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9110" windowHeight="6585" tabRatio="76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<sst xmlns="http://schemas.openxmlformats.org/spreadsheetml/2006/main" count="1113" uniqueCount="637">
  <si>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</si>
  <si>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</si>
  <si>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</si>
  <si>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</si>
  <si>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</si>
  <si>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</si>
  <si>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</si>
  <si>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</si>
  <si>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</si>
  <si>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</si>
  <si>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</si>
  <si>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</si>
  <si>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</si>
  <si>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</si>
  <si>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</si>
  <si>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</si>
  <si>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</si>
  <si>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</si>
  <si>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</si>
  <si>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</si>
  <si>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</si>
  <si>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</si>
  <si>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</si>
  <si>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</si>
  <si>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</si>
  <si>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</si>
  <si>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</si>
  <si>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</si>
  <si>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</si>
  <si>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</si>
  <si>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</si>
  <si>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</si>
  <si>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</si>
  <si>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</si>
  <si>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</si>
  <si>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</si>
  <si>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</si>
  <si>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</si>
  <si>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</si>
  <si>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</si>
  <si>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</si>
  <si>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</si>
  <si>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</si>
  <si>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</si>
  <si>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</si>
  <si>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</si>
  <si>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</si>
  <si>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</si>
  <si>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</si>
  <si>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</si>
  <si>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</si>
  <si>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</si>
  <si>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</si>
  <si>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</si>
  <si>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</si>
  <si>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</si>
  <si>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</si>
  <si>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</si>
  <si>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</si>
  <si>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</si>
  <si>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</si>
  <si>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</si>
  <si>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</si>
  <si>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</si>
  <si>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</si>
  <si>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</si>
  <si>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</si>
  <si>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</si>
  <si>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</si>
  <si>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</si>
  <si>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</si>
  <si>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</si>
  <si>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</si>
  <si>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</si>
  <si>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</si>
  <si>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</si>
  <si>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</si>
  <si>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</si>
  <si>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</si>
  <si>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</si>
  <si>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</si>
  <si>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</si>
  <si>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</si>
  <si>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</si>
  <si>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</si>
  <si>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</si>
  <si>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</si>
  <si>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</si>
  <si>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</si>
  <si>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</si>
  <si>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</si>
  <si>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</si>
  <si>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久留米市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</si>
  <si>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</si>
  <si>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</si>
  <si>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</si>
  <si>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</si>
  <si>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</si>
  <si>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</si>
  <si>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</si>
  <si>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</si>
  <si>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</si>
  <si>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</si>
  <si>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</si>
  <si>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</si>
  <si>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</si>
  <si>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</si>
  <si>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</si>
  <si>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</si>
  <si>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</si>
  <si>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</si>
  <si>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</si>
  <si>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</si>
  <si>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</si>
  <si>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</si>
  <si>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</si>
  <si>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</si>
  <si>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</si>
  <si>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</si>
  <si>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</si>
  <si>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</si>
  <si>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</si>
  <si>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</si>
  <si>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</si>
  <si>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</si>
  <si>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</si>
  <si>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</si>
  <si>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</si>
  <si>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</si>
  <si>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</si>
  <si>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</si>
  <si>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</si>
  <si>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</si>
  <si>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</si>
  <si>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</si>
  <si>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</si>
  <si>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</si>
  <si>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</si>
  <si>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</si>
  <si>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</si>
  <si>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</si>
  <si>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</si>
  <si>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</si>
  <si>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</si>
  <si>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</si>
  <si>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</si>
  <si>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</si>
  <si>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</si>
  <si>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</si>
  <si>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</si>
  <si>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</si>
  <si>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</si>
  <si>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</si>
  <si>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</si>
  <si>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</si>
  <si>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</si>
  <si>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</si>
  <si>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</si>
  <si>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</si>
  <si>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</si>
  <si>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</si>
  <si>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</si>
  <si>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</si>
  <si>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</si>
  <si>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</si>
  <si>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</si>
  <si>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</si>
  <si>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</si>
  <si>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</si>
  <si>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</si>
  <si>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</si>
  <si>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</si>
  <si>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</si>
  <si>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</si>
  <si>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</si>
  <si>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</si>
  <si>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</si>
  <si>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</si>
  <si>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</si>
  <si>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</si>
  <si>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</si>
  <si>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</si>
  <si>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</si>
  <si>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</si>
  <si>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</si>
  <si>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</si>
  <si>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</si>
  <si>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</si>
  <si>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</si>
  <si>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</si>
  <si>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</si>
  <si>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</si>
  <si>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</si>
  <si>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</si>
  <si>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</si>
  <si>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</si>
  <si>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</si>
  <si>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</si>
  <si>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</si>
  <si>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</si>
  <si>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</si>
  <si>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</si>
  <si>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</si>
  <si>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</si>
  <si>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</si>
  <si>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</si>
  <si>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</si>
  <si>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</si>
  <si>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福岡県久留米市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</si>
  <si>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</si>
  <si>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</si>
  <si>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</si>
  <si>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</si>
  <si>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</si>
  <si>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</si>
  <si>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</si>
  <si>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</si>
  <si>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</si>
  <si>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</si>
  <si>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</si>
  <si>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</si>
  <si>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</si>
  <si>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</si>
  <si>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</si>
  <si>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</si>
  <si>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</si>
  <si>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</si>
  <si>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</si>
  <si>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</si>
  <si>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</si>
  <si>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</si>
  <si>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</si>
  <si>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</si>
  <si>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</si>
  <si>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</si>
  <si>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</si>
  <si>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</si>
  <si>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</si>
  <si>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</si>
  <si>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</si>
  <si>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</si>
  <si>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</si>
  <si>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</si>
  <si>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</si>
  <si>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</si>
  <si>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</si>
  <si>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</si>
  <si>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</si>
  <si>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</si>
  <si>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</si>
  <si>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</si>
  <si>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</si>
  <si>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</si>
  <si>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</si>
  <si>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</si>
  <si>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</si>
  <si>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</si>
  <si>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</si>
  <si>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</si>
  <si>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</si>
  <si>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</si>
  <si>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</si>
  <si>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</si>
  <si>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</si>
  <si>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</si>
  <si>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</si>
  <si>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</si>
  <si>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</si>
  <si>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</si>
  <si>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</si>
  <si>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</si>
  <si>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</si>
  <si>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</si>
  <si>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</si>
  <si>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</si>
  <si>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</si>
  <si>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</si>
  <si>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</si>
  <si>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</si>
  <si>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</si>
  <si>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</si>
  <si>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</si>
  <si>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</si>
  <si>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</si>
  <si>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</si>
  <si>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</si>
  <si>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</si>
  <si>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</si>
  <si>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</si>
  <si>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</si>
  <si>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</si>
  <si>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</si>
  <si>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</si>
  <si>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</si>
  <si>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</si>
  <si>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</si>
  <si>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</si>
  <si>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</si>
  <si>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</si>
  <si>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</si>
  <si>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</si>
  <si>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</si>
  <si>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</si>
  <si>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</si>
  <si>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</si>
  <si>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</si>
  <si>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</si>
  <si>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</si>
  <si>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</si>
  <si>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</si>
  <si>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</si>
  <si>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</si>
  <si>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</si>
  <si>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</si>
  <si>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</si>
  <si>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</si>
  <si>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</si>
  <si>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</si>
  <si>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</si>
  <si>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</si>
  <si>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</si>
  <si>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</si>
  <si>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</si>
  <si>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</si>
  <si>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</si>
  <si>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</si>
  <si>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</si>
  <si>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</si>
  <si>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</si>
  <si>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</si>
  <si>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</si>
  <si>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</si>
  <si>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</si>
  <si>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</si>
  <si>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</si>
  <si>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</si>
  <si>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</si>
  <si>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</si>
  <si>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</si>
  <si>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</si>
  <si>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</si>
  <si>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</si>
  <si>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</si>
  <si>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</si>
  <si>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</si>
  <si>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</si>
  <si>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</si>
  <si>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</si>
  <si>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</si>
  <si>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</si>
  <si>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</si>
  <si>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</si>
  <si>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</si>
  <si>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</si>
  <si>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</si>
  <si>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</si>
  <si>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</si>
  <si>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</si>
  <si>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福岡県久留米市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</si>
  <si>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</si>
  <si>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</si>
  <si>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</si>
  <si>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</si>
  <si>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</si>
  <si>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</si>
  <si>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</si>
  <si>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</si>
  <si>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</si>
  <si>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</si>
  <si>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</si>
  <si>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</si>
  <si>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</si>
  <si>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</si>
  <si>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</si>
  <si>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</si>
  <si>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</si>
  <si>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</si>
  <si>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</si>
  <si>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</si>
  <si>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</si>
  <si>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</si>
  <si>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</si>
  <si>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</si>
  <si>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</si>
  <si>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</si>
  <si>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</si>
  <si>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</si>
  <si>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</si>
  <si>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</si>
  <si>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</si>
  <si>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</si>
  <si>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</si>
  <si>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</si>
  <si>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</si>
  <si>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</si>
  <si>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</si>
  <si>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</si>
  <si>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</si>
  <si>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市営駐車場事業特別会計</t>
    <phoneticPr fontId="5"/>
  </si>
  <si>
    <t>競輪事業特別会計</t>
    <phoneticPr fontId="5"/>
  </si>
  <si>
    <t>水道事業</t>
    <phoneticPr fontId="5"/>
  </si>
  <si>
    <t>法適用企業</t>
    <phoneticPr fontId="5"/>
  </si>
  <si>
    <t>下水道事業</t>
    <phoneticPr fontId="5"/>
  </si>
  <si>
    <t>法適用企業</t>
    <phoneticPr fontId="5"/>
  </si>
  <si>
    <t>農業集落排水事業</t>
    <phoneticPr fontId="5"/>
  </si>
  <si>
    <t>法非適用企業</t>
    <phoneticPr fontId="5"/>
  </si>
  <si>
    <t>特定地域生活排水処理事業</t>
    <phoneticPr fontId="5"/>
  </si>
  <si>
    <t>法非適用企業</t>
    <phoneticPr fontId="5"/>
  </si>
  <si>
    <t>卸売市場事業</t>
    <phoneticPr fontId="5"/>
  </si>
  <si>
    <t>法非適用企業</t>
    <phoneticPr fontId="5"/>
  </si>
  <si>
    <t>地方卸売市場事業</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</si>
  <si>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</si>
  <si>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</si>
  <si>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</si>
  <si>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</si>
  <si>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</si>
  <si>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</si>
  <si>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</si>
  <si>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</si>
  <si>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</si>
  <si>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</si>
  <si>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</si>
  <si>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</si>
  <si>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</si>
  <si>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</si>
  <si>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</si>
  <si>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</si>
  <si>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</si>
  <si>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</si>
  <si>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</si>
  <si>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</si>
  <si>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</si>
  <si>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</si>
  <si>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</si>
  <si>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</si>
  <si>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</si>
  <si>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</si>
  <si>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</si>
  <si>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</si>
  <si>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</si>
  <si>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</si>
  <si>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</si>
  <si>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</si>
  <si>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</si>
  <si>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</si>
  <si>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</si>
  <si>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</si>
  <si>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</si>
  <si>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</si>
  <si>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</si>
  <si>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</si>
  <si>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</si>
  <si>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</si>
  <si>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</si>
  <si>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</si>
  <si>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</si>
  <si>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</si>
  <si>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</si>
  <si>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</si>
  <si>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</si>
  <si>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</si>
  <si>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</si>
  <si>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</si>
  <si>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</si>
  <si>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</si>
  <si>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</si>
  <si>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</si>
  <si>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</si>
  <si>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</si>
  <si>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</si>
  <si>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</si>
  <si>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</si>
  <si>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</si>
  <si>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</si>
  <si>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</si>
  <si>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</si>
  <si>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</si>
  <si>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</si>
  <si>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</si>
  <si>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</si>
  <si>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特定地域生活排水処理事業</t>
    <phoneticPr fontId="5"/>
  </si>
  <si>
    <t>(Ｆ)</t>
    <phoneticPr fontId="5"/>
  </si>
  <si>
    <t>卸売市場事業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</si>
  <si>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</si>
  <si>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</si>
  <si>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</si>
  <si>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</si>
  <si>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</si>
  <si>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</si>
  <si>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</si>
  <si>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</si>
  <si>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</si>
  <si>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</si>
  <si>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</si>
  <si>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</si>
  <si>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</si>
  <si>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</si>
  <si>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</si>
  <si>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</si>
  <si>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</si>
  <si>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</si>
  <si>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</si>
  <si>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</si>
  <si>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</si>
  <si>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</si>
  <si>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</si>
  <si>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</si>
  <si>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</si>
  <si>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</si>
  <si>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</si>
  <si>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</si>
  <si>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</si>
  <si>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</si>
  <si>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</si>
  <si>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</si>
  <si>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</si>
  <si>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</si>
  <si>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</si>
  <si>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</si>
  <si>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</si>
  <si>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</si>
  <si>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</si>
  <si>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</si>
  <si>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</si>
  <si>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</si>
  <si>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</si>
  <si>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</si>
  <si>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</si>
  <si>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</si>
  <si>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</si>
  <si>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</si>
  <si>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</si>
  <si>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</si>
  <si>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</si>
  <si>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</si>
  <si>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</si>
  <si>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</si>
  <si>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</si>
  <si>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</si>
  <si>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</si>
  <si>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</si>
  <si>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</si>
  <si>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</si>
  <si>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</si>
  <si>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</si>
  <si>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</si>
  <si>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</si>
  <si>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</si>
  <si>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</si>
  <si>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</si>
  <si>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</si>
  <si>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</si>
  <si>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</si>
  <si>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</si>
  <si>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</si>
  <si>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</si>
  <si>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</si>
  <si>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</si>
  <si>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</si>
  <si>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</si>
  <si>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</si>
  <si>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</si>
  <si>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</si>
  <si>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</si>
  <si>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</si>
  <si>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</si>
  <si>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</si>
  <si>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</si>
  <si>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0.39</t>
  </si>
  <si>
    <t>水道事業</t>
  </si>
  <si>
    <t>下水道事業</t>
  </si>
  <si>
    <t>一般会計</t>
  </si>
  <si>
    <t>介護保険事業特別会計</t>
  </si>
  <si>
    <t>競輪事業特別会計</t>
  </si>
  <si>
    <t>国民健康保険事業特別会計</t>
  </si>
  <si>
    <t>▲ 0.43</t>
  </si>
  <si>
    <t>母子父子寡婦福祉資金貸付事業特別会計</t>
  </si>
  <si>
    <t>後期高齢者医療事業特別会計</t>
  </si>
  <si>
    <t>その他会計（赤字）</t>
  </si>
  <si>
    <t>その他会計（黒字）</t>
  </si>
  <si>
    <t>-</t>
    <phoneticPr fontId="2"/>
  </si>
  <si>
    <t>浮羽老人ホーム組合</t>
    <rPh sb="0" eb="2">
      <t>ウキハ</t>
    </rPh>
    <rPh sb="2" eb="4">
      <t>ロウジン</t>
    </rPh>
    <rPh sb="7" eb="9">
      <t>クミアイ</t>
    </rPh>
    <phoneticPr fontId="5"/>
  </si>
  <si>
    <t>うきは久留米環境施設組合</t>
    <rPh sb="3" eb="6">
      <t>クルメ</t>
    </rPh>
    <rPh sb="6" eb="8">
      <t>カンキョウ</t>
    </rPh>
    <rPh sb="8" eb="10">
      <t>シセツ</t>
    </rPh>
    <rPh sb="10" eb="12">
      <t>クミアイ</t>
    </rPh>
    <phoneticPr fontId="5"/>
  </si>
  <si>
    <t>両筑衛生施設組合</t>
    <rPh sb="0" eb="1">
      <t>リョウ</t>
    </rPh>
    <rPh sb="1" eb="2">
      <t>チク</t>
    </rPh>
    <rPh sb="2" eb="4">
      <t>エイセイ</t>
    </rPh>
    <rPh sb="4" eb="6">
      <t>シセツ</t>
    </rPh>
    <rPh sb="6" eb="8">
      <t>クミアイ</t>
    </rPh>
    <phoneticPr fontId="5"/>
  </si>
  <si>
    <t>久留米市外三市町高等学校組合</t>
    <rPh sb="0" eb="4">
      <t>クルメシ</t>
    </rPh>
    <rPh sb="4" eb="5">
      <t>ホカ</t>
    </rPh>
    <rPh sb="5" eb="6">
      <t>サン</t>
    </rPh>
    <rPh sb="6" eb="8">
      <t>シチョウ</t>
    </rPh>
    <rPh sb="8" eb="10">
      <t>コウトウ</t>
    </rPh>
    <rPh sb="10" eb="12">
      <t>ガッコウ</t>
    </rPh>
    <rPh sb="12" eb="14">
      <t>クミアイ</t>
    </rPh>
    <phoneticPr fontId="5"/>
  </si>
  <si>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5"/>
  </si>
  <si>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5"/>
  </si>
  <si>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5"/>
  </si>
  <si>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5"/>
  </si>
  <si>
    <t>甘木・朝倉・三井環境施設組合</t>
    <rPh sb="0" eb="2">
      <t>アマギ</t>
    </rPh>
    <rPh sb="3" eb="5">
      <t>アサクラ</t>
    </rPh>
    <rPh sb="6" eb="8">
      <t>ミイ</t>
    </rPh>
    <rPh sb="8" eb="10">
      <t>カンキョウ</t>
    </rPh>
    <rPh sb="10" eb="12">
      <t>シセツ</t>
    </rPh>
    <rPh sb="12" eb="14">
      <t>クミアイ</t>
    </rPh>
    <phoneticPr fontId="5"/>
  </si>
  <si>
    <t>福岡県自治振興組合（一般会計）</t>
    <rPh sb="0" eb="3">
      <t>フクオカケン</t>
    </rPh>
    <rPh sb="3" eb="5">
      <t>ジチ</t>
    </rPh>
    <rPh sb="5" eb="7">
      <t>シンコウ</t>
    </rPh>
    <rPh sb="7" eb="9">
      <t>クミアイ</t>
    </rPh>
    <rPh sb="10" eb="12">
      <t>イッパン</t>
    </rPh>
    <rPh sb="12" eb="14">
      <t>カイケイ</t>
    </rPh>
    <phoneticPr fontId="5"/>
  </si>
  <si>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5"/>
  </si>
  <si>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5"/>
  </si>
  <si>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</si>
  <si>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福岡県南広域水道企業団</t>
    <rPh sb="0" eb="4">
      <t>フクオカケンナン</t>
    </rPh>
    <rPh sb="4" eb="6">
      <t>コウイキ</t>
    </rPh>
    <rPh sb="6" eb="8">
      <t>スイドウ</t>
    </rPh>
    <rPh sb="8" eb="10">
      <t>キギョウ</t>
    </rPh>
    <rPh sb="10" eb="11">
      <t>ダン</t>
    </rPh>
    <phoneticPr fontId="5"/>
  </si>
  <si>
    <t>三井水道企業団</t>
    <rPh sb="0" eb="2">
      <t>ミイ</t>
    </rPh>
    <rPh sb="2" eb="4">
      <t>スイドウ</t>
    </rPh>
    <rPh sb="4" eb="6">
      <t>キギョウ</t>
    </rPh>
    <rPh sb="6" eb="7">
      <t>ダン</t>
    </rPh>
    <phoneticPr fontId="5"/>
  </si>
  <si>
    <t>山神水道企業団</t>
    <rPh sb="0" eb="2">
      <t>ヤマガミ</t>
    </rPh>
    <rPh sb="2" eb="4">
      <t>スイドウ</t>
    </rPh>
    <rPh sb="4" eb="6">
      <t>キギョウ</t>
    </rPh>
    <rPh sb="6" eb="7">
      <t>ダン</t>
    </rPh>
    <phoneticPr fontId="5"/>
  </si>
  <si>
    <t>久留米市開発公社</t>
    <rPh sb="0" eb="4">
      <t>クルメシ</t>
    </rPh>
    <rPh sb="4" eb="6">
      <t>カイハツ</t>
    </rPh>
    <rPh sb="6" eb="8">
      <t>コウシャ</t>
    </rPh>
    <phoneticPr fontId="5"/>
  </si>
  <si>
    <t>久留米都市公園管理センター</t>
    <rPh sb="0" eb="3">
      <t>クルメ</t>
    </rPh>
    <rPh sb="3" eb="5">
      <t>トシ</t>
    </rPh>
    <rPh sb="5" eb="7">
      <t>コウエン</t>
    </rPh>
    <rPh sb="7" eb="9">
      <t>カンリ</t>
    </rPh>
    <phoneticPr fontId="5"/>
  </si>
  <si>
    <t>久留米市みどりの里づくり推進機構</t>
    <rPh sb="0" eb="4">
      <t>クルメシ</t>
    </rPh>
    <rPh sb="8" eb="9">
      <t>サト</t>
    </rPh>
    <rPh sb="12" eb="14">
      <t>スイシン</t>
    </rPh>
    <rPh sb="14" eb="16">
      <t>キコウ</t>
    </rPh>
    <phoneticPr fontId="5"/>
  </si>
  <si>
    <t>久留米地域地場産業振興センター</t>
    <rPh sb="0" eb="3">
      <t>クルメ</t>
    </rPh>
    <rPh sb="3" eb="5">
      <t>チイキ</t>
    </rPh>
    <rPh sb="5" eb="7">
      <t>ジバ</t>
    </rPh>
    <rPh sb="7" eb="9">
      <t>サンギョウ</t>
    </rPh>
    <rPh sb="9" eb="11">
      <t>シンコウ</t>
    </rPh>
    <phoneticPr fontId="5"/>
  </si>
  <si>
    <t>久留米観光コンベンション国際交流協会</t>
    <rPh sb="0" eb="3">
      <t>クルメ</t>
    </rPh>
    <rPh sb="3" eb="5">
      <t>カンコウ</t>
    </rPh>
    <rPh sb="12" eb="14">
      <t>コクサイ</t>
    </rPh>
    <rPh sb="14" eb="16">
      <t>コウリュウ</t>
    </rPh>
    <rPh sb="16" eb="18">
      <t>キョウカイ</t>
    </rPh>
    <phoneticPr fontId="5"/>
  </si>
  <si>
    <t>久留米市生きがい健康づくり財団</t>
    <rPh sb="0" eb="4">
      <t>クルメシ</t>
    </rPh>
    <rPh sb="4" eb="5">
      <t>イ</t>
    </rPh>
    <rPh sb="8" eb="10">
      <t>ケンコウ</t>
    </rPh>
    <rPh sb="13" eb="15">
      <t>ザイダン</t>
    </rPh>
    <phoneticPr fontId="5"/>
  </si>
  <si>
    <t>久留米都市開発ビル</t>
    <rPh sb="0" eb="3">
      <t>クルメ</t>
    </rPh>
    <rPh sb="3" eb="5">
      <t>トシ</t>
    </rPh>
    <rPh sb="5" eb="7">
      <t>カイハツ</t>
    </rPh>
    <phoneticPr fontId="5"/>
  </si>
  <si>
    <t>久留米ビジネスプラザ</t>
    <rPh sb="0" eb="3">
      <t>クルメ</t>
    </rPh>
    <phoneticPr fontId="5"/>
  </si>
  <si>
    <t>久留米リサーチ・パーク</t>
    <rPh sb="0" eb="3">
      <t>クルメ</t>
    </rPh>
    <phoneticPr fontId="5"/>
  </si>
  <si>
    <t>ハイマート久留米</t>
    <rPh sb="5" eb="8">
      <t>クルメ</t>
    </rPh>
    <phoneticPr fontId="5"/>
  </si>
  <si>
    <t>CRCCメディア</t>
  </si>
  <si>
    <t>久留米・鳥栖広域情報</t>
    <rPh sb="0" eb="3">
      <t>クルメ</t>
    </rPh>
    <rPh sb="4" eb="6">
      <t>トス</t>
    </rPh>
    <rPh sb="6" eb="8">
      <t>コウイキ</t>
    </rPh>
    <rPh sb="8" eb="10">
      <t>ジョウホウ</t>
    </rPh>
    <phoneticPr fontId="5"/>
  </si>
  <si>
    <t>ドリームスエフエム放送</t>
    <rPh sb="9" eb="11">
      <t>ホウソウ</t>
    </rPh>
    <phoneticPr fontId="5"/>
  </si>
  <si>
    <t>久留米市土地開発公社</t>
    <rPh sb="0" eb="4">
      <t>クルメシ</t>
    </rPh>
    <rPh sb="4" eb="6">
      <t>トチ</t>
    </rPh>
    <rPh sb="6" eb="8">
      <t>カイハツ</t>
    </rPh>
    <rPh sb="8" eb="10">
      <t>コウシャ</t>
    </rPh>
    <phoneticPr fontId="5"/>
  </si>
  <si>
    <t>-</t>
    <phoneticPr fontId="2"/>
  </si>
  <si>
    <t>-</t>
    <phoneticPr fontId="2"/>
  </si>
  <si>
    <t>-</t>
    <phoneticPr fontId="2"/>
  </si>
  <si>
    <t>-</t>
    <phoneticPr fontId="2"/>
  </si>
  <si>
    <t>地域・生活振興基金</t>
    <rPh sb="0" eb="2">
      <t>チイキ</t>
    </rPh>
    <rPh sb="3" eb="5">
      <t>セイカツ</t>
    </rPh>
    <rPh sb="5" eb="6">
      <t>シン</t>
    </rPh>
    <rPh sb="6" eb="7">
      <t>コウ</t>
    </rPh>
    <rPh sb="7" eb="9">
      <t>キキン</t>
    </rPh>
    <phoneticPr fontId="11"/>
  </si>
  <si>
    <t>退職手当基金</t>
    <rPh sb="0" eb="2">
      <t>タイショク</t>
    </rPh>
    <rPh sb="2" eb="4">
      <t>テアテ</t>
    </rPh>
    <rPh sb="4" eb="6">
      <t>キキン</t>
    </rPh>
    <phoneticPr fontId="11"/>
  </si>
  <si>
    <t>振興基金</t>
    <rPh sb="0" eb="1">
      <t>シン</t>
    </rPh>
    <rPh sb="1" eb="2">
      <t>コウ</t>
    </rPh>
    <rPh sb="2" eb="4">
      <t>キキン</t>
    </rPh>
    <phoneticPr fontId="11"/>
  </si>
  <si>
    <t>ふるさと久留米応援基金</t>
    <rPh sb="4" eb="7">
      <t>クルメ</t>
    </rPh>
    <rPh sb="7" eb="9">
      <t>オウエン</t>
    </rPh>
    <rPh sb="9" eb="11">
      <t>キキン</t>
    </rPh>
    <phoneticPr fontId="11"/>
  </si>
  <si>
    <t>美術振興基金</t>
    <rPh sb="0" eb="2">
      <t>ビジュツ</t>
    </rPh>
    <rPh sb="2" eb="4">
      <t>シンコウ</t>
    </rPh>
    <rPh sb="4" eb="6">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</si>
  <si>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</si>
  <si>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</si>
  <si>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</si>
  <si>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</si>
  <si>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</si>
  <si>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</si>
  <si>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当市の将来負担比率は、類似団体平均より低く財政状態は健全であるが、一方で合併特例債の償還が進み、実質的な市債残高が増えてきているため、徐々に比率は高まりつつある。
有形固定資産減価償却率は、類似団体平均より低い数値で推移しているものの、従前の資産の更新時期に入っており、久留米市公共施設総合管理計画に基づき、施設の統廃合や長寿命化対応をマネジメントしていく必要がある。</t>
    <rPh sb="0" eb="2">
      <t>トウシ</t>
    </rPh>
    <rPh sb="3" eb="5">
      <t>ショウライ</t>
    </rPh>
    <rPh sb="5" eb="7">
      <t>フタン</t>
    </rPh>
    <rPh sb="7" eb="9">
      <t>ヒリツ</t>
    </rPh>
    <rPh sb="11" eb="13">
      <t>ルイジ</t>
    </rPh>
    <rPh sb="13" eb="15">
      <t>ダンタイ</t>
    </rPh>
    <rPh sb="15" eb="17">
      <t>ヘイキン</t>
    </rPh>
    <rPh sb="19" eb="20">
      <t>ヒク</t>
    </rPh>
    <rPh sb="21" eb="23">
      <t>ザイセイ</t>
    </rPh>
    <rPh sb="23" eb="25">
      <t>ジョウタイ</t>
    </rPh>
    <rPh sb="26" eb="28">
      <t>ケンゼン</t>
    </rPh>
    <rPh sb="33" eb="35">
      <t>イッポウ</t>
    </rPh>
    <rPh sb="36" eb="38">
      <t>ガッペイ</t>
    </rPh>
    <rPh sb="38" eb="40">
      <t>トクレイ</t>
    </rPh>
    <rPh sb="40" eb="41">
      <t>サイ</t>
    </rPh>
    <rPh sb="42" eb="44">
      <t>ショウカン</t>
    </rPh>
    <rPh sb="45" eb="46">
      <t>スス</t>
    </rPh>
    <rPh sb="48" eb="51">
      <t>ジッシツテキ</t>
    </rPh>
    <rPh sb="52" eb="54">
      <t>シサイ</t>
    </rPh>
    <rPh sb="54" eb="56">
      <t>ザンダカ</t>
    </rPh>
    <rPh sb="57" eb="58">
      <t>フ</t>
    </rPh>
    <rPh sb="67" eb="69">
      <t>ジョジョ</t>
    </rPh>
    <rPh sb="70" eb="72">
      <t>ヒリツ</t>
    </rPh>
    <rPh sb="73" eb="74">
      <t>タカ</t>
    </rPh>
    <rPh sb="82" eb="84">
      <t>ユウケイ</t>
    </rPh>
    <rPh sb="84" eb="86">
      <t>コテイ</t>
    </rPh>
    <rPh sb="86" eb="88">
      <t>シサン</t>
    </rPh>
    <rPh sb="88" eb="90">
      <t>ゲンカ</t>
    </rPh>
    <rPh sb="90" eb="92">
      <t>ショウキャク</t>
    </rPh>
    <rPh sb="92" eb="93">
      <t>リツ</t>
    </rPh>
    <rPh sb="95" eb="97">
      <t>ルイジ</t>
    </rPh>
    <rPh sb="97" eb="99">
      <t>ダンタイ</t>
    </rPh>
    <rPh sb="99" eb="101">
      <t>ヘイキン</t>
    </rPh>
    <rPh sb="103" eb="104">
      <t>ヒク</t>
    </rPh>
    <rPh sb="105" eb="107">
      <t>スウチ</t>
    </rPh>
    <rPh sb="108" eb="110">
      <t>スイイ</t>
    </rPh>
    <rPh sb="118" eb="120">
      <t>ジュウゼン</t>
    </rPh>
    <rPh sb="121" eb="123">
      <t>シサン</t>
    </rPh>
    <rPh sb="124" eb="126">
      <t>コウシン</t>
    </rPh>
    <rPh sb="126" eb="128">
      <t>ジキ</t>
    </rPh>
    <rPh sb="129" eb="130">
      <t>ハイ</t>
    </rPh>
    <rPh sb="135" eb="139">
      <t>クルメシ</t>
    </rPh>
    <rPh sb="139" eb="141">
      <t>コウキョウ</t>
    </rPh>
    <rPh sb="141" eb="143">
      <t>シセツ</t>
    </rPh>
    <rPh sb="143" eb="145">
      <t>ソウゴウ</t>
    </rPh>
    <rPh sb="145" eb="147">
      <t>カンリ</t>
    </rPh>
    <rPh sb="147" eb="149">
      <t>ケイカク</t>
    </rPh>
    <rPh sb="150" eb="151">
      <t>モト</t>
    </rPh>
    <rPh sb="154" eb="156">
      <t>シセツ</t>
    </rPh>
    <rPh sb="157" eb="160">
      <t>トウハイゴウ</t>
    </rPh>
    <rPh sb="161" eb="165">
      <t>チョウジュミョウカ</t>
    </rPh>
    <rPh sb="165" eb="167">
      <t>タイオウ</t>
    </rPh>
    <rPh sb="178" eb="18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</si>
  <si>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</si>
  <si>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</si>
  <si>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</si>
  <si>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</si>
  <si>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</si>
  <si>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</si>
  <si>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</si>
  <si>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当市の将来負担比率は、類似団体平均より低く財政状態は健全であるが、一方で合併特例債の償還が進み、実質的な市債残高が増えてきているため、徐々に比率は高まりつつある。
実質公債比率も同様に、類似団体平均より低く健全である。年による微増減はあるが、合併特例債をはじめ交付税措置のある有利な地方債を活用していることがあげられる。</t>
    <rPh sb="70" eb="72">
      <t>ヒリツ</t>
    </rPh>
    <rPh sb="82" eb="84">
      <t>ジッシツ</t>
    </rPh>
    <rPh sb="84" eb="86">
      <t>コウサイ</t>
    </rPh>
    <rPh sb="86" eb="88">
      <t>ヒリツ</t>
    </rPh>
    <rPh sb="89" eb="91">
      <t>ドウヨウ</t>
    </rPh>
    <rPh sb="93" eb="95">
      <t>ルイジ</t>
    </rPh>
    <rPh sb="95" eb="97">
      <t>ダンタイ</t>
    </rPh>
    <rPh sb="97" eb="99">
      <t>ヘイキン</t>
    </rPh>
    <rPh sb="101" eb="102">
      <t>ヒク</t>
    </rPh>
    <rPh sb="103" eb="105">
      <t>ケンゼン</t>
    </rPh>
    <rPh sb="109" eb="110">
      <t>ネン</t>
    </rPh>
    <rPh sb="113" eb="114">
      <t>ビ</t>
    </rPh>
    <rPh sb="114" eb="116">
      <t>ゾウゲン</t>
    </rPh>
    <rPh sb="121" eb="123">
      <t>ガッペイ</t>
    </rPh>
    <rPh sb="123" eb="125">
      <t>トクレイ</t>
    </rPh>
    <rPh sb="125" eb="126">
      <t>サイ</t>
    </rPh>
    <rPh sb="130" eb="133">
      <t>コウフゼイ</t>
    </rPh>
    <rPh sb="133" eb="135">
      <t>ソチ</t>
    </rPh>
    <rPh sb="138" eb="140">
      <t>ユウリ</t>
    </rPh>
    <rPh sb="141" eb="144">
      <t>チホウサイ</t>
    </rPh>
    <rPh sb="145" eb="147">
      <t>カツヨウ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</si>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</sst>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87" fontId="29" fillId="0" borderId="116" xfId="12" quotePrefix="1"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xmlns:c16r2="http://schemas.microsoft.com/office/drawing/2015/06/chart">
            <c:ext xmlns:c16="http://schemas.microsoft.com/office/drawing/2014/chart" uri="{C3380CC4-5D6E-409C-BE32-E72D297353CC}">
              <c16:uniqueId val="{00000000-E07E-4201-96E9-2DA4863F79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65938</c:v>
                </c:pt>
                <c:pt idx="1">
                  <c:v>89671</c:v>
                </c:pt>
                <c:pt idx="2">
                  <c:v>103010</c:v>
                </c:pt>
                <c:pt idx="3">
                  <c:v>42534</c:v>
                </c:pt>
                <c:pt idx="4">
                  <c:v>54355</c:v>
                </c:pt>
              </c:numCache>
            </c:numRef>
          </c:val>
          <c:smooth val="0"/>
          <c:extLst xmlns:c16r2="http://schemas.microsoft.com/office/drawing/2015/06/chart">
            <c:ext xmlns:c16="http://schemas.microsoft.com/office/drawing/2014/chart" uri="{C3380CC4-5D6E-409C-BE32-E72D297353CC}">
              <c16:uniqueId val="{00000001-E07E-4201-96E9-2DA4863F79A5}"/>
            </c:ext>
          </c:extLst>
        </c:ser>
        <c:dLbls>
          <c:showLegendKey val="0"/>
          <c:showVal val="0"/>
          <c:showCatName val="0"/>
          <c:showSerName val="0"/>
          <c:showPercent val="0"/>
          <c:showBubbleSize val="0"/>
        </c:dLbls>
        <c:marker val="1"/>
        <c:smooth val="0"/>
        <c:axId val="474733008"/>
        <c:axId val="474734184"/>
      </c:lineChart>
      <c:catAx>
        <c:axId val="474733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734184"/>
        <c:crosses val="autoZero"/>
        <c:auto val="1"/>
        <c:lblAlgn val="ctr"/>
        <c:lblOffset val="100"/>
        <c:tickLblSkip val="1"/>
        <c:tickMarkSkip val="1"/>
        <c:noMultiLvlLbl val="0"/>
      </c:catAx>
      <c:valAx>
        <c:axId val="4747341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733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2.0099999999999998</c:v>
                </c:pt>
                <c:pt idx="1">
                  <c:v>1.57</c:v>
                </c:pt>
                <c:pt idx="2">
                  <c:v>1.69</c:v>
                </c:pt>
                <c:pt idx="3">
                  <c:v>1.48</c:v>
                </c:pt>
                <c:pt idx="4">
                  <c:v>1.52</c:v>
                </c:pt>
              </c:numCache>
            </c:numRef>
          </c:val>
          <c:extLst xmlns:c16r2="http://schemas.microsoft.com/office/drawing/2015/06/chart">
            <c:ext xmlns:c16="http://schemas.microsoft.com/office/drawing/2014/chart" uri="{C3380CC4-5D6E-409C-BE32-E72D297353CC}">
              <c16:uniqueId val="{00000000-2459-4885-B262-DEC7B786BA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10.87</c:v>
                </c:pt>
                <c:pt idx="1">
                  <c:v>10.84</c:v>
                </c:pt>
                <c:pt idx="2">
                  <c:v>11.09</c:v>
                </c:pt>
                <c:pt idx="3">
                  <c:v>11.13</c:v>
                </c:pt>
                <c:pt idx="4">
                  <c:v>11.12</c:v>
                </c:pt>
              </c:numCache>
            </c:numRef>
          </c:val>
          <c:extLst xmlns:c16r2="http://schemas.microsoft.com/office/drawing/2015/06/chart">
            <c:ext xmlns:c16="http://schemas.microsoft.com/office/drawing/2014/chart" uri="{C3380CC4-5D6E-409C-BE32-E72D297353CC}">
              <c16:uniqueId val="{00000001-2459-4885-B262-DEC7B786BA69}"/>
            </c:ext>
          </c:extLst>
        </c:ser>
        <c:dLbls>
          <c:showLegendKey val="0"/>
          <c:showVal val="0"/>
          <c:showCatName val="0"/>
          <c:showSerName val="0"/>
          <c:showPercent val="0"/>
          <c:showBubbleSize val="0"/>
        </c:dLbls>
        <c:gapWidth val="250"/>
        <c:overlap val="100"/>
        <c:axId val="474735752"/>
        <c:axId val="474736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c:v>
                </c:pt>
                <c:pt idx="1">
                  <c:v>-0.39</c:v>
                </c:pt>
                <c:pt idx="2">
                  <c:v>0.18</c:v>
                </c:pt>
                <c:pt idx="3">
                  <c:v>0.79</c:v>
                </c:pt>
                <c:pt idx="4">
                  <c:v>0.08</c:v>
                </c:pt>
              </c:numCache>
            </c:numRef>
          </c:val>
          <c:smooth val="0"/>
          <c:extLst xmlns:c16r2="http://schemas.microsoft.com/office/drawing/2015/06/chart">
            <c:ext xmlns:c16="http://schemas.microsoft.com/office/drawing/2014/chart" uri="{C3380CC4-5D6E-409C-BE32-E72D297353CC}">
              <c16:uniqueId val="{00000002-2459-4885-B262-DEC7B786BA69}"/>
            </c:ext>
          </c:extLst>
        </c:ser>
        <c:dLbls>
          <c:showLegendKey val="0"/>
          <c:showVal val="0"/>
          <c:showCatName val="0"/>
          <c:showSerName val="0"/>
          <c:showPercent val="0"/>
          <c:showBubbleSize val="0"/>
        </c:dLbls>
        <c:marker val="1"/>
        <c:smooth val="0"/>
        <c:axId val="474735752"/>
        <c:axId val="474736144"/>
      </c:lineChart>
      <c:catAx>
        <c:axId val="474735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736144"/>
        <c:crosses val="autoZero"/>
        <c:auto val="1"/>
        <c:lblAlgn val="ctr"/>
        <c:lblOffset val="100"/>
        <c:tickLblSkip val="1"/>
        <c:tickMarkSkip val="1"/>
        <c:noMultiLvlLbl val="0"/>
      </c:catAx>
      <c:valAx>
        <c:axId val="474736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735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0.17</c:v>
                </c:pt>
                <c:pt idx="2">
                  <c:v>#N/A</c:v>
                </c:pt>
                <c:pt idx="3">
                  <c:v>0.2</c:v>
                </c:pt>
                <c:pt idx="4">
                  <c:v>#N/A</c:v>
                </c:pt>
                <c:pt idx="5">
                  <c:v>0.23</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0-C130-49D6-9CAA-464F834C0C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130-49D6-9CAA-464F834C0CD5}"/>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0.11</c:v>
                </c:pt>
                <c:pt idx="2">
                  <c:v>#N/A</c:v>
                </c:pt>
                <c:pt idx="3">
                  <c:v>0.14000000000000001</c:v>
                </c:pt>
                <c:pt idx="4">
                  <c:v>#N/A</c:v>
                </c:pt>
                <c:pt idx="5">
                  <c:v>0.14000000000000001</c:v>
                </c:pt>
                <c:pt idx="6">
                  <c:v>#N/A</c:v>
                </c:pt>
                <c:pt idx="7">
                  <c:v>0.14000000000000001</c:v>
                </c:pt>
                <c:pt idx="8">
                  <c:v>#N/A</c:v>
                </c:pt>
                <c:pt idx="9">
                  <c:v>0.17</c:v>
                </c:pt>
              </c:numCache>
            </c:numRef>
          </c:val>
          <c:extLst xmlns:c16r2="http://schemas.microsoft.com/office/drawing/2015/06/chart">
            <c:ext xmlns:c16="http://schemas.microsoft.com/office/drawing/2014/chart" uri="{C3380CC4-5D6E-409C-BE32-E72D297353CC}">
              <c16:uniqueId val="{00000002-C130-49D6-9CAA-464F834C0CD5}"/>
            </c:ext>
          </c:extLst>
        </c:ser>
        <c:ser>
          <c:idx val="3"/>
          <c:order val="3"/>
          <c:tx>
            <c:strRef>
              <c:f>データシート!$A$30</c:f>
              <c:strCache>
                <c:ptCount val="1"/>
                <c:pt idx="0">
                  <c:v>母子父子寡婦福祉資金貸付事業特別会計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0.13</c:v>
                </c:pt>
                <c:pt idx="2">
                  <c:v>#N/A</c:v>
                </c:pt>
                <c:pt idx="3">
                  <c:v>0.15</c:v>
                </c:pt>
                <c:pt idx="4">
                  <c:v>#N/A</c:v>
                </c:pt>
                <c:pt idx="5">
                  <c:v>0.17</c:v>
                </c:pt>
                <c:pt idx="6">
                  <c:v>#N/A</c:v>
                </c:pt>
                <c:pt idx="7">
                  <c:v>0.2</c:v>
                </c:pt>
                <c:pt idx="8">
                  <c:v>#N/A</c:v>
                </c:pt>
                <c:pt idx="9">
                  <c:v>0.2</c:v>
                </c:pt>
              </c:numCache>
            </c:numRef>
          </c:val>
          <c:extLst xmlns:c16r2="http://schemas.microsoft.com/office/drawing/2015/06/chart">
            <c:ext xmlns:c16="http://schemas.microsoft.com/office/drawing/2014/chart" uri="{C3380CC4-5D6E-409C-BE32-E72D297353CC}">
              <c16:uniqueId val="{00000003-C130-49D6-9CAA-464F834C0CD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0.04</c:v>
                </c:pt>
                <c:pt idx="4">
                  <c:v>0.43</c:v>
                </c:pt>
                <c:pt idx="5">
                  <c:v>#N/A</c:v>
                </c:pt>
                <c:pt idx="6">
                  <c:v>#N/A</c:v>
                </c:pt>
                <c:pt idx="7">
                  <c:v>0.13</c:v>
                </c:pt>
                <c:pt idx="8">
                  <c:v>#N/A</c:v>
                </c:pt>
                <c:pt idx="9">
                  <c:v>0.68</c:v>
                </c:pt>
              </c:numCache>
            </c:numRef>
          </c:val>
          <c:extLst xmlns:c16r2="http://schemas.microsoft.com/office/drawing/2015/06/chart">
            <c:ext xmlns:c16="http://schemas.microsoft.com/office/drawing/2014/chart" uri="{C3380CC4-5D6E-409C-BE32-E72D297353CC}">
              <c16:uniqueId val="{00000004-C130-49D6-9CAA-464F834C0CD5}"/>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0.78</c:v>
                </c:pt>
                <c:pt idx="2">
                  <c:v>#N/A</c:v>
                </c:pt>
                <c:pt idx="3">
                  <c:v>0.76</c:v>
                </c:pt>
                <c:pt idx="4">
                  <c:v>#N/A</c:v>
                </c:pt>
                <c:pt idx="5">
                  <c:v>0.8</c:v>
                </c:pt>
                <c:pt idx="6">
                  <c:v>#N/A</c:v>
                </c:pt>
                <c:pt idx="7">
                  <c:v>0.81</c:v>
                </c:pt>
                <c:pt idx="8">
                  <c:v>#N/A</c:v>
                </c:pt>
                <c:pt idx="9">
                  <c:v>0.82</c:v>
                </c:pt>
              </c:numCache>
            </c:numRef>
          </c:val>
          <c:extLst xmlns:c16r2="http://schemas.microsoft.com/office/drawing/2015/06/chart">
            <c:ext xmlns:c16="http://schemas.microsoft.com/office/drawing/2014/chart" uri="{C3380CC4-5D6E-409C-BE32-E72D297353CC}">
              <c16:uniqueId val="{00000005-C130-49D6-9CAA-464F834C0CD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0.47</c:v>
                </c:pt>
                <c:pt idx="2">
                  <c:v>#N/A</c:v>
                </c:pt>
                <c:pt idx="3">
                  <c:v>0.59</c:v>
                </c:pt>
                <c:pt idx="4">
                  <c:v>#N/A</c:v>
                </c:pt>
                <c:pt idx="5">
                  <c:v>0.48</c:v>
                </c:pt>
                <c:pt idx="6">
                  <c:v>#N/A</c:v>
                </c:pt>
                <c:pt idx="7">
                  <c:v>0.68</c:v>
                </c:pt>
                <c:pt idx="8">
                  <c:v>#N/A</c:v>
                </c:pt>
                <c:pt idx="9">
                  <c:v>0.82</c:v>
                </c:pt>
              </c:numCache>
            </c:numRef>
          </c:val>
          <c:extLst xmlns:c16r2="http://schemas.microsoft.com/office/drawing/2015/06/chart">
            <c:ext xmlns:c16="http://schemas.microsoft.com/office/drawing/2014/chart" uri="{C3380CC4-5D6E-409C-BE32-E72D297353CC}">
              <c16:uniqueId val="{00000006-C130-49D6-9CAA-464F834C0CD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1.8</c:v>
                </c:pt>
                <c:pt idx="2">
                  <c:v>#N/A</c:v>
                </c:pt>
                <c:pt idx="3">
                  <c:v>1.31</c:v>
                </c:pt>
                <c:pt idx="4">
                  <c:v>#N/A</c:v>
                </c:pt>
                <c:pt idx="5">
                  <c:v>1.38</c:v>
                </c:pt>
                <c:pt idx="6">
                  <c:v>#N/A</c:v>
                </c:pt>
                <c:pt idx="7">
                  <c:v>1.25</c:v>
                </c:pt>
                <c:pt idx="8">
                  <c:v>#N/A</c:v>
                </c:pt>
                <c:pt idx="9">
                  <c:v>1.27</c:v>
                </c:pt>
              </c:numCache>
            </c:numRef>
          </c:val>
          <c:extLst xmlns:c16r2="http://schemas.microsoft.com/office/drawing/2015/06/chart">
            <c:ext xmlns:c16="http://schemas.microsoft.com/office/drawing/2014/chart" uri="{C3380CC4-5D6E-409C-BE32-E72D297353CC}">
              <c16:uniqueId val="{00000007-C130-49D6-9CAA-464F834C0CD5}"/>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0.45</c:v>
                </c:pt>
                <c:pt idx="2">
                  <c:v>#N/A</c:v>
                </c:pt>
                <c:pt idx="3">
                  <c:v>1.72</c:v>
                </c:pt>
                <c:pt idx="4">
                  <c:v>#N/A</c:v>
                </c:pt>
                <c:pt idx="5">
                  <c:v>0.99</c:v>
                </c:pt>
                <c:pt idx="6">
                  <c:v>#N/A</c:v>
                </c:pt>
                <c:pt idx="7">
                  <c:v>1.79</c:v>
                </c:pt>
                <c:pt idx="8">
                  <c:v>#N/A</c:v>
                </c:pt>
                <c:pt idx="9">
                  <c:v>2.44</c:v>
                </c:pt>
              </c:numCache>
            </c:numRef>
          </c:val>
          <c:extLst xmlns:c16r2="http://schemas.microsoft.com/office/drawing/2015/06/chart">
            <c:ext xmlns:c16="http://schemas.microsoft.com/office/drawing/2014/chart" uri="{C3380CC4-5D6E-409C-BE32-E72D297353CC}">
              <c16:uniqueId val="{00000008-C130-49D6-9CAA-464F834C0CD5}"/>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4.6900000000000004</c:v>
                </c:pt>
                <c:pt idx="2">
                  <c:v>#N/A</c:v>
                </c:pt>
                <c:pt idx="3">
                  <c:v>5.57</c:v>
                </c:pt>
                <c:pt idx="4">
                  <c:v>#N/A</c:v>
                </c:pt>
                <c:pt idx="5">
                  <c:v>5.07</c:v>
                </c:pt>
                <c:pt idx="6">
                  <c:v>#N/A</c:v>
                </c:pt>
                <c:pt idx="7">
                  <c:v>5.74</c:v>
                </c:pt>
                <c:pt idx="8">
                  <c:v>#N/A</c:v>
                </c:pt>
                <c:pt idx="9">
                  <c:v>6.04</c:v>
                </c:pt>
              </c:numCache>
            </c:numRef>
          </c:val>
          <c:extLst xmlns:c16r2="http://schemas.microsoft.com/office/drawing/2015/06/chart">
            <c:ext xmlns:c16="http://schemas.microsoft.com/office/drawing/2014/chart" uri="{C3380CC4-5D6E-409C-BE32-E72D297353CC}">
              <c16:uniqueId val="{00000009-C130-49D6-9CAA-464F834C0CD5}"/>
            </c:ext>
          </c:extLst>
        </c:ser>
        <c:dLbls>
          <c:showLegendKey val="0"/>
          <c:showVal val="0"/>
          <c:showCatName val="0"/>
          <c:showSerName val="0"/>
          <c:showPercent val="0"/>
          <c:showBubbleSize val="0"/>
        </c:dLbls>
        <c:gapWidth val="150"/>
        <c:overlap val="100"/>
        <c:axId val="476734144"/>
        <c:axId val="476734536"/>
      </c:barChart>
      <c:catAx>
        <c:axId val="47673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734536"/>
        <c:crosses val="autoZero"/>
        <c:auto val="1"/>
        <c:lblAlgn val="ctr"/>
        <c:lblOffset val="100"/>
        <c:tickLblSkip val="1"/>
        <c:tickMarkSkip val="1"/>
        <c:noMultiLvlLbl val="0"/>
      </c:catAx>
      <c:valAx>
        <c:axId val="476734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734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12371</c:v>
                </c:pt>
                <c:pt idx="5">
                  <c:v>12780</c:v>
                </c:pt>
                <c:pt idx="8">
                  <c:v>12308</c:v>
                </c:pt>
                <c:pt idx="11">
                  <c:v>12536</c:v>
                </c:pt>
                <c:pt idx="14">
                  <c:v>13017</c:v>
                </c:pt>
              </c:numCache>
            </c:numRef>
          </c:val>
          <c:extLst xmlns:c16r2="http://schemas.microsoft.com/office/drawing/2015/06/chart">
            <c:ext xmlns:c16="http://schemas.microsoft.com/office/drawing/2014/chart" uri="{C3380CC4-5D6E-409C-BE32-E72D297353CC}">
              <c16:uniqueId val="{00000000-3F6A-4186-81DE-D2B60D78D1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F6A-4186-81DE-D2B60D78D1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586</c:v>
                </c:pt>
                <c:pt idx="3">
                  <c:v>434</c:v>
                </c:pt>
                <c:pt idx="6">
                  <c:v>374</c:v>
                </c:pt>
                <c:pt idx="9">
                  <c:v>135</c:v>
                </c:pt>
                <c:pt idx="12">
                  <c:v>205</c:v>
                </c:pt>
              </c:numCache>
            </c:numRef>
          </c:val>
          <c:extLst xmlns:c16r2="http://schemas.microsoft.com/office/drawing/2015/06/chart">
            <c:ext xmlns:c16="http://schemas.microsoft.com/office/drawing/2014/chart" uri="{C3380CC4-5D6E-409C-BE32-E72D297353CC}">
              <c16:uniqueId val="{00000002-3F6A-4186-81DE-D2B60D78D1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414</c:v>
                </c:pt>
                <c:pt idx="3">
                  <c:v>325</c:v>
                </c:pt>
                <c:pt idx="6">
                  <c:v>317</c:v>
                </c:pt>
                <c:pt idx="9">
                  <c:v>360</c:v>
                </c:pt>
                <c:pt idx="12">
                  <c:v>377</c:v>
                </c:pt>
              </c:numCache>
            </c:numRef>
          </c:val>
          <c:extLst xmlns:c16r2="http://schemas.microsoft.com/office/drawing/2015/06/chart">
            <c:ext xmlns:c16="http://schemas.microsoft.com/office/drawing/2014/chart" uri="{C3380CC4-5D6E-409C-BE32-E72D297353CC}">
              <c16:uniqueId val="{00000003-3F6A-4186-81DE-D2B60D78D1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1114</c:v>
                </c:pt>
                <c:pt idx="3">
                  <c:v>1502</c:v>
                </c:pt>
                <c:pt idx="6">
                  <c:v>1667</c:v>
                </c:pt>
                <c:pt idx="9">
                  <c:v>1651</c:v>
                </c:pt>
                <c:pt idx="12">
                  <c:v>1637</c:v>
                </c:pt>
              </c:numCache>
            </c:numRef>
          </c:val>
          <c:extLst xmlns:c16r2="http://schemas.microsoft.com/office/drawing/2015/06/chart">
            <c:ext xmlns:c16="http://schemas.microsoft.com/office/drawing/2014/chart" uri="{C3380CC4-5D6E-409C-BE32-E72D297353CC}">
              <c16:uniqueId val="{00000004-3F6A-4186-81DE-D2B60D78D1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67</c:v>
                </c:pt>
                <c:pt idx="3">
                  <c:v>67</c:v>
                </c:pt>
                <c:pt idx="6">
                  <c:v>67</c:v>
                </c:pt>
                <c:pt idx="9">
                  <c:v>67</c:v>
                </c:pt>
                <c:pt idx="12">
                  <c:v>67</c:v>
                </c:pt>
              </c:numCache>
            </c:numRef>
          </c:val>
          <c:extLst xmlns:c16r2="http://schemas.microsoft.com/office/drawing/2015/06/chart">
            <c:ext xmlns:c16="http://schemas.microsoft.com/office/drawing/2014/chart" uri="{C3380CC4-5D6E-409C-BE32-E72D297353CC}">
              <c16:uniqueId val="{00000005-3F6A-4186-81DE-D2B60D78D1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F6A-4186-81DE-D2B60D78D1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12382</c:v>
                </c:pt>
                <c:pt idx="3">
                  <c:v>12445</c:v>
                </c:pt>
                <c:pt idx="6">
                  <c:v>12270</c:v>
                </c:pt>
                <c:pt idx="9">
                  <c:v>12308</c:v>
                </c:pt>
                <c:pt idx="12">
                  <c:v>12744</c:v>
                </c:pt>
              </c:numCache>
            </c:numRef>
          </c:val>
          <c:extLst xmlns:c16r2="http://schemas.microsoft.com/office/drawing/2015/06/chart">
            <c:ext xmlns:c16="http://schemas.microsoft.com/office/drawing/2014/chart" uri="{C3380CC4-5D6E-409C-BE32-E72D297353CC}">
              <c16:uniqueId val="{00000007-3F6A-4186-81DE-D2B60D78D1D4}"/>
            </c:ext>
          </c:extLst>
        </c:ser>
        <c:dLbls>
          <c:showLegendKey val="0"/>
          <c:showVal val="0"/>
          <c:showCatName val="0"/>
          <c:showSerName val="0"/>
          <c:showPercent val="0"/>
          <c:showBubbleSize val="0"/>
        </c:dLbls>
        <c:gapWidth val="100"/>
        <c:overlap val="100"/>
        <c:axId val="476735320"/>
        <c:axId val="476735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2192</c:v>
                </c:pt>
                <c:pt idx="2">
                  <c:v>#N/A</c:v>
                </c:pt>
                <c:pt idx="3">
                  <c:v>#N/A</c:v>
                </c:pt>
                <c:pt idx="4">
                  <c:v>1993</c:v>
                </c:pt>
                <c:pt idx="5">
                  <c:v>#N/A</c:v>
                </c:pt>
                <c:pt idx="6">
                  <c:v>#N/A</c:v>
                </c:pt>
                <c:pt idx="7">
                  <c:v>2387</c:v>
                </c:pt>
                <c:pt idx="8">
                  <c:v>#N/A</c:v>
                </c:pt>
                <c:pt idx="9">
                  <c:v>#N/A</c:v>
                </c:pt>
                <c:pt idx="10">
                  <c:v>1985</c:v>
                </c:pt>
                <c:pt idx="11">
                  <c:v>#N/A</c:v>
                </c:pt>
                <c:pt idx="12">
                  <c:v>#N/A</c:v>
                </c:pt>
                <c:pt idx="13">
                  <c:v>2013</c:v>
                </c:pt>
                <c:pt idx="14">
                  <c:v>#N/A</c:v>
                </c:pt>
              </c:numCache>
            </c:numRef>
          </c:val>
          <c:smooth val="0"/>
          <c:extLst xmlns:c16r2="http://schemas.microsoft.com/office/drawing/2015/06/chart">
            <c:ext xmlns:c16="http://schemas.microsoft.com/office/drawing/2014/chart" uri="{C3380CC4-5D6E-409C-BE32-E72D297353CC}">
              <c16:uniqueId val="{00000008-3F6A-4186-81DE-D2B60D78D1D4}"/>
            </c:ext>
          </c:extLst>
        </c:ser>
        <c:dLbls>
          <c:showLegendKey val="0"/>
          <c:showVal val="0"/>
          <c:showCatName val="0"/>
          <c:showSerName val="0"/>
          <c:showPercent val="0"/>
          <c:showBubbleSize val="0"/>
        </c:dLbls>
        <c:marker val="1"/>
        <c:smooth val="0"/>
        <c:axId val="476735320"/>
        <c:axId val="476735712"/>
      </c:lineChart>
      <c:catAx>
        <c:axId val="476735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735712"/>
        <c:crosses val="autoZero"/>
        <c:auto val="1"/>
        <c:lblAlgn val="ctr"/>
        <c:lblOffset val="100"/>
        <c:tickLblSkip val="1"/>
        <c:tickMarkSkip val="1"/>
        <c:noMultiLvlLbl val="0"/>
      </c:catAx>
      <c:valAx>
        <c:axId val="476735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735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117476</c:v>
                </c:pt>
                <c:pt idx="5">
                  <c:v>120656</c:v>
                </c:pt>
                <c:pt idx="8">
                  <c:v>126831</c:v>
                </c:pt>
                <c:pt idx="11">
                  <c:v>126994</c:v>
                </c:pt>
                <c:pt idx="14">
                  <c:v>126722</c:v>
                </c:pt>
              </c:numCache>
            </c:numRef>
          </c:val>
          <c:extLst xmlns:c16r2="http://schemas.microsoft.com/office/drawing/2015/06/chart">
            <c:ext xmlns:c16="http://schemas.microsoft.com/office/drawing/2014/chart" uri="{C3380CC4-5D6E-409C-BE32-E72D297353CC}">
              <c16:uniqueId val="{00000000-A5E6-468A-A6E6-87EE6EB7AD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24378</c:v>
                </c:pt>
                <c:pt idx="5">
                  <c:v>27214</c:v>
                </c:pt>
                <c:pt idx="8">
                  <c:v>25284</c:v>
                </c:pt>
                <c:pt idx="11">
                  <c:v>24768</c:v>
                </c:pt>
                <c:pt idx="14">
                  <c:v>24928</c:v>
                </c:pt>
              </c:numCache>
            </c:numRef>
          </c:val>
          <c:extLst xmlns:c16r2="http://schemas.microsoft.com/office/drawing/2015/06/chart">
            <c:ext xmlns:c16="http://schemas.microsoft.com/office/drawing/2014/chart" uri="{C3380CC4-5D6E-409C-BE32-E72D297353CC}">
              <c16:uniqueId val="{00000001-A5E6-468A-A6E6-87EE6EB7AD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20740</c:v>
                </c:pt>
                <c:pt idx="5">
                  <c:v>19897</c:v>
                </c:pt>
                <c:pt idx="8">
                  <c:v>20797</c:v>
                </c:pt>
                <c:pt idx="11">
                  <c:v>20455</c:v>
                </c:pt>
                <c:pt idx="14">
                  <c:v>19867</c:v>
                </c:pt>
              </c:numCache>
            </c:numRef>
          </c:val>
          <c:extLst xmlns:c16r2="http://schemas.microsoft.com/office/drawing/2015/06/chart">
            <c:ext xmlns:c16="http://schemas.microsoft.com/office/drawing/2014/chart" uri="{C3380CC4-5D6E-409C-BE32-E72D297353CC}">
              <c16:uniqueId val="{00000002-A5E6-468A-A6E6-87EE6EB7AD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5E6-468A-A6E6-87EE6EB7AD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5E6-468A-A6E6-87EE6EB7AD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483</c:v>
                </c:pt>
                <c:pt idx="3">
                  <c:v>393</c:v>
                </c:pt>
                <c:pt idx="6">
                  <c:v>332</c:v>
                </c:pt>
                <c:pt idx="9">
                  <c:v>261</c:v>
                </c:pt>
                <c:pt idx="12">
                  <c:v>235</c:v>
                </c:pt>
              </c:numCache>
            </c:numRef>
          </c:val>
          <c:extLst xmlns:c16r2="http://schemas.microsoft.com/office/drawing/2015/06/chart">
            <c:ext xmlns:c16="http://schemas.microsoft.com/office/drawing/2014/chart" uri="{C3380CC4-5D6E-409C-BE32-E72D297353CC}">
              <c16:uniqueId val="{00000005-A5E6-468A-A6E6-87EE6EB7AD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17341</c:v>
                </c:pt>
                <c:pt idx="3">
                  <c:v>16056</c:v>
                </c:pt>
                <c:pt idx="6">
                  <c:v>15240</c:v>
                </c:pt>
                <c:pt idx="9">
                  <c:v>15244</c:v>
                </c:pt>
                <c:pt idx="12">
                  <c:v>15231</c:v>
                </c:pt>
              </c:numCache>
            </c:numRef>
          </c:val>
          <c:extLst xmlns:c16r2="http://schemas.microsoft.com/office/drawing/2015/06/chart">
            <c:ext xmlns:c16="http://schemas.microsoft.com/office/drawing/2014/chart" uri="{C3380CC4-5D6E-409C-BE32-E72D297353CC}">
              <c16:uniqueId val="{00000006-A5E6-468A-A6E6-87EE6EB7AD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1265</c:v>
                </c:pt>
                <c:pt idx="3">
                  <c:v>1468</c:v>
                </c:pt>
                <c:pt idx="6">
                  <c:v>1665</c:v>
                </c:pt>
                <c:pt idx="9">
                  <c:v>1899</c:v>
                </c:pt>
                <c:pt idx="12">
                  <c:v>2086</c:v>
                </c:pt>
              </c:numCache>
            </c:numRef>
          </c:val>
          <c:extLst xmlns:c16r2="http://schemas.microsoft.com/office/drawing/2015/06/chart">
            <c:ext xmlns:c16="http://schemas.microsoft.com/office/drawing/2014/chart" uri="{C3380CC4-5D6E-409C-BE32-E72D297353CC}">
              <c16:uniqueId val="{00000007-A5E6-468A-A6E6-87EE6EB7AD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17242</c:v>
                </c:pt>
                <c:pt idx="3">
                  <c:v>20102</c:v>
                </c:pt>
                <c:pt idx="6">
                  <c:v>21977</c:v>
                </c:pt>
                <c:pt idx="9">
                  <c:v>22253</c:v>
                </c:pt>
                <c:pt idx="12">
                  <c:v>22628</c:v>
                </c:pt>
              </c:numCache>
            </c:numRef>
          </c:val>
          <c:extLst xmlns:c16r2="http://schemas.microsoft.com/office/drawing/2015/06/chart">
            <c:ext xmlns:c16="http://schemas.microsoft.com/office/drawing/2014/chart" uri="{C3380CC4-5D6E-409C-BE32-E72D297353CC}">
              <c16:uniqueId val="{00000008-A5E6-468A-A6E6-87EE6EB7AD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1958</c:v>
                </c:pt>
                <c:pt idx="3">
                  <c:v>1873</c:v>
                </c:pt>
                <c:pt idx="6">
                  <c:v>1627</c:v>
                </c:pt>
                <c:pt idx="9">
                  <c:v>1405</c:v>
                </c:pt>
                <c:pt idx="12">
                  <c:v>1226</c:v>
                </c:pt>
              </c:numCache>
            </c:numRef>
          </c:val>
          <c:extLst xmlns:c16r2="http://schemas.microsoft.com/office/drawing/2015/06/chart">
            <c:ext xmlns:c16="http://schemas.microsoft.com/office/drawing/2014/chart" uri="{C3380CC4-5D6E-409C-BE32-E72D297353CC}">
              <c16:uniqueId val="{00000009-A5E6-468A-A6E6-87EE6EB7AD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126984</c:v>
                </c:pt>
                <c:pt idx="3">
                  <c:v>131845</c:v>
                </c:pt>
                <c:pt idx="6">
                  <c:v>144592</c:v>
                </c:pt>
                <c:pt idx="9">
                  <c:v>143060</c:v>
                </c:pt>
                <c:pt idx="12">
                  <c:v>145523</c:v>
                </c:pt>
              </c:numCache>
            </c:numRef>
          </c:val>
          <c:extLst xmlns:c16r2="http://schemas.microsoft.com/office/drawing/2015/06/chart">
            <c:ext xmlns:c16="http://schemas.microsoft.com/office/drawing/2014/chart" uri="{C3380CC4-5D6E-409C-BE32-E72D297353CC}">
              <c16:uniqueId val="{0000000A-A5E6-468A-A6E6-87EE6EB7AD08}"/>
            </c:ext>
          </c:extLst>
        </c:ser>
        <c:dLbls>
          <c:showLegendKey val="0"/>
          <c:showVal val="0"/>
          <c:showCatName val="0"/>
          <c:showSerName val="0"/>
          <c:showPercent val="0"/>
          <c:showBubbleSize val="0"/>
        </c:dLbls>
        <c:gapWidth val="100"/>
        <c:overlap val="100"/>
        <c:axId val="476736888"/>
        <c:axId val="476737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2679</c:v>
                </c:pt>
                <c:pt idx="2">
                  <c:v>#N/A</c:v>
                </c:pt>
                <c:pt idx="3">
                  <c:v>#N/A</c:v>
                </c:pt>
                <c:pt idx="4">
                  <c:v>3972</c:v>
                </c:pt>
                <c:pt idx="5">
                  <c:v>#N/A</c:v>
                </c:pt>
                <c:pt idx="6">
                  <c:v>#N/A</c:v>
                </c:pt>
                <c:pt idx="7">
                  <c:v>12522</c:v>
                </c:pt>
                <c:pt idx="8">
                  <c:v>#N/A</c:v>
                </c:pt>
                <c:pt idx="9">
                  <c:v>#N/A</c:v>
                </c:pt>
                <c:pt idx="10">
                  <c:v>11904</c:v>
                </c:pt>
                <c:pt idx="11">
                  <c:v>#N/A</c:v>
                </c:pt>
                <c:pt idx="12">
                  <c:v>#N/A</c:v>
                </c:pt>
                <c:pt idx="13">
                  <c:v>15412</c:v>
                </c:pt>
                <c:pt idx="14">
                  <c:v>#N/A</c:v>
                </c:pt>
              </c:numCache>
            </c:numRef>
          </c:val>
          <c:smooth val="0"/>
          <c:extLst xmlns:c16r2="http://schemas.microsoft.com/office/drawing/2015/06/chart">
            <c:ext xmlns:c16="http://schemas.microsoft.com/office/drawing/2014/chart" uri="{C3380CC4-5D6E-409C-BE32-E72D297353CC}">
              <c16:uniqueId val="{0000000B-A5E6-468A-A6E6-87EE6EB7AD08}"/>
            </c:ext>
          </c:extLst>
        </c:ser>
        <c:dLbls>
          <c:showLegendKey val="0"/>
          <c:showVal val="0"/>
          <c:showCatName val="0"/>
          <c:showSerName val="0"/>
          <c:showPercent val="0"/>
          <c:showBubbleSize val="0"/>
        </c:dLbls>
        <c:marker val="1"/>
        <c:smooth val="0"/>
        <c:axId val="476736888"/>
        <c:axId val="476737280"/>
      </c:lineChart>
      <c:catAx>
        <c:axId val="476736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6737280"/>
        <c:crosses val="autoZero"/>
        <c:auto val="1"/>
        <c:lblAlgn val="ctr"/>
        <c:lblOffset val="100"/>
        <c:tickLblSkip val="1"/>
        <c:tickMarkSkip val="1"/>
        <c:noMultiLvlLbl val="0"/>
      </c:catAx>
      <c:valAx>
        <c:axId val="476737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736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7518</c:v>
                </c:pt>
                <c:pt idx="1">
                  <c:v>7565</c:v>
                </c:pt>
                <c:pt idx="2">
                  <c:v>7592</c:v>
                </c:pt>
              </c:numCache>
            </c:numRef>
          </c:val>
          <c:extLst xmlns:c16r2="http://schemas.microsoft.com/office/drawing/2015/06/chart">
            <c:ext xmlns:c16="http://schemas.microsoft.com/office/drawing/2014/chart" uri="{C3380CC4-5D6E-409C-BE32-E72D297353CC}">
              <c16:uniqueId val="{00000000-504A-4EB8-8237-7B5ED913F2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2320</c:v>
                </c:pt>
                <c:pt idx="1">
                  <c:v>1836</c:v>
                </c:pt>
                <c:pt idx="2">
                  <c:v>1844</c:v>
                </c:pt>
              </c:numCache>
            </c:numRef>
          </c:val>
          <c:extLst xmlns:c16r2="http://schemas.microsoft.com/office/drawing/2015/06/chart">
            <c:ext xmlns:c16="http://schemas.microsoft.com/office/drawing/2014/chart" uri="{C3380CC4-5D6E-409C-BE32-E72D297353CC}">
              <c16:uniqueId val="{00000001-504A-4EB8-8237-7B5ED913F2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11735</c:v>
                </c:pt>
                <c:pt idx="1">
                  <c:v>10787</c:v>
                </c:pt>
                <c:pt idx="2">
                  <c:v>9153</c:v>
                </c:pt>
              </c:numCache>
            </c:numRef>
          </c:val>
          <c:extLst xmlns:c16r2="http://schemas.microsoft.com/office/drawing/2015/06/chart">
            <c:ext xmlns:c16="http://schemas.microsoft.com/office/drawing/2014/chart" uri="{C3380CC4-5D6E-409C-BE32-E72D297353CC}">
              <c16:uniqueId val="{00000002-504A-4EB8-8237-7B5ED913F224}"/>
            </c:ext>
          </c:extLst>
        </c:ser>
        <c:dLbls>
          <c:showLegendKey val="0"/>
          <c:showVal val="0"/>
          <c:showCatName val="0"/>
          <c:showSerName val="0"/>
          <c:showPercent val="0"/>
          <c:showBubbleSize val="0"/>
        </c:dLbls>
        <c:gapWidth val="120"/>
        <c:overlap val="100"/>
        <c:axId val="475079512"/>
        <c:axId val="475079904"/>
      </c:barChart>
      <c:catAx>
        <c:axId val="475079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5079904"/>
        <c:crosses val="autoZero"/>
        <c:auto val="1"/>
        <c:lblAlgn val="ctr"/>
        <c:lblOffset val="100"/>
        <c:tickLblSkip val="1"/>
        <c:tickMarkSkip val="1"/>
        <c:noMultiLvlLbl val="0"/>
      </c:catAx>
      <c:valAx>
        <c:axId val="475079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5079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09E-40D0-B164-AA6161F3117F}"/>
                </c:ext>
                <c:ext xmlns:c15="http://schemas.microsoft.com/office/drawing/2012/chart" uri="{CE6537A1-D6FC-4f65-9D91-7224C49458BB}">
                  <c15:dlblFieldTable>
                    <c15:dlblFTEntry>
                      <c15:txfldGUID>{8D7EC4F7-2F19-4252-B513-F63C3A405AA6}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09E-40D0-B164-AA6161F3117F}"/>
                </c:ext>
                <c:ext xmlns:c15="http://schemas.microsoft.com/office/drawing/2012/chart" uri="{CE6537A1-D6FC-4f65-9D91-7224C49458BB}">
                  <c15:dlblFieldTable>
                    <c15:dlblFTEntry>
                      <c15:txfldGUID>{CAB6117B-D2AF-4EE7-9285-3FD7182BBD56}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09E-40D0-B164-AA6161F3117F}"/>
                </c:ext>
                <c:ext xmlns:c15="http://schemas.microsoft.com/office/drawing/2012/chart" uri="{CE6537A1-D6FC-4f65-9D91-7224C49458BB}">
                  <c15:dlblFieldTable>
                    <c15:dlblFTEntry>
                      <c15:txfldGUID>{C041899C-FAD2-4C69-BFA0-EC50404F37AF}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09E-40D0-B164-AA6161F3117F}"/>
                </c:ext>
                <c:ext xmlns:c15="http://schemas.microsoft.com/office/drawing/2012/chart" uri="{CE6537A1-D6FC-4f65-9D91-7224C49458BB}">
                  <c15:dlblFieldTable>
                    <c15:dlblFTEntry>
                      <c15:txfldGUID>{1ECE05C8-3CB9-4989-990E-E40D8ACB1793}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09E-40D0-B164-AA6161F3117F}"/>
                </c:ext>
                <c:ext xmlns:c15="http://schemas.microsoft.com/office/drawing/2012/chart" uri="{CE6537A1-D6FC-4f65-9D91-7224C49458BB}">
                  <c15:dlblFieldTable>
                    <c15:dlblFTEntry>
                      <c15:txfldGUID>{79542C94-5E86-4BB1-B11F-1E51089C84E1}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09E-40D0-B164-AA6161F3117F}"/>
                </c:ext>
                <c:ext xmlns:c15="http://schemas.microsoft.com/office/drawing/2012/chart" uri="{CE6537A1-D6FC-4f65-9D91-7224C49458BB}">
                  <c15:dlblFieldTable>
                    <c15:dlblFTEntry>
                      <c15:txfldGUID>{2F853199-CB5A-426A-84BE-CF36B4F8F394}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09E-40D0-B164-AA6161F3117F}"/>
                </c:ext>
                <c:ext xmlns:c15="http://schemas.microsoft.com/office/drawing/2012/chart" uri="{CE6537A1-D6FC-4f65-9D91-7224C49458BB}">
                  <c15:dlblFieldTable>
                    <c15:dlblFTEntry>
                      <c15:txfldGUID>{F870E3AD-C8BF-4CCA-92B9-D3A19568B09A}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09E-40D0-B164-AA6161F3117F}"/>
                </c:ext>
                <c:ext xmlns:c15="http://schemas.microsoft.com/office/drawing/2012/chart" uri="{CE6537A1-D6FC-4f65-9D91-7224C49458BB}">
                  <c15:layout/>
                  <c15:dlblFieldTable>
                    <c15:dlblFTEntry>
                      <c15:txfldGUID>{BD2576E1-08AD-498F-A717-4AAFA6B10FFA}</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09E-40D0-B164-AA6161F3117F}"/>
                </c:ext>
                <c:ext xmlns:c15="http://schemas.microsoft.com/office/drawing/2012/chart" uri="{CE6537A1-D6FC-4f65-9D91-7224C49458BB}">
                  <c15:layout/>
                  <c15:dlblFieldTable>
                    <c15:dlblFTEntry>
                      <c15:txfldGUID>{E6434B02-C85D-464C-9520-15922CD12604}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50.7</c:v>
                </c:pt>
                <c:pt idx="32">
                  <c:v>51.8</c:v>
                </c:pt>
              </c:numCache>
            </c:numRef>
          </c:xVal>
          <c:yVal>
            <c:numRef>
              <c:f>公会計指標分析・財政指標組合せ分析表!$BP$51:$DC$51</c:f>
              <c:numCache>
                <c:formatCode>#,##0.0;"▲ "#,##0.0</c:formatCode>
                <c:ptCount val="40"/>
                <c:pt idx="24">
                  <c:v>20.399999999999999</c:v>
                </c:pt>
                <c:pt idx="32">
                  <c:v>26.5</c:v>
                </c:pt>
              </c:numCache>
            </c:numRef>
          </c:yVal>
          <c:smooth val="0"/>
          <c:extLst xmlns:c16r2="http://schemas.microsoft.com/office/drawing/2015/06/chart">
            <c:ext xmlns:c16="http://schemas.microsoft.com/office/drawing/2014/chart" uri="{C3380CC4-5D6E-409C-BE32-E72D297353CC}">
              <c16:uniqueId val="{00000009-109E-40D0-B164-AA6161F311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09E-40D0-B164-AA6161F3117F}"/>
                </c:ext>
                <c:ext xmlns:c15="http://schemas.microsoft.com/office/drawing/2012/chart" uri="{CE6537A1-D6FC-4f65-9D91-7224C49458BB}">
                  <c15:dlblFieldTable>
                    <c15:dlblFTEntry>
                      <c15:txfldGUID>{0026FAB7-1BA7-4D13-B080-16444128FD87}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09E-40D0-B164-AA6161F3117F}"/>
                </c:ext>
                <c:ext xmlns:c15="http://schemas.microsoft.com/office/drawing/2012/chart" uri="{CE6537A1-D6FC-4f65-9D91-7224C49458BB}">
                  <c15:dlblFieldTable>
                    <c15:dlblFTEntry>
                      <c15:txfldGUID>{6606FFAD-E8CC-4C08-8348-624C49989C3D}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09E-40D0-B164-AA6161F3117F}"/>
                </c:ext>
                <c:ext xmlns:c15="http://schemas.microsoft.com/office/drawing/2012/chart" uri="{CE6537A1-D6FC-4f65-9D91-7224C49458BB}">
                  <c15:dlblFieldTable>
                    <c15:dlblFTEntry>
                      <c15:txfldGUID>{D958E73F-18C7-4002-B23D-53C7AE7CBCF8}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09E-40D0-B164-AA6161F3117F}"/>
                </c:ext>
                <c:ext xmlns:c15="http://schemas.microsoft.com/office/drawing/2012/chart" uri="{CE6537A1-D6FC-4f65-9D91-7224C49458BB}">
                  <c15:dlblFieldTable>
                    <c15:dlblFTEntry>
                      <c15:txfldGUID>{E8F59AF8-19DC-4ADF-B847-C1395085CB2E}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09E-40D0-B164-AA6161F3117F}"/>
                </c:ext>
                <c:ext xmlns:c15="http://schemas.microsoft.com/office/drawing/2012/chart" uri="{CE6537A1-D6FC-4f65-9D91-7224C49458BB}">
                  <c15:dlblFieldTable>
                    <c15:dlblFTEntry>
                      <c15:txfldGUID>{58F563A9-4496-4CAC-8327-3A1C90E8572D}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09E-40D0-B164-AA6161F3117F}"/>
                </c:ext>
                <c:ext xmlns:c15="http://schemas.microsoft.com/office/drawing/2012/chart" uri="{CE6537A1-D6FC-4f65-9D91-7224C49458BB}">
                  <c15:dlblFieldTable>
                    <c15:dlblFTEntry>
                      <c15:txfldGUID>{F80D7FE0-6EAC-4D65-B095-0E4F7BA97392}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09E-40D0-B164-AA6161F3117F}"/>
                </c:ext>
                <c:ext xmlns:c15="http://schemas.microsoft.com/office/drawing/2012/chart" uri="{CE6537A1-D6FC-4f65-9D91-7224C49458BB}">
                  <c15:dlblFieldTable>
                    <c15:dlblFTEntry>
                      <c15:txfldGUID>{4C31CD85-1FB2-44A2-BF1D-A7B28A2E6554}</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09E-40D0-B164-AA6161F3117F}"/>
                </c:ext>
                <c:ext xmlns:c15="http://schemas.microsoft.com/office/drawing/2012/chart" uri="{CE6537A1-D6FC-4f65-9D91-7224C49458BB}">
                  <c15:layout/>
                  <c15:dlblFieldTable>
                    <c15:dlblFTEntry>
                      <c15:txfldGUID>{E58AE489-56FD-4D76-8DFF-CECD8F5EBAEB}</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09E-40D0-B164-AA6161F3117F}"/>
                </c:ext>
                <c:ext xmlns:c15="http://schemas.microsoft.com/office/drawing/2012/chart" uri="{CE6537A1-D6FC-4f65-9D91-7224C49458BB}">
                  <c15:layout/>
                  <c15:dlblFieldTable>
                    <c15:dlblFTEntry>
                      <c15:txfldGUID>{34DBB0A7-E706-4934-B8B1-F025121DE7E6}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pt idx="32">
                  <c:v>60</c:v>
                </c:pt>
              </c:numCache>
            </c:numRef>
          </c:xVal>
          <c:yVal>
            <c:numRef>
              <c:f>公会計指標分析・財政指標組合せ分析表!$BP$55:$DC$55</c:f>
              <c:numCache>
                <c:formatCode>#,##0.0;"▲ "#,##0.0</c:formatCode>
                <c:ptCount val="40"/>
                <c:pt idx="24">
                  <c:v>38.9</c:v>
                </c:pt>
                <c:pt idx="32">
                  <c:v>37.6</c:v>
                </c:pt>
              </c:numCache>
            </c:numRef>
          </c:yVal>
          <c:smooth val="0"/>
          <c:extLst xmlns:c16r2="http://schemas.microsoft.com/office/drawing/2015/06/chart">
            <c:ext xmlns:c16="http://schemas.microsoft.com/office/drawing/2014/chart" uri="{C3380CC4-5D6E-409C-BE32-E72D297353CC}">
              <c16:uniqueId val="{00000013-109E-40D0-B164-AA6161F3117F}"/>
            </c:ext>
          </c:extLst>
        </c:ser>
        <c:dLbls>
          <c:showLegendKey val="0"/>
          <c:showVal val="1"/>
          <c:showCatName val="0"/>
          <c:showSerName val="0"/>
          <c:showPercent val="0"/>
          <c:showBubbleSize val="0"/>
        </c:dLbls>
        <c:axId val="475080688"/>
        <c:axId val="475081080"/>
      </c:scatterChart>
      <c:valAx>
        <c:axId val="475080688"/>
        <c:scaling>
          <c:orientation val="minMax"/>
          <c:max val="60.800000000000004"/>
          <c:min val="50.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5081080"/>
        <c:crosses val="autoZero"/>
        <c:crossBetween val="midCat"/>
      </c:valAx>
      <c:valAx>
        <c:axId val="47508108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5080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D38-4812-A945-72F6AEFD647D}"/>
                </c:ext>
                <c:ext xmlns:c15="http://schemas.microsoft.com/office/drawing/2012/chart" uri="{CE6537A1-D6FC-4f65-9D91-7224C49458BB}">
                  <c15:layout/>
                  <c15:dlblFieldTable>
                    <c15:dlblFTEntry>
                      <c15:txfldGUID>{29BA4087-1983-49BF-ABF3-D6370218877B}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D38-4812-A945-72F6AEFD647D}"/>
                </c:ext>
                <c:ext xmlns:c15="http://schemas.microsoft.com/office/drawing/2012/chart" uri="{CE6537A1-D6FC-4f65-9D91-7224C49458BB}">
                  <c15:dlblFieldTable>
                    <c15:dlblFTEntry>
                      <c15:txfldGUID>{AF605E0A-1869-48CC-8750-16A9F462C15F}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D38-4812-A945-72F6AEFD647D}"/>
                </c:ext>
                <c:ext xmlns:c15="http://schemas.microsoft.com/office/drawing/2012/chart" uri="{CE6537A1-D6FC-4f65-9D91-7224C49458BB}">
                  <c15:dlblFieldTable>
                    <c15:dlblFTEntry>
                      <c15:txfldGUID>{AC12DEAB-8864-4A11-9672-91A256FDFA77}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D38-4812-A945-72F6AEFD647D}"/>
                </c:ext>
                <c:ext xmlns:c15="http://schemas.microsoft.com/office/drawing/2012/chart" uri="{CE6537A1-D6FC-4f65-9D91-7224C49458BB}">
                  <c15:dlblFieldTable>
                    <c15:dlblFTEntry>
                      <c15:txfldGUID>{AF0A1BAC-A99C-40C0-B4BB-EEE2424EE935}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D38-4812-A945-72F6AEFD647D}"/>
                </c:ext>
                <c:ext xmlns:c15="http://schemas.microsoft.com/office/drawing/2012/chart" uri="{CE6537A1-D6FC-4f65-9D91-7224C49458BB}">
                  <c15:dlblFieldTable>
                    <c15:dlblFTEntry>
                      <c15:txfldGUID>{E88A3059-2EF9-4D3C-B0D2-19BB4AE7CD07}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D38-4812-A945-72F6AEFD647D}"/>
                </c:ext>
                <c:ext xmlns:c15="http://schemas.microsoft.com/office/drawing/2012/chart" uri="{CE6537A1-D6FC-4f65-9D91-7224C49458BB}">
                  <c15:layout/>
                  <c15:dlblFieldTable>
                    <c15:dlblFTEntry>
                      <c15:txfldGUID>{A0E9EA8C-BB9E-4C36-9D57-C7DB5B659B2E}</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0"/>
                  <c:y val="-1.1500390093341563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D38-4812-A945-72F6AEFD647D}"/>
                </c:ext>
                <c:ext xmlns:c15="http://schemas.microsoft.com/office/drawing/2012/chart" uri="{CE6537A1-D6FC-4f65-9D91-7224C49458BB}">
                  <c15:layout/>
                  <c15:dlblFieldTable>
                    <c15:dlblFTEntry>
                      <c15:txfldGUID>{B21E0591-A286-4680-93D7-CB4F20A64975}</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0"/>
                  <c:y val="1.150039009334148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D38-4812-A945-72F6AEFD647D}"/>
                </c:ext>
                <c:ext xmlns:c15="http://schemas.microsoft.com/office/drawing/2012/chart" uri="{CE6537A1-D6FC-4f65-9D91-7224C49458BB}">
                  <c15:layout/>
                  <c15:dlblFieldTable>
                    <c15:dlblFTEntry>
                      <c15:txfldGUID>{2AD1CD00-9AA8-4853-A03C-CC23C2593F69}</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D38-4812-A945-72F6AEFD647D}"/>
                </c:ext>
                <c:ext xmlns:c15="http://schemas.microsoft.com/office/drawing/2012/chart" uri="{CE6537A1-D6FC-4f65-9D91-7224C49458BB}">
                  <c15:layout/>
                  <c15:dlblFieldTable>
                    <c15:dlblFTEntry>
                      <c15:txfldGUID>{05B953A5-0EB9-4FE1-901C-A00E89E8B565}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3.5</c:v>
                </c:pt>
                <c:pt idx="16">
                  <c:v>3.7</c:v>
                </c:pt>
                <c:pt idx="24">
                  <c:v>3.6</c:v>
                </c:pt>
                <c:pt idx="32">
                  <c:v>3.6</c:v>
                </c:pt>
              </c:numCache>
            </c:numRef>
          </c:xVal>
          <c:yVal>
            <c:numRef>
              <c:f>公会計指標分析・財政指標組合せ分析表!$BP$73:$DC$73</c:f>
              <c:numCache>
                <c:formatCode>#,##0.0;"▲ "#,##0.0</c:formatCode>
                <c:ptCount val="40"/>
                <c:pt idx="0">
                  <c:v>4.5</c:v>
                </c:pt>
                <c:pt idx="8">
                  <c:v>6.7</c:v>
                </c:pt>
                <c:pt idx="16">
                  <c:v>21.6</c:v>
                </c:pt>
                <c:pt idx="24">
                  <c:v>20.399999999999999</c:v>
                </c:pt>
                <c:pt idx="32">
                  <c:v>26.5</c:v>
                </c:pt>
              </c:numCache>
            </c:numRef>
          </c:yVal>
          <c:smooth val="0"/>
          <c:extLst xmlns:c16r2="http://schemas.microsoft.com/office/drawing/2015/06/chart">
            <c:ext xmlns:c16="http://schemas.microsoft.com/office/drawing/2014/chart" uri="{C3380CC4-5D6E-409C-BE32-E72D297353CC}">
              <c16:uniqueId val="{00000009-7D38-4812-A945-72F6AEFD64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D38-4812-A945-72F6AEFD647D}"/>
                </c:ext>
                <c:ext xmlns:c15="http://schemas.microsoft.com/office/drawing/2012/chart" uri="{CE6537A1-D6FC-4f65-9D91-7224C49458BB}">
                  <c15:layout/>
                  <c15:dlblFieldTable>
                    <c15:dlblFTEntry>
                      <c15:txfldGUID>{12085172-E8F4-4DF0-B03F-AF72F08B0A8D}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D38-4812-A945-72F6AEFD647D}"/>
                </c:ext>
                <c:ext xmlns:c15="http://schemas.microsoft.com/office/drawing/2012/chart" uri="{CE6537A1-D6FC-4f65-9D91-7224C49458BB}">
                  <c15:dlblFieldTable>
                    <c15:dlblFTEntry>
                      <c15:txfldGUID>{969E9C7B-2FF0-4905-BAFB-E450141746DC}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D38-4812-A945-72F6AEFD647D}"/>
                </c:ext>
                <c:ext xmlns:c15="http://schemas.microsoft.com/office/drawing/2012/chart" uri="{CE6537A1-D6FC-4f65-9D91-7224C49458BB}">
                  <c15:dlblFieldTable>
                    <c15:dlblFTEntry>
                      <c15:txfldGUID>{AC59FA80-F8F4-457F-A053-AEEEBBFACA6D}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D38-4812-A945-72F6AEFD647D}"/>
                </c:ext>
                <c:ext xmlns:c15="http://schemas.microsoft.com/office/drawing/2012/chart" uri="{CE6537A1-D6FC-4f65-9D91-7224C49458BB}">
                  <c15:dlblFieldTable>
                    <c15:dlblFTEntry>
                      <c15:txfldGUID>{C64CC2CE-A9A5-479A-AEBB-52FEA5A4E248}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D38-4812-A945-72F6AEFD647D}"/>
                </c:ext>
                <c:ext xmlns:c15="http://schemas.microsoft.com/office/drawing/2012/chart" uri="{CE6537A1-D6FC-4f65-9D91-7224C49458BB}">
                  <c15:dlblFieldTable>
                    <c15:dlblFTEntry>
                      <c15:txfldGUID>{08607CBA-9C26-4EE5-811A-F27785338410}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D38-4812-A945-72F6AEFD647D}"/>
                </c:ext>
                <c:ext xmlns:c15="http://schemas.microsoft.com/office/drawing/2012/chart" uri="{CE6537A1-D6FC-4f65-9D91-7224C49458BB}">
                  <c15:layout/>
                  <c15:dlblFieldTable>
                    <c15:dlblFTEntry>
                      <c15:txfldGUID>{26E50E1D-D12D-4B11-A6E6-B0BCD1761011}</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D38-4812-A945-72F6AEFD647D}"/>
                </c:ext>
                <c:ext xmlns:c15="http://schemas.microsoft.com/office/drawing/2012/chart" uri="{CE6537A1-D6FC-4f65-9D91-7224C49458BB}">
                  <c15:layout/>
                  <c15:dlblFieldTable>
                    <c15:dlblFTEntry>
                      <c15:txfldGUID>{7ECB9979-48F6-4BD6-9732-269656B95D73}</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D38-4812-A945-72F6AEFD647D}"/>
                </c:ext>
                <c:ext xmlns:c15="http://schemas.microsoft.com/office/drawing/2012/chart" uri="{CE6537A1-D6FC-4f65-9D91-7224C49458BB}">
                  <c15:layout/>
                  <c15:dlblFieldTable>
                    <c15:dlblFTEntry>
                      <c15:txfldGUID>{B5F2A8F0-5370-42EB-9400-BD8C8BC86384}</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D38-4812-A945-72F6AEFD647D}"/>
                </c:ext>
                <c:ext xmlns:c15="http://schemas.microsoft.com/office/drawing/2012/chart" uri="{CE6537A1-D6FC-4f65-9D91-7224C49458BB}">
                  <c15:layout/>
                  <c15:dlblFieldTable>
                    <c15:dlblFTEntry>
                      <c15:txfldGUID>{B2A84629-0E22-4ACA-B40F-85874F47A731}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xmlns:c16r2="http://schemas.microsoft.com/office/drawing/2015/06/chart">
            <c:ext xmlns:c16="http://schemas.microsoft.com/office/drawing/2014/chart" uri="{C3380CC4-5D6E-409C-BE32-E72D297353CC}">
              <c16:uniqueId val="{00000013-7D38-4812-A945-72F6AEFD647D}"/>
            </c:ext>
          </c:extLst>
        </c:ser>
        <c:dLbls>
          <c:showLegendKey val="0"/>
          <c:showVal val="1"/>
          <c:showCatName val="0"/>
          <c:showSerName val="0"/>
          <c:showPercent val="0"/>
          <c:showBubbleSize val="0"/>
        </c:dLbls>
        <c:axId val="476736104"/>
        <c:axId val="475081864"/>
      </c:scatterChart>
      <c:valAx>
        <c:axId val="476736104"/>
        <c:scaling>
          <c:orientation val="minMax"/>
          <c:max val="8.5"/>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5081864"/>
        <c:crosses val="autoZero"/>
        <c:crossBetween val="midCat"/>
      </c:valAx>
      <c:valAx>
        <c:axId val="475081864"/>
        <c:scaling>
          <c:orientation val="minMax"/>
          <c:max val="6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736104"/>
        <c:crosses val="autoZero"/>
        <c:crossBetween val="midCat"/>
        <c:majorUnit val="7.8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ヵ年平均）は、</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％と前年度と同等であるが、単年度でみると上昇している（平成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3.414</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3.468</a:t>
          </a:r>
          <a:r>
            <a:rPr kumimoji="1" lang="ja-JP" altLang="en-US" sz="1400">
              <a:latin typeface="ＭＳ ゴシック" pitchFamily="49" charset="-128"/>
              <a:ea typeface="ＭＳ ゴシック" pitchFamily="49" charset="-128"/>
            </a:rPr>
            <a:t>％）。これは、元利償還金の増や公債費に準じる債務負担行為に係るものの増によるものである。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悪化の主な要因としては、上津クリーンセンターの改修及び総合武道館の整備のための地方債借入れに伴い、地方債現在高が増加したことが挙げられる。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ふるさと久留米応援基金（取崩額：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1,660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百万円）や振興基金（取崩額：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941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百万）など特定目的の基金を事業の財源として取り崩したため、基金残高は減少となった。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決算時点での取り崩し額が極めて少なくなるよう、予算執行においては創意工夫を図り、事務事業の経費節減に努める。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ふるさと久留米応援基金：寄附者が選択した、①こども生き生き応援事業、②歴史継承・芸術の推進事業、③健康・福祉事業、</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④花と緑のまちづくり事業、⑤祭・観光振興事業、⑥市長おまかせコースに対応する事業に充当する。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振興基金：合併に伴い市が策定した「新市建設計画」に基づいて行われる、道路をはじめとする都市施設などのハード面の整</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備と、施設を利用して展開する事業、情報提供、人材育成などのソフト面の整備にかかる事業、その他地域振興に係る事業に</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ちく充当する。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ふるさと久留米応援基金（取崩額：</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1,660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百万円）や振興基金（取崩額：</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941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百万）などを事業の財源として取り崩したため、残高は減少となった。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ふるさと久留米応援基金：今後も寄附額を基金へ積み立て、必要に応じて取り崩しを行い、それぞれのメニューに関連する事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業へ充当する。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振興基金：今後も事業充当を実施し、平成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年度末までに全て取り崩す予定。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基金運用益の積立により、残高は微増となっている。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決算時点での取り崩し額が極めて少なくなるよう、予算執行においては創意工夫を図り、事務事業の経費節減に努める。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基金運用益の積立により、残高は微増となっている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決算時点での取り崩し額が極めて少なくなるよう、予算執行においては創意工夫を図り、事務事業の経費節減に努める。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306,461
302,673
229.96
132,020,443
130,741,675
1,034,854
68,300,632
145,522,929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は久留米市公共施設総合管理基本計画に基づき、合理的な改修の徹底、安全・安心の確保（耐震化やバリアフリー化）の視点等による長寿命化を図っている。その結果、類似団体平均より低い償却率で推移し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89552</xdr:rowOff>
    </xdr:from>
    <xdr:ext cx="405111" cy="259045"/>
    <xdr:sp macro="" textlink="">
      <xdr:nvSpPr>
        <xdr:cNvPr id="69" name="有形固定資産減価償却率平均値テキスト"/>
        <xdr:cNvSpPr txBox="1"/>
      </xdr:nvSpPr>
      <xdr:spPr>
        <a:xfrm>
          <a:off x="4813300" y="583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78" name="楕円 77"/>
        <xdr:cNvSpPr/>
      </xdr:nvSpPr>
      <xdr:spPr>
        <a:xfrm>
          <a:off x="4711700" y="62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168715</xdr:rowOff>
    </xdr:from>
    <xdr:ext cx="405111" cy="259045"/>
    <xdr:sp macro="" textlink="">
      <xdr:nvSpPr>
        <xdr:cNvPr id="79" name="有形固定資産減価償却率該当値テキスト"/>
        <xdr:cNvSpPr txBox="1"/>
      </xdr:nvSpPr>
      <xdr:spPr>
        <a:xfrm>
          <a:off x="4813300" y="625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58420</xdr:rowOff>
    </xdr:from>
    <xdr:to>
      <xdr:col>19</xdr:col>
      <xdr:colOff>187325</xdr:colOff>
      <xdr:row>32</xdr:row>
      <xdr:rowOff>160020</xdr:rowOff>
    </xdr:to>
    <xdr:sp macro="" textlink="">
      <xdr:nvSpPr>
        <xdr:cNvPr id="80" name="楕円 79"/>
        <xdr:cNvSpPr/>
      </xdr:nvSpPr>
      <xdr:spPr>
        <a:xfrm>
          <a:off x="4000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69638</xdr:rowOff>
    </xdr:from>
    <xdr:to>
      <xdr:col>23</xdr:col>
      <xdr:colOff>85725</xdr:colOff>
      <xdr:row>32</xdr:row>
      <xdr:rowOff>109220</xdr:rowOff>
    </xdr:to>
    <xdr:cxnSp macro="">
      <xdr:nvCxnSpPr>
        <xdr:cNvPr id="81" name="直線コネクタ 80"/>
        <xdr:cNvCxnSpPr/>
      </xdr:nvCxnSpPr>
      <xdr:spPr>
        <a:xfrm flipV="1">
          <a:off x="4051300" y="6327563"/>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2"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3" name="n_2aveValue有形固定資産減価償却率"/>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151147</xdr:rowOff>
    </xdr:from>
    <xdr:ext cx="405111" cy="259045"/>
    <xdr:sp macro="" textlink="">
      <xdr:nvSpPr>
        <xdr:cNvPr id="84" name="n_1mainValue有形固定資産減価償却率"/>
        <xdr:cNvSpPr txBox="1"/>
      </xdr:nvSpPr>
      <xdr:spPr>
        <a:xfrm>
          <a:off x="38360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債務償還可能年数は、類似団体平均より高い。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年度までの大規模プロジェクト（</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：久留米シティプラザ、宮ノ陣クリーンセンター、</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：久留米アリーナ、上津クリーンセンター改修等への投資）により地方債残高が増加していることが上げられる。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3" name="直線コネクタ 112"/>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6"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17" name="直線コネクタ 116"/>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156580</xdr:rowOff>
    </xdr:from>
    <xdr:ext cx="340478" cy="259045"/>
    <xdr:sp macro="" textlink="">
      <xdr:nvSpPr>
        <xdr:cNvPr id="118" name="債務償還可能年数平均値テキスト"/>
        <xdr:cNvSpPr txBox="1"/>
      </xdr:nvSpPr>
      <xdr:spPr>
        <a:xfrm>
          <a:off x="14846300" y="5900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19" name="フローチャート: 判断 118"/>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121708</xdr:rowOff>
    </xdr:from>
    <xdr:to>
      <xdr:col>76</xdr:col>
      <xdr:colOff>73025</xdr:colOff>
      <xdr:row>29</xdr:row>
      <xdr:rowOff>51858</xdr:rowOff>
    </xdr:to>
    <xdr:sp macro="" textlink="">
      <xdr:nvSpPr>
        <xdr:cNvPr id="125" name="楕円 124"/>
        <xdr:cNvSpPr/>
      </xdr:nvSpPr>
      <xdr:spPr>
        <a:xfrm>
          <a:off x="147447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144585</xdr:rowOff>
    </xdr:from>
    <xdr:ext cx="340478" cy="259045"/>
    <xdr:sp macro="" textlink="">
      <xdr:nvSpPr>
        <xdr:cNvPr id="126" name="債務償還可能年数該当値テキスト"/>
        <xdr:cNvSpPr txBox="1"/>
      </xdr:nvSpPr>
      <xdr:spPr>
        <a:xfrm>
          <a:off x="14846300" y="5545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306,461
302,673
229.96
132,020,443
130,741,675
1,034,854
68,300,632
145,522,929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158005</xdr:rowOff>
    </xdr:from>
    <xdr:ext cx="405111" cy="259045"/>
    <xdr:sp macro="" textlink="">
      <xdr:nvSpPr>
        <xdr:cNvPr id="59" name="【道路】&#10;有形固定資産減価償却率平均値テキスト"/>
        <xdr:cNvSpPr txBox="1"/>
      </xdr:nvSpPr>
      <xdr:spPr>
        <a:xfrm>
          <a:off x="4673600" y="6501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125984</xdr:rowOff>
    </xdr:from>
    <xdr:to>
      <xdr:col>24</xdr:col>
      <xdr:colOff>114300</xdr:colOff>
      <xdr:row>41</xdr:row>
      <xdr:rowOff>56134</xdr:rowOff>
    </xdr:to>
    <xdr:sp macro="" textlink="">
      <xdr:nvSpPr>
        <xdr:cNvPr id="68" name="楕円 67"/>
        <xdr:cNvSpPr/>
      </xdr:nvSpPr>
      <xdr:spPr>
        <a:xfrm>
          <a:off x="45847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104411</xdr:rowOff>
    </xdr:from>
    <xdr:ext cx="405111" cy="259045"/>
    <xdr:sp macro="" textlink="">
      <xdr:nvSpPr>
        <xdr:cNvPr id="69" name="【道路】&#10;有形固定資産減価償却率該当値テキスト"/>
        <xdr:cNvSpPr txBox="1"/>
      </xdr:nvSpPr>
      <xdr:spPr>
        <a:xfrm>
          <a:off x="4673600"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148844</xdr:rowOff>
    </xdr:from>
    <xdr:to>
      <xdr:col>20</xdr:col>
      <xdr:colOff>38100</xdr:colOff>
      <xdr:row>41</xdr:row>
      <xdr:rowOff>78994</xdr:rowOff>
    </xdr:to>
    <xdr:sp macro="" textlink="">
      <xdr:nvSpPr>
        <xdr:cNvPr id="70" name="楕円 69"/>
        <xdr:cNvSpPr/>
      </xdr:nvSpPr>
      <xdr:spPr>
        <a:xfrm>
          <a:off x="3746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5334</xdr:rowOff>
    </xdr:from>
    <xdr:to>
      <xdr:col>24</xdr:col>
      <xdr:colOff>63500</xdr:colOff>
      <xdr:row>41</xdr:row>
      <xdr:rowOff>28194</xdr:rowOff>
    </xdr:to>
    <xdr:cxnSp macro="">
      <xdr:nvCxnSpPr>
        <xdr:cNvPr id="71" name="直線コネクタ 70"/>
        <xdr:cNvCxnSpPr/>
      </xdr:nvCxnSpPr>
      <xdr:spPr>
        <a:xfrm flipV="1">
          <a:off x="3797300" y="70347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113809</xdr:rowOff>
    </xdr:from>
    <xdr:ext cx="405111" cy="259045"/>
    <xdr:sp macro="" textlink="">
      <xdr:nvSpPr>
        <xdr:cNvPr id="72" name="n_1aveValue【道路】&#10;有形固定資産減価償却率"/>
        <xdr:cNvSpPr txBox="1"/>
      </xdr:nvSpPr>
      <xdr:spPr>
        <a:xfrm>
          <a:off x="35820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73" name="n_2aveValue【道路】&#10;有形固定資産減価償却率"/>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70121</xdr:rowOff>
    </xdr:from>
    <xdr:ext cx="405111" cy="259045"/>
    <xdr:sp macro="" textlink="">
      <xdr:nvSpPr>
        <xdr:cNvPr id="74" name="n_1mainValue【道路】&#10;有形固定資産減価償却率"/>
        <xdr:cNvSpPr txBox="1"/>
      </xdr:nvSpPr>
      <xdr:spPr>
        <a:xfrm>
          <a:off x="3582044" y="709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0" name="直線コネクタ 99"/>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1"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2" name="直線コネクタ 101"/>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3"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4" name="直線コネクタ 103"/>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88736</xdr:rowOff>
    </xdr:from>
    <xdr:ext cx="469744" cy="259045"/>
    <xdr:sp macro="" textlink="">
      <xdr:nvSpPr>
        <xdr:cNvPr id="105" name="【道路】&#10;一人当たり延長平均値テキスト"/>
        <xdr:cNvSpPr txBox="1"/>
      </xdr:nvSpPr>
      <xdr:spPr>
        <a:xfrm>
          <a:off x="10515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6" name="フローチャート: 判断 105"/>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07" name="フローチャート: 判断 106"/>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08" name="フローチャート: 判断 107"/>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61976</xdr:rowOff>
    </xdr:from>
    <xdr:to>
      <xdr:col>55</xdr:col>
      <xdr:colOff>50800</xdr:colOff>
      <xdr:row>37</xdr:row>
      <xdr:rowOff>163576</xdr:rowOff>
    </xdr:to>
    <xdr:sp macro="" textlink="">
      <xdr:nvSpPr>
        <xdr:cNvPr id="114" name="楕円 113"/>
        <xdr:cNvSpPr/>
      </xdr:nvSpPr>
      <xdr:spPr>
        <a:xfrm>
          <a:off x="104267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84853</xdr:rowOff>
    </xdr:from>
    <xdr:ext cx="469744" cy="259045"/>
    <xdr:sp macro="" textlink="">
      <xdr:nvSpPr>
        <xdr:cNvPr id="115" name="【道路】&#10;一人当たり延長該当値テキスト"/>
        <xdr:cNvSpPr txBox="1"/>
      </xdr:nvSpPr>
      <xdr:spPr>
        <a:xfrm>
          <a:off x="10515600" y="62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63827</xdr:rowOff>
    </xdr:from>
    <xdr:to>
      <xdr:col>50</xdr:col>
      <xdr:colOff>165100</xdr:colOff>
      <xdr:row>37</xdr:row>
      <xdr:rowOff>165427</xdr:rowOff>
    </xdr:to>
    <xdr:sp macro="" textlink="">
      <xdr:nvSpPr>
        <xdr:cNvPr id="116" name="楕円 115"/>
        <xdr:cNvSpPr/>
      </xdr:nvSpPr>
      <xdr:spPr>
        <a:xfrm>
          <a:off x="9588500" y="640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112776</xdr:rowOff>
    </xdr:from>
    <xdr:to>
      <xdr:col>55</xdr:col>
      <xdr:colOff>0</xdr:colOff>
      <xdr:row>37</xdr:row>
      <xdr:rowOff>114627</xdr:rowOff>
    </xdr:to>
    <xdr:cxnSp macro="">
      <xdr:nvCxnSpPr>
        <xdr:cNvPr id="117" name="直線コネクタ 116"/>
        <xdr:cNvCxnSpPr/>
      </xdr:nvCxnSpPr>
      <xdr:spPr>
        <a:xfrm flipV="1">
          <a:off x="9639300" y="6456426"/>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46064</xdr:rowOff>
    </xdr:from>
    <xdr:ext cx="469744" cy="259045"/>
    <xdr:sp macro="" textlink="">
      <xdr:nvSpPr>
        <xdr:cNvPr id="118" name="n_1aveValue【道路】&#10;一人当たり延長"/>
        <xdr:cNvSpPr txBox="1"/>
      </xdr:nvSpPr>
      <xdr:spPr>
        <a:xfrm>
          <a:off x="93917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19" name="n_2aveValue【道路】&#10;一人当たり延長"/>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10504</xdr:rowOff>
    </xdr:from>
    <xdr:ext cx="469744" cy="259045"/>
    <xdr:sp macro="" textlink="">
      <xdr:nvSpPr>
        <xdr:cNvPr id="120" name="n_1mainValue【道路】&#10;一人当たり延長"/>
        <xdr:cNvSpPr txBox="1"/>
      </xdr:nvSpPr>
      <xdr:spPr>
        <a:xfrm>
          <a:off x="9391727" y="618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2" name="テキスト ボックス 13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0" name="テキスト ボックス 13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44" name="直線コネクタ 143"/>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45"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6" name="直線コネクタ 14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47"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48" name="直線コネクタ 147"/>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31132</xdr:rowOff>
    </xdr:from>
    <xdr:ext cx="405111" cy="259045"/>
    <xdr:sp macro="" textlink="">
      <xdr:nvSpPr>
        <xdr:cNvPr id="149" name="【橋りょう・トンネル】&#10;有形固定資産減価償却率平均値テキスト"/>
        <xdr:cNvSpPr txBox="1"/>
      </xdr:nvSpPr>
      <xdr:spPr>
        <a:xfrm>
          <a:off x="4673600" y="980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0" name="フローチャート: 判断 149"/>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1" name="フローチャート: 判断 150"/>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2" name="フローチャート: 判断 151"/>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57785</xdr:rowOff>
    </xdr:from>
    <xdr:to>
      <xdr:col>24</xdr:col>
      <xdr:colOff>114300</xdr:colOff>
      <xdr:row>58</xdr:row>
      <xdr:rowOff>159385</xdr:rowOff>
    </xdr:to>
    <xdr:sp macro="" textlink="">
      <xdr:nvSpPr>
        <xdr:cNvPr id="158" name="楕円 157"/>
        <xdr:cNvSpPr/>
      </xdr:nvSpPr>
      <xdr:spPr>
        <a:xfrm>
          <a:off x="4584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36212</xdr:rowOff>
    </xdr:from>
    <xdr:ext cx="405111" cy="259045"/>
    <xdr:sp macro="" textlink="">
      <xdr:nvSpPr>
        <xdr:cNvPr id="159" name="【橋りょう・トンネル】&#10;有形固定資産減価償却率該当値テキスト"/>
        <xdr:cNvSpPr txBox="1"/>
      </xdr:nvSpPr>
      <xdr:spPr>
        <a:xfrm>
          <a:off x="4673600" y="998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60" name="楕円 159"/>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108585</xdr:rowOff>
    </xdr:from>
    <xdr:to>
      <xdr:col>24</xdr:col>
      <xdr:colOff>63500</xdr:colOff>
      <xdr:row>58</xdr:row>
      <xdr:rowOff>137160</xdr:rowOff>
    </xdr:to>
    <xdr:cxnSp macro="">
      <xdr:nvCxnSpPr>
        <xdr:cNvPr id="161" name="直線コネクタ 160"/>
        <xdr:cNvCxnSpPr/>
      </xdr:nvCxnSpPr>
      <xdr:spPr>
        <a:xfrm flipV="1">
          <a:off x="3797300" y="100526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107332</xdr:rowOff>
    </xdr:from>
    <xdr:ext cx="405111" cy="259045"/>
    <xdr:sp macro="" textlink="">
      <xdr:nvSpPr>
        <xdr:cNvPr id="162" name="n_1ave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63" name="n_2aveValue【橋りょう・トンネ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7637</xdr:rowOff>
    </xdr:from>
    <xdr:ext cx="405111" cy="259045"/>
    <xdr:sp macro="" textlink="">
      <xdr:nvSpPr>
        <xdr:cNvPr id="164" name="n_1mainValue【橋りょう・トンネル】&#10;有形固定資産減価償却率"/>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8" name="テキスト ボックス 17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0" name="テキスト ボックス 17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2" name="テキスト ボックス 18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86" name="直線コネクタ 185"/>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87"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88" name="直線コネクタ 187"/>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89"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0" name="直線コネクタ 189"/>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191" name="【橋りょう・トンネル】&#10;一人当たり有形固定資産（償却資産）額平均値テキスト"/>
        <xdr:cNvSpPr txBox="1"/>
      </xdr:nvSpPr>
      <xdr:spPr>
        <a:xfrm>
          <a:off x="10515600" y="10446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92" name="フローチャート: 判断 191"/>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93" name="フローチャート: 判断 192"/>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194" name="フローチャート: 判断 193"/>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108273</xdr:rowOff>
    </xdr:from>
    <xdr:to>
      <xdr:col>55</xdr:col>
      <xdr:colOff>50800</xdr:colOff>
      <xdr:row>59</xdr:row>
      <xdr:rowOff>38423</xdr:rowOff>
    </xdr:to>
    <xdr:sp macro="" textlink="">
      <xdr:nvSpPr>
        <xdr:cNvPr id="200" name="楕円 199"/>
        <xdr:cNvSpPr/>
      </xdr:nvSpPr>
      <xdr:spPr>
        <a:xfrm>
          <a:off x="10426700" y="1005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131150</xdr:rowOff>
    </xdr:from>
    <xdr:ext cx="599010" cy="259045"/>
    <xdr:sp macro="" textlink="">
      <xdr:nvSpPr>
        <xdr:cNvPr id="201" name="【橋りょう・トンネル】&#10;一人当たり有形固定資産（償却資産）額該当値テキスト"/>
        <xdr:cNvSpPr txBox="1"/>
      </xdr:nvSpPr>
      <xdr:spPr>
        <a:xfrm>
          <a:off x="10515600" y="990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112923</xdr:rowOff>
    </xdr:from>
    <xdr:to>
      <xdr:col>50</xdr:col>
      <xdr:colOff>165100</xdr:colOff>
      <xdr:row>59</xdr:row>
      <xdr:rowOff>43073</xdr:rowOff>
    </xdr:to>
    <xdr:sp macro="" textlink="">
      <xdr:nvSpPr>
        <xdr:cNvPr id="202" name="楕円 201"/>
        <xdr:cNvSpPr/>
      </xdr:nvSpPr>
      <xdr:spPr>
        <a:xfrm>
          <a:off x="9588500" y="1005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159073</xdr:rowOff>
    </xdr:from>
    <xdr:to>
      <xdr:col>55</xdr:col>
      <xdr:colOff>0</xdr:colOff>
      <xdr:row>58</xdr:row>
      <xdr:rowOff>163723</xdr:rowOff>
    </xdr:to>
    <xdr:cxnSp macro="">
      <xdr:nvCxnSpPr>
        <xdr:cNvPr id="203" name="直線コネクタ 202"/>
        <xdr:cNvCxnSpPr/>
      </xdr:nvCxnSpPr>
      <xdr:spPr>
        <a:xfrm flipV="1">
          <a:off x="9639300" y="10103173"/>
          <a:ext cx="8382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131250</xdr:rowOff>
    </xdr:from>
    <xdr:ext cx="534377" cy="259045"/>
    <xdr:sp macro="" textlink="">
      <xdr:nvSpPr>
        <xdr:cNvPr id="204" name="n_1aveValue【橋りょう・トンネル】&#10;一人当たり有形固定資産（償却資産）額"/>
        <xdr:cNvSpPr txBox="1"/>
      </xdr:nvSpPr>
      <xdr:spPr>
        <a:xfrm>
          <a:off x="9359411" y="105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205" name="n_2aveValue【橋りょう・トンネル】&#10;一人当たり有形固定資産（償却資産）額"/>
        <xdr:cNvSpPr txBox="1"/>
      </xdr:nvSpPr>
      <xdr:spPr>
        <a:xfrm>
          <a:off x="8483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59600</xdr:rowOff>
    </xdr:from>
    <xdr:ext cx="599010" cy="259045"/>
    <xdr:sp macro="" textlink="">
      <xdr:nvSpPr>
        <xdr:cNvPr id="206" name="n_1mainValue【橋りょう・トンネル】&#10;一人当たり有形固定資産（償却資産）額"/>
        <xdr:cNvSpPr txBox="1"/>
      </xdr:nvSpPr>
      <xdr:spPr>
        <a:xfrm>
          <a:off x="9327095" y="983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7" name="テキスト ボックス 22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9" name="テキスト ボックス 22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31" name="直線コネクタ 230"/>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32"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33" name="直線コネクタ 232"/>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34"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35" name="直線コネクタ 234"/>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34307</xdr:rowOff>
    </xdr:from>
    <xdr:ext cx="405111" cy="259045"/>
    <xdr:sp macro="" textlink="">
      <xdr:nvSpPr>
        <xdr:cNvPr id="236" name="【公営住宅】&#10;有形固定資産減価償却率平均値テキスト"/>
        <xdr:cNvSpPr txBox="1"/>
      </xdr:nvSpPr>
      <xdr:spPr>
        <a:xfrm>
          <a:off x="4673600" y="1392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37" name="フローチャート: 判断 236"/>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38" name="フローチャート: 判断 237"/>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39" name="フローチャート: 判断 238"/>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40639</xdr:rowOff>
    </xdr:from>
    <xdr:to>
      <xdr:col>24</xdr:col>
      <xdr:colOff>114300</xdr:colOff>
      <xdr:row>81</xdr:row>
      <xdr:rowOff>142239</xdr:rowOff>
    </xdr:to>
    <xdr:sp macro="" textlink="">
      <xdr:nvSpPr>
        <xdr:cNvPr id="245" name="楕円 244"/>
        <xdr:cNvSpPr/>
      </xdr:nvSpPr>
      <xdr:spPr>
        <a:xfrm>
          <a:off x="45847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63516</xdr:rowOff>
    </xdr:from>
    <xdr:ext cx="405111" cy="259045"/>
    <xdr:sp macro="" textlink="">
      <xdr:nvSpPr>
        <xdr:cNvPr id="246" name="【公営住宅】&#10;有形固定資産減価償却率該当値テキスト"/>
        <xdr:cNvSpPr txBox="1"/>
      </xdr:nvSpPr>
      <xdr:spPr>
        <a:xfrm>
          <a:off x="4673600"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124461</xdr:rowOff>
    </xdr:from>
    <xdr:to>
      <xdr:col>20</xdr:col>
      <xdr:colOff>38100</xdr:colOff>
      <xdr:row>82</xdr:row>
      <xdr:rowOff>54611</xdr:rowOff>
    </xdr:to>
    <xdr:sp macro="" textlink="">
      <xdr:nvSpPr>
        <xdr:cNvPr id="247" name="楕円 246"/>
        <xdr:cNvSpPr/>
      </xdr:nvSpPr>
      <xdr:spPr>
        <a:xfrm>
          <a:off x="3746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91439</xdr:rowOff>
    </xdr:from>
    <xdr:to>
      <xdr:col>24</xdr:col>
      <xdr:colOff>63500</xdr:colOff>
      <xdr:row>82</xdr:row>
      <xdr:rowOff>3811</xdr:rowOff>
    </xdr:to>
    <xdr:cxnSp macro="">
      <xdr:nvCxnSpPr>
        <xdr:cNvPr id="248" name="直線コネクタ 247"/>
        <xdr:cNvCxnSpPr/>
      </xdr:nvCxnSpPr>
      <xdr:spPr>
        <a:xfrm flipV="1">
          <a:off x="3797300" y="1397888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49"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50" name="n_2aveValue【公営住宅】&#10;有形固定資産減価償却率"/>
        <xdr:cNvSpPr txBox="1"/>
      </xdr:nvSpPr>
      <xdr:spPr>
        <a:xfrm>
          <a:off x="2705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45738</xdr:rowOff>
    </xdr:from>
    <xdr:ext cx="405111" cy="259045"/>
    <xdr:sp macro="" textlink="">
      <xdr:nvSpPr>
        <xdr:cNvPr id="251" name="n_1mainValue【公営住宅】&#10;有形固定資産減価償却率"/>
        <xdr:cNvSpPr txBox="1"/>
      </xdr:nvSpPr>
      <xdr:spPr>
        <a:xfrm>
          <a:off x="3582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2" name="直線コネクタ 26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3" name="テキスト ボックス 26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4" name="直線コネクタ 26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5" name="テキスト ボックス 26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6" name="直線コネクタ 26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7" name="テキスト ボックス 26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8" name="直線コネクタ 26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9" name="テキスト ボックス 26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73" name="直線コネクタ 272"/>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4"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5" name="直線コネクタ 274"/>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76"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77" name="直線コネクタ 276"/>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18763</xdr:rowOff>
    </xdr:from>
    <xdr:ext cx="469744" cy="259045"/>
    <xdr:sp macro="" textlink="">
      <xdr:nvSpPr>
        <xdr:cNvPr id="278" name="【公営住宅】&#10;一人当たり面積平均値テキスト"/>
        <xdr:cNvSpPr txBox="1"/>
      </xdr:nvSpPr>
      <xdr:spPr>
        <a:xfrm>
          <a:off x="10515600" y="1407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79" name="フローチャート: 判断 278"/>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80" name="フローチャート: 判断 279"/>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81" name="フローチャート: 判断 280"/>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80111</xdr:rowOff>
    </xdr:from>
    <xdr:to>
      <xdr:col>55</xdr:col>
      <xdr:colOff>50800</xdr:colOff>
      <xdr:row>82</xdr:row>
      <xdr:rowOff>10261</xdr:rowOff>
    </xdr:to>
    <xdr:sp macro="" textlink="">
      <xdr:nvSpPr>
        <xdr:cNvPr id="287" name="楕円 286"/>
        <xdr:cNvSpPr/>
      </xdr:nvSpPr>
      <xdr:spPr>
        <a:xfrm>
          <a:off x="10426700" y="1396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102988</xdr:rowOff>
    </xdr:from>
    <xdr:ext cx="469744" cy="259045"/>
    <xdr:sp macro="" textlink="">
      <xdr:nvSpPr>
        <xdr:cNvPr id="288" name="【公営住宅】&#10;一人当たり面積該当値テキスト"/>
        <xdr:cNvSpPr txBox="1"/>
      </xdr:nvSpPr>
      <xdr:spPr>
        <a:xfrm>
          <a:off x="10515600" y="138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48107</xdr:rowOff>
    </xdr:from>
    <xdr:to>
      <xdr:col>50</xdr:col>
      <xdr:colOff>165100</xdr:colOff>
      <xdr:row>81</xdr:row>
      <xdr:rowOff>149707</xdr:rowOff>
    </xdr:to>
    <xdr:sp macro="" textlink="">
      <xdr:nvSpPr>
        <xdr:cNvPr id="289" name="楕円 288"/>
        <xdr:cNvSpPr/>
      </xdr:nvSpPr>
      <xdr:spPr>
        <a:xfrm>
          <a:off x="9588500" y="1393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98907</xdr:rowOff>
    </xdr:from>
    <xdr:to>
      <xdr:col>55</xdr:col>
      <xdr:colOff>0</xdr:colOff>
      <xdr:row>81</xdr:row>
      <xdr:rowOff>130911</xdr:rowOff>
    </xdr:to>
    <xdr:cxnSp macro="">
      <xdr:nvCxnSpPr>
        <xdr:cNvPr id="290" name="直線コネクタ 289"/>
        <xdr:cNvCxnSpPr/>
      </xdr:nvCxnSpPr>
      <xdr:spPr>
        <a:xfrm>
          <a:off x="9639300" y="13986357"/>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139464</xdr:rowOff>
    </xdr:from>
    <xdr:ext cx="469744" cy="259045"/>
    <xdr:sp macro="" textlink="">
      <xdr:nvSpPr>
        <xdr:cNvPr id="291" name="n_1aveValue【公営住宅】&#10;一人当たり面積"/>
        <xdr:cNvSpPr txBox="1"/>
      </xdr:nvSpPr>
      <xdr:spPr>
        <a:xfrm>
          <a:off x="93917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292" name="n_2aveValue【公営住宅】&#10;一人当たり面積"/>
        <xdr:cNvSpPr txBox="1"/>
      </xdr:nvSpPr>
      <xdr:spPr>
        <a:xfrm>
          <a:off x="8515427" y="13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166234</xdr:rowOff>
    </xdr:from>
    <xdr:ext cx="469744" cy="259045"/>
    <xdr:sp macro="" textlink="">
      <xdr:nvSpPr>
        <xdr:cNvPr id="293" name="n_1mainValue【公営住宅】&#10;一人当たり面積"/>
        <xdr:cNvSpPr txBox="1"/>
      </xdr:nvSpPr>
      <xdr:spPr>
        <a:xfrm>
          <a:off x="9391727" y="1371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8" name="テキスト ボックス 3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9" name="直線コネクタ 3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0" name="テキスト ボックス 31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21" name="直線コネクタ 32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22" name="テキスト ボックス 32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23" name="直線コネクタ 32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24" name="テキスト ボックス 32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25" name="直線コネクタ 32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26" name="テキスト ボックス 32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27" name="直線コネクタ 32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28" name="テキスト ボックス 32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9" name="直線コネクタ 32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0" name="テキスト ボックス 32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332" name="直線コネクタ 331"/>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333"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334" name="直線コネクタ 333"/>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335"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336" name="直線コネクタ 335"/>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96283</xdr:rowOff>
    </xdr:from>
    <xdr:ext cx="405111" cy="259045"/>
    <xdr:sp macro="" textlink="">
      <xdr:nvSpPr>
        <xdr:cNvPr id="337" name="【認定こども園・幼稚園・保育所】&#10;有形固定資産減価償却率平均値テキスト"/>
        <xdr:cNvSpPr txBox="1"/>
      </xdr:nvSpPr>
      <xdr:spPr>
        <a:xfrm>
          <a:off x="16357600" y="609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338" name="フローチャート: 判断 337"/>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339" name="フローチャート: 判断 338"/>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340" name="フローチャート: 判断 339"/>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1" name="テキスト ボックス 3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2" name="テキスト ボックス 3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3" name="テキスト ボックス 3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4" name="テキスト ボックス 3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5" name="テキスト ボックス 3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96266</xdr:rowOff>
    </xdr:from>
    <xdr:to>
      <xdr:col>85</xdr:col>
      <xdr:colOff>177800</xdr:colOff>
      <xdr:row>39</xdr:row>
      <xdr:rowOff>26416</xdr:rowOff>
    </xdr:to>
    <xdr:sp macro="" textlink="">
      <xdr:nvSpPr>
        <xdr:cNvPr id="346" name="楕円 345"/>
        <xdr:cNvSpPr/>
      </xdr:nvSpPr>
      <xdr:spPr>
        <a:xfrm>
          <a:off x="162687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74693</xdr:rowOff>
    </xdr:from>
    <xdr:ext cx="405111" cy="259045"/>
    <xdr:sp macro="" textlink="">
      <xdr:nvSpPr>
        <xdr:cNvPr id="347" name="【認定こども園・幼稚園・保育所】&#10;有形固定資産減価償却率該当値テキスト"/>
        <xdr:cNvSpPr txBox="1"/>
      </xdr:nvSpPr>
      <xdr:spPr>
        <a:xfrm>
          <a:off x="16357600" y="658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57404</xdr:rowOff>
    </xdr:from>
    <xdr:to>
      <xdr:col>81</xdr:col>
      <xdr:colOff>101600</xdr:colOff>
      <xdr:row>38</xdr:row>
      <xdr:rowOff>159004</xdr:rowOff>
    </xdr:to>
    <xdr:sp macro="" textlink="">
      <xdr:nvSpPr>
        <xdr:cNvPr id="348" name="楕円 347"/>
        <xdr:cNvSpPr/>
      </xdr:nvSpPr>
      <xdr:spPr>
        <a:xfrm>
          <a:off x="15430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108204</xdr:rowOff>
    </xdr:from>
    <xdr:to>
      <xdr:col>85</xdr:col>
      <xdr:colOff>127000</xdr:colOff>
      <xdr:row>38</xdr:row>
      <xdr:rowOff>147066</xdr:rowOff>
    </xdr:to>
    <xdr:cxnSp macro="">
      <xdr:nvCxnSpPr>
        <xdr:cNvPr id="349" name="直線コネクタ 348"/>
        <xdr:cNvCxnSpPr/>
      </xdr:nvCxnSpPr>
      <xdr:spPr>
        <a:xfrm>
          <a:off x="15481300" y="662330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157243</xdr:rowOff>
    </xdr:from>
    <xdr:ext cx="405111" cy="259045"/>
    <xdr:sp macro="" textlink="">
      <xdr:nvSpPr>
        <xdr:cNvPr id="350" name="n_1aveValue【認定こども園・幼稚園・保育所】&#10;有形固定資産減価償却率"/>
        <xdr:cNvSpPr txBox="1"/>
      </xdr:nvSpPr>
      <xdr:spPr>
        <a:xfrm>
          <a:off x="152660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351" name="n_2aveValue【認定こども園・幼稚園・保育所】&#10;有形固定資産減価償却率"/>
        <xdr:cNvSpPr txBox="1"/>
      </xdr:nvSpPr>
      <xdr:spPr>
        <a:xfrm>
          <a:off x="14389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150131</xdr:rowOff>
    </xdr:from>
    <xdr:ext cx="405111" cy="259045"/>
    <xdr:sp macro="" textlink="">
      <xdr:nvSpPr>
        <xdr:cNvPr id="352" name="n_1mainValue【認定こども園・幼稚園・保育所】&#10;有形固定資産減価償却率"/>
        <xdr:cNvSpPr txBox="1"/>
      </xdr:nvSpPr>
      <xdr:spPr>
        <a:xfrm>
          <a:off x="152660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376" name="直線コネクタ 375"/>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377"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378" name="直線コネクタ 377"/>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379"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380" name="直線コネクタ 379"/>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381"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382" name="フローチャート: 判断 381"/>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383" name="フローチャート: 判断 382"/>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384" name="フローチャート: 判断 383"/>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109220</xdr:rowOff>
    </xdr:from>
    <xdr:to>
      <xdr:col>116</xdr:col>
      <xdr:colOff>114300</xdr:colOff>
      <xdr:row>41</xdr:row>
      <xdr:rowOff>39370</xdr:rowOff>
    </xdr:to>
    <xdr:sp macro="" textlink="">
      <xdr:nvSpPr>
        <xdr:cNvPr id="390" name="楕円 389"/>
        <xdr:cNvSpPr/>
      </xdr:nvSpPr>
      <xdr:spPr>
        <a:xfrm>
          <a:off x="22110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87647</xdr:rowOff>
    </xdr:from>
    <xdr:ext cx="469744" cy="259045"/>
    <xdr:sp macro="" textlink="">
      <xdr:nvSpPr>
        <xdr:cNvPr id="391" name="【認定こども園・幼稚園・保育所】&#10;一人当たり面積該当値テキスト"/>
        <xdr:cNvSpPr txBox="1"/>
      </xdr:nvSpPr>
      <xdr:spPr>
        <a:xfrm>
          <a:off x="22199600"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109220</xdr:rowOff>
    </xdr:from>
    <xdr:to>
      <xdr:col>112</xdr:col>
      <xdr:colOff>38100</xdr:colOff>
      <xdr:row>41</xdr:row>
      <xdr:rowOff>39370</xdr:rowOff>
    </xdr:to>
    <xdr:sp macro="" textlink="">
      <xdr:nvSpPr>
        <xdr:cNvPr id="392" name="楕円 391"/>
        <xdr:cNvSpPr/>
      </xdr:nvSpPr>
      <xdr:spPr>
        <a:xfrm>
          <a:off x="21272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160020</xdr:rowOff>
    </xdr:from>
    <xdr:to>
      <xdr:col>116</xdr:col>
      <xdr:colOff>63500</xdr:colOff>
      <xdr:row>40</xdr:row>
      <xdr:rowOff>160020</xdr:rowOff>
    </xdr:to>
    <xdr:cxnSp macro="">
      <xdr:nvCxnSpPr>
        <xdr:cNvPr id="393" name="直線コネクタ 392"/>
        <xdr:cNvCxnSpPr/>
      </xdr:nvCxnSpPr>
      <xdr:spPr>
        <a:xfrm>
          <a:off x="21323300" y="701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139717</xdr:rowOff>
    </xdr:from>
    <xdr:ext cx="469744" cy="259045"/>
    <xdr:sp macro="" textlink="">
      <xdr:nvSpPr>
        <xdr:cNvPr id="394" name="n_1aveValue【認定こども園・幼稚園・保育所】&#10;一人当たり面積"/>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395"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30497</xdr:rowOff>
    </xdr:from>
    <xdr:ext cx="469744" cy="259045"/>
    <xdr:sp macro="" textlink="">
      <xdr:nvSpPr>
        <xdr:cNvPr id="396" name="n_1mainValue【認定こども園・幼稚園・保育所】&#10;一人当たり面積"/>
        <xdr:cNvSpPr txBox="1"/>
      </xdr:nvSpPr>
      <xdr:spPr>
        <a:xfrm>
          <a:off x="210757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7" name="テキスト ボックス 40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8" name="直線コネクタ 40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9" name="テキスト ボックス 40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0" name="直線コネクタ 40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1" name="テキスト ボックス 41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2" name="直線コネクタ 41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3" name="テキスト ボックス 41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4" name="直線コネクタ 41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5" name="テキスト ボックス 41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6" name="直線コネクタ 41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7" name="テキスト ボックス 41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8" name="直線コネクタ 4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9" name="テキスト ボックス 4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21" name="直線コネクタ 420"/>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22"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23" name="直線コネクタ 422"/>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24"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25" name="直線コネクタ 424"/>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26" name="【学校施設】&#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27" name="フローチャート: 判断 426"/>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28" name="フローチャート: 判断 427"/>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29" name="フローチャート: 判断 428"/>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0" name="テキスト ボックス 4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1" name="テキスト ボックス 4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2" name="テキスト ボックス 4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3" name="テキスト ボックス 4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4" name="テキスト ボックス 4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435" name="楕円 434"/>
        <xdr:cNvSpPr/>
      </xdr:nvSpPr>
      <xdr:spPr>
        <a:xfrm>
          <a:off x="16268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129557</xdr:rowOff>
    </xdr:from>
    <xdr:ext cx="405111" cy="259045"/>
    <xdr:sp macro="" textlink="">
      <xdr:nvSpPr>
        <xdr:cNvPr id="436" name="【学校施設】&#10;有形固定資産減価償却率該当値テキスト"/>
        <xdr:cNvSpPr txBox="1"/>
      </xdr:nvSpPr>
      <xdr:spPr>
        <a:xfrm>
          <a:off x="16357600"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437" name="楕円 436"/>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30480</xdr:rowOff>
    </xdr:from>
    <xdr:to>
      <xdr:col>85</xdr:col>
      <xdr:colOff>127000</xdr:colOff>
      <xdr:row>61</xdr:row>
      <xdr:rowOff>45720</xdr:rowOff>
    </xdr:to>
    <xdr:cxnSp macro="">
      <xdr:nvCxnSpPr>
        <xdr:cNvPr id="438" name="直線コネクタ 437"/>
        <xdr:cNvCxnSpPr/>
      </xdr:nvCxnSpPr>
      <xdr:spPr>
        <a:xfrm flipV="1">
          <a:off x="15481300" y="104889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439" name="n_1aveValue【学校施設】&#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40" name="n_2ave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441" name="n_1mainValue【学校施設】&#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2" name="正方形/長方形 4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3" name="正方形/長方形 4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4" name="正方形/長方形 4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5" name="正方形/長方形 4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6" name="正方形/長方形 4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7" name="正方形/長方形 4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8" name="正方形/長方形 4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2" name="テキスト ボックス 45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3" name="直線コネクタ 45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4" name="テキスト ボックス 45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5" name="直線コネクタ 45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6" name="テキスト ボックス 45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7" name="直線コネクタ 45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8" name="テキスト ボックス 45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9" name="直線コネクタ 45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0" name="テキスト ボックス 45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1" name="直線コネクタ 46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2" name="テキスト ボックス 46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3" name="直線コネクタ 46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4" name="テキスト ボックス 46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468" name="直線コネクタ 467"/>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469"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470" name="直線コネクタ 469"/>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471"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472" name="直線コネクタ 471"/>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473" name="【学校施設】&#10;一人当たり面積平均値テキスト"/>
        <xdr:cNvSpPr txBox="1"/>
      </xdr:nvSpPr>
      <xdr:spPr>
        <a:xfrm>
          <a:off x="22199600" y="10221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474" name="フローチャート: 判断 473"/>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475" name="フローチャート: 判断 474"/>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476" name="フローチャート: 判断 475"/>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482" name="楕円 481"/>
        <xdr:cNvSpPr/>
      </xdr:nvSpPr>
      <xdr:spPr>
        <a:xfrm>
          <a:off x="22110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143527</xdr:rowOff>
    </xdr:from>
    <xdr:ext cx="469744" cy="259045"/>
    <xdr:sp macro="" textlink="">
      <xdr:nvSpPr>
        <xdr:cNvPr id="483" name="【学校施設】&#10;一人当たり面積該当値テキスト"/>
        <xdr:cNvSpPr txBox="1"/>
      </xdr:nvSpPr>
      <xdr:spPr>
        <a:xfrm>
          <a:off x="2219960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119017</xdr:rowOff>
    </xdr:from>
    <xdr:to>
      <xdr:col>112</xdr:col>
      <xdr:colOff>38100</xdr:colOff>
      <xdr:row>60</xdr:row>
      <xdr:rowOff>49167</xdr:rowOff>
    </xdr:to>
    <xdr:sp macro="" textlink="">
      <xdr:nvSpPr>
        <xdr:cNvPr id="484" name="楕円 483"/>
        <xdr:cNvSpPr/>
      </xdr:nvSpPr>
      <xdr:spPr>
        <a:xfrm>
          <a:off x="21272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169817</xdr:rowOff>
    </xdr:from>
    <xdr:to>
      <xdr:col>116</xdr:col>
      <xdr:colOff>63500</xdr:colOff>
      <xdr:row>60</xdr:row>
      <xdr:rowOff>0</xdr:rowOff>
    </xdr:to>
    <xdr:cxnSp macro="">
      <xdr:nvCxnSpPr>
        <xdr:cNvPr id="485" name="直線コネクタ 484"/>
        <xdr:cNvCxnSpPr/>
      </xdr:nvCxnSpPr>
      <xdr:spPr>
        <a:xfrm>
          <a:off x="21323300" y="1028536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2012</xdr:rowOff>
    </xdr:from>
    <xdr:ext cx="469744" cy="259045"/>
    <xdr:sp macro="" textlink="">
      <xdr:nvSpPr>
        <xdr:cNvPr id="486" name="n_1aveValue【学校施設】&#10;一人当たり面積"/>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487" name="n_2aveValue【学校施設】&#10;一人当たり面積"/>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40294</xdr:rowOff>
    </xdr:from>
    <xdr:ext cx="469744" cy="259045"/>
    <xdr:sp macro="" textlink="">
      <xdr:nvSpPr>
        <xdr:cNvPr id="488" name="n_1mainValue【学校施設】&#10;一人当たり面積"/>
        <xdr:cNvSpPr txBox="1"/>
      </xdr:nvSpPr>
      <xdr:spPr>
        <a:xfrm>
          <a:off x="21075727" y="103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7" name="正方形/長方形 4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8" name="正方形/長方形 4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9" name="正方形/長方形 4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0" name="正方形/長方形 4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1" name="正方形/長方形 5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2" name="正方形/長方形 5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3" name="正方形/長方形 5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4" name="正方形/長方形 5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13" name="正方形/長方形 5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4" name="正方形/長方形 5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5" name="正方形/長方形 5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6" name="正方形/長方形 5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7" name="正方形/長方形 5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8" name="正方形/長方形 5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9" name="正方形/長方形 5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0" name="正方形/長方形 51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1" name="正方形/長方形 5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2" name="正方形/長方形 5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3" name="テキスト ボックス 5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保育施設、学校施設、保健センター・保健所、消防施設及び市民会館は、類似団体平均より低い償却率となっている。一方、図書館、福祉施設、一般廃棄物処理施設は類似団体平均より高い償却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学校施設については、老朽化した小・中学校施設を年次計画に基づき建替え・長寿命化改修を実施し、償却率が低くなっている。学校個別の長寿命化計画を作成中である。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道路については、久留米市社会資本総合整備計画に基づき、社会資本整備交付金を活用した道路等の整備を積極的に行っており、道路の更新が進んでいるため、償却率が低い。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306,461
302,673
229.96
132,020,443
130,741,675
1,034,854
68,300,632
145,522,929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164465</xdr:rowOff>
    </xdr:from>
    <xdr:to>
      <xdr:col>24</xdr:col>
      <xdr:colOff>114300</xdr:colOff>
      <xdr:row>33</xdr:row>
      <xdr:rowOff>94615</xdr:rowOff>
    </xdr:to>
    <xdr:sp macro="" textlink="">
      <xdr:nvSpPr>
        <xdr:cNvPr id="69" name="楕円 68"/>
        <xdr:cNvSpPr/>
      </xdr:nvSpPr>
      <xdr:spPr>
        <a:xfrm>
          <a:off x="4584700" y="56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79392</xdr:rowOff>
    </xdr:from>
    <xdr:ext cx="405111" cy="259045"/>
    <xdr:sp macro="" textlink="">
      <xdr:nvSpPr>
        <xdr:cNvPr id="70" name="【図書館】&#10;有形固定資産減価償却率該当値テキスト"/>
        <xdr:cNvSpPr txBox="1"/>
      </xdr:nvSpPr>
      <xdr:spPr>
        <a:xfrm>
          <a:off x="4673600" y="556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29210</xdr:rowOff>
    </xdr:from>
    <xdr:to>
      <xdr:col>20</xdr:col>
      <xdr:colOff>38100</xdr:colOff>
      <xdr:row>33</xdr:row>
      <xdr:rowOff>130810</xdr:rowOff>
    </xdr:to>
    <xdr:sp macro="" textlink="">
      <xdr:nvSpPr>
        <xdr:cNvPr id="71" name="楕円 70"/>
        <xdr:cNvSpPr/>
      </xdr:nvSpPr>
      <xdr:spPr>
        <a:xfrm>
          <a:off x="3746500" y="56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43815</xdr:rowOff>
    </xdr:from>
    <xdr:to>
      <xdr:col>24</xdr:col>
      <xdr:colOff>63500</xdr:colOff>
      <xdr:row>33</xdr:row>
      <xdr:rowOff>80010</xdr:rowOff>
    </xdr:to>
    <xdr:cxnSp macro="">
      <xdr:nvCxnSpPr>
        <xdr:cNvPr id="72" name="直線コネクタ 71"/>
        <xdr:cNvCxnSpPr/>
      </xdr:nvCxnSpPr>
      <xdr:spPr>
        <a:xfrm flipV="1">
          <a:off x="3797300" y="57016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3"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74" name="n_2aveValue【図書館】&#10;有形固定資産減価償却率"/>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147337</xdr:rowOff>
    </xdr:from>
    <xdr:ext cx="405111" cy="259045"/>
    <xdr:sp macro="" textlink="">
      <xdr:nvSpPr>
        <xdr:cNvPr id="75" name="n_1mainValue【図書館】&#10;有形固定資産減価償却率"/>
        <xdr:cNvSpPr txBox="1"/>
      </xdr:nvSpPr>
      <xdr:spPr>
        <a:xfrm>
          <a:off x="3582044" y="546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1" name="直線コネクタ 100"/>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2"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3" name="直線コネクタ 102"/>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4"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5" name="直線コネクタ 104"/>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06" name="【図書館】&#10;一人当たり面積平均値テキスト"/>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7" name="フローチャート: 判断 106"/>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8" name="フローチャート: 判断 107"/>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09" name="フローチャート: 判断 108"/>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156028</xdr:rowOff>
    </xdr:from>
    <xdr:to>
      <xdr:col>55</xdr:col>
      <xdr:colOff>50800</xdr:colOff>
      <xdr:row>37</xdr:row>
      <xdr:rowOff>86178</xdr:rowOff>
    </xdr:to>
    <xdr:sp macro="" textlink="">
      <xdr:nvSpPr>
        <xdr:cNvPr id="115" name="楕円 114"/>
        <xdr:cNvSpPr/>
      </xdr:nvSpPr>
      <xdr:spPr>
        <a:xfrm>
          <a:off x="10426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7455</xdr:rowOff>
    </xdr:from>
    <xdr:ext cx="469744" cy="259045"/>
    <xdr:sp macro="" textlink="">
      <xdr:nvSpPr>
        <xdr:cNvPr id="116" name="【図書館】&#10;一人当たり面積該当値テキスト"/>
        <xdr:cNvSpPr txBox="1"/>
      </xdr:nvSpPr>
      <xdr:spPr>
        <a:xfrm>
          <a:off x="10515600"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156028</xdr:rowOff>
    </xdr:from>
    <xdr:to>
      <xdr:col>50</xdr:col>
      <xdr:colOff>165100</xdr:colOff>
      <xdr:row>37</xdr:row>
      <xdr:rowOff>86178</xdr:rowOff>
    </xdr:to>
    <xdr:sp macro="" textlink="">
      <xdr:nvSpPr>
        <xdr:cNvPr id="117" name="楕円 116"/>
        <xdr:cNvSpPr/>
      </xdr:nvSpPr>
      <xdr:spPr>
        <a:xfrm>
          <a:off x="958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35378</xdr:rowOff>
    </xdr:from>
    <xdr:to>
      <xdr:col>55</xdr:col>
      <xdr:colOff>0</xdr:colOff>
      <xdr:row>37</xdr:row>
      <xdr:rowOff>35378</xdr:rowOff>
    </xdr:to>
    <xdr:cxnSp macro="">
      <xdr:nvCxnSpPr>
        <xdr:cNvPr id="118" name="直線コネクタ 117"/>
        <xdr:cNvCxnSpPr/>
      </xdr:nvCxnSpPr>
      <xdr:spPr>
        <a:xfrm>
          <a:off x="9639300" y="6379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36484</xdr:rowOff>
    </xdr:from>
    <xdr:ext cx="469744" cy="259045"/>
    <xdr:sp macro="" textlink="">
      <xdr:nvSpPr>
        <xdr:cNvPr id="119" name="n_1aveValue【図書館】&#10;一人当たり面積"/>
        <xdr:cNvSpPr txBox="1"/>
      </xdr:nvSpPr>
      <xdr:spPr>
        <a:xfrm>
          <a:off x="93917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0" name="n_2aveValue【図書館】&#10;一人当たり面積"/>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102705</xdr:rowOff>
    </xdr:from>
    <xdr:ext cx="469744" cy="259045"/>
    <xdr:sp macro="" textlink="">
      <xdr:nvSpPr>
        <xdr:cNvPr id="121" name="n_1mainValue【図書館】&#10;一人当たり面積"/>
        <xdr:cNvSpPr txBox="1"/>
      </xdr:nvSpPr>
      <xdr:spPr>
        <a:xfrm>
          <a:off x="93917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0" name="テキスト ボックス 13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44" name="直線コネクタ 143"/>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45"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46" name="直線コネクタ 145"/>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47"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48" name="直線コネクタ 147"/>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22369</xdr:rowOff>
    </xdr:from>
    <xdr:ext cx="405111" cy="259045"/>
    <xdr:sp macro="" textlink="">
      <xdr:nvSpPr>
        <xdr:cNvPr id="149" name="【体育館・プール】&#10;有形固定資産減価償却率平均値テキスト"/>
        <xdr:cNvSpPr txBox="1"/>
      </xdr:nvSpPr>
      <xdr:spPr>
        <a:xfrm>
          <a:off x="4673600" y="1013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0" name="フローチャート: 判断 149"/>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1" name="フローチャート: 判断 150"/>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2" name="フローチャート: 判断 151"/>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58" name="楕円 157"/>
        <xdr:cNvSpPr/>
      </xdr:nvSpPr>
      <xdr:spPr>
        <a:xfrm>
          <a:off x="45847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112793</xdr:rowOff>
    </xdr:from>
    <xdr:ext cx="405111" cy="259045"/>
    <xdr:sp macro="" textlink="">
      <xdr:nvSpPr>
        <xdr:cNvPr id="159" name="【体育館・プール】&#10;有形固定資産減価償却率該当値テキスト"/>
        <xdr:cNvSpPr txBox="1"/>
      </xdr:nvSpPr>
      <xdr:spPr>
        <a:xfrm>
          <a:off x="4673600"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xdr:rowOff>
    </xdr:from>
    <xdr:to>
      <xdr:col>20</xdr:col>
      <xdr:colOff>38100</xdr:colOff>
      <xdr:row>61</xdr:row>
      <xdr:rowOff>110236</xdr:rowOff>
    </xdr:to>
    <xdr:sp macro="" textlink="">
      <xdr:nvSpPr>
        <xdr:cNvPr id="160" name="楕円 159"/>
        <xdr:cNvSpPr/>
      </xdr:nvSpPr>
      <xdr:spPr>
        <a:xfrm>
          <a:off x="3746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xdr:rowOff>
    </xdr:from>
    <xdr:to>
      <xdr:col>24</xdr:col>
      <xdr:colOff>63500</xdr:colOff>
      <xdr:row>61</xdr:row>
      <xdr:rowOff>59436</xdr:rowOff>
    </xdr:to>
    <xdr:cxnSp macro="">
      <xdr:nvCxnSpPr>
        <xdr:cNvPr id="161" name="直線コネクタ 160"/>
        <xdr:cNvCxnSpPr/>
      </xdr:nvCxnSpPr>
      <xdr:spPr>
        <a:xfrm flipV="1">
          <a:off x="3797300" y="1047216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65041</xdr:rowOff>
    </xdr:from>
    <xdr:ext cx="405111" cy="259045"/>
    <xdr:sp macro="" textlink="">
      <xdr:nvSpPr>
        <xdr:cNvPr id="162" name="n_1aveValue【体育館・プール】&#10;有形固定資産減価償却率"/>
        <xdr:cNvSpPr txBox="1"/>
      </xdr:nvSpPr>
      <xdr:spPr>
        <a:xfrm>
          <a:off x="35820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19321</xdr:rowOff>
    </xdr:from>
    <xdr:ext cx="405111" cy="259045"/>
    <xdr:sp macro="" textlink="">
      <xdr:nvSpPr>
        <xdr:cNvPr id="163" name="n_2aveValue【体育館・プール】&#10;有形固定資産減価償却率"/>
        <xdr:cNvSpPr txBox="1"/>
      </xdr:nvSpPr>
      <xdr:spPr>
        <a:xfrm>
          <a:off x="2705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101363</xdr:rowOff>
    </xdr:from>
    <xdr:ext cx="405111" cy="259045"/>
    <xdr:sp macro="" textlink="">
      <xdr:nvSpPr>
        <xdr:cNvPr id="164" name="n_1mainValue【体育館・プール】&#10;有形固定資産減価償却率"/>
        <xdr:cNvSpPr txBox="1"/>
      </xdr:nvSpPr>
      <xdr:spPr>
        <a:xfrm>
          <a:off x="35820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86" name="直線コネクタ 185"/>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89"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0" name="直線コネクタ 189"/>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38371</xdr:rowOff>
    </xdr:from>
    <xdr:ext cx="469744" cy="259045"/>
    <xdr:sp macro="" textlink="">
      <xdr:nvSpPr>
        <xdr:cNvPr id="191" name="【体育館・プール】&#10;一人当たり面積平均値テキスト"/>
        <xdr:cNvSpPr txBox="1"/>
      </xdr:nvSpPr>
      <xdr:spPr>
        <a:xfrm>
          <a:off x="10515600" y="1032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192" name="フローチャート: 判断 191"/>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193" name="フローチャート: 判断 192"/>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194" name="フローチャート: 判断 193"/>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106934</xdr:rowOff>
    </xdr:from>
    <xdr:to>
      <xdr:col>55</xdr:col>
      <xdr:colOff>50800</xdr:colOff>
      <xdr:row>62</xdr:row>
      <xdr:rowOff>37084</xdr:rowOff>
    </xdr:to>
    <xdr:sp macro="" textlink="">
      <xdr:nvSpPr>
        <xdr:cNvPr id="200" name="楕円 199"/>
        <xdr:cNvSpPr/>
      </xdr:nvSpPr>
      <xdr:spPr>
        <a:xfrm>
          <a:off x="104267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85361</xdr:rowOff>
    </xdr:from>
    <xdr:ext cx="469744" cy="259045"/>
    <xdr:sp macro="" textlink="">
      <xdr:nvSpPr>
        <xdr:cNvPr id="201" name="【体育館・プール】&#10;一人当たり面積該当値テキスト"/>
        <xdr:cNvSpPr txBox="1"/>
      </xdr:nvSpPr>
      <xdr:spPr>
        <a:xfrm>
          <a:off x="10515600" y="10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106934</xdr:rowOff>
    </xdr:from>
    <xdr:to>
      <xdr:col>50</xdr:col>
      <xdr:colOff>165100</xdr:colOff>
      <xdr:row>62</xdr:row>
      <xdr:rowOff>37084</xdr:rowOff>
    </xdr:to>
    <xdr:sp macro="" textlink="">
      <xdr:nvSpPr>
        <xdr:cNvPr id="202" name="楕円 201"/>
        <xdr:cNvSpPr/>
      </xdr:nvSpPr>
      <xdr:spPr>
        <a:xfrm>
          <a:off x="9588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157734</xdr:rowOff>
    </xdr:from>
    <xdr:to>
      <xdr:col>55</xdr:col>
      <xdr:colOff>0</xdr:colOff>
      <xdr:row>61</xdr:row>
      <xdr:rowOff>157734</xdr:rowOff>
    </xdr:to>
    <xdr:cxnSp macro="">
      <xdr:nvCxnSpPr>
        <xdr:cNvPr id="203" name="直線コネクタ 202"/>
        <xdr:cNvCxnSpPr/>
      </xdr:nvCxnSpPr>
      <xdr:spPr>
        <a:xfrm>
          <a:off x="9639300" y="106161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119905</xdr:rowOff>
    </xdr:from>
    <xdr:ext cx="469744" cy="259045"/>
    <xdr:sp macro="" textlink="">
      <xdr:nvSpPr>
        <xdr:cNvPr id="204" name="n_1aveValue【体育館・プール】&#10;一人当たり面積"/>
        <xdr:cNvSpPr txBox="1"/>
      </xdr:nvSpPr>
      <xdr:spPr>
        <a:xfrm>
          <a:off x="93917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05"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28211</xdr:rowOff>
    </xdr:from>
    <xdr:ext cx="469744" cy="259045"/>
    <xdr:sp macro="" textlink="">
      <xdr:nvSpPr>
        <xdr:cNvPr id="206" name="n_1mainValue【体育館・プール】&#10;一人当たり面積"/>
        <xdr:cNvSpPr txBox="1"/>
      </xdr:nvSpPr>
      <xdr:spPr>
        <a:xfrm>
          <a:off x="93917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29" name="直線コネクタ 228"/>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30"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31" name="直線コネクタ 230"/>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32"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33" name="直線コネクタ 232"/>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34" name="【福祉施設】&#10;有形固定資産減価償却率平均値テキスト"/>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35" name="フローチャート: 判断 234"/>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36" name="フローチャート: 判断 235"/>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37" name="フローチャート: 判断 236"/>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21589</xdr:rowOff>
    </xdr:from>
    <xdr:to>
      <xdr:col>24</xdr:col>
      <xdr:colOff>114300</xdr:colOff>
      <xdr:row>78</xdr:row>
      <xdr:rowOff>123189</xdr:rowOff>
    </xdr:to>
    <xdr:sp macro="" textlink="">
      <xdr:nvSpPr>
        <xdr:cNvPr id="243" name="楕円 242"/>
        <xdr:cNvSpPr/>
      </xdr:nvSpPr>
      <xdr:spPr>
        <a:xfrm>
          <a:off x="45847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44466</xdr:rowOff>
    </xdr:from>
    <xdr:ext cx="405111" cy="259045"/>
    <xdr:sp macro="" textlink="">
      <xdr:nvSpPr>
        <xdr:cNvPr id="244" name="【福祉施設】&#10;有形固定資産減価償却率該当値テキスト"/>
        <xdr:cNvSpPr txBox="1"/>
      </xdr:nvSpPr>
      <xdr:spPr>
        <a:xfrm>
          <a:off x="4673600" y="1324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65024</xdr:rowOff>
    </xdr:from>
    <xdr:to>
      <xdr:col>20</xdr:col>
      <xdr:colOff>38100</xdr:colOff>
      <xdr:row>78</xdr:row>
      <xdr:rowOff>166624</xdr:rowOff>
    </xdr:to>
    <xdr:sp macro="" textlink="">
      <xdr:nvSpPr>
        <xdr:cNvPr id="245" name="楕円 244"/>
        <xdr:cNvSpPr/>
      </xdr:nvSpPr>
      <xdr:spPr>
        <a:xfrm>
          <a:off x="3746500" y="134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72389</xdr:rowOff>
    </xdr:from>
    <xdr:to>
      <xdr:col>24</xdr:col>
      <xdr:colOff>63500</xdr:colOff>
      <xdr:row>78</xdr:row>
      <xdr:rowOff>115824</xdr:rowOff>
    </xdr:to>
    <xdr:cxnSp macro="">
      <xdr:nvCxnSpPr>
        <xdr:cNvPr id="246" name="直線コネクタ 245"/>
        <xdr:cNvCxnSpPr/>
      </xdr:nvCxnSpPr>
      <xdr:spPr>
        <a:xfrm flipV="1">
          <a:off x="3797300" y="13445489"/>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47" name="n_1aveValue【福祉施設】&#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121429</xdr:rowOff>
    </xdr:from>
    <xdr:ext cx="405111" cy="259045"/>
    <xdr:sp macro="" textlink="">
      <xdr:nvSpPr>
        <xdr:cNvPr id="248" name="n_2aveValue【福祉施設】&#10;有形固定資産減価償却率"/>
        <xdr:cNvSpPr txBox="1"/>
      </xdr:nvSpPr>
      <xdr:spPr>
        <a:xfrm>
          <a:off x="2705744" y="138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11701</xdr:rowOff>
    </xdr:from>
    <xdr:ext cx="405111" cy="259045"/>
    <xdr:sp macro="" textlink="">
      <xdr:nvSpPr>
        <xdr:cNvPr id="249" name="n_1mainValue【福祉施設】&#10;有形固定資産減価償却率"/>
        <xdr:cNvSpPr txBox="1"/>
      </xdr:nvSpPr>
      <xdr:spPr>
        <a:xfrm>
          <a:off x="3582044" y="132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73" name="直線コネクタ 272"/>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74"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75" name="直線コネクタ 274"/>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76"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77" name="直線コネクタ 276"/>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3827</xdr:rowOff>
    </xdr:from>
    <xdr:ext cx="469744" cy="259045"/>
    <xdr:sp macro="" textlink="">
      <xdr:nvSpPr>
        <xdr:cNvPr id="278" name="【福祉施設】&#10;一人当たり面積平均値テキスト"/>
        <xdr:cNvSpPr txBox="1"/>
      </xdr:nvSpPr>
      <xdr:spPr>
        <a:xfrm>
          <a:off x="105156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79" name="フローチャート: 判断 278"/>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80" name="フローチャート: 判断 279"/>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81" name="フローチャート: 判断 280"/>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133350</xdr:rowOff>
    </xdr:from>
    <xdr:to>
      <xdr:col>55</xdr:col>
      <xdr:colOff>50800</xdr:colOff>
      <xdr:row>86</xdr:row>
      <xdr:rowOff>63500</xdr:rowOff>
    </xdr:to>
    <xdr:sp macro="" textlink="">
      <xdr:nvSpPr>
        <xdr:cNvPr id="287" name="楕円 286"/>
        <xdr:cNvSpPr/>
      </xdr:nvSpPr>
      <xdr:spPr>
        <a:xfrm>
          <a:off x="10426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48277</xdr:rowOff>
    </xdr:from>
    <xdr:ext cx="469744" cy="259045"/>
    <xdr:sp macro="" textlink="">
      <xdr:nvSpPr>
        <xdr:cNvPr id="288" name="【福祉施設】&#10;一人当たり面積該当値テキスト"/>
        <xdr:cNvSpPr txBox="1"/>
      </xdr:nvSpPr>
      <xdr:spPr>
        <a:xfrm>
          <a:off x="10515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133350</xdr:rowOff>
    </xdr:from>
    <xdr:to>
      <xdr:col>50</xdr:col>
      <xdr:colOff>165100</xdr:colOff>
      <xdr:row>86</xdr:row>
      <xdr:rowOff>63500</xdr:rowOff>
    </xdr:to>
    <xdr:sp macro="" textlink="">
      <xdr:nvSpPr>
        <xdr:cNvPr id="289" name="楕円 288"/>
        <xdr:cNvSpPr/>
      </xdr:nvSpPr>
      <xdr:spPr>
        <a:xfrm>
          <a:off x="9588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12700</xdr:rowOff>
    </xdr:from>
    <xdr:to>
      <xdr:col>55</xdr:col>
      <xdr:colOff>0</xdr:colOff>
      <xdr:row>86</xdr:row>
      <xdr:rowOff>12700</xdr:rowOff>
    </xdr:to>
    <xdr:cxnSp macro="">
      <xdr:nvCxnSpPr>
        <xdr:cNvPr id="290" name="直線コネクタ 289"/>
        <xdr:cNvCxnSpPr/>
      </xdr:nvCxnSpPr>
      <xdr:spPr>
        <a:xfrm>
          <a:off x="9639300" y="1475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73677</xdr:rowOff>
    </xdr:from>
    <xdr:ext cx="469744" cy="259045"/>
    <xdr:sp macro="" textlink="">
      <xdr:nvSpPr>
        <xdr:cNvPr id="291" name="n_1aveValue【福祉施設】&#10;一人当たり面積"/>
        <xdr:cNvSpPr txBox="1"/>
      </xdr:nvSpPr>
      <xdr:spPr>
        <a:xfrm>
          <a:off x="9391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292" name="n_2aveValue【福祉施設】&#10;一人当たり面積"/>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54627</xdr:rowOff>
    </xdr:from>
    <xdr:ext cx="469744" cy="259045"/>
    <xdr:sp macro="" textlink="">
      <xdr:nvSpPr>
        <xdr:cNvPr id="293" name="n_1mainValue【福祉施設】&#10;一人当たり面積"/>
        <xdr:cNvSpPr txBox="1"/>
      </xdr:nvSpPr>
      <xdr:spPr>
        <a:xfrm>
          <a:off x="9391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18" name="直線コネクタ 317"/>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19"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20" name="直線コネクタ 319"/>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2" name="直線コネクタ 32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55897</xdr:rowOff>
    </xdr:from>
    <xdr:ext cx="405111" cy="259045"/>
    <xdr:sp macro="" textlink="">
      <xdr:nvSpPr>
        <xdr:cNvPr id="323" name="【市民会館】&#10;有形固定資産減価償却率平均値テキスト"/>
        <xdr:cNvSpPr txBox="1"/>
      </xdr:nvSpPr>
      <xdr:spPr>
        <a:xfrm>
          <a:off x="4673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24" name="フローチャート: 判断 323"/>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25" name="フローチャート: 判断 324"/>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26" name="フローチャート: 判断 325"/>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78739</xdr:rowOff>
    </xdr:from>
    <xdr:to>
      <xdr:col>24</xdr:col>
      <xdr:colOff>114300</xdr:colOff>
      <xdr:row>109</xdr:row>
      <xdr:rowOff>8889</xdr:rowOff>
    </xdr:to>
    <xdr:sp macro="" textlink="">
      <xdr:nvSpPr>
        <xdr:cNvPr id="332" name="楕円 331"/>
        <xdr:cNvSpPr/>
      </xdr:nvSpPr>
      <xdr:spPr>
        <a:xfrm>
          <a:off x="45847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165116</xdr:rowOff>
    </xdr:from>
    <xdr:ext cx="405111" cy="259045"/>
    <xdr:sp macro="" textlink="">
      <xdr:nvSpPr>
        <xdr:cNvPr id="333" name="【市民会館】&#10;有形固定資産減価償却率該当値テキスト"/>
        <xdr:cNvSpPr txBox="1"/>
      </xdr:nvSpPr>
      <xdr:spPr>
        <a:xfrm>
          <a:off x="4673600" y="1851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147320</xdr:rowOff>
    </xdr:from>
    <xdr:to>
      <xdr:col>20</xdr:col>
      <xdr:colOff>38100</xdr:colOff>
      <xdr:row>109</xdr:row>
      <xdr:rowOff>77470</xdr:rowOff>
    </xdr:to>
    <xdr:sp macro="" textlink="">
      <xdr:nvSpPr>
        <xdr:cNvPr id="334" name="楕円 333"/>
        <xdr:cNvSpPr/>
      </xdr:nvSpPr>
      <xdr:spPr>
        <a:xfrm>
          <a:off x="3746500" y="186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129539</xdr:rowOff>
    </xdr:from>
    <xdr:to>
      <xdr:col>24</xdr:col>
      <xdr:colOff>63500</xdr:colOff>
      <xdr:row>109</xdr:row>
      <xdr:rowOff>26670</xdr:rowOff>
    </xdr:to>
    <xdr:cxnSp macro="">
      <xdr:nvCxnSpPr>
        <xdr:cNvPr id="335" name="直線コネクタ 334"/>
        <xdr:cNvCxnSpPr/>
      </xdr:nvCxnSpPr>
      <xdr:spPr>
        <a:xfrm flipV="1">
          <a:off x="3797300" y="186461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25416</xdr:rowOff>
    </xdr:from>
    <xdr:ext cx="405111" cy="259045"/>
    <xdr:sp macro="" textlink="">
      <xdr:nvSpPr>
        <xdr:cNvPr id="336" name="n_1aveValue【市民会館】&#10;有形固定資産減価償却率"/>
        <xdr:cNvSpPr txBox="1"/>
      </xdr:nvSpPr>
      <xdr:spPr>
        <a:xfrm>
          <a:off x="35820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337" name="n_2aveValue【市民会館】&#10;有形固定資産減価償却率"/>
        <xdr:cNvSpPr txBox="1"/>
      </xdr:nvSpPr>
      <xdr:spPr>
        <a:xfrm>
          <a:off x="2705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68597</xdr:rowOff>
    </xdr:from>
    <xdr:ext cx="405111" cy="259045"/>
    <xdr:sp macro="" textlink="">
      <xdr:nvSpPr>
        <xdr:cNvPr id="338" name="n_1mainValue【市民会館】&#10;有形固定資産減価償却率"/>
        <xdr:cNvSpPr txBox="1"/>
      </xdr:nvSpPr>
      <xdr:spPr>
        <a:xfrm>
          <a:off x="3582044"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62" name="直線コネクタ 361"/>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3"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4" name="直線コネクタ 363"/>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65"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66" name="直線コネクタ 365"/>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367" name="【市民会館】&#10;一人当たり面積平均値テキスト"/>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68" name="フローチャート: 判断 367"/>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9" name="フローチャート: 判断 368"/>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70" name="フローチャート: 判断 369"/>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55880</xdr:rowOff>
    </xdr:from>
    <xdr:to>
      <xdr:col>55</xdr:col>
      <xdr:colOff>50800</xdr:colOff>
      <xdr:row>102</xdr:row>
      <xdr:rowOff>157480</xdr:rowOff>
    </xdr:to>
    <xdr:sp macro="" textlink="">
      <xdr:nvSpPr>
        <xdr:cNvPr id="376" name="楕円 375"/>
        <xdr:cNvSpPr/>
      </xdr:nvSpPr>
      <xdr:spPr>
        <a:xfrm>
          <a:off x="104267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78757</xdr:rowOff>
    </xdr:from>
    <xdr:ext cx="469744" cy="259045"/>
    <xdr:sp macro="" textlink="">
      <xdr:nvSpPr>
        <xdr:cNvPr id="377" name="【市民会館】&#10;一人当たり面積該当値テキスト"/>
        <xdr:cNvSpPr txBox="1"/>
      </xdr:nvSpPr>
      <xdr:spPr>
        <a:xfrm>
          <a:off x="10515600" y="173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63500</xdr:rowOff>
    </xdr:from>
    <xdr:to>
      <xdr:col>50</xdr:col>
      <xdr:colOff>165100</xdr:colOff>
      <xdr:row>102</xdr:row>
      <xdr:rowOff>165100</xdr:rowOff>
    </xdr:to>
    <xdr:sp macro="" textlink="">
      <xdr:nvSpPr>
        <xdr:cNvPr id="378" name="楕円 377"/>
        <xdr:cNvSpPr/>
      </xdr:nvSpPr>
      <xdr:spPr>
        <a:xfrm>
          <a:off x="9588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106680</xdr:rowOff>
    </xdr:from>
    <xdr:to>
      <xdr:col>55</xdr:col>
      <xdr:colOff>0</xdr:colOff>
      <xdr:row>102</xdr:row>
      <xdr:rowOff>114300</xdr:rowOff>
    </xdr:to>
    <xdr:cxnSp macro="">
      <xdr:nvCxnSpPr>
        <xdr:cNvPr id="379" name="直線コネクタ 378"/>
        <xdr:cNvCxnSpPr/>
      </xdr:nvCxnSpPr>
      <xdr:spPr>
        <a:xfrm flipV="1">
          <a:off x="9639300" y="17594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0"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81"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10177</xdr:rowOff>
    </xdr:from>
    <xdr:ext cx="469744" cy="259045"/>
    <xdr:sp macro="" textlink="">
      <xdr:nvSpPr>
        <xdr:cNvPr id="382" name="n_1mainValue【市民会館】&#10;一人当たり面積"/>
        <xdr:cNvSpPr txBox="1"/>
      </xdr:nvSpPr>
      <xdr:spPr>
        <a:xfrm>
          <a:off x="93917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07" name="直線コネクタ 406"/>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08"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09" name="直線コネクタ 408"/>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10" name="【一般廃棄物処理施設】&#10;有形固定資産減価償却率最大値テキスト"/>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11" name="直線コネクタ 410"/>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412" name="【一般廃棄物処理施設】&#10;有形固定資産減価償却率平均値テキスト"/>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13" name="フローチャート: 判断 412"/>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14" name="フローチャート: 判断 413"/>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5" name="フローチャート: 判断 414"/>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21" name="楕円 420"/>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139717</xdr:rowOff>
    </xdr:from>
    <xdr:ext cx="405111" cy="259045"/>
    <xdr:sp macro="" textlink="">
      <xdr:nvSpPr>
        <xdr:cNvPr id="422" name="【一般廃棄物処理施設】&#10;有形固定資産減価償却率該当値テキスト"/>
        <xdr:cNvSpPr txBox="1"/>
      </xdr:nvSpPr>
      <xdr:spPr>
        <a:xfrm>
          <a:off x="16357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122555</xdr:rowOff>
    </xdr:from>
    <xdr:to>
      <xdr:col>81</xdr:col>
      <xdr:colOff>101600</xdr:colOff>
      <xdr:row>36</xdr:row>
      <xdr:rowOff>52705</xdr:rowOff>
    </xdr:to>
    <xdr:sp macro="" textlink="">
      <xdr:nvSpPr>
        <xdr:cNvPr id="423" name="楕円 422"/>
        <xdr:cNvSpPr/>
      </xdr:nvSpPr>
      <xdr:spPr>
        <a:xfrm>
          <a:off x="15430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xdr:rowOff>
    </xdr:from>
    <xdr:to>
      <xdr:col>85</xdr:col>
      <xdr:colOff>127000</xdr:colOff>
      <xdr:row>36</xdr:row>
      <xdr:rowOff>167640</xdr:rowOff>
    </xdr:to>
    <xdr:cxnSp macro="">
      <xdr:nvCxnSpPr>
        <xdr:cNvPr id="424" name="直線コネクタ 423"/>
        <xdr:cNvCxnSpPr/>
      </xdr:nvCxnSpPr>
      <xdr:spPr>
        <a:xfrm>
          <a:off x="15481300" y="6174105"/>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25"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26" name="n_2aveValue【一般廃棄物処理施設】&#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69232</xdr:rowOff>
    </xdr:from>
    <xdr:ext cx="405111" cy="259045"/>
    <xdr:sp macro="" textlink="">
      <xdr:nvSpPr>
        <xdr:cNvPr id="427" name="n_1mainValue【一般廃棄物処理施設】&#10;有形固定資産減価償却率"/>
        <xdr:cNvSpPr txBox="1"/>
      </xdr:nvSpPr>
      <xdr:spPr>
        <a:xfrm>
          <a:off x="152660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3" name="テキスト ボックス 44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5" name="テキスト ボックス 444"/>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51" name="直線コネクタ 450"/>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52" name="【一般廃棄物処理施設】&#10;一人当たり有形固定資産（償却資産）額最小値テキスト"/>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53" name="直線コネクタ 452"/>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54" name="【一般廃棄物処理施設】&#10;一人当たり有形固定資産（償却資産）額最大値テキスト"/>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55" name="直線コネクタ 454"/>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101528</xdr:rowOff>
    </xdr:from>
    <xdr:ext cx="534377" cy="259045"/>
    <xdr:sp macro="" textlink="">
      <xdr:nvSpPr>
        <xdr:cNvPr id="456" name="【一般廃棄物処理施設】&#10;一人当たり有形固定資産（償却資産）額平均値テキスト"/>
        <xdr:cNvSpPr txBox="1"/>
      </xdr:nvSpPr>
      <xdr:spPr>
        <a:xfrm>
          <a:off x="22199600" y="627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57" name="フローチャート: 判断 456"/>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58" name="フローチャート: 判断 457"/>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59" name="フローチャート: 判断 458"/>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80226</xdr:rowOff>
    </xdr:from>
    <xdr:to>
      <xdr:col>116</xdr:col>
      <xdr:colOff>114300</xdr:colOff>
      <xdr:row>39</xdr:row>
      <xdr:rowOff>10376</xdr:rowOff>
    </xdr:to>
    <xdr:sp macro="" textlink="">
      <xdr:nvSpPr>
        <xdr:cNvPr id="465" name="楕円 464"/>
        <xdr:cNvSpPr/>
      </xdr:nvSpPr>
      <xdr:spPr>
        <a:xfrm>
          <a:off x="22110700" y="65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58653</xdr:rowOff>
    </xdr:from>
    <xdr:ext cx="534377" cy="259045"/>
    <xdr:sp macro="" textlink="">
      <xdr:nvSpPr>
        <xdr:cNvPr id="466" name="【一般廃棄物処理施設】&#10;一人当たり有形固定資産（償却資産）額該当値テキスト"/>
        <xdr:cNvSpPr txBox="1"/>
      </xdr:nvSpPr>
      <xdr:spPr>
        <a:xfrm>
          <a:off x="22199600" y="657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171006</xdr:rowOff>
    </xdr:from>
    <xdr:to>
      <xdr:col>112</xdr:col>
      <xdr:colOff>38100</xdr:colOff>
      <xdr:row>39</xdr:row>
      <xdr:rowOff>101156</xdr:rowOff>
    </xdr:to>
    <xdr:sp macro="" textlink="">
      <xdr:nvSpPr>
        <xdr:cNvPr id="467" name="楕円 466"/>
        <xdr:cNvSpPr/>
      </xdr:nvSpPr>
      <xdr:spPr>
        <a:xfrm>
          <a:off x="21272500" y="66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131026</xdr:rowOff>
    </xdr:from>
    <xdr:to>
      <xdr:col>116</xdr:col>
      <xdr:colOff>63500</xdr:colOff>
      <xdr:row>39</xdr:row>
      <xdr:rowOff>50356</xdr:rowOff>
    </xdr:to>
    <xdr:cxnSp macro="">
      <xdr:nvCxnSpPr>
        <xdr:cNvPr id="468" name="直線コネクタ 467"/>
        <xdr:cNvCxnSpPr/>
      </xdr:nvCxnSpPr>
      <xdr:spPr>
        <a:xfrm flipV="1">
          <a:off x="21323300" y="6646126"/>
          <a:ext cx="838200" cy="9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26954</xdr:rowOff>
    </xdr:from>
    <xdr:ext cx="534377" cy="259045"/>
    <xdr:sp macro="" textlink="">
      <xdr:nvSpPr>
        <xdr:cNvPr id="469" name="n_1aveValue【一般廃棄物処理施設】&#10;一人当たり有形固定資産（償却資産）額"/>
        <xdr:cNvSpPr txBox="1"/>
      </xdr:nvSpPr>
      <xdr:spPr>
        <a:xfrm>
          <a:off x="21043411" y="619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130306</xdr:rowOff>
    </xdr:from>
    <xdr:ext cx="534377" cy="259045"/>
    <xdr:sp macro="" textlink="">
      <xdr:nvSpPr>
        <xdr:cNvPr id="470" name="n_2aveValue【一般廃棄物処理施設】&#10;一人当たり有形固定資産（償却資産）額"/>
        <xdr:cNvSpPr txBox="1"/>
      </xdr:nvSpPr>
      <xdr:spPr>
        <a:xfrm>
          <a:off x="20167111" y="61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92283</xdr:rowOff>
    </xdr:from>
    <xdr:ext cx="534377" cy="259045"/>
    <xdr:sp macro="" textlink="">
      <xdr:nvSpPr>
        <xdr:cNvPr id="471" name="n_1mainValue【一般廃棄物処理施設】&#10;一人当たり有形固定資産（償却資産）額"/>
        <xdr:cNvSpPr txBox="1"/>
      </xdr:nvSpPr>
      <xdr:spPr>
        <a:xfrm>
          <a:off x="21043411" y="67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3" name="直線コネクタ 4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4" name="テキスト ボックス 48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5" name="直線コネクタ 4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6" name="テキスト ボックス 4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7" name="直線コネクタ 4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8" name="テキスト ボックス 4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9" name="直線コネクタ 4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0" name="テキスト ボックス 4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1" name="直線コネクタ 4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2" name="テキスト ボックス 4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3" name="直線コネクタ 4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4" name="テキスト ボックス 49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6" name="テキスト ボックス 49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98" name="直線コネクタ 497"/>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99"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00" name="直線コネクタ 499"/>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01"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02" name="直線コネクタ 501"/>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48821</xdr:rowOff>
    </xdr:from>
    <xdr:ext cx="405111" cy="259045"/>
    <xdr:sp macro="" textlink="">
      <xdr:nvSpPr>
        <xdr:cNvPr id="503" name="【保健センター・保健所】&#10;有形固定資産減価償却率平均値テキスト"/>
        <xdr:cNvSpPr txBox="1"/>
      </xdr:nvSpPr>
      <xdr:spPr>
        <a:xfrm>
          <a:off x="16357600" y="999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04" name="フローチャート: 判断 503"/>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05" name="フローチャート: 判断 504"/>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06" name="フローチャート: 判断 505"/>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145143</xdr:rowOff>
    </xdr:from>
    <xdr:to>
      <xdr:col>85</xdr:col>
      <xdr:colOff>177800</xdr:colOff>
      <xdr:row>63</xdr:row>
      <xdr:rowOff>75293</xdr:rowOff>
    </xdr:to>
    <xdr:sp macro="" textlink="">
      <xdr:nvSpPr>
        <xdr:cNvPr id="512" name="楕円 511"/>
        <xdr:cNvSpPr/>
      </xdr:nvSpPr>
      <xdr:spPr>
        <a:xfrm>
          <a:off x="16268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123570</xdr:rowOff>
    </xdr:from>
    <xdr:ext cx="405111" cy="259045"/>
    <xdr:sp macro="" textlink="">
      <xdr:nvSpPr>
        <xdr:cNvPr id="513" name="【保健センター・保健所】&#10;有形固定資産減価償却率該当値テキスト"/>
        <xdr:cNvSpPr txBox="1"/>
      </xdr:nvSpPr>
      <xdr:spPr>
        <a:xfrm>
          <a:off x="16357600"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35741</xdr:rowOff>
    </xdr:from>
    <xdr:to>
      <xdr:col>81</xdr:col>
      <xdr:colOff>101600</xdr:colOff>
      <xdr:row>63</xdr:row>
      <xdr:rowOff>137341</xdr:rowOff>
    </xdr:to>
    <xdr:sp macro="" textlink="">
      <xdr:nvSpPr>
        <xdr:cNvPr id="514" name="楕円 513"/>
        <xdr:cNvSpPr/>
      </xdr:nvSpPr>
      <xdr:spPr>
        <a:xfrm>
          <a:off x="15430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24493</xdr:rowOff>
    </xdr:from>
    <xdr:to>
      <xdr:col>85</xdr:col>
      <xdr:colOff>127000</xdr:colOff>
      <xdr:row>63</xdr:row>
      <xdr:rowOff>86541</xdr:rowOff>
    </xdr:to>
    <xdr:cxnSp macro="">
      <xdr:nvCxnSpPr>
        <xdr:cNvPr id="515" name="直線コネクタ 514"/>
        <xdr:cNvCxnSpPr/>
      </xdr:nvCxnSpPr>
      <xdr:spPr>
        <a:xfrm flipV="1">
          <a:off x="15481300" y="1082584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16" name="n_1aveValue【保健センター・保健所】&#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26505</xdr:rowOff>
    </xdr:from>
    <xdr:ext cx="405111" cy="259045"/>
    <xdr:sp macro="" textlink="">
      <xdr:nvSpPr>
        <xdr:cNvPr id="517" name="n_2aveValue【保健センター・保健所】&#10;有形固定資産減価償却率"/>
        <xdr:cNvSpPr txBox="1"/>
      </xdr:nvSpPr>
      <xdr:spPr>
        <a:xfrm>
          <a:off x="14389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128468</xdr:rowOff>
    </xdr:from>
    <xdr:ext cx="405111" cy="259045"/>
    <xdr:sp macro="" textlink="">
      <xdr:nvSpPr>
        <xdr:cNvPr id="518" name="n_1mainValue【保健センター・保健所】&#10;有形固定資産減価償却率"/>
        <xdr:cNvSpPr txBox="1"/>
      </xdr:nvSpPr>
      <xdr:spPr>
        <a:xfrm>
          <a:off x="15266044"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42" name="直線コネクタ 541"/>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43"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44" name="直線コネクタ 543"/>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45"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46" name="直線コネクタ 545"/>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47" name="【保健センター・保健所】&#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48" name="フローチャート: 判断 547"/>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49" name="フローチャート: 判断 548"/>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50" name="フローチャート: 判断 549"/>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56" name="楕円 555"/>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29227</xdr:rowOff>
    </xdr:from>
    <xdr:ext cx="469744" cy="259045"/>
    <xdr:sp macro="" textlink="">
      <xdr:nvSpPr>
        <xdr:cNvPr id="557" name="【保健センター・保健所】&#10;一人当たり面積該当値テキスト"/>
        <xdr:cNvSpPr txBox="1"/>
      </xdr:nvSpPr>
      <xdr:spPr>
        <a:xfrm>
          <a:off x="22199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558" name="楕円 557"/>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57150</xdr:rowOff>
    </xdr:to>
    <xdr:cxnSp macro="">
      <xdr:nvCxnSpPr>
        <xdr:cNvPr id="559" name="直線コネクタ 558"/>
        <xdr:cNvCxnSpPr/>
      </xdr:nvCxnSpPr>
      <xdr:spPr>
        <a:xfrm>
          <a:off x="21323300" y="1051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3827</xdr:rowOff>
    </xdr:from>
    <xdr:ext cx="469744" cy="259045"/>
    <xdr:sp macro="" textlink="">
      <xdr:nvSpPr>
        <xdr:cNvPr id="560" name="n_1aveValue【保健センター・保健所】&#10;一人当たり面積"/>
        <xdr:cNvSpPr txBox="1"/>
      </xdr:nvSpPr>
      <xdr:spPr>
        <a:xfrm>
          <a:off x="210757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561" name="n_2aveValue【保健センター・保健所】&#10;一人当たり面積"/>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124477</xdr:rowOff>
    </xdr:from>
    <xdr:ext cx="469744" cy="259045"/>
    <xdr:sp macro="" textlink="">
      <xdr:nvSpPr>
        <xdr:cNvPr id="562" name="n_1main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3" name="テキスト ボックス 57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74" name="直線コネクタ 57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75" name="テキスト ボックス 57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76" name="直線コネクタ 57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77" name="テキスト ボックス 57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78" name="直線コネクタ 57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79" name="テキスト ボックス 57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80" name="直線コネクタ 57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81" name="テキスト ボックス 58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85" name="直線コネクタ 584"/>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86"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87" name="直線コネクタ 586"/>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88"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89" name="直線コネクタ 588"/>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138192</xdr:rowOff>
    </xdr:from>
    <xdr:ext cx="405111" cy="259045"/>
    <xdr:sp macro="" textlink="">
      <xdr:nvSpPr>
        <xdr:cNvPr id="590" name="【消防施設】&#10;有形固定資産減価償却率平均値テキスト"/>
        <xdr:cNvSpPr txBox="1"/>
      </xdr:nvSpPr>
      <xdr:spPr>
        <a:xfrm>
          <a:off x="16357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91" name="フローチャート: 判断 590"/>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92" name="フローチャート: 判断 591"/>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93" name="フローチャート: 判断 592"/>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21589</xdr:rowOff>
    </xdr:from>
    <xdr:to>
      <xdr:col>85</xdr:col>
      <xdr:colOff>177800</xdr:colOff>
      <xdr:row>86</xdr:row>
      <xdr:rowOff>123189</xdr:rowOff>
    </xdr:to>
    <xdr:sp macro="" textlink="">
      <xdr:nvSpPr>
        <xdr:cNvPr id="599" name="楕円 598"/>
        <xdr:cNvSpPr/>
      </xdr:nvSpPr>
      <xdr:spPr>
        <a:xfrm>
          <a:off x="16268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107966</xdr:rowOff>
    </xdr:from>
    <xdr:ext cx="405111" cy="259045"/>
    <xdr:sp macro="" textlink="">
      <xdr:nvSpPr>
        <xdr:cNvPr id="600" name="【消防施設】&#10;有形固定資産減価償却率該当値テキスト"/>
        <xdr:cNvSpPr txBox="1"/>
      </xdr:nvSpPr>
      <xdr:spPr>
        <a:xfrm>
          <a:off x="16357600" y="146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37592</xdr:rowOff>
    </xdr:from>
    <xdr:to>
      <xdr:col>81</xdr:col>
      <xdr:colOff>101600</xdr:colOff>
      <xdr:row>86</xdr:row>
      <xdr:rowOff>139192</xdr:rowOff>
    </xdr:to>
    <xdr:sp macro="" textlink="">
      <xdr:nvSpPr>
        <xdr:cNvPr id="601" name="楕円 600"/>
        <xdr:cNvSpPr/>
      </xdr:nvSpPr>
      <xdr:spPr>
        <a:xfrm>
          <a:off x="15430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72389</xdr:rowOff>
    </xdr:from>
    <xdr:to>
      <xdr:col>85</xdr:col>
      <xdr:colOff>127000</xdr:colOff>
      <xdr:row>86</xdr:row>
      <xdr:rowOff>88392</xdr:rowOff>
    </xdr:to>
    <xdr:cxnSp macro="">
      <xdr:nvCxnSpPr>
        <xdr:cNvPr id="602" name="直線コネクタ 601"/>
        <xdr:cNvCxnSpPr/>
      </xdr:nvCxnSpPr>
      <xdr:spPr>
        <a:xfrm flipV="1">
          <a:off x="15481300" y="14817089"/>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03" name="n_1ave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04"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130319</xdr:rowOff>
    </xdr:from>
    <xdr:ext cx="405111" cy="259045"/>
    <xdr:sp macro="" textlink="">
      <xdr:nvSpPr>
        <xdr:cNvPr id="605" name="n_1mainValue【消防施設】&#10;有形固定資産減価償却率"/>
        <xdr:cNvSpPr txBox="1"/>
      </xdr:nvSpPr>
      <xdr:spPr>
        <a:xfrm>
          <a:off x="15266044" y="1487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6" name="直線コネクタ 61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7" name="テキスト ボックス 61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8" name="直線コネクタ 61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9" name="テキスト ボックス 61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0" name="直線コネクタ 61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1" name="テキスト ボックス 62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2" name="直線コネクタ 62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3" name="テキスト ボックス 62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4" name="直線コネクタ 62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5" name="テキスト ボックス 62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6" name="直線コネクタ 62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7" name="テキスト ボックス 62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31" name="直線コネクタ 630"/>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32"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33" name="直線コネクタ 632"/>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34"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35" name="直線コネクタ 634"/>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636" name="【消防施設】&#10;一人当たり面積平均値テキスト"/>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37" name="フローチャート: 判断 636"/>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38" name="フローチャート: 判断 637"/>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39" name="フローチャート: 判断 638"/>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77107</xdr:rowOff>
    </xdr:from>
    <xdr:to>
      <xdr:col>116</xdr:col>
      <xdr:colOff>114300</xdr:colOff>
      <xdr:row>82</xdr:row>
      <xdr:rowOff>7257</xdr:rowOff>
    </xdr:to>
    <xdr:sp macro="" textlink="">
      <xdr:nvSpPr>
        <xdr:cNvPr id="645" name="楕円 644"/>
        <xdr:cNvSpPr/>
      </xdr:nvSpPr>
      <xdr:spPr>
        <a:xfrm>
          <a:off x="221107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99984</xdr:rowOff>
    </xdr:from>
    <xdr:ext cx="469744" cy="259045"/>
    <xdr:sp macro="" textlink="">
      <xdr:nvSpPr>
        <xdr:cNvPr id="646" name="【消防施設】&#10;一人当たり面積該当値テキスト"/>
        <xdr:cNvSpPr txBox="1"/>
      </xdr:nvSpPr>
      <xdr:spPr>
        <a:xfrm>
          <a:off x="22199600" y="1381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77107</xdr:rowOff>
    </xdr:from>
    <xdr:to>
      <xdr:col>112</xdr:col>
      <xdr:colOff>38100</xdr:colOff>
      <xdr:row>82</xdr:row>
      <xdr:rowOff>7257</xdr:rowOff>
    </xdr:to>
    <xdr:sp macro="" textlink="">
      <xdr:nvSpPr>
        <xdr:cNvPr id="647" name="楕円 646"/>
        <xdr:cNvSpPr/>
      </xdr:nvSpPr>
      <xdr:spPr>
        <a:xfrm>
          <a:off x="21272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127907</xdr:rowOff>
    </xdr:from>
    <xdr:to>
      <xdr:col>116</xdr:col>
      <xdr:colOff>63500</xdr:colOff>
      <xdr:row>81</xdr:row>
      <xdr:rowOff>127907</xdr:rowOff>
    </xdr:to>
    <xdr:cxnSp macro="">
      <xdr:nvCxnSpPr>
        <xdr:cNvPr id="648" name="直線コネクタ 647"/>
        <xdr:cNvCxnSpPr/>
      </xdr:nvCxnSpPr>
      <xdr:spPr>
        <a:xfrm>
          <a:off x="21323300" y="14015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649" name="n_1aveValue【消防施設】&#10;一人当たり面積"/>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50" name="n_2aveValue【消防施設】&#10;一人当たり面積"/>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23784</xdr:rowOff>
    </xdr:from>
    <xdr:ext cx="469744" cy="259045"/>
    <xdr:sp macro="" textlink="">
      <xdr:nvSpPr>
        <xdr:cNvPr id="651" name="n_1mainValue【消防施設】&#10;一人当たり面積"/>
        <xdr:cNvSpPr txBox="1"/>
      </xdr:nvSpPr>
      <xdr:spPr>
        <a:xfrm>
          <a:off x="210757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2" name="テキスト ボックス 66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3" name="直線コネクタ 6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4" name="テキスト ボックス 66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5" name="直線コネクタ 6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6" name="テキスト ボックス 6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7" name="直線コネクタ 6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8" name="テキスト ボックス 6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9" name="直線コネクタ 6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0" name="テキスト ボックス 6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1" name="直線コネクタ 6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2" name="テキスト ボックス 67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3" name="直線コネクタ 6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4" name="テキスト ボックス 67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76" name="直線コネクタ 675"/>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77"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78" name="直線コネクタ 677"/>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79"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80" name="直線コネクタ 679"/>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154957</xdr:rowOff>
    </xdr:from>
    <xdr:ext cx="405111" cy="259045"/>
    <xdr:sp macro="" textlink="">
      <xdr:nvSpPr>
        <xdr:cNvPr id="681" name="【庁舎】&#10;有形固定資産減価償却率平均値テキスト"/>
        <xdr:cNvSpPr txBox="1"/>
      </xdr:nvSpPr>
      <xdr:spPr>
        <a:xfrm>
          <a:off x="16357600" y="1781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82" name="フローチャート: 判断 681"/>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83" name="フローチャート: 判断 682"/>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84" name="フローチャート: 判断 683"/>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84455</xdr:rowOff>
    </xdr:from>
    <xdr:to>
      <xdr:col>85</xdr:col>
      <xdr:colOff>177800</xdr:colOff>
      <xdr:row>106</xdr:row>
      <xdr:rowOff>14605</xdr:rowOff>
    </xdr:to>
    <xdr:sp macro="" textlink="">
      <xdr:nvSpPr>
        <xdr:cNvPr id="690" name="楕円 689"/>
        <xdr:cNvSpPr/>
      </xdr:nvSpPr>
      <xdr:spPr>
        <a:xfrm>
          <a:off x="16268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62882</xdr:rowOff>
    </xdr:from>
    <xdr:ext cx="405111" cy="259045"/>
    <xdr:sp macro="" textlink="">
      <xdr:nvSpPr>
        <xdr:cNvPr id="691" name="【庁舎】&#10;有形固定資産減価償却率該当値テキスト"/>
        <xdr:cNvSpPr txBox="1"/>
      </xdr:nvSpPr>
      <xdr:spPr>
        <a:xfrm>
          <a:off x="1635760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122555</xdr:rowOff>
    </xdr:from>
    <xdr:to>
      <xdr:col>81</xdr:col>
      <xdr:colOff>101600</xdr:colOff>
      <xdr:row>106</xdr:row>
      <xdr:rowOff>52705</xdr:rowOff>
    </xdr:to>
    <xdr:sp macro="" textlink="">
      <xdr:nvSpPr>
        <xdr:cNvPr id="692" name="楕円 691"/>
        <xdr:cNvSpPr/>
      </xdr:nvSpPr>
      <xdr:spPr>
        <a:xfrm>
          <a:off x="15430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135255</xdr:rowOff>
    </xdr:from>
    <xdr:to>
      <xdr:col>85</xdr:col>
      <xdr:colOff>127000</xdr:colOff>
      <xdr:row>106</xdr:row>
      <xdr:rowOff>1905</xdr:rowOff>
    </xdr:to>
    <xdr:cxnSp macro="">
      <xdr:nvCxnSpPr>
        <xdr:cNvPr id="693" name="直線コネクタ 692"/>
        <xdr:cNvCxnSpPr/>
      </xdr:nvCxnSpPr>
      <xdr:spPr>
        <a:xfrm flipV="1">
          <a:off x="15481300" y="181375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105427</xdr:rowOff>
    </xdr:from>
    <xdr:ext cx="405111" cy="259045"/>
    <xdr:sp macro="" textlink="">
      <xdr:nvSpPr>
        <xdr:cNvPr id="694" name="n_1aveValue【庁舎】&#10;有形固定資産減価償却率"/>
        <xdr:cNvSpPr txBox="1"/>
      </xdr:nvSpPr>
      <xdr:spPr>
        <a:xfrm>
          <a:off x="152660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695" name="n_2aveValue【庁舎】&#10;有形固定資産減価償却率"/>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43832</xdr:rowOff>
    </xdr:from>
    <xdr:ext cx="405111" cy="259045"/>
    <xdr:sp macro="" textlink="">
      <xdr:nvSpPr>
        <xdr:cNvPr id="696" name="n_1mainValue【庁舎】&#10;有形固定資産減価償却率"/>
        <xdr:cNvSpPr txBox="1"/>
      </xdr:nvSpPr>
      <xdr:spPr>
        <a:xfrm>
          <a:off x="152660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18" name="直線コネクタ 717"/>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19"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20" name="直線コネクタ 719"/>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21"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22" name="直線コネクタ 721"/>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723" name="【庁舎】&#10;一人当たり面積平均値テキスト"/>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24" name="フローチャート: 判断 723"/>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25" name="フローチャート: 判断 724"/>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26" name="フローチャート: 判断 725"/>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164846</xdr:rowOff>
    </xdr:from>
    <xdr:to>
      <xdr:col>116</xdr:col>
      <xdr:colOff>114300</xdr:colOff>
      <xdr:row>104</xdr:row>
      <xdr:rowOff>94996</xdr:rowOff>
    </xdr:to>
    <xdr:sp macro="" textlink="">
      <xdr:nvSpPr>
        <xdr:cNvPr id="732" name="楕円 731"/>
        <xdr:cNvSpPr/>
      </xdr:nvSpPr>
      <xdr:spPr>
        <a:xfrm>
          <a:off x="221107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16273</xdr:rowOff>
    </xdr:from>
    <xdr:ext cx="469744" cy="259045"/>
    <xdr:sp macro="" textlink="">
      <xdr:nvSpPr>
        <xdr:cNvPr id="733" name="【庁舎】&#10;一人当たり面積該当値テキスト"/>
        <xdr:cNvSpPr txBox="1"/>
      </xdr:nvSpPr>
      <xdr:spPr>
        <a:xfrm>
          <a:off x="22199600" y="1767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164846</xdr:rowOff>
    </xdr:from>
    <xdr:to>
      <xdr:col>112</xdr:col>
      <xdr:colOff>38100</xdr:colOff>
      <xdr:row>104</xdr:row>
      <xdr:rowOff>94996</xdr:rowOff>
    </xdr:to>
    <xdr:sp macro="" textlink="">
      <xdr:nvSpPr>
        <xdr:cNvPr id="734" name="楕円 733"/>
        <xdr:cNvSpPr/>
      </xdr:nvSpPr>
      <xdr:spPr>
        <a:xfrm>
          <a:off x="21272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44196</xdr:rowOff>
    </xdr:from>
    <xdr:to>
      <xdr:col>116</xdr:col>
      <xdr:colOff>63500</xdr:colOff>
      <xdr:row>104</xdr:row>
      <xdr:rowOff>44196</xdr:rowOff>
    </xdr:to>
    <xdr:cxnSp macro="">
      <xdr:nvCxnSpPr>
        <xdr:cNvPr id="735" name="直線コネクタ 734"/>
        <xdr:cNvCxnSpPr/>
      </xdr:nvCxnSpPr>
      <xdr:spPr>
        <a:xfrm>
          <a:off x="21323300" y="17874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6114</xdr:rowOff>
    </xdr:from>
    <xdr:ext cx="469744" cy="259045"/>
    <xdr:sp macro="" textlink="">
      <xdr:nvSpPr>
        <xdr:cNvPr id="736" name="n_1aveValue【庁舎】&#10;一人当たり面積"/>
        <xdr:cNvSpPr txBox="1"/>
      </xdr:nvSpPr>
      <xdr:spPr>
        <a:xfrm>
          <a:off x="21075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737" name="n_2aveValue【庁舎】&#10;一人当たり面積"/>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111523</xdr:rowOff>
    </xdr:from>
    <xdr:ext cx="469744" cy="259045"/>
    <xdr:sp macro="" textlink="">
      <xdr:nvSpPr>
        <xdr:cNvPr id="738" name="n_1mainValue【庁舎】&#10;一人当たり面積"/>
        <xdr:cNvSpPr txBox="1"/>
      </xdr:nvSpPr>
      <xdr:spPr>
        <a:xfrm>
          <a:off x="21075727" y="1759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年度に宮ノ陣クリーンセンター（新設）を稼働させ上津クリーンセンターと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拠点体制となったため、償却率が下がっている。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保健センターについては、</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年度に南部保健センターを開設しており、償却率が低くなっている。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年度に久留米シティプラザを開館し、旧市民会館を除却したことで、償却率が低くなっている。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図書館や福祉施設は老朽化が進んでおり、今後の対応が課題である。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306,461
302,673
229.96
132,020,443
130,741,675
1,034,854
68,300,632
145,522,929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市税を中心とした歳入確保対策の成果などにより、平成</a:t>
          </a:r>
          <a:r>
            <a:rPr kumimoji="1" lang="en-US" altLang="ja-JP" sz="1300" baseline="0">
              <a:latin typeface="ＭＳ Ｐゴシック" panose="020B0600070205080204" pitchFamily="50" charset="-128"/>
              <a:ea typeface="ＭＳ Ｐゴシック" panose="020B0600070205080204" pitchFamily="50" charset="-128"/>
            </a:rPr>
            <a:t>26</a:t>
          </a:r>
          <a:r>
            <a:rPr kumimoji="1" lang="ja-JP" altLang="en-US" sz="1300" baseline="0">
              <a:latin typeface="ＭＳ Ｐゴシック" panose="020B0600070205080204" pitchFamily="50" charset="-128"/>
              <a:ea typeface="ＭＳ Ｐゴシック" panose="020B0600070205080204" pitchFamily="50" charset="-128"/>
            </a:rPr>
            <a:t>年度以降回復基調にあるが、平成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年度は前年度と同率となっている。市町村合併前の</a:t>
          </a:r>
          <a:r>
            <a:rPr kumimoji="1" lang="en-US" altLang="ja-JP" sz="1300" baseline="0">
              <a:latin typeface="ＭＳ Ｐゴシック" panose="020B0600070205080204" pitchFamily="50" charset="-128"/>
              <a:ea typeface="ＭＳ Ｐゴシック" panose="020B0600070205080204" pitchFamily="50" charset="-128"/>
            </a:rPr>
            <a:t>0.72(H15)</a:t>
          </a:r>
          <a:r>
            <a:rPr kumimoji="1" lang="ja-JP" altLang="en-US" sz="1300" baseline="0">
              <a:latin typeface="ＭＳ Ｐゴシック" panose="020B0600070205080204" pitchFamily="50" charset="-128"/>
              <a:ea typeface="ＭＳ Ｐゴシック" panose="020B0600070205080204" pitchFamily="50" charset="-128"/>
            </a:rPr>
            <a:t>を念頭に置き、今後も継続して収納率向上対策に取り組む。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2" name="直線コネクタ 71"/>
        <xdr:cNvCxnSpPr/>
      </xdr:nvCxnSpPr>
      <xdr:spPr>
        <a:xfrm flipV="1">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146050</xdr:rowOff>
    </xdr:to>
    <xdr:cxnSp macro="">
      <xdr:nvCxnSpPr>
        <xdr:cNvPr id="75" name="直線コネクタ 74"/>
        <xdr:cNvCxnSpPr/>
      </xdr:nvCxnSpPr>
      <xdr:spPr>
        <a:xfrm flipV="1">
          <a:off x="2336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8" name="直線コネクタ 77"/>
        <xdr:cNvCxnSpPr/>
      </xdr:nvCxnSpPr>
      <xdr:spPr>
        <a:xfrm flipV="1">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80" name="テキスト ボックス 79"/>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同率となっている。経常的支出に要した一般財源は、人件費が減少した一方で、扶助費や公債費等が増加し、全体として増加しているが、歳入面において、地方交付税の減少があったものの、市税等が増加し、全体で増加となっているため、相殺されたものと考えられる。今後は経常経費の増加を最小限に抑えるとともに、市税等歳入の確保に引き続き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147828</xdr:rowOff>
    </xdr:from>
    <xdr:to>
      <xdr:col>23</xdr:col>
      <xdr:colOff>133350</xdr:colOff>
      <xdr:row>65</xdr:row>
      <xdr:rowOff>147828</xdr:rowOff>
    </xdr:to>
    <xdr:cxnSp macro="">
      <xdr:nvCxnSpPr>
        <xdr:cNvPr id="130" name="直線コネクタ 129"/>
        <xdr:cNvCxnSpPr/>
      </xdr:nvCxnSpPr>
      <xdr:spPr>
        <a:xfrm>
          <a:off x="4114800" y="11292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46482</xdr:rowOff>
    </xdr:from>
    <xdr:to>
      <xdr:col>19</xdr:col>
      <xdr:colOff>133350</xdr:colOff>
      <xdr:row>65</xdr:row>
      <xdr:rowOff>147828</xdr:rowOff>
    </xdr:to>
    <xdr:cxnSp macro="">
      <xdr:nvCxnSpPr>
        <xdr:cNvPr id="133" name="直線コネクタ 132"/>
        <xdr:cNvCxnSpPr/>
      </xdr:nvCxnSpPr>
      <xdr:spPr>
        <a:xfrm>
          <a:off x="3225800" y="1119073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44721</xdr:rowOff>
    </xdr:from>
    <xdr:ext cx="736600" cy="259045"/>
    <xdr:sp macro="" textlink="">
      <xdr:nvSpPr>
        <xdr:cNvPr id="135" name="テキスト ボックス 134"/>
        <xdr:cNvSpPr txBox="1"/>
      </xdr:nvSpPr>
      <xdr:spPr>
        <a:xfrm>
          <a:off x="3733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46482</xdr:rowOff>
    </xdr:from>
    <xdr:to>
      <xdr:col>15</xdr:col>
      <xdr:colOff>82550</xdr:colOff>
      <xdr:row>65</xdr:row>
      <xdr:rowOff>114046</xdr:rowOff>
    </xdr:to>
    <xdr:cxnSp macro="">
      <xdr:nvCxnSpPr>
        <xdr:cNvPr id="136" name="直線コネクタ 135"/>
        <xdr:cNvCxnSpPr/>
      </xdr:nvCxnSpPr>
      <xdr:spPr>
        <a:xfrm flipV="1">
          <a:off x="2336800" y="111907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38" name="テキスト ボックス 137"/>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114046</xdr:rowOff>
    </xdr:to>
    <xdr:cxnSp macro="">
      <xdr:nvCxnSpPr>
        <xdr:cNvPr id="139" name="直線コネクタ 138"/>
        <xdr:cNvCxnSpPr/>
      </xdr:nvCxnSpPr>
      <xdr:spPr>
        <a:xfrm>
          <a:off x="1447800" y="111521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143781</xdr:rowOff>
    </xdr:from>
    <xdr:ext cx="762000" cy="259045"/>
    <xdr:sp macro="" textlink="">
      <xdr:nvSpPr>
        <xdr:cNvPr id="141" name="テキスト ボックス 140"/>
        <xdr:cNvSpPr txBox="1"/>
      </xdr:nvSpPr>
      <xdr:spPr>
        <a:xfrm>
          <a:off x="1955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3" name="テキスト ボックス 142"/>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97028</xdr:rowOff>
    </xdr:from>
    <xdr:to>
      <xdr:col>23</xdr:col>
      <xdr:colOff>184150</xdr:colOff>
      <xdr:row>66</xdr:row>
      <xdr:rowOff>27178</xdr:rowOff>
    </xdr:to>
    <xdr:sp macro="" textlink="">
      <xdr:nvSpPr>
        <xdr:cNvPr id="149" name="楕円 148"/>
        <xdr:cNvSpPr/>
      </xdr:nvSpPr>
      <xdr:spPr>
        <a:xfrm>
          <a:off x="4902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69105</xdr:rowOff>
    </xdr:from>
    <xdr:ext cx="762000" cy="259045"/>
    <xdr:sp macro="" textlink="">
      <xdr:nvSpPr>
        <xdr:cNvPr id="150" name="財政構造の弾力性該当値テキスト"/>
        <xdr:cNvSpPr txBox="1"/>
      </xdr:nvSpPr>
      <xdr:spPr>
        <a:xfrm>
          <a:off x="5041900" y="112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97028</xdr:rowOff>
    </xdr:from>
    <xdr:to>
      <xdr:col>19</xdr:col>
      <xdr:colOff>184150</xdr:colOff>
      <xdr:row>66</xdr:row>
      <xdr:rowOff>27178</xdr:rowOff>
    </xdr:to>
    <xdr:sp macro="" textlink="">
      <xdr:nvSpPr>
        <xdr:cNvPr id="151" name="楕円 150"/>
        <xdr:cNvSpPr/>
      </xdr:nvSpPr>
      <xdr:spPr>
        <a:xfrm>
          <a:off x="4064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11955</xdr:rowOff>
    </xdr:from>
    <xdr:ext cx="736600" cy="259045"/>
    <xdr:sp macro="" textlink="">
      <xdr:nvSpPr>
        <xdr:cNvPr id="152" name="テキスト ボックス 151"/>
        <xdr:cNvSpPr txBox="1"/>
      </xdr:nvSpPr>
      <xdr:spPr>
        <a:xfrm>
          <a:off x="3733800" y="1132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167132</xdr:rowOff>
    </xdr:from>
    <xdr:to>
      <xdr:col>15</xdr:col>
      <xdr:colOff>133350</xdr:colOff>
      <xdr:row>65</xdr:row>
      <xdr:rowOff>97282</xdr:rowOff>
    </xdr:to>
    <xdr:sp macro="" textlink="">
      <xdr:nvSpPr>
        <xdr:cNvPr id="153" name="楕円 152"/>
        <xdr:cNvSpPr/>
      </xdr:nvSpPr>
      <xdr:spPr>
        <a:xfrm>
          <a:off x="3175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82059</xdr:rowOff>
    </xdr:from>
    <xdr:ext cx="762000" cy="259045"/>
    <xdr:sp macro="" textlink="">
      <xdr:nvSpPr>
        <xdr:cNvPr id="154" name="テキスト ボックス 153"/>
        <xdr:cNvSpPr txBox="1"/>
      </xdr:nvSpPr>
      <xdr:spPr>
        <a:xfrm>
          <a:off x="2844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63246</xdr:rowOff>
    </xdr:from>
    <xdr:to>
      <xdr:col>11</xdr:col>
      <xdr:colOff>82550</xdr:colOff>
      <xdr:row>65</xdr:row>
      <xdr:rowOff>164846</xdr:rowOff>
    </xdr:to>
    <xdr:sp macro="" textlink="">
      <xdr:nvSpPr>
        <xdr:cNvPr id="155" name="楕円 154"/>
        <xdr:cNvSpPr/>
      </xdr:nvSpPr>
      <xdr:spPr>
        <a:xfrm>
          <a:off x="2286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56" name="テキスト ボックス 155"/>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7" name="楕円 156"/>
        <xdr:cNvSpPr/>
      </xdr:nvSpPr>
      <xdr:spPr>
        <a:xfrm>
          <a:off x="1397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43451</xdr:rowOff>
    </xdr:from>
    <xdr:ext cx="762000" cy="259045"/>
    <xdr:sp macro="" textlink="">
      <xdr:nvSpPr>
        <xdr:cNvPr id="158" name="テキスト ボックス 157"/>
        <xdr:cNvSpPr txBox="1"/>
      </xdr:nvSpPr>
      <xdr:spPr>
        <a:xfrm>
          <a:off x="1066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宮ノ陣クリーンセンターや美術館に要する経費など、物件費の増加要因もあるが、行財政改革で一貫して取り組んできた人件費抑制の効果もあり、類似団体の平均値をやや下回っている。今後は公の施設への指定管理制度の更なる導入など民間活力の積極的な活用を行い、コストの低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56079</xdr:rowOff>
    </xdr:from>
    <xdr:to>
      <xdr:col>23</xdr:col>
      <xdr:colOff>133350</xdr:colOff>
      <xdr:row>84</xdr:row>
      <xdr:rowOff>62330</xdr:rowOff>
    </xdr:to>
    <xdr:cxnSp macro="">
      <xdr:nvCxnSpPr>
        <xdr:cNvPr id="191" name="直線コネクタ 190"/>
        <xdr:cNvCxnSpPr/>
      </xdr:nvCxnSpPr>
      <xdr:spPr>
        <a:xfrm>
          <a:off x="4114800" y="14457879"/>
          <a:ext cx="8382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28560</xdr:rowOff>
    </xdr:from>
    <xdr:ext cx="762000" cy="259045"/>
    <xdr:sp macro="" textlink="">
      <xdr:nvSpPr>
        <xdr:cNvPr id="192" name="人件費・物件費等の状況平均値テキスト"/>
        <xdr:cNvSpPr txBox="1"/>
      </xdr:nvSpPr>
      <xdr:spPr>
        <a:xfrm>
          <a:off x="5041900" y="1443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144402</xdr:rowOff>
    </xdr:from>
    <xdr:to>
      <xdr:col>19</xdr:col>
      <xdr:colOff>133350</xdr:colOff>
      <xdr:row>84</xdr:row>
      <xdr:rowOff>56079</xdr:rowOff>
    </xdr:to>
    <xdr:cxnSp macro="">
      <xdr:nvCxnSpPr>
        <xdr:cNvPr id="194" name="直線コネクタ 193"/>
        <xdr:cNvCxnSpPr/>
      </xdr:nvCxnSpPr>
      <xdr:spPr>
        <a:xfrm>
          <a:off x="3225800" y="14374752"/>
          <a:ext cx="889000" cy="8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155239</xdr:rowOff>
    </xdr:from>
    <xdr:ext cx="736600" cy="259045"/>
    <xdr:sp macro="" textlink="">
      <xdr:nvSpPr>
        <xdr:cNvPr id="196" name="テキスト ボックス 195"/>
        <xdr:cNvSpPr txBox="1"/>
      </xdr:nvSpPr>
      <xdr:spPr>
        <a:xfrm>
          <a:off x="3733800" y="1455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91580</xdr:rowOff>
    </xdr:from>
    <xdr:to>
      <xdr:col>15</xdr:col>
      <xdr:colOff>82550</xdr:colOff>
      <xdr:row>83</xdr:row>
      <xdr:rowOff>144402</xdr:rowOff>
    </xdr:to>
    <xdr:cxnSp macro="">
      <xdr:nvCxnSpPr>
        <xdr:cNvPr id="197" name="直線コネクタ 196"/>
        <xdr:cNvCxnSpPr/>
      </xdr:nvCxnSpPr>
      <xdr:spPr>
        <a:xfrm>
          <a:off x="2336800" y="14321930"/>
          <a:ext cx="889000" cy="5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141171</xdr:rowOff>
    </xdr:from>
    <xdr:ext cx="762000" cy="259045"/>
    <xdr:sp macro="" textlink="">
      <xdr:nvSpPr>
        <xdr:cNvPr id="199" name="テキスト ボックス 198"/>
        <xdr:cNvSpPr txBox="1"/>
      </xdr:nvSpPr>
      <xdr:spPr>
        <a:xfrm>
          <a:off x="2844800" y="1454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122667</xdr:rowOff>
    </xdr:from>
    <xdr:to>
      <xdr:col>11</xdr:col>
      <xdr:colOff>31750</xdr:colOff>
      <xdr:row>83</xdr:row>
      <xdr:rowOff>91580</xdr:rowOff>
    </xdr:to>
    <xdr:cxnSp macro="">
      <xdr:nvCxnSpPr>
        <xdr:cNvPr id="200" name="直線コネクタ 199"/>
        <xdr:cNvCxnSpPr/>
      </xdr:nvCxnSpPr>
      <xdr:spPr>
        <a:xfrm>
          <a:off x="1447800" y="14181567"/>
          <a:ext cx="889000" cy="14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127393</xdr:rowOff>
    </xdr:from>
    <xdr:ext cx="762000" cy="259045"/>
    <xdr:sp macro="" textlink="">
      <xdr:nvSpPr>
        <xdr:cNvPr id="202" name="テキスト ボックス 201"/>
        <xdr:cNvSpPr txBox="1"/>
      </xdr:nvSpPr>
      <xdr:spPr>
        <a:xfrm>
          <a:off x="1955800" y="1452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29015</xdr:rowOff>
    </xdr:from>
    <xdr:ext cx="762000" cy="259045"/>
    <xdr:sp macro="" textlink="">
      <xdr:nvSpPr>
        <xdr:cNvPr id="204" name="テキスト ボックス 203"/>
        <xdr:cNvSpPr txBox="1"/>
      </xdr:nvSpPr>
      <xdr:spPr>
        <a:xfrm>
          <a:off x="1066800" y="1443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11530</xdr:rowOff>
    </xdr:from>
    <xdr:to>
      <xdr:col>23</xdr:col>
      <xdr:colOff>184150</xdr:colOff>
      <xdr:row>84</xdr:row>
      <xdr:rowOff>113130</xdr:rowOff>
    </xdr:to>
    <xdr:sp macro="" textlink="">
      <xdr:nvSpPr>
        <xdr:cNvPr id="210" name="楕円 209"/>
        <xdr:cNvSpPr/>
      </xdr:nvSpPr>
      <xdr:spPr>
        <a:xfrm>
          <a:off x="4902200" y="144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28057</xdr:rowOff>
    </xdr:from>
    <xdr:ext cx="762000" cy="259045"/>
    <xdr:sp macro="" textlink="">
      <xdr:nvSpPr>
        <xdr:cNvPr id="211" name="人件費・物件費等の状況該当値テキスト"/>
        <xdr:cNvSpPr txBox="1"/>
      </xdr:nvSpPr>
      <xdr:spPr>
        <a:xfrm>
          <a:off x="5041900" y="1425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5279</xdr:rowOff>
    </xdr:from>
    <xdr:to>
      <xdr:col>19</xdr:col>
      <xdr:colOff>184150</xdr:colOff>
      <xdr:row>84</xdr:row>
      <xdr:rowOff>106879</xdr:rowOff>
    </xdr:to>
    <xdr:sp macro="" textlink="">
      <xdr:nvSpPr>
        <xdr:cNvPr id="212" name="楕円 211"/>
        <xdr:cNvSpPr/>
      </xdr:nvSpPr>
      <xdr:spPr>
        <a:xfrm>
          <a:off x="4064000" y="144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117056</xdr:rowOff>
    </xdr:from>
    <xdr:ext cx="736600" cy="259045"/>
    <xdr:sp macro="" textlink="">
      <xdr:nvSpPr>
        <xdr:cNvPr id="213" name="テキスト ボックス 212"/>
        <xdr:cNvSpPr txBox="1"/>
      </xdr:nvSpPr>
      <xdr:spPr>
        <a:xfrm>
          <a:off x="3733800" y="14175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93602</xdr:rowOff>
    </xdr:from>
    <xdr:to>
      <xdr:col>15</xdr:col>
      <xdr:colOff>133350</xdr:colOff>
      <xdr:row>84</xdr:row>
      <xdr:rowOff>23752</xdr:rowOff>
    </xdr:to>
    <xdr:sp macro="" textlink="">
      <xdr:nvSpPr>
        <xdr:cNvPr id="214" name="楕円 213"/>
        <xdr:cNvSpPr/>
      </xdr:nvSpPr>
      <xdr:spPr>
        <a:xfrm>
          <a:off x="3175000" y="1432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33929</xdr:rowOff>
    </xdr:from>
    <xdr:ext cx="762000" cy="259045"/>
    <xdr:sp macro="" textlink="">
      <xdr:nvSpPr>
        <xdr:cNvPr id="215" name="テキスト ボックス 214"/>
        <xdr:cNvSpPr txBox="1"/>
      </xdr:nvSpPr>
      <xdr:spPr>
        <a:xfrm>
          <a:off x="2844800" y="1409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40780</xdr:rowOff>
    </xdr:from>
    <xdr:to>
      <xdr:col>11</xdr:col>
      <xdr:colOff>82550</xdr:colOff>
      <xdr:row>83</xdr:row>
      <xdr:rowOff>142380</xdr:rowOff>
    </xdr:to>
    <xdr:sp macro="" textlink="">
      <xdr:nvSpPr>
        <xdr:cNvPr id="216" name="楕円 215"/>
        <xdr:cNvSpPr/>
      </xdr:nvSpPr>
      <xdr:spPr>
        <a:xfrm>
          <a:off x="2286000" y="1427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152557</xdr:rowOff>
    </xdr:from>
    <xdr:ext cx="762000" cy="259045"/>
    <xdr:sp macro="" textlink="">
      <xdr:nvSpPr>
        <xdr:cNvPr id="217" name="テキスト ボックス 216"/>
        <xdr:cNvSpPr txBox="1"/>
      </xdr:nvSpPr>
      <xdr:spPr>
        <a:xfrm>
          <a:off x="1955800" y="1404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71867</xdr:rowOff>
    </xdr:from>
    <xdr:to>
      <xdr:col>7</xdr:col>
      <xdr:colOff>31750</xdr:colOff>
      <xdr:row>83</xdr:row>
      <xdr:rowOff>2017</xdr:rowOff>
    </xdr:to>
    <xdr:sp macro="" textlink="">
      <xdr:nvSpPr>
        <xdr:cNvPr id="218" name="楕円 217"/>
        <xdr:cNvSpPr/>
      </xdr:nvSpPr>
      <xdr:spPr>
        <a:xfrm>
          <a:off x="1397000" y="1413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12194</xdr:rowOff>
    </xdr:from>
    <xdr:ext cx="762000" cy="259045"/>
    <xdr:sp macro="" textlink="">
      <xdr:nvSpPr>
        <xdr:cNvPr id="219" name="テキスト ボックス 218"/>
        <xdr:cNvSpPr txBox="1"/>
      </xdr:nvSpPr>
      <xdr:spPr>
        <a:xfrm>
          <a:off x="1066800" y="1389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 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49893</xdr:rowOff>
    </xdr:to>
    <xdr:cxnSp macro="">
      <xdr:nvCxnSpPr>
        <xdr:cNvPr id="255" name="直線コネクタ 254"/>
        <xdr:cNvCxnSpPr/>
      </xdr:nvCxnSpPr>
      <xdr:spPr>
        <a:xfrm>
          <a:off x="16179800" y="1479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6"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136071</xdr:rowOff>
    </xdr:to>
    <xdr:cxnSp macro="">
      <xdr:nvCxnSpPr>
        <xdr:cNvPr id="258" name="直線コネクタ 257"/>
        <xdr:cNvCxnSpPr/>
      </xdr:nvCxnSpPr>
      <xdr:spPr>
        <a:xfrm flipV="1">
          <a:off x="15290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136071</xdr:rowOff>
    </xdr:to>
    <xdr:cxnSp macro="">
      <xdr:nvCxnSpPr>
        <xdr:cNvPr id="261" name="直線コネクタ 260"/>
        <xdr:cNvCxnSpPr/>
      </xdr:nvCxnSpPr>
      <xdr:spPr>
        <a:xfrm>
          <a:off x="14401800" y="147601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3" name="テキスト ボックス 262"/>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86</xdr:row>
      <xdr:rowOff>15421</xdr:rowOff>
    </xdr:to>
    <xdr:cxnSp macro="">
      <xdr:nvCxnSpPr>
        <xdr:cNvPr id="264" name="直線コネクタ 263"/>
        <xdr:cNvCxnSpPr/>
      </xdr:nvCxnSpPr>
      <xdr:spPr>
        <a:xfrm>
          <a:off x="13512800" y="146911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66" name="テキスト ボックス 265"/>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68" name="テキスト ボックス 267"/>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4" name="楕円 273"/>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15620</xdr:rowOff>
    </xdr:from>
    <xdr:ext cx="762000" cy="259045"/>
    <xdr:sp macro="" textlink="">
      <xdr:nvSpPr>
        <xdr:cNvPr id="275" name="給与水準   （国との比較）該当値テキスト"/>
        <xdr:cNvSpPr txBox="1"/>
      </xdr:nvSpPr>
      <xdr:spPr>
        <a:xfrm>
          <a:off x="171069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6" name="楕円 275"/>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77" name="テキスト ボックス 276"/>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8" name="楕円 277"/>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79" name="テキスト ボックス 278"/>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0" name="楕円 279"/>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81" name="テキスト ボックス 280"/>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2" name="楕円 281"/>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3" name="テキスト ボックス 282"/>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年１月１日現在の人口） 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 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 </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15875</xdr:rowOff>
    </xdr:from>
    <xdr:to>
      <xdr:col>81</xdr:col>
      <xdr:colOff>44450</xdr:colOff>
      <xdr:row>59</xdr:row>
      <xdr:rowOff>15875</xdr:rowOff>
    </xdr:to>
    <xdr:cxnSp macro="">
      <xdr:nvCxnSpPr>
        <xdr:cNvPr id="318" name="直線コネクタ 317"/>
        <xdr:cNvCxnSpPr/>
      </xdr:nvCxnSpPr>
      <xdr:spPr>
        <a:xfrm>
          <a:off x="16179800" y="10131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107544</xdr:rowOff>
    </xdr:from>
    <xdr:ext cx="762000" cy="259045"/>
    <xdr:sp macro="" textlink="">
      <xdr:nvSpPr>
        <xdr:cNvPr id="319" name="定員管理の状況平均値テキスト"/>
        <xdr:cNvSpPr txBox="1"/>
      </xdr:nvSpPr>
      <xdr:spPr>
        <a:xfrm>
          <a:off x="17106900" y="10394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15875</xdr:rowOff>
    </xdr:from>
    <xdr:to>
      <xdr:col>77</xdr:col>
      <xdr:colOff>44450</xdr:colOff>
      <xdr:row>59</xdr:row>
      <xdr:rowOff>23919</xdr:rowOff>
    </xdr:to>
    <xdr:cxnSp macro="">
      <xdr:nvCxnSpPr>
        <xdr:cNvPr id="321" name="直線コネクタ 320"/>
        <xdr:cNvCxnSpPr/>
      </xdr:nvCxnSpPr>
      <xdr:spPr>
        <a:xfrm flipV="1">
          <a:off x="15290800" y="1013142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3" name="テキスト ボックス 322"/>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23919</xdr:rowOff>
    </xdr:from>
    <xdr:to>
      <xdr:col>72</xdr:col>
      <xdr:colOff>203200</xdr:colOff>
      <xdr:row>59</xdr:row>
      <xdr:rowOff>31962</xdr:rowOff>
    </xdr:to>
    <xdr:cxnSp macro="">
      <xdr:nvCxnSpPr>
        <xdr:cNvPr id="324" name="直線コネクタ 323"/>
        <xdr:cNvCxnSpPr/>
      </xdr:nvCxnSpPr>
      <xdr:spPr>
        <a:xfrm flipV="1">
          <a:off x="14401800" y="1013946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22242</xdr:rowOff>
    </xdr:from>
    <xdr:ext cx="762000" cy="259045"/>
    <xdr:sp macro="" textlink="">
      <xdr:nvSpPr>
        <xdr:cNvPr id="326" name="テキスト ボックス 325"/>
        <xdr:cNvSpPr txBox="1"/>
      </xdr:nvSpPr>
      <xdr:spPr>
        <a:xfrm>
          <a:off x="14909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19896</xdr:rowOff>
    </xdr:from>
    <xdr:to>
      <xdr:col>68</xdr:col>
      <xdr:colOff>152400</xdr:colOff>
      <xdr:row>59</xdr:row>
      <xdr:rowOff>31962</xdr:rowOff>
    </xdr:to>
    <xdr:cxnSp macro="">
      <xdr:nvCxnSpPr>
        <xdr:cNvPr id="327" name="直線コネクタ 326"/>
        <xdr:cNvCxnSpPr/>
      </xdr:nvCxnSpPr>
      <xdr:spPr>
        <a:xfrm>
          <a:off x="13512800" y="101354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34307</xdr:rowOff>
    </xdr:from>
    <xdr:ext cx="762000" cy="259045"/>
    <xdr:sp macro="" textlink="">
      <xdr:nvSpPr>
        <xdr:cNvPr id="329" name="テキスト ボックス 328"/>
        <xdr:cNvSpPr txBox="1"/>
      </xdr:nvSpPr>
      <xdr:spPr>
        <a:xfrm>
          <a:off x="14020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31" name="テキスト ボックス 330"/>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136525</xdr:rowOff>
    </xdr:from>
    <xdr:to>
      <xdr:col>81</xdr:col>
      <xdr:colOff>95250</xdr:colOff>
      <xdr:row>59</xdr:row>
      <xdr:rowOff>66675</xdr:rowOff>
    </xdr:to>
    <xdr:sp macro="" textlink="">
      <xdr:nvSpPr>
        <xdr:cNvPr id="337" name="楕円 336"/>
        <xdr:cNvSpPr/>
      </xdr:nvSpPr>
      <xdr:spPr>
        <a:xfrm>
          <a:off x="169672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153052</xdr:rowOff>
    </xdr:from>
    <xdr:ext cx="762000" cy="259045"/>
    <xdr:sp macro="" textlink="">
      <xdr:nvSpPr>
        <xdr:cNvPr id="338" name="定員管理の状況該当値テキスト"/>
        <xdr:cNvSpPr txBox="1"/>
      </xdr:nvSpPr>
      <xdr:spPr>
        <a:xfrm>
          <a:off x="171069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136525</xdr:rowOff>
    </xdr:from>
    <xdr:to>
      <xdr:col>77</xdr:col>
      <xdr:colOff>95250</xdr:colOff>
      <xdr:row>59</xdr:row>
      <xdr:rowOff>66675</xdr:rowOff>
    </xdr:to>
    <xdr:sp macro="" textlink="">
      <xdr:nvSpPr>
        <xdr:cNvPr id="339" name="楕円 338"/>
        <xdr:cNvSpPr/>
      </xdr:nvSpPr>
      <xdr:spPr>
        <a:xfrm>
          <a:off x="16129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76852</xdr:rowOff>
    </xdr:from>
    <xdr:ext cx="736600" cy="259045"/>
    <xdr:sp macro="" textlink="">
      <xdr:nvSpPr>
        <xdr:cNvPr id="340" name="テキスト ボックス 339"/>
        <xdr:cNvSpPr txBox="1"/>
      </xdr:nvSpPr>
      <xdr:spPr>
        <a:xfrm>
          <a:off x="15798800" y="984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144569</xdr:rowOff>
    </xdr:from>
    <xdr:to>
      <xdr:col>73</xdr:col>
      <xdr:colOff>44450</xdr:colOff>
      <xdr:row>59</xdr:row>
      <xdr:rowOff>74719</xdr:rowOff>
    </xdr:to>
    <xdr:sp macro="" textlink="">
      <xdr:nvSpPr>
        <xdr:cNvPr id="341" name="楕円 340"/>
        <xdr:cNvSpPr/>
      </xdr:nvSpPr>
      <xdr:spPr>
        <a:xfrm>
          <a:off x="15240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84896</xdr:rowOff>
    </xdr:from>
    <xdr:ext cx="762000" cy="259045"/>
    <xdr:sp macro="" textlink="">
      <xdr:nvSpPr>
        <xdr:cNvPr id="342" name="テキスト ボックス 341"/>
        <xdr:cNvSpPr txBox="1"/>
      </xdr:nvSpPr>
      <xdr:spPr>
        <a:xfrm>
          <a:off x="14909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152612</xdr:rowOff>
    </xdr:from>
    <xdr:to>
      <xdr:col>68</xdr:col>
      <xdr:colOff>203200</xdr:colOff>
      <xdr:row>59</xdr:row>
      <xdr:rowOff>82762</xdr:rowOff>
    </xdr:to>
    <xdr:sp macro="" textlink="">
      <xdr:nvSpPr>
        <xdr:cNvPr id="343" name="楕円 342"/>
        <xdr:cNvSpPr/>
      </xdr:nvSpPr>
      <xdr:spPr>
        <a:xfrm>
          <a:off x="14351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92939</xdr:rowOff>
    </xdr:from>
    <xdr:ext cx="762000" cy="259045"/>
    <xdr:sp macro="" textlink="">
      <xdr:nvSpPr>
        <xdr:cNvPr id="344" name="テキスト ボックス 343"/>
        <xdr:cNvSpPr txBox="1"/>
      </xdr:nvSpPr>
      <xdr:spPr>
        <a:xfrm>
          <a:off x="1402080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140546</xdr:rowOff>
    </xdr:from>
    <xdr:to>
      <xdr:col>64</xdr:col>
      <xdr:colOff>152400</xdr:colOff>
      <xdr:row>59</xdr:row>
      <xdr:rowOff>70696</xdr:rowOff>
    </xdr:to>
    <xdr:sp macro="" textlink="">
      <xdr:nvSpPr>
        <xdr:cNvPr id="345" name="楕円 344"/>
        <xdr:cNvSpPr/>
      </xdr:nvSpPr>
      <xdr:spPr>
        <a:xfrm>
          <a:off x="13462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80873</xdr:rowOff>
    </xdr:from>
    <xdr:ext cx="762000" cy="259045"/>
    <xdr:sp macro="" textlink="">
      <xdr:nvSpPr>
        <xdr:cNvPr id="346" name="テキスト ボックス 345"/>
        <xdr:cNvSpPr txBox="1"/>
      </xdr:nvSpPr>
      <xdr:spPr>
        <a:xfrm>
          <a:off x="13131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概ね横ばいで推移し、類似団体の平均値を下回る結果となっている。今後も、交付税措置のある地方債を中心とした借入れに努め、実質公債費比率の上昇抑制に取り組む。</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93472</xdr:rowOff>
    </xdr:from>
    <xdr:to>
      <xdr:col>81</xdr:col>
      <xdr:colOff>44450</xdr:colOff>
      <xdr:row>38</xdr:row>
      <xdr:rowOff>93472</xdr:rowOff>
    </xdr:to>
    <xdr:cxnSp macro="">
      <xdr:nvCxnSpPr>
        <xdr:cNvPr id="378" name="直線コネクタ 377"/>
        <xdr:cNvCxnSpPr/>
      </xdr:nvCxnSpPr>
      <xdr:spPr>
        <a:xfrm>
          <a:off x="16179800" y="6608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84599</xdr:rowOff>
    </xdr:from>
    <xdr:ext cx="762000" cy="259045"/>
    <xdr:sp macro="" textlink="">
      <xdr:nvSpPr>
        <xdr:cNvPr id="379" name="公債費負担の状況平均値テキスト"/>
        <xdr:cNvSpPr txBox="1"/>
      </xdr:nvSpPr>
      <xdr:spPr>
        <a:xfrm>
          <a:off x="17106900" y="6771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93472</xdr:rowOff>
    </xdr:from>
    <xdr:to>
      <xdr:col>77</xdr:col>
      <xdr:colOff>44450</xdr:colOff>
      <xdr:row>38</xdr:row>
      <xdr:rowOff>103124</xdr:rowOff>
    </xdr:to>
    <xdr:cxnSp macro="">
      <xdr:nvCxnSpPr>
        <xdr:cNvPr id="381" name="直線コネクタ 380"/>
        <xdr:cNvCxnSpPr/>
      </xdr:nvCxnSpPr>
      <xdr:spPr>
        <a:xfrm flipV="1">
          <a:off x="15290800" y="66085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3" name="テキスト ボックス 382"/>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103124</xdr:rowOff>
    </xdr:to>
    <xdr:cxnSp macro="">
      <xdr:nvCxnSpPr>
        <xdr:cNvPr id="384" name="直線コネクタ 383"/>
        <xdr:cNvCxnSpPr/>
      </xdr:nvCxnSpPr>
      <xdr:spPr>
        <a:xfrm>
          <a:off x="14401800" y="65989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86" name="テキスト ボックス 385"/>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103124</xdr:rowOff>
    </xdr:to>
    <xdr:cxnSp macro="">
      <xdr:nvCxnSpPr>
        <xdr:cNvPr id="387" name="直線コネクタ 386"/>
        <xdr:cNvCxnSpPr/>
      </xdr:nvCxnSpPr>
      <xdr:spPr>
        <a:xfrm flipV="1">
          <a:off x="13512800" y="65989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9" name="テキスト ボックス 388"/>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1" name="テキスト ボックス 390"/>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42672</xdr:rowOff>
    </xdr:from>
    <xdr:to>
      <xdr:col>81</xdr:col>
      <xdr:colOff>95250</xdr:colOff>
      <xdr:row>38</xdr:row>
      <xdr:rowOff>144272</xdr:rowOff>
    </xdr:to>
    <xdr:sp macro="" textlink="">
      <xdr:nvSpPr>
        <xdr:cNvPr id="397" name="楕円 396"/>
        <xdr:cNvSpPr/>
      </xdr:nvSpPr>
      <xdr:spPr>
        <a:xfrm>
          <a:off x="169672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59199</xdr:rowOff>
    </xdr:from>
    <xdr:ext cx="762000" cy="259045"/>
    <xdr:sp macro="" textlink="">
      <xdr:nvSpPr>
        <xdr:cNvPr id="398" name="公債費負担の状況該当値テキスト"/>
        <xdr:cNvSpPr txBox="1"/>
      </xdr:nvSpPr>
      <xdr:spPr>
        <a:xfrm>
          <a:off x="17106900" y="640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42672</xdr:rowOff>
    </xdr:from>
    <xdr:to>
      <xdr:col>77</xdr:col>
      <xdr:colOff>95250</xdr:colOff>
      <xdr:row>38</xdr:row>
      <xdr:rowOff>144272</xdr:rowOff>
    </xdr:to>
    <xdr:sp macro="" textlink="">
      <xdr:nvSpPr>
        <xdr:cNvPr id="399" name="楕円 398"/>
        <xdr:cNvSpPr/>
      </xdr:nvSpPr>
      <xdr:spPr>
        <a:xfrm>
          <a:off x="16129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154449</xdr:rowOff>
    </xdr:from>
    <xdr:ext cx="736600" cy="259045"/>
    <xdr:sp macro="" textlink="">
      <xdr:nvSpPr>
        <xdr:cNvPr id="400" name="テキスト ボックス 399"/>
        <xdr:cNvSpPr txBox="1"/>
      </xdr:nvSpPr>
      <xdr:spPr>
        <a:xfrm>
          <a:off x="15798800" y="632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52324</xdr:rowOff>
    </xdr:from>
    <xdr:to>
      <xdr:col>73</xdr:col>
      <xdr:colOff>44450</xdr:colOff>
      <xdr:row>38</xdr:row>
      <xdr:rowOff>153924</xdr:rowOff>
    </xdr:to>
    <xdr:sp macro="" textlink="">
      <xdr:nvSpPr>
        <xdr:cNvPr id="401" name="楕円 400"/>
        <xdr:cNvSpPr/>
      </xdr:nvSpPr>
      <xdr:spPr>
        <a:xfrm>
          <a:off x="15240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164101</xdr:rowOff>
    </xdr:from>
    <xdr:ext cx="762000" cy="259045"/>
    <xdr:sp macro="" textlink="">
      <xdr:nvSpPr>
        <xdr:cNvPr id="402" name="テキスト ボックス 401"/>
        <xdr:cNvSpPr txBox="1"/>
      </xdr:nvSpPr>
      <xdr:spPr>
        <a:xfrm>
          <a:off x="14909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3" name="楕円 402"/>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04" name="テキスト ボックス 403"/>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52324</xdr:rowOff>
    </xdr:from>
    <xdr:to>
      <xdr:col>64</xdr:col>
      <xdr:colOff>152400</xdr:colOff>
      <xdr:row>38</xdr:row>
      <xdr:rowOff>153924</xdr:rowOff>
    </xdr:to>
    <xdr:sp macro="" textlink="">
      <xdr:nvSpPr>
        <xdr:cNvPr id="405" name="楕円 404"/>
        <xdr:cNvSpPr/>
      </xdr:nvSpPr>
      <xdr:spPr>
        <a:xfrm>
          <a:off x="13462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164101</xdr:rowOff>
    </xdr:from>
    <xdr:ext cx="762000" cy="259045"/>
    <xdr:sp macro="" textlink="">
      <xdr:nvSpPr>
        <xdr:cNvPr id="406" name="テキスト ボックス 405"/>
        <xdr:cNvSpPr txBox="1"/>
      </xdr:nvSpPr>
      <xdr:spPr>
        <a:xfrm>
          <a:off x="13131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前年度と比較して悪化している。これは、上津クリーンセンターの改修及び総合武道館の整備のための地方債借入れに伴い、地方債現在高が増加したことが主な要因である。今後次世代の負担を少しでも軽減できるよう、借入れの抑制など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134451</xdr:rowOff>
    </xdr:from>
    <xdr:to>
      <xdr:col>81</xdr:col>
      <xdr:colOff>44450</xdr:colOff>
      <xdr:row>15</xdr:row>
      <xdr:rowOff>12065</xdr:rowOff>
    </xdr:to>
    <xdr:cxnSp macro="">
      <xdr:nvCxnSpPr>
        <xdr:cNvPr id="440" name="直線コネクタ 439"/>
        <xdr:cNvCxnSpPr/>
      </xdr:nvCxnSpPr>
      <xdr:spPr>
        <a:xfrm>
          <a:off x="16179800" y="2534751"/>
          <a:ext cx="8382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22623</xdr:rowOff>
    </xdr:from>
    <xdr:ext cx="762000" cy="259045"/>
    <xdr:sp macro="" textlink="">
      <xdr:nvSpPr>
        <xdr:cNvPr id="441" name="将来負担の状況平均値テキスト"/>
        <xdr:cNvSpPr txBox="1"/>
      </xdr:nvSpPr>
      <xdr:spPr>
        <a:xfrm>
          <a:off x="17106900" y="2594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134451</xdr:rowOff>
    </xdr:from>
    <xdr:to>
      <xdr:col>77</xdr:col>
      <xdr:colOff>44450</xdr:colOff>
      <xdr:row>14</xdr:row>
      <xdr:rowOff>144103</xdr:rowOff>
    </xdr:to>
    <xdr:cxnSp macro="">
      <xdr:nvCxnSpPr>
        <xdr:cNvPr id="443" name="直線コネクタ 442"/>
        <xdr:cNvCxnSpPr/>
      </xdr:nvCxnSpPr>
      <xdr:spPr>
        <a:xfrm flipV="1">
          <a:off x="15290800" y="253475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147379</xdr:rowOff>
    </xdr:from>
    <xdr:ext cx="736600" cy="259045"/>
    <xdr:sp macro="" textlink="">
      <xdr:nvSpPr>
        <xdr:cNvPr id="445" name="テキスト ボックス 444"/>
        <xdr:cNvSpPr txBox="1"/>
      </xdr:nvSpPr>
      <xdr:spPr>
        <a:xfrm>
          <a:off x="15798800" y="271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24257</xdr:rowOff>
    </xdr:from>
    <xdr:to>
      <xdr:col>72</xdr:col>
      <xdr:colOff>203200</xdr:colOff>
      <xdr:row>14</xdr:row>
      <xdr:rowOff>144103</xdr:rowOff>
    </xdr:to>
    <xdr:cxnSp macro="">
      <xdr:nvCxnSpPr>
        <xdr:cNvPr id="446" name="直線コネクタ 445"/>
        <xdr:cNvCxnSpPr/>
      </xdr:nvCxnSpPr>
      <xdr:spPr>
        <a:xfrm>
          <a:off x="14401800" y="2424557"/>
          <a:ext cx="889000" cy="11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167488</xdr:rowOff>
    </xdr:from>
    <xdr:ext cx="762000" cy="259045"/>
    <xdr:sp macro="" textlink="">
      <xdr:nvSpPr>
        <xdr:cNvPr id="448" name="テキスト ボックス 447"/>
        <xdr:cNvSpPr txBox="1"/>
      </xdr:nvSpPr>
      <xdr:spPr>
        <a:xfrm>
          <a:off x="14909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6562</xdr:rowOff>
    </xdr:from>
    <xdr:to>
      <xdr:col>68</xdr:col>
      <xdr:colOff>152400</xdr:colOff>
      <xdr:row>14</xdr:row>
      <xdr:rowOff>24257</xdr:rowOff>
    </xdr:to>
    <xdr:cxnSp macro="">
      <xdr:nvCxnSpPr>
        <xdr:cNvPr id="449" name="直線コネクタ 448"/>
        <xdr:cNvCxnSpPr/>
      </xdr:nvCxnSpPr>
      <xdr:spPr>
        <a:xfrm>
          <a:off x="13512800" y="2406862"/>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41080</xdr:rowOff>
    </xdr:from>
    <xdr:ext cx="762000" cy="259045"/>
    <xdr:sp macro="" textlink="">
      <xdr:nvSpPr>
        <xdr:cNvPr id="451" name="テキスト ボックス 450"/>
        <xdr:cNvSpPr txBox="1"/>
      </xdr:nvSpPr>
      <xdr:spPr>
        <a:xfrm>
          <a:off x="14020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100601</xdr:rowOff>
    </xdr:from>
    <xdr:ext cx="762000" cy="259045"/>
    <xdr:sp macro="" textlink="">
      <xdr:nvSpPr>
        <xdr:cNvPr id="453" name="テキスト ボックス 452"/>
        <xdr:cNvSpPr txBox="1"/>
      </xdr:nvSpPr>
      <xdr:spPr>
        <a:xfrm>
          <a:off x="13131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132715</xdr:rowOff>
    </xdr:from>
    <xdr:to>
      <xdr:col>81</xdr:col>
      <xdr:colOff>95250</xdr:colOff>
      <xdr:row>15</xdr:row>
      <xdr:rowOff>62865</xdr:rowOff>
    </xdr:to>
    <xdr:sp macro="" textlink="">
      <xdr:nvSpPr>
        <xdr:cNvPr id="459" name="楕円 458"/>
        <xdr:cNvSpPr/>
      </xdr:nvSpPr>
      <xdr:spPr>
        <a:xfrm>
          <a:off x="169672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149242</xdr:rowOff>
    </xdr:from>
    <xdr:ext cx="762000" cy="259045"/>
    <xdr:sp macro="" textlink="">
      <xdr:nvSpPr>
        <xdr:cNvPr id="460" name="将来負担の状況該当値テキスト"/>
        <xdr:cNvSpPr txBox="1"/>
      </xdr:nvSpPr>
      <xdr:spPr>
        <a:xfrm>
          <a:off x="17106900" y="237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83651</xdr:rowOff>
    </xdr:from>
    <xdr:to>
      <xdr:col>77</xdr:col>
      <xdr:colOff>95250</xdr:colOff>
      <xdr:row>15</xdr:row>
      <xdr:rowOff>13801</xdr:rowOff>
    </xdr:to>
    <xdr:sp macro="" textlink="">
      <xdr:nvSpPr>
        <xdr:cNvPr id="461" name="楕円 460"/>
        <xdr:cNvSpPr/>
      </xdr:nvSpPr>
      <xdr:spPr>
        <a:xfrm>
          <a:off x="16129000" y="248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23978</xdr:rowOff>
    </xdr:from>
    <xdr:ext cx="736600" cy="259045"/>
    <xdr:sp macro="" textlink="">
      <xdr:nvSpPr>
        <xdr:cNvPr id="462" name="テキスト ボックス 461"/>
        <xdr:cNvSpPr txBox="1"/>
      </xdr:nvSpPr>
      <xdr:spPr>
        <a:xfrm>
          <a:off x="15798800" y="2252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93303</xdr:rowOff>
    </xdr:from>
    <xdr:to>
      <xdr:col>73</xdr:col>
      <xdr:colOff>44450</xdr:colOff>
      <xdr:row>15</xdr:row>
      <xdr:rowOff>23453</xdr:rowOff>
    </xdr:to>
    <xdr:sp macro="" textlink="">
      <xdr:nvSpPr>
        <xdr:cNvPr id="463" name="楕円 462"/>
        <xdr:cNvSpPr/>
      </xdr:nvSpPr>
      <xdr:spPr>
        <a:xfrm>
          <a:off x="15240000" y="24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33630</xdr:rowOff>
    </xdr:from>
    <xdr:ext cx="762000" cy="259045"/>
    <xdr:sp macro="" textlink="">
      <xdr:nvSpPr>
        <xdr:cNvPr id="464" name="テキスト ボックス 463"/>
        <xdr:cNvSpPr txBox="1"/>
      </xdr:nvSpPr>
      <xdr:spPr>
        <a:xfrm>
          <a:off x="14909800" y="226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144907</xdr:rowOff>
    </xdr:from>
    <xdr:to>
      <xdr:col>68</xdr:col>
      <xdr:colOff>203200</xdr:colOff>
      <xdr:row>14</xdr:row>
      <xdr:rowOff>75057</xdr:rowOff>
    </xdr:to>
    <xdr:sp macro="" textlink="">
      <xdr:nvSpPr>
        <xdr:cNvPr id="465" name="楕円 464"/>
        <xdr:cNvSpPr/>
      </xdr:nvSpPr>
      <xdr:spPr>
        <a:xfrm>
          <a:off x="14351000" y="23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85234</xdr:rowOff>
    </xdr:from>
    <xdr:ext cx="762000" cy="259045"/>
    <xdr:sp macro="" textlink="">
      <xdr:nvSpPr>
        <xdr:cNvPr id="466" name="テキスト ボックス 465"/>
        <xdr:cNvSpPr txBox="1"/>
      </xdr:nvSpPr>
      <xdr:spPr>
        <a:xfrm>
          <a:off x="14020800" y="214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67" name="楕円 466"/>
        <xdr:cNvSpPr/>
      </xdr:nvSpPr>
      <xdr:spPr>
        <a:xfrm>
          <a:off x="13462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67539</xdr:rowOff>
    </xdr:from>
    <xdr:ext cx="762000" cy="259045"/>
    <xdr:sp macro="" textlink="">
      <xdr:nvSpPr>
        <xdr:cNvPr id="468" name="テキスト ボックス 467"/>
        <xdr:cNvSpPr txBox="1"/>
      </xdr:nvSpPr>
      <xdr:spPr>
        <a:xfrm>
          <a:off x="13131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306,461
302,673
229.96
132,020,443
130,741,675
1,034,854
68,300,632
145,522,929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これまでの給与制度の見直しにより、人件費にかかる経常収支比率は類似団体の平均よりも低くなっている。今後も人件費については適切に管理していく。</a:t>
          </a:r>
          <a:endParaRPr kumimoji="0" lang="ja-JP" altLang="ja-JP" sz="1300" b="0" i="0" u="none" strike="noStrike" kern="0" cap="none" spc="0" normalizeH="0" baseline="0" noProof="0">
            <a:ln>
              <a:noFill/>
            </a:ln>
            <a:solidFill>
              <a:prstClr val="black"/>
            </a:solidFill>
            <a:effectLst/>
            <a:uLnTx/>
            <a:uFillTx/>
            <a:latin typeface="+mn-lt"/>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149860</xdr:rowOff>
    </xdr:to>
    <xdr:cxnSp macro="">
      <xdr:nvCxnSpPr>
        <xdr:cNvPr id="66" name="直線コネクタ 65"/>
        <xdr:cNvCxnSpPr/>
      </xdr:nvCxnSpPr>
      <xdr:spPr>
        <a:xfrm flipV="1">
          <a:off x="3987800" y="5925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149860</xdr:rowOff>
    </xdr:to>
    <xdr:cxnSp macro="">
      <xdr:nvCxnSpPr>
        <xdr:cNvPr id="69" name="直線コネクタ 68"/>
        <xdr:cNvCxnSpPr/>
      </xdr:nvCxnSpPr>
      <xdr:spPr>
        <a:xfrm>
          <a:off x="3098800" y="591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34</xdr:row>
      <xdr:rowOff>111760</xdr:rowOff>
    </xdr:to>
    <xdr:cxnSp macro="">
      <xdr:nvCxnSpPr>
        <xdr:cNvPr id="72" name="直線コネクタ 71"/>
        <xdr:cNvCxnSpPr/>
      </xdr:nvCxnSpPr>
      <xdr:spPr>
        <a:xfrm flipV="1">
          <a:off x="2209800" y="591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34</xdr:row>
      <xdr:rowOff>111760</xdr:rowOff>
    </xdr:to>
    <xdr:cxnSp macro="">
      <xdr:nvCxnSpPr>
        <xdr:cNvPr id="75" name="直線コネクタ 74"/>
        <xdr:cNvCxnSpPr/>
      </xdr:nvCxnSpPr>
      <xdr:spPr>
        <a:xfrm>
          <a:off x="1320800" y="594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5" name="楕円 84"/>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62247</xdr:rowOff>
    </xdr:from>
    <xdr:ext cx="762000" cy="259045"/>
    <xdr:sp macro="" textlink="">
      <xdr:nvSpPr>
        <xdr:cNvPr id="86" name="人件費該当値テキスト"/>
        <xdr:cNvSpPr txBox="1"/>
      </xdr:nvSpPr>
      <xdr:spPr>
        <a:xfrm>
          <a:off x="4914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92" name="テキスト ボックス 91"/>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93" name="楕円 92"/>
        <xdr:cNvSpPr/>
      </xdr:nvSpPr>
      <xdr:spPr>
        <a:xfrm>
          <a:off x="1270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94" name="テキスト ボックス 93"/>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物件費に係る経常収支比率は類似団体の平均</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値</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を上回</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っており、前年度と比較して上昇している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その要因としては、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宮ノ陣クリーンセンターや美術館に要する経費の増加などがあげられる。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行財政改革推進計画</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に基づき民営化･民間委託などを推進し、効率的な行政運営を進めていく。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100330</xdr:rowOff>
    </xdr:to>
    <xdr:cxnSp macro="">
      <xdr:nvCxnSpPr>
        <xdr:cNvPr id="125" name="直線コネクタ 124"/>
        <xdr:cNvCxnSpPr/>
      </xdr:nvCxnSpPr>
      <xdr:spPr>
        <a:xfrm>
          <a:off x="15671800" y="29235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69850</xdr:rowOff>
    </xdr:to>
    <xdr:cxnSp macro="">
      <xdr:nvCxnSpPr>
        <xdr:cNvPr id="128" name="直線コネクタ 127"/>
        <xdr:cNvCxnSpPr/>
      </xdr:nvCxnSpPr>
      <xdr:spPr>
        <a:xfrm flipV="1">
          <a:off x="14782800" y="2923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85090</xdr:rowOff>
    </xdr:to>
    <xdr:cxnSp macro="">
      <xdr:nvCxnSpPr>
        <xdr:cNvPr id="131" name="直線コネクタ 130"/>
        <xdr:cNvCxnSpPr/>
      </xdr:nvCxnSpPr>
      <xdr:spPr>
        <a:xfrm flipV="1">
          <a:off x="13893800" y="2984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85090</xdr:rowOff>
    </xdr:to>
    <xdr:cxnSp macro="">
      <xdr:nvCxnSpPr>
        <xdr:cNvPr id="134" name="直線コネクタ 133"/>
        <xdr:cNvCxnSpPr/>
      </xdr:nvCxnSpPr>
      <xdr:spPr>
        <a:xfrm>
          <a:off x="13004800" y="28321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36" name="テキスト ボックス 135"/>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8" name="テキスト ボックス 137"/>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4" name="楕円 143"/>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21607</xdr:rowOff>
    </xdr:from>
    <xdr:ext cx="762000" cy="259045"/>
    <xdr:sp macro="" textlink="">
      <xdr:nvSpPr>
        <xdr:cNvPr id="145" name="物件費該当値テキスト"/>
        <xdr:cNvSpPr txBox="1"/>
      </xdr:nvSpPr>
      <xdr:spPr>
        <a:xfrm>
          <a:off x="165989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47" name="テキスト ボックス 146"/>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0" name="楕円 149"/>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1" name="テキスト ボックス 150"/>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2" name="楕円 151"/>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3" name="テキスト ボックス 152"/>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の平均値を上回り、前年度と比較して上昇している。主な要因としては、生活保護費や保育所運営費の増加等があげられる。今後も、各制度に沿った精度の高い資格審査等を実施し、適正な運用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58</xdr:row>
      <xdr:rowOff>127000</xdr:rowOff>
    </xdr:to>
    <xdr:cxnSp macro="">
      <xdr:nvCxnSpPr>
        <xdr:cNvPr id="186" name="直線コネクタ 185"/>
        <xdr:cNvCxnSpPr/>
      </xdr:nvCxnSpPr>
      <xdr:spPr>
        <a:xfrm>
          <a:off x="3987800" y="9969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7"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25400</xdr:rowOff>
    </xdr:to>
    <xdr:cxnSp macro="">
      <xdr:nvCxnSpPr>
        <xdr:cNvPr id="189" name="直線コネクタ 188"/>
        <xdr:cNvCxnSpPr/>
      </xdr:nvCxnSpPr>
      <xdr:spPr>
        <a:xfrm>
          <a:off x="3098800" y="994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1" name="テキスト ボックス 190"/>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0</xdr:rowOff>
    </xdr:from>
    <xdr:to>
      <xdr:col>15</xdr:col>
      <xdr:colOff>98425</xdr:colOff>
      <xdr:row>58</xdr:row>
      <xdr:rowOff>76200</xdr:rowOff>
    </xdr:to>
    <xdr:cxnSp macro="">
      <xdr:nvCxnSpPr>
        <xdr:cNvPr id="192" name="直線コネクタ 191"/>
        <xdr:cNvCxnSpPr/>
      </xdr:nvCxnSpPr>
      <xdr:spPr>
        <a:xfrm flipV="1">
          <a:off x="22098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4" name="テキスト ボックス 193"/>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58</xdr:row>
      <xdr:rowOff>76200</xdr:rowOff>
    </xdr:to>
    <xdr:cxnSp macro="">
      <xdr:nvCxnSpPr>
        <xdr:cNvPr id="195" name="直線コネクタ 194"/>
        <xdr:cNvCxnSpPr/>
      </xdr:nvCxnSpPr>
      <xdr:spPr>
        <a:xfrm>
          <a:off x="13208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199" name="テキスト ボックス 198"/>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5" name="楕円 204"/>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6"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07" name="楕円 206"/>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08" name="テキスト ボックス 207"/>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09" name="楕円 208"/>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10" name="テキスト ボックス 209"/>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25400</xdr:rowOff>
    </xdr:from>
    <xdr:to>
      <xdr:col>11</xdr:col>
      <xdr:colOff>60325</xdr:colOff>
      <xdr:row>58</xdr:row>
      <xdr:rowOff>127000</xdr:rowOff>
    </xdr:to>
    <xdr:sp macro="" textlink="">
      <xdr:nvSpPr>
        <xdr:cNvPr id="211" name="楕円 210"/>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111777</xdr:rowOff>
    </xdr:from>
    <xdr:ext cx="762000" cy="259045"/>
    <xdr:sp macro="" textlink="">
      <xdr:nvSpPr>
        <xdr:cNvPr id="212" name="テキスト ボックス 211"/>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120650</xdr:rowOff>
    </xdr:from>
    <xdr:to>
      <xdr:col>6</xdr:col>
      <xdr:colOff>171450</xdr:colOff>
      <xdr:row>58</xdr:row>
      <xdr:rowOff>50800</xdr:rowOff>
    </xdr:to>
    <xdr:sp macro="" textlink="">
      <xdr:nvSpPr>
        <xdr:cNvPr id="213" name="楕円 212"/>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35577</xdr:rowOff>
    </xdr:from>
    <xdr:ext cx="762000" cy="259045"/>
    <xdr:sp macro="" textlink="">
      <xdr:nvSpPr>
        <xdr:cNvPr id="214" name="テキスト ボックス 213"/>
        <xdr:cNvSpPr txBox="1"/>
      </xdr:nvSpPr>
      <xdr:spPr>
        <a:xfrm>
          <a:off x="939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その他に係る経常収支比率は類似団体の平均値を上回る。その他は、国民健康保険事業、介護保険事業、後期高齢者医療事業等の特別会計への繰出金が主な内容である。特別会計に関しては、独立採算の基本原則を踏まえて、保険料収納率の向上対策を強化するなど歳入の確保に努めるとともに、一層の経費節減に努め、一般会計から繰出金の縮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16510</xdr:rowOff>
    </xdr:to>
    <xdr:cxnSp macro="">
      <xdr:nvCxnSpPr>
        <xdr:cNvPr id="247" name="直線コネクタ 246"/>
        <xdr:cNvCxnSpPr/>
      </xdr:nvCxnSpPr>
      <xdr:spPr>
        <a:xfrm flipV="1">
          <a:off x="15671800" y="9751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16510</xdr:rowOff>
    </xdr:to>
    <xdr:cxnSp macro="">
      <xdr:nvCxnSpPr>
        <xdr:cNvPr id="250" name="直線コネクタ 249"/>
        <xdr:cNvCxnSpPr/>
      </xdr:nvCxnSpPr>
      <xdr:spPr>
        <a:xfrm>
          <a:off x="14782800" y="974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52" name="テキスト ボックス 251"/>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142240</xdr:rowOff>
    </xdr:to>
    <xdr:cxnSp macro="">
      <xdr:nvCxnSpPr>
        <xdr:cNvPr id="253" name="直線コネクタ 252"/>
        <xdr:cNvCxnSpPr/>
      </xdr:nvCxnSpPr>
      <xdr:spPr>
        <a:xfrm>
          <a:off x="13893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55" name="テキスト ボックス 254"/>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142240</xdr:rowOff>
    </xdr:to>
    <xdr:cxnSp macro="">
      <xdr:nvCxnSpPr>
        <xdr:cNvPr id="256" name="直線コネクタ 255"/>
        <xdr:cNvCxnSpPr/>
      </xdr:nvCxnSpPr>
      <xdr:spPr>
        <a:xfrm flipV="1">
          <a:off x="13004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58" name="テキスト ボックス 257"/>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60" name="テキスト ボックス 259"/>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6" name="楕円 265"/>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7" name="その他該当値テキスト"/>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68" name="楕円 267"/>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69" name="テキスト ボックス 268"/>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0" name="楕円 269"/>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71" name="テキスト ボックス 270"/>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2" name="楕円 271"/>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73" name="テキスト ボックス 272"/>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4" name="楕円 273"/>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75" name="テキスト ボックス 274"/>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補助費等に係る経常収支比率は類似団体の平均値を上回る。補助費</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の多くは各種団体や外郭団体への補助金であるため、今後も引き続き</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行財政改革推進計画</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に基づき、補助金事業の見直しを進めるとともに、外郭団体等の経営健全化を推進していく。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39915</xdr:rowOff>
    </xdr:from>
    <xdr:to>
      <xdr:col>82</xdr:col>
      <xdr:colOff>107950</xdr:colOff>
      <xdr:row>38</xdr:row>
      <xdr:rowOff>94343</xdr:rowOff>
    </xdr:to>
    <xdr:cxnSp macro="">
      <xdr:nvCxnSpPr>
        <xdr:cNvPr id="310" name="直線コネクタ 309"/>
        <xdr:cNvCxnSpPr/>
      </xdr:nvCxnSpPr>
      <xdr:spPr>
        <a:xfrm flipV="1">
          <a:off x="15671800" y="65550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138991</xdr:rowOff>
    </xdr:from>
    <xdr:ext cx="762000" cy="259045"/>
    <xdr:sp macro="" textlink="">
      <xdr:nvSpPr>
        <xdr:cNvPr id="311" name="補助費等平均値テキスト"/>
        <xdr:cNvSpPr txBox="1"/>
      </xdr:nvSpPr>
      <xdr:spPr>
        <a:xfrm>
          <a:off x="16598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39915</xdr:rowOff>
    </xdr:from>
    <xdr:to>
      <xdr:col>78</xdr:col>
      <xdr:colOff>69850</xdr:colOff>
      <xdr:row>38</xdr:row>
      <xdr:rowOff>94343</xdr:rowOff>
    </xdr:to>
    <xdr:cxnSp macro="">
      <xdr:nvCxnSpPr>
        <xdr:cNvPr id="313" name="直線コネクタ 312"/>
        <xdr:cNvCxnSpPr/>
      </xdr:nvCxnSpPr>
      <xdr:spPr>
        <a:xfrm>
          <a:off x="14782800" y="65550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84563</xdr:rowOff>
    </xdr:from>
    <xdr:ext cx="736600" cy="259045"/>
    <xdr:sp macro="" textlink="">
      <xdr:nvSpPr>
        <xdr:cNvPr id="315" name="テキスト ボックス 314"/>
        <xdr:cNvSpPr txBox="1"/>
      </xdr:nvSpPr>
      <xdr:spPr>
        <a:xfrm>
          <a:off x="15290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39915</xdr:rowOff>
    </xdr:from>
    <xdr:to>
      <xdr:col>73</xdr:col>
      <xdr:colOff>180975</xdr:colOff>
      <xdr:row>38</xdr:row>
      <xdr:rowOff>50800</xdr:rowOff>
    </xdr:to>
    <xdr:cxnSp macro="">
      <xdr:nvCxnSpPr>
        <xdr:cNvPr id="316" name="直線コネクタ 315"/>
        <xdr:cNvCxnSpPr/>
      </xdr:nvCxnSpPr>
      <xdr:spPr>
        <a:xfrm flipV="1">
          <a:off x="13893800" y="6555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18" name="テキスト ボックス 317"/>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91622</xdr:rowOff>
    </xdr:from>
    <xdr:to>
      <xdr:col>69</xdr:col>
      <xdr:colOff>92075</xdr:colOff>
      <xdr:row>38</xdr:row>
      <xdr:rowOff>50800</xdr:rowOff>
    </xdr:to>
    <xdr:cxnSp macro="">
      <xdr:nvCxnSpPr>
        <xdr:cNvPr id="319" name="直線コネクタ 318"/>
        <xdr:cNvCxnSpPr/>
      </xdr:nvCxnSpPr>
      <xdr:spPr>
        <a:xfrm>
          <a:off x="13004800" y="6435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23" name="テキスト ボックス 322"/>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29" name="楕円 328"/>
        <xdr:cNvSpPr/>
      </xdr:nvSpPr>
      <xdr:spPr>
        <a:xfrm>
          <a:off x="164592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132642</xdr:rowOff>
    </xdr:from>
    <xdr:ext cx="762000" cy="259045"/>
    <xdr:sp macro="" textlink="">
      <xdr:nvSpPr>
        <xdr:cNvPr id="330" name="補助費等該当値テキスト"/>
        <xdr:cNvSpPr txBox="1"/>
      </xdr:nvSpPr>
      <xdr:spPr>
        <a:xfrm>
          <a:off x="16598900" y="647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43543</xdr:rowOff>
    </xdr:from>
    <xdr:to>
      <xdr:col>78</xdr:col>
      <xdr:colOff>120650</xdr:colOff>
      <xdr:row>38</xdr:row>
      <xdr:rowOff>145143</xdr:rowOff>
    </xdr:to>
    <xdr:sp macro="" textlink="">
      <xdr:nvSpPr>
        <xdr:cNvPr id="331" name="楕円 330"/>
        <xdr:cNvSpPr/>
      </xdr:nvSpPr>
      <xdr:spPr>
        <a:xfrm>
          <a:off x="15621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129920</xdr:rowOff>
    </xdr:from>
    <xdr:ext cx="736600" cy="259045"/>
    <xdr:sp macro="" textlink="">
      <xdr:nvSpPr>
        <xdr:cNvPr id="332" name="テキスト ボックス 331"/>
        <xdr:cNvSpPr txBox="1"/>
      </xdr:nvSpPr>
      <xdr:spPr>
        <a:xfrm>
          <a:off x="15290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160565</xdr:rowOff>
    </xdr:from>
    <xdr:to>
      <xdr:col>74</xdr:col>
      <xdr:colOff>31750</xdr:colOff>
      <xdr:row>38</xdr:row>
      <xdr:rowOff>90715</xdr:rowOff>
    </xdr:to>
    <xdr:sp macro="" textlink="">
      <xdr:nvSpPr>
        <xdr:cNvPr id="333" name="楕円 332"/>
        <xdr:cNvSpPr/>
      </xdr:nvSpPr>
      <xdr:spPr>
        <a:xfrm>
          <a:off x="14732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75492</xdr:rowOff>
    </xdr:from>
    <xdr:ext cx="762000" cy="259045"/>
    <xdr:sp macro="" textlink="">
      <xdr:nvSpPr>
        <xdr:cNvPr id="334" name="テキスト ボックス 333"/>
        <xdr:cNvSpPr txBox="1"/>
      </xdr:nvSpPr>
      <xdr:spPr>
        <a:xfrm>
          <a:off x="14401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0</xdr:rowOff>
    </xdr:from>
    <xdr:to>
      <xdr:col>69</xdr:col>
      <xdr:colOff>142875</xdr:colOff>
      <xdr:row>38</xdr:row>
      <xdr:rowOff>101600</xdr:rowOff>
    </xdr:to>
    <xdr:sp macro="" textlink="">
      <xdr:nvSpPr>
        <xdr:cNvPr id="335" name="楕円 334"/>
        <xdr:cNvSpPr/>
      </xdr:nvSpPr>
      <xdr:spPr>
        <a:xfrm>
          <a:off x="13843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86377</xdr:rowOff>
    </xdr:from>
    <xdr:ext cx="762000" cy="259045"/>
    <xdr:sp macro="" textlink="">
      <xdr:nvSpPr>
        <xdr:cNvPr id="336" name="テキスト ボックス 335"/>
        <xdr:cNvSpPr txBox="1"/>
      </xdr:nvSpPr>
      <xdr:spPr>
        <a:xfrm>
          <a:off x="13512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40822</xdr:rowOff>
    </xdr:from>
    <xdr:to>
      <xdr:col>65</xdr:col>
      <xdr:colOff>53975</xdr:colOff>
      <xdr:row>37</xdr:row>
      <xdr:rowOff>142422</xdr:rowOff>
    </xdr:to>
    <xdr:sp macro="" textlink="">
      <xdr:nvSpPr>
        <xdr:cNvPr id="337" name="楕円 336"/>
        <xdr:cNvSpPr/>
      </xdr:nvSpPr>
      <xdr:spPr>
        <a:xfrm>
          <a:off x="12954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127199</xdr:rowOff>
    </xdr:from>
    <xdr:ext cx="762000" cy="259045"/>
    <xdr:sp macro="" textlink="">
      <xdr:nvSpPr>
        <xdr:cNvPr id="338" name="テキスト ボックス 337"/>
        <xdr:cNvSpPr txBox="1"/>
      </xdr:nvSpPr>
      <xdr:spPr>
        <a:xfrm>
          <a:off x="12623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公債費に係る経常収支比率は前年度とほぼ同等である。今後、公共施設の更新等による影響なども見込まれるが、的確な地方債の活用を図り、公債費負担の軽減に努める。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78</xdr:row>
      <xdr:rowOff>96520</xdr:rowOff>
    </xdr:to>
    <xdr:cxnSp macro="">
      <xdr:nvCxnSpPr>
        <xdr:cNvPr id="371" name="直線コネクタ 370"/>
        <xdr:cNvCxnSpPr/>
      </xdr:nvCxnSpPr>
      <xdr:spPr>
        <a:xfrm>
          <a:off x="3987800" y="134467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157497</xdr:rowOff>
    </xdr:from>
    <xdr:ext cx="762000" cy="259045"/>
    <xdr:sp macro="" textlink="">
      <xdr:nvSpPr>
        <xdr:cNvPr id="372" name="公債費平均値テキスト"/>
        <xdr:cNvSpPr txBox="1"/>
      </xdr:nvSpPr>
      <xdr:spPr>
        <a:xfrm>
          <a:off x="4914900" y="1318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50800</xdr:rowOff>
    </xdr:from>
    <xdr:to>
      <xdr:col>19</xdr:col>
      <xdr:colOff>187325</xdr:colOff>
      <xdr:row>78</xdr:row>
      <xdr:rowOff>73661</xdr:rowOff>
    </xdr:to>
    <xdr:cxnSp macro="">
      <xdr:nvCxnSpPr>
        <xdr:cNvPr id="374" name="直線コネクタ 373"/>
        <xdr:cNvCxnSpPr/>
      </xdr:nvCxnSpPr>
      <xdr:spPr>
        <a:xfrm>
          <a:off x="3098800" y="13423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6" name="テキスト ボックス 375"/>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134620</xdr:rowOff>
    </xdr:to>
    <xdr:cxnSp macro="">
      <xdr:nvCxnSpPr>
        <xdr:cNvPr id="377" name="直線コネクタ 376"/>
        <xdr:cNvCxnSpPr/>
      </xdr:nvCxnSpPr>
      <xdr:spPr>
        <a:xfrm flipV="1">
          <a:off x="2209800" y="1342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379" name="テキスト ボックス 378"/>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119380</xdr:rowOff>
    </xdr:from>
    <xdr:to>
      <xdr:col>11</xdr:col>
      <xdr:colOff>9525</xdr:colOff>
      <xdr:row>78</xdr:row>
      <xdr:rowOff>134620</xdr:rowOff>
    </xdr:to>
    <xdr:cxnSp macro="">
      <xdr:nvCxnSpPr>
        <xdr:cNvPr id="380" name="直線コネクタ 379"/>
        <xdr:cNvCxnSpPr/>
      </xdr:nvCxnSpPr>
      <xdr:spPr>
        <a:xfrm>
          <a:off x="1320800" y="1349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165116</xdr:rowOff>
    </xdr:from>
    <xdr:ext cx="762000" cy="259045"/>
    <xdr:sp macro="" textlink="">
      <xdr:nvSpPr>
        <xdr:cNvPr id="382" name="テキスト ボックス 381"/>
        <xdr:cNvSpPr txBox="1"/>
      </xdr:nvSpPr>
      <xdr:spPr>
        <a:xfrm>
          <a:off x="1828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84" name="テキスト ボックス 383"/>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90" name="楕円 389"/>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91" name="公債費該当値テキスト"/>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2" name="楕円 391"/>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3" name="テキスト ボックス 392"/>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4" name="楕円 393"/>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95" name="テキスト ボックス 394"/>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83820</xdr:rowOff>
    </xdr:from>
    <xdr:to>
      <xdr:col>11</xdr:col>
      <xdr:colOff>60325</xdr:colOff>
      <xdr:row>79</xdr:row>
      <xdr:rowOff>13970</xdr:rowOff>
    </xdr:to>
    <xdr:sp macro="" textlink="">
      <xdr:nvSpPr>
        <xdr:cNvPr id="396" name="楕円 395"/>
        <xdr:cNvSpPr/>
      </xdr:nvSpPr>
      <xdr:spPr>
        <a:xfrm>
          <a:off x="2159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170197</xdr:rowOff>
    </xdr:from>
    <xdr:ext cx="762000" cy="259045"/>
    <xdr:sp macro="" textlink="">
      <xdr:nvSpPr>
        <xdr:cNvPr id="397" name="テキスト ボックス 396"/>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98" name="楕円 397"/>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8907</xdr:rowOff>
    </xdr:from>
    <xdr:ext cx="762000" cy="259045"/>
    <xdr:sp macro="" textlink="">
      <xdr:nvSpPr>
        <xdr:cNvPr id="399" name="テキスト ボックス 398"/>
        <xdr:cNvSpPr txBox="1"/>
      </xdr:nvSpPr>
      <xdr:spPr>
        <a:xfrm>
          <a:off x="9398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物件費、扶助費、補助費等において類似団体の平均値を上回っている。前述した取り組み等を実施しつつ、効果的な財政運営に努めていく。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78</xdr:row>
      <xdr:rowOff>127000</xdr:rowOff>
    </xdr:to>
    <xdr:cxnSp macro="">
      <xdr:nvCxnSpPr>
        <xdr:cNvPr id="432" name="直線コネクタ 431"/>
        <xdr:cNvCxnSpPr/>
      </xdr:nvCxnSpPr>
      <xdr:spPr>
        <a:xfrm flipV="1">
          <a:off x="15671800" y="134772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3"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127000</xdr:rowOff>
    </xdr:to>
    <xdr:cxnSp macro="">
      <xdr:nvCxnSpPr>
        <xdr:cNvPr id="435" name="直線コネクタ 434"/>
        <xdr:cNvCxnSpPr/>
      </xdr:nvCxnSpPr>
      <xdr:spPr>
        <a:xfrm>
          <a:off x="14782800" y="133629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37" name="テキスト ボックス 436"/>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12700</xdr:rowOff>
    </xdr:to>
    <xdr:cxnSp macro="">
      <xdr:nvCxnSpPr>
        <xdr:cNvPr id="438" name="直線コネクタ 437"/>
        <xdr:cNvCxnSpPr/>
      </xdr:nvCxnSpPr>
      <xdr:spPr>
        <a:xfrm flipV="1">
          <a:off x="13893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40" name="テキスト ボックス 439"/>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78</xdr:row>
      <xdr:rowOff>12700</xdr:rowOff>
    </xdr:to>
    <xdr:cxnSp macro="">
      <xdr:nvCxnSpPr>
        <xdr:cNvPr id="441" name="直線コネクタ 440"/>
        <xdr:cNvCxnSpPr/>
      </xdr:nvCxnSpPr>
      <xdr:spPr>
        <a:xfrm>
          <a:off x="13004800" y="1323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51" name="楕円 450"/>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52"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3" name="楕円 452"/>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4" name="テキスト ボックス 453"/>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5" name="楕円 454"/>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6" name="テキスト ボックス 455"/>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7" name="楕円 456"/>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8" name="テキスト ボックス 457"/>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59" name="楕円 458"/>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60" name="テキスト ボックス 459"/>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9759</xdr:rowOff>
    </xdr:from>
    <xdr:to>
      <xdr:col>29</xdr:col>
      <xdr:colOff>127000</xdr:colOff>
      <xdr:row>17</xdr:row>
      <xdr:rowOff>20274</xdr:rowOff>
    </xdr:to>
    <xdr:cxnSp macro="">
      <xdr:nvCxnSpPr>
        <xdr:cNvPr id="48" name="直線コネクタ 47"/>
        <xdr:cNvCxnSpPr/>
      </xdr:nvCxnSpPr>
      <xdr:spPr bwMode="auto">
        <a:xfrm>
          <a:off x="5003800" y="2972034"/>
          <a:ext cx="647700" cy="10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143324</xdr:rowOff>
    </xdr:from>
    <xdr:ext cx="762000" cy="259045"/>
    <xdr:sp macro="" textlink="">
      <xdr:nvSpPr>
        <xdr:cNvPr id="49" name="人口1人当たり決算額の推移平均値テキスト130"/>
        <xdr:cNvSpPr txBox="1"/>
      </xdr:nvSpPr>
      <xdr:spPr>
        <a:xfrm>
          <a:off x="5740400" y="276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9759</xdr:rowOff>
    </xdr:from>
    <xdr:to>
      <xdr:col>26</xdr:col>
      <xdr:colOff>50800</xdr:colOff>
      <xdr:row>17</xdr:row>
      <xdr:rowOff>51913</xdr:rowOff>
    </xdr:to>
    <xdr:cxnSp macro="">
      <xdr:nvCxnSpPr>
        <xdr:cNvPr id="51" name="直線コネクタ 50"/>
        <xdr:cNvCxnSpPr/>
      </xdr:nvCxnSpPr>
      <xdr:spPr bwMode="auto">
        <a:xfrm flipV="1">
          <a:off x="4305300" y="2972034"/>
          <a:ext cx="698500" cy="42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51913</xdr:rowOff>
    </xdr:from>
    <xdr:to>
      <xdr:col>22</xdr:col>
      <xdr:colOff>114300</xdr:colOff>
      <xdr:row>17</xdr:row>
      <xdr:rowOff>78110</xdr:rowOff>
    </xdr:to>
    <xdr:cxnSp macro="">
      <xdr:nvCxnSpPr>
        <xdr:cNvPr id="54" name="直線コネクタ 53"/>
        <xdr:cNvCxnSpPr/>
      </xdr:nvCxnSpPr>
      <xdr:spPr bwMode="auto">
        <a:xfrm flipV="1">
          <a:off x="3606800" y="3014188"/>
          <a:ext cx="698500" cy="26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86326</xdr:rowOff>
    </xdr:from>
    <xdr:ext cx="762000" cy="259045"/>
    <xdr:sp macro="" textlink="">
      <xdr:nvSpPr>
        <xdr:cNvPr id="56" name="テキスト ボックス 55"/>
        <xdr:cNvSpPr txBox="1"/>
      </xdr:nvSpPr>
      <xdr:spPr>
        <a:xfrm>
          <a:off x="3924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78110</xdr:rowOff>
    </xdr:from>
    <xdr:to>
      <xdr:col>18</xdr:col>
      <xdr:colOff>177800</xdr:colOff>
      <xdr:row>17</xdr:row>
      <xdr:rowOff>166258</xdr:rowOff>
    </xdr:to>
    <xdr:cxnSp macro="">
      <xdr:nvCxnSpPr>
        <xdr:cNvPr id="57" name="直線コネクタ 56"/>
        <xdr:cNvCxnSpPr/>
      </xdr:nvCxnSpPr>
      <xdr:spPr bwMode="auto">
        <a:xfrm flipV="1">
          <a:off x="2908300" y="3040385"/>
          <a:ext cx="698500" cy="88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103243</xdr:rowOff>
    </xdr:from>
    <xdr:ext cx="762000" cy="259045"/>
    <xdr:sp macro="" textlink="">
      <xdr:nvSpPr>
        <xdr:cNvPr id="59" name="テキスト ボックス 58"/>
        <xdr:cNvSpPr txBox="1"/>
      </xdr:nvSpPr>
      <xdr:spPr>
        <a:xfrm>
          <a:off x="32258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11208</xdr:rowOff>
    </xdr:from>
    <xdr:ext cx="762000" cy="259045"/>
    <xdr:sp macro="" textlink="">
      <xdr:nvSpPr>
        <xdr:cNvPr id="61" name="テキスト ボックス 60"/>
        <xdr:cNvSpPr txBox="1"/>
      </xdr:nvSpPr>
      <xdr:spPr>
        <a:xfrm>
          <a:off x="2527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140924</xdr:rowOff>
    </xdr:from>
    <xdr:to>
      <xdr:col>29</xdr:col>
      <xdr:colOff>177800</xdr:colOff>
      <xdr:row>17</xdr:row>
      <xdr:rowOff>71074</xdr:rowOff>
    </xdr:to>
    <xdr:sp macro="" textlink="">
      <xdr:nvSpPr>
        <xdr:cNvPr id="67" name="楕円 66"/>
        <xdr:cNvSpPr/>
      </xdr:nvSpPr>
      <xdr:spPr bwMode="auto">
        <a:xfrm>
          <a:off x="5600700" y="293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113001</xdr:rowOff>
    </xdr:from>
    <xdr:ext cx="762000" cy="259045"/>
    <xdr:sp macro="" textlink="">
      <xdr:nvSpPr>
        <xdr:cNvPr id="68" name="人口1人当たり決算額の推移該当値テキスト130"/>
        <xdr:cNvSpPr txBox="1"/>
      </xdr:nvSpPr>
      <xdr:spPr>
        <a:xfrm>
          <a:off x="5740400" y="290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130409</xdr:rowOff>
    </xdr:from>
    <xdr:to>
      <xdr:col>26</xdr:col>
      <xdr:colOff>101600</xdr:colOff>
      <xdr:row>17</xdr:row>
      <xdr:rowOff>60559</xdr:rowOff>
    </xdr:to>
    <xdr:sp macro="" textlink="">
      <xdr:nvSpPr>
        <xdr:cNvPr id="69" name="楕円 68"/>
        <xdr:cNvSpPr/>
      </xdr:nvSpPr>
      <xdr:spPr bwMode="auto">
        <a:xfrm>
          <a:off x="4953000" y="292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70736</xdr:rowOff>
    </xdr:from>
    <xdr:ext cx="736600" cy="259045"/>
    <xdr:sp macro="" textlink="">
      <xdr:nvSpPr>
        <xdr:cNvPr id="70" name="テキスト ボックス 69"/>
        <xdr:cNvSpPr txBox="1"/>
      </xdr:nvSpPr>
      <xdr:spPr>
        <a:xfrm>
          <a:off x="4622800" y="269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1113</xdr:rowOff>
    </xdr:from>
    <xdr:to>
      <xdr:col>22</xdr:col>
      <xdr:colOff>165100</xdr:colOff>
      <xdr:row>17</xdr:row>
      <xdr:rowOff>102713</xdr:rowOff>
    </xdr:to>
    <xdr:sp macro="" textlink="">
      <xdr:nvSpPr>
        <xdr:cNvPr id="71" name="楕円 70"/>
        <xdr:cNvSpPr/>
      </xdr:nvSpPr>
      <xdr:spPr bwMode="auto">
        <a:xfrm>
          <a:off x="4254500" y="2963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87490</xdr:rowOff>
    </xdr:from>
    <xdr:ext cx="762000" cy="259045"/>
    <xdr:sp macro="" textlink="">
      <xdr:nvSpPr>
        <xdr:cNvPr id="72" name="テキスト ボックス 71"/>
        <xdr:cNvSpPr txBox="1"/>
      </xdr:nvSpPr>
      <xdr:spPr>
        <a:xfrm>
          <a:off x="3924300" y="304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27310</xdr:rowOff>
    </xdr:from>
    <xdr:to>
      <xdr:col>19</xdr:col>
      <xdr:colOff>38100</xdr:colOff>
      <xdr:row>17</xdr:row>
      <xdr:rowOff>128910</xdr:rowOff>
    </xdr:to>
    <xdr:sp macro="" textlink="">
      <xdr:nvSpPr>
        <xdr:cNvPr id="73" name="楕円 72"/>
        <xdr:cNvSpPr/>
      </xdr:nvSpPr>
      <xdr:spPr bwMode="auto">
        <a:xfrm>
          <a:off x="3556000" y="298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113687</xdr:rowOff>
    </xdr:from>
    <xdr:ext cx="762000" cy="259045"/>
    <xdr:sp macro="" textlink="">
      <xdr:nvSpPr>
        <xdr:cNvPr id="74" name="テキスト ボックス 73"/>
        <xdr:cNvSpPr txBox="1"/>
      </xdr:nvSpPr>
      <xdr:spPr>
        <a:xfrm>
          <a:off x="3225800" y="307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115458</xdr:rowOff>
    </xdr:from>
    <xdr:to>
      <xdr:col>15</xdr:col>
      <xdr:colOff>101600</xdr:colOff>
      <xdr:row>18</xdr:row>
      <xdr:rowOff>45608</xdr:rowOff>
    </xdr:to>
    <xdr:sp macro="" textlink="">
      <xdr:nvSpPr>
        <xdr:cNvPr id="75" name="楕円 74"/>
        <xdr:cNvSpPr/>
      </xdr:nvSpPr>
      <xdr:spPr bwMode="auto">
        <a:xfrm>
          <a:off x="2857500" y="3077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30385</xdr:rowOff>
    </xdr:from>
    <xdr:ext cx="762000" cy="259045"/>
    <xdr:sp macro="" textlink="">
      <xdr:nvSpPr>
        <xdr:cNvPr id="76" name="テキスト ボックス 75"/>
        <xdr:cNvSpPr txBox="1"/>
      </xdr:nvSpPr>
      <xdr:spPr>
        <a:xfrm>
          <a:off x="2527300" y="316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315176</xdr:rowOff>
    </xdr:from>
    <xdr:to>
      <xdr:col>29</xdr:col>
      <xdr:colOff>127000</xdr:colOff>
      <xdr:row>35</xdr:row>
      <xdr:rowOff>318643</xdr:rowOff>
    </xdr:to>
    <xdr:cxnSp macro="">
      <xdr:nvCxnSpPr>
        <xdr:cNvPr id="109" name="直線コネクタ 108"/>
        <xdr:cNvCxnSpPr/>
      </xdr:nvCxnSpPr>
      <xdr:spPr bwMode="auto">
        <a:xfrm flipV="1">
          <a:off x="5003800" y="6925526"/>
          <a:ext cx="647700" cy="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295953</xdr:rowOff>
    </xdr:from>
    <xdr:ext cx="762000" cy="259045"/>
    <xdr:sp macro="" textlink="">
      <xdr:nvSpPr>
        <xdr:cNvPr id="110" name="人口1人当たり決算額の推移平均値テキスト445"/>
        <xdr:cNvSpPr txBox="1"/>
      </xdr:nvSpPr>
      <xdr:spPr>
        <a:xfrm>
          <a:off x="5740400" y="6563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268732</xdr:rowOff>
    </xdr:from>
    <xdr:to>
      <xdr:col>26</xdr:col>
      <xdr:colOff>50800</xdr:colOff>
      <xdr:row>35</xdr:row>
      <xdr:rowOff>318643</xdr:rowOff>
    </xdr:to>
    <xdr:cxnSp macro="">
      <xdr:nvCxnSpPr>
        <xdr:cNvPr id="112" name="直線コネクタ 111"/>
        <xdr:cNvCxnSpPr/>
      </xdr:nvCxnSpPr>
      <xdr:spPr bwMode="auto">
        <a:xfrm>
          <a:off x="4305300" y="6879082"/>
          <a:ext cx="698500" cy="4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188625</xdr:rowOff>
    </xdr:from>
    <xdr:ext cx="736600" cy="259045"/>
    <xdr:sp macro="" textlink="">
      <xdr:nvSpPr>
        <xdr:cNvPr id="114" name="テキスト ボックス 113"/>
        <xdr:cNvSpPr txBox="1"/>
      </xdr:nvSpPr>
      <xdr:spPr>
        <a:xfrm>
          <a:off x="4622800" y="645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268732</xdr:rowOff>
    </xdr:from>
    <xdr:to>
      <xdr:col>22</xdr:col>
      <xdr:colOff>114300</xdr:colOff>
      <xdr:row>35</xdr:row>
      <xdr:rowOff>317119</xdr:rowOff>
    </xdr:to>
    <xdr:cxnSp macro="">
      <xdr:nvCxnSpPr>
        <xdr:cNvPr id="115" name="直線コネクタ 114"/>
        <xdr:cNvCxnSpPr/>
      </xdr:nvCxnSpPr>
      <xdr:spPr bwMode="auto">
        <a:xfrm flipV="1">
          <a:off x="3606800" y="6879082"/>
          <a:ext cx="698500" cy="48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169994</xdr:rowOff>
    </xdr:from>
    <xdr:ext cx="762000" cy="259045"/>
    <xdr:sp macro="" textlink="">
      <xdr:nvSpPr>
        <xdr:cNvPr id="117" name="テキスト ボックス 116"/>
        <xdr:cNvSpPr txBox="1"/>
      </xdr:nvSpPr>
      <xdr:spPr>
        <a:xfrm>
          <a:off x="3924300" y="643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292011</xdr:rowOff>
    </xdr:from>
    <xdr:to>
      <xdr:col>18</xdr:col>
      <xdr:colOff>177800</xdr:colOff>
      <xdr:row>35</xdr:row>
      <xdr:rowOff>317119</xdr:rowOff>
    </xdr:to>
    <xdr:cxnSp macro="">
      <xdr:nvCxnSpPr>
        <xdr:cNvPr id="118" name="直線コネクタ 117"/>
        <xdr:cNvCxnSpPr/>
      </xdr:nvCxnSpPr>
      <xdr:spPr bwMode="auto">
        <a:xfrm>
          <a:off x="2908300" y="6902361"/>
          <a:ext cx="698500" cy="25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166336</xdr:rowOff>
    </xdr:from>
    <xdr:ext cx="762000" cy="259045"/>
    <xdr:sp macro="" textlink="">
      <xdr:nvSpPr>
        <xdr:cNvPr id="120" name="テキスト ボックス 119"/>
        <xdr:cNvSpPr txBox="1"/>
      </xdr:nvSpPr>
      <xdr:spPr>
        <a:xfrm>
          <a:off x="3225800" y="643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105224</xdr:rowOff>
    </xdr:from>
    <xdr:ext cx="762000" cy="259045"/>
    <xdr:sp macro="" textlink="">
      <xdr:nvSpPr>
        <xdr:cNvPr id="122" name="テキスト ボックス 121"/>
        <xdr:cNvSpPr txBox="1"/>
      </xdr:nvSpPr>
      <xdr:spPr>
        <a:xfrm>
          <a:off x="2527300" y="637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264376</xdr:rowOff>
    </xdr:from>
    <xdr:to>
      <xdr:col>29</xdr:col>
      <xdr:colOff>177800</xdr:colOff>
      <xdr:row>36</xdr:row>
      <xdr:rowOff>23076</xdr:rowOff>
    </xdr:to>
    <xdr:sp macro="" textlink="">
      <xdr:nvSpPr>
        <xdr:cNvPr id="128" name="楕円 127"/>
        <xdr:cNvSpPr/>
      </xdr:nvSpPr>
      <xdr:spPr bwMode="auto">
        <a:xfrm>
          <a:off x="5600700" y="6874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236453</xdr:rowOff>
    </xdr:from>
    <xdr:ext cx="762000" cy="259045"/>
    <xdr:sp macro="" textlink="">
      <xdr:nvSpPr>
        <xdr:cNvPr id="129" name="人口1人当たり決算額の推移該当値テキスト445"/>
        <xdr:cNvSpPr txBox="1"/>
      </xdr:nvSpPr>
      <xdr:spPr>
        <a:xfrm>
          <a:off x="5740400" y="684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267843</xdr:rowOff>
    </xdr:from>
    <xdr:to>
      <xdr:col>26</xdr:col>
      <xdr:colOff>101600</xdr:colOff>
      <xdr:row>36</xdr:row>
      <xdr:rowOff>26543</xdr:rowOff>
    </xdr:to>
    <xdr:sp macro="" textlink="">
      <xdr:nvSpPr>
        <xdr:cNvPr id="130" name="楕円 129"/>
        <xdr:cNvSpPr/>
      </xdr:nvSpPr>
      <xdr:spPr bwMode="auto">
        <a:xfrm>
          <a:off x="4953000" y="6878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11320</xdr:rowOff>
    </xdr:from>
    <xdr:ext cx="736600" cy="259045"/>
    <xdr:sp macro="" textlink="">
      <xdr:nvSpPr>
        <xdr:cNvPr id="131" name="テキスト ボックス 130"/>
        <xdr:cNvSpPr txBox="1"/>
      </xdr:nvSpPr>
      <xdr:spPr>
        <a:xfrm>
          <a:off x="4622800" y="6964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217932</xdr:rowOff>
    </xdr:from>
    <xdr:to>
      <xdr:col>22</xdr:col>
      <xdr:colOff>165100</xdr:colOff>
      <xdr:row>35</xdr:row>
      <xdr:rowOff>319532</xdr:rowOff>
    </xdr:to>
    <xdr:sp macro="" textlink="">
      <xdr:nvSpPr>
        <xdr:cNvPr id="132" name="楕円 131"/>
        <xdr:cNvSpPr/>
      </xdr:nvSpPr>
      <xdr:spPr bwMode="auto">
        <a:xfrm>
          <a:off x="4254500" y="6828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304309</xdr:rowOff>
    </xdr:from>
    <xdr:ext cx="762000" cy="259045"/>
    <xdr:sp macro="" textlink="">
      <xdr:nvSpPr>
        <xdr:cNvPr id="133" name="テキスト ボックス 132"/>
        <xdr:cNvSpPr txBox="1"/>
      </xdr:nvSpPr>
      <xdr:spPr>
        <a:xfrm>
          <a:off x="3924300" y="691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266319</xdr:rowOff>
    </xdr:from>
    <xdr:to>
      <xdr:col>19</xdr:col>
      <xdr:colOff>38100</xdr:colOff>
      <xdr:row>36</xdr:row>
      <xdr:rowOff>25019</xdr:rowOff>
    </xdr:to>
    <xdr:sp macro="" textlink="">
      <xdr:nvSpPr>
        <xdr:cNvPr id="134" name="楕円 133"/>
        <xdr:cNvSpPr/>
      </xdr:nvSpPr>
      <xdr:spPr bwMode="auto">
        <a:xfrm>
          <a:off x="3556000" y="6876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9796</xdr:rowOff>
    </xdr:from>
    <xdr:ext cx="762000" cy="259045"/>
    <xdr:sp macro="" textlink="">
      <xdr:nvSpPr>
        <xdr:cNvPr id="135" name="テキスト ボックス 134"/>
        <xdr:cNvSpPr txBox="1"/>
      </xdr:nvSpPr>
      <xdr:spPr>
        <a:xfrm>
          <a:off x="3225800" y="696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241211</xdr:rowOff>
    </xdr:from>
    <xdr:to>
      <xdr:col>15</xdr:col>
      <xdr:colOff>101600</xdr:colOff>
      <xdr:row>35</xdr:row>
      <xdr:rowOff>342811</xdr:rowOff>
    </xdr:to>
    <xdr:sp macro="" textlink="">
      <xdr:nvSpPr>
        <xdr:cNvPr id="136" name="楕円 135"/>
        <xdr:cNvSpPr/>
      </xdr:nvSpPr>
      <xdr:spPr bwMode="auto">
        <a:xfrm>
          <a:off x="2857500" y="6851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327588</xdr:rowOff>
    </xdr:from>
    <xdr:ext cx="762000" cy="259045"/>
    <xdr:sp macro="" textlink="">
      <xdr:nvSpPr>
        <xdr:cNvPr id="137" name="テキスト ボックス 136"/>
        <xdr:cNvSpPr txBox="1"/>
      </xdr:nvSpPr>
      <xdr:spPr>
        <a:xfrm>
          <a:off x="2527300" y="69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306,461
302,673
229.96
132,020,443
130,741,675
1,034,854
68,300,632
145,522,929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70587</xdr:rowOff>
    </xdr:from>
    <xdr:to>
      <xdr:col>24</xdr:col>
      <xdr:colOff>63500</xdr:colOff>
      <xdr:row>37</xdr:row>
      <xdr:rowOff>97523</xdr:rowOff>
    </xdr:to>
    <xdr:cxnSp macro="">
      <xdr:nvCxnSpPr>
        <xdr:cNvPr id="61" name="直線コネクタ 60"/>
        <xdr:cNvCxnSpPr/>
      </xdr:nvCxnSpPr>
      <xdr:spPr>
        <a:xfrm>
          <a:off x="3797300" y="6414237"/>
          <a:ext cx="8382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24147</xdr:rowOff>
    </xdr:from>
    <xdr:ext cx="534377" cy="259045"/>
    <xdr:sp macro="" textlink="">
      <xdr:nvSpPr>
        <xdr:cNvPr id="62" name="人件費平均値テキスト"/>
        <xdr:cNvSpPr txBox="1"/>
      </xdr:nvSpPr>
      <xdr:spPr>
        <a:xfrm>
          <a:off x="4686300" y="585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70587</xdr:rowOff>
    </xdr:from>
    <xdr:to>
      <xdr:col>19</xdr:col>
      <xdr:colOff>177800</xdr:colOff>
      <xdr:row>37</xdr:row>
      <xdr:rowOff>126936</xdr:rowOff>
    </xdr:to>
    <xdr:cxnSp macro="">
      <xdr:nvCxnSpPr>
        <xdr:cNvPr id="64" name="直線コネクタ 63"/>
        <xdr:cNvCxnSpPr/>
      </xdr:nvCxnSpPr>
      <xdr:spPr>
        <a:xfrm flipV="1">
          <a:off x="2908300" y="6414237"/>
          <a:ext cx="889000" cy="5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126788</xdr:rowOff>
    </xdr:from>
    <xdr:ext cx="534377" cy="259045"/>
    <xdr:sp macro="" textlink="">
      <xdr:nvSpPr>
        <xdr:cNvPr id="66" name="テキスト ボックス 65"/>
        <xdr:cNvSpPr txBox="1"/>
      </xdr:nvSpPr>
      <xdr:spPr>
        <a:xfrm>
          <a:off x="3530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108763</xdr:rowOff>
    </xdr:from>
    <xdr:to>
      <xdr:col>15</xdr:col>
      <xdr:colOff>50800</xdr:colOff>
      <xdr:row>37</xdr:row>
      <xdr:rowOff>126936</xdr:rowOff>
    </xdr:to>
    <xdr:cxnSp macro="">
      <xdr:nvCxnSpPr>
        <xdr:cNvPr id="67" name="直線コネクタ 66"/>
        <xdr:cNvCxnSpPr/>
      </xdr:nvCxnSpPr>
      <xdr:spPr>
        <a:xfrm>
          <a:off x="2019300" y="6452413"/>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113911</xdr:rowOff>
    </xdr:from>
    <xdr:ext cx="534377" cy="259045"/>
    <xdr:sp macro="" textlink="">
      <xdr:nvSpPr>
        <xdr:cNvPr id="69" name="テキスト ボックス 68"/>
        <xdr:cNvSpPr txBox="1"/>
      </xdr:nvSpPr>
      <xdr:spPr>
        <a:xfrm>
          <a:off x="2641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54623</xdr:rowOff>
    </xdr:from>
    <xdr:to>
      <xdr:col>10</xdr:col>
      <xdr:colOff>114300</xdr:colOff>
      <xdr:row>37</xdr:row>
      <xdr:rowOff>108763</xdr:rowOff>
    </xdr:to>
    <xdr:cxnSp macro="">
      <xdr:nvCxnSpPr>
        <xdr:cNvPr id="70" name="直線コネクタ 69"/>
        <xdr:cNvCxnSpPr/>
      </xdr:nvCxnSpPr>
      <xdr:spPr>
        <a:xfrm>
          <a:off x="1130300" y="6398273"/>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123740</xdr:rowOff>
    </xdr:from>
    <xdr:ext cx="534377" cy="259045"/>
    <xdr:sp macro="" textlink="">
      <xdr:nvSpPr>
        <xdr:cNvPr id="72" name="テキスト ボックス 71"/>
        <xdr:cNvSpPr txBox="1"/>
      </xdr:nvSpPr>
      <xdr:spPr>
        <a:xfrm>
          <a:off x="1752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147019</xdr:rowOff>
    </xdr:from>
    <xdr:ext cx="534377" cy="259045"/>
    <xdr:sp macro="" textlink="">
      <xdr:nvSpPr>
        <xdr:cNvPr id="74" name="テキスト ボックス 73"/>
        <xdr:cNvSpPr txBox="1"/>
      </xdr:nvSpPr>
      <xdr:spPr>
        <a:xfrm>
          <a:off x="863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46723</xdr:rowOff>
    </xdr:from>
    <xdr:to>
      <xdr:col>24</xdr:col>
      <xdr:colOff>114300</xdr:colOff>
      <xdr:row>37</xdr:row>
      <xdr:rowOff>148323</xdr:rowOff>
    </xdr:to>
    <xdr:sp macro="" textlink="">
      <xdr:nvSpPr>
        <xdr:cNvPr id="80" name="楕円 79"/>
        <xdr:cNvSpPr/>
      </xdr:nvSpPr>
      <xdr:spPr>
        <a:xfrm>
          <a:off x="4584700" y="63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25150</xdr:rowOff>
    </xdr:from>
    <xdr:ext cx="534377" cy="259045"/>
    <xdr:sp macro="" textlink="">
      <xdr:nvSpPr>
        <xdr:cNvPr id="81" name="人件費該当値テキスト"/>
        <xdr:cNvSpPr txBox="1"/>
      </xdr:nvSpPr>
      <xdr:spPr>
        <a:xfrm>
          <a:off x="4686300"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19787</xdr:rowOff>
    </xdr:from>
    <xdr:to>
      <xdr:col>20</xdr:col>
      <xdr:colOff>38100</xdr:colOff>
      <xdr:row>37</xdr:row>
      <xdr:rowOff>121387</xdr:rowOff>
    </xdr:to>
    <xdr:sp macro="" textlink="">
      <xdr:nvSpPr>
        <xdr:cNvPr id="82" name="楕円 81"/>
        <xdr:cNvSpPr/>
      </xdr:nvSpPr>
      <xdr:spPr>
        <a:xfrm>
          <a:off x="3746500" y="63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112514</xdr:rowOff>
    </xdr:from>
    <xdr:ext cx="534377" cy="259045"/>
    <xdr:sp macro="" textlink="">
      <xdr:nvSpPr>
        <xdr:cNvPr id="83" name="テキスト ボックス 82"/>
        <xdr:cNvSpPr txBox="1"/>
      </xdr:nvSpPr>
      <xdr:spPr>
        <a:xfrm>
          <a:off x="3530111" y="64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76136</xdr:rowOff>
    </xdr:from>
    <xdr:to>
      <xdr:col>15</xdr:col>
      <xdr:colOff>101600</xdr:colOff>
      <xdr:row>38</xdr:row>
      <xdr:rowOff>6286</xdr:rowOff>
    </xdr:to>
    <xdr:sp macro="" textlink="">
      <xdr:nvSpPr>
        <xdr:cNvPr id="84" name="楕円 83"/>
        <xdr:cNvSpPr/>
      </xdr:nvSpPr>
      <xdr:spPr>
        <a:xfrm>
          <a:off x="2857500" y="64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168863</xdr:rowOff>
    </xdr:from>
    <xdr:ext cx="534377" cy="259045"/>
    <xdr:sp macro="" textlink="">
      <xdr:nvSpPr>
        <xdr:cNvPr id="85" name="テキスト ボックス 84"/>
        <xdr:cNvSpPr txBox="1"/>
      </xdr:nvSpPr>
      <xdr:spPr>
        <a:xfrm>
          <a:off x="2641111" y="65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57963</xdr:rowOff>
    </xdr:from>
    <xdr:to>
      <xdr:col>10</xdr:col>
      <xdr:colOff>165100</xdr:colOff>
      <xdr:row>37</xdr:row>
      <xdr:rowOff>159562</xdr:rowOff>
    </xdr:to>
    <xdr:sp macro="" textlink="">
      <xdr:nvSpPr>
        <xdr:cNvPr id="86" name="楕円 85"/>
        <xdr:cNvSpPr/>
      </xdr:nvSpPr>
      <xdr:spPr>
        <a:xfrm>
          <a:off x="1968500" y="6401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150690</xdr:rowOff>
    </xdr:from>
    <xdr:ext cx="534377" cy="259045"/>
    <xdr:sp macro="" textlink="">
      <xdr:nvSpPr>
        <xdr:cNvPr id="87" name="テキスト ボックス 86"/>
        <xdr:cNvSpPr txBox="1"/>
      </xdr:nvSpPr>
      <xdr:spPr>
        <a:xfrm>
          <a:off x="1752111" y="64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3823</xdr:rowOff>
    </xdr:from>
    <xdr:to>
      <xdr:col>6</xdr:col>
      <xdr:colOff>38100</xdr:colOff>
      <xdr:row>37</xdr:row>
      <xdr:rowOff>105423</xdr:rowOff>
    </xdr:to>
    <xdr:sp macro="" textlink="">
      <xdr:nvSpPr>
        <xdr:cNvPr id="88" name="楕円 87"/>
        <xdr:cNvSpPr/>
      </xdr:nvSpPr>
      <xdr:spPr>
        <a:xfrm>
          <a:off x="1079500" y="634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96550</xdr:rowOff>
    </xdr:from>
    <xdr:ext cx="534377" cy="259045"/>
    <xdr:sp macro="" textlink="">
      <xdr:nvSpPr>
        <xdr:cNvPr id="89" name="テキスト ボックス 88"/>
        <xdr:cNvSpPr txBox="1"/>
      </xdr:nvSpPr>
      <xdr:spPr>
        <a:xfrm>
          <a:off x="863111" y="644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127203</xdr:rowOff>
    </xdr:from>
    <xdr:to>
      <xdr:col>24</xdr:col>
      <xdr:colOff>63500</xdr:colOff>
      <xdr:row>53</xdr:row>
      <xdr:rowOff>132004</xdr:rowOff>
    </xdr:to>
    <xdr:cxnSp macro="">
      <xdr:nvCxnSpPr>
        <xdr:cNvPr id="119" name="直線コネクタ 118"/>
        <xdr:cNvCxnSpPr/>
      </xdr:nvCxnSpPr>
      <xdr:spPr>
        <a:xfrm flipV="1">
          <a:off x="3797300" y="9214053"/>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4271</xdr:rowOff>
    </xdr:from>
    <xdr:ext cx="534377" cy="259045"/>
    <xdr:sp macro="" textlink="">
      <xdr:nvSpPr>
        <xdr:cNvPr id="120" name="物件費平均値テキスト"/>
        <xdr:cNvSpPr txBox="1"/>
      </xdr:nvSpPr>
      <xdr:spPr>
        <a:xfrm>
          <a:off x="4686300" y="943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132004</xdr:rowOff>
    </xdr:from>
    <xdr:to>
      <xdr:col>19</xdr:col>
      <xdr:colOff>177800</xdr:colOff>
      <xdr:row>54</xdr:row>
      <xdr:rowOff>99276</xdr:rowOff>
    </xdr:to>
    <xdr:cxnSp macro="">
      <xdr:nvCxnSpPr>
        <xdr:cNvPr id="122" name="直線コネクタ 121"/>
        <xdr:cNvCxnSpPr/>
      </xdr:nvCxnSpPr>
      <xdr:spPr>
        <a:xfrm flipV="1">
          <a:off x="2908300" y="9218854"/>
          <a:ext cx="889000" cy="1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74757</xdr:rowOff>
    </xdr:from>
    <xdr:ext cx="534377" cy="259045"/>
    <xdr:sp macro="" textlink="">
      <xdr:nvSpPr>
        <xdr:cNvPr id="124" name="テキスト ボックス 123"/>
        <xdr:cNvSpPr txBox="1"/>
      </xdr:nvSpPr>
      <xdr:spPr>
        <a:xfrm>
          <a:off x="3530111" y="95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99276</xdr:rowOff>
    </xdr:from>
    <xdr:to>
      <xdr:col>15</xdr:col>
      <xdr:colOff>50800</xdr:colOff>
      <xdr:row>54</xdr:row>
      <xdr:rowOff>161646</xdr:rowOff>
    </xdr:to>
    <xdr:cxnSp macro="">
      <xdr:nvCxnSpPr>
        <xdr:cNvPr id="125" name="直線コネクタ 124"/>
        <xdr:cNvCxnSpPr/>
      </xdr:nvCxnSpPr>
      <xdr:spPr>
        <a:xfrm flipV="1">
          <a:off x="2019300" y="9357576"/>
          <a:ext cx="889000" cy="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103026</xdr:rowOff>
    </xdr:from>
    <xdr:ext cx="534377" cy="259045"/>
    <xdr:sp macro="" textlink="">
      <xdr:nvSpPr>
        <xdr:cNvPr id="127" name="テキスト ボックス 126"/>
        <xdr:cNvSpPr txBox="1"/>
      </xdr:nvSpPr>
      <xdr:spPr>
        <a:xfrm>
          <a:off x="2641111" y="95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161646</xdr:rowOff>
    </xdr:from>
    <xdr:to>
      <xdr:col>10</xdr:col>
      <xdr:colOff>114300</xdr:colOff>
      <xdr:row>55</xdr:row>
      <xdr:rowOff>140843</xdr:rowOff>
    </xdr:to>
    <xdr:cxnSp macro="">
      <xdr:nvCxnSpPr>
        <xdr:cNvPr id="128" name="直線コネクタ 127"/>
        <xdr:cNvCxnSpPr/>
      </xdr:nvCxnSpPr>
      <xdr:spPr>
        <a:xfrm flipV="1">
          <a:off x="1130300" y="9419946"/>
          <a:ext cx="889000" cy="15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109275</xdr:rowOff>
    </xdr:from>
    <xdr:ext cx="534377" cy="259045"/>
    <xdr:sp macro="" textlink="">
      <xdr:nvSpPr>
        <xdr:cNvPr id="130" name="テキスト ボックス 129"/>
        <xdr:cNvSpPr txBox="1"/>
      </xdr:nvSpPr>
      <xdr:spPr>
        <a:xfrm>
          <a:off x="1752111" y="95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47362</xdr:rowOff>
    </xdr:from>
    <xdr:ext cx="534377" cy="259045"/>
    <xdr:sp macro="" textlink="">
      <xdr:nvSpPr>
        <xdr:cNvPr id="132" name="テキスト ボックス 131"/>
        <xdr:cNvSpPr txBox="1"/>
      </xdr:nvSpPr>
      <xdr:spPr>
        <a:xfrm>
          <a:off x="863111" y="96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76403</xdr:rowOff>
    </xdr:from>
    <xdr:to>
      <xdr:col>24</xdr:col>
      <xdr:colOff>114300</xdr:colOff>
      <xdr:row>54</xdr:row>
      <xdr:rowOff>6553</xdr:rowOff>
    </xdr:to>
    <xdr:sp macro="" textlink="">
      <xdr:nvSpPr>
        <xdr:cNvPr id="138" name="楕円 137"/>
        <xdr:cNvSpPr/>
      </xdr:nvSpPr>
      <xdr:spPr>
        <a:xfrm>
          <a:off x="4584700" y="916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99280</xdr:rowOff>
    </xdr:from>
    <xdr:ext cx="534377" cy="259045"/>
    <xdr:sp macro="" textlink="">
      <xdr:nvSpPr>
        <xdr:cNvPr id="139" name="物件費該当値テキスト"/>
        <xdr:cNvSpPr txBox="1"/>
      </xdr:nvSpPr>
      <xdr:spPr>
        <a:xfrm>
          <a:off x="4686300" y="901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81204</xdr:rowOff>
    </xdr:from>
    <xdr:to>
      <xdr:col>20</xdr:col>
      <xdr:colOff>38100</xdr:colOff>
      <xdr:row>54</xdr:row>
      <xdr:rowOff>11354</xdr:rowOff>
    </xdr:to>
    <xdr:sp macro="" textlink="">
      <xdr:nvSpPr>
        <xdr:cNvPr id="140" name="楕円 139"/>
        <xdr:cNvSpPr/>
      </xdr:nvSpPr>
      <xdr:spPr>
        <a:xfrm>
          <a:off x="3746500" y="916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27881</xdr:rowOff>
    </xdr:from>
    <xdr:ext cx="534377" cy="259045"/>
    <xdr:sp macro="" textlink="">
      <xdr:nvSpPr>
        <xdr:cNvPr id="141" name="テキスト ボックス 140"/>
        <xdr:cNvSpPr txBox="1"/>
      </xdr:nvSpPr>
      <xdr:spPr>
        <a:xfrm>
          <a:off x="3530111" y="894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48476</xdr:rowOff>
    </xdr:from>
    <xdr:to>
      <xdr:col>15</xdr:col>
      <xdr:colOff>101600</xdr:colOff>
      <xdr:row>54</xdr:row>
      <xdr:rowOff>150076</xdr:rowOff>
    </xdr:to>
    <xdr:sp macro="" textlink="">
      <xdr:nvSpPr>
        <xdr:cNvPr id="142" name="楕円 141"/>
        <xdr:cNvSpPr/>
      </xdr:nvSpPr>
      <xdr:spPr>
        <a:xfrm>
          <a:off x="2857500" y="93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166603</xdr:rowOff>
    </xdr:from>
    <xdr:ext cx="534377" cy="259045"/>
    <xdr:sp macro="" textlink="">
      <xdr:nvSpPr>
        <xdr:cNvPr id="143" name="テキスト ボックス 142"/>
        <xdr:cNvSpPr txBox="1"/>
      </xdr:nvSpPr>
      <xdr:spPr>
        <a:xfrm>
          <a:off x="2641111" y="908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110846</xdr:rowOff>
    </xdr:from>
    <xdr:to>
      <xdr:col>10</xdr:col>
      <xdr:colOff>165100</xdr:colOff>
      <xdr:row>55</xdr:row>
      <xdr:rowOff>40996</xdr:rowOff>
    </xdr:to>
    <xdr:sp macro="" textlink="">
      <xdr:nvSpPr>
        <xdr:cNvPr id="144" name="楕円 143"/>
        <xdr:cNvSpPr/>
      </xdr:nvSpPr>
      <xdr:spPr>
        <a:xfrm>
          <a:off x="1968500" y="936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57523</xdr:rowOff>
    </xdr:from>
    <xdr:ext cx="534377" cy="259045"/>
    <xdr:sp macro="" textlink="">
      <xdr:nvSpPr>
        <xdr:cNvPr id="145" name="テキスト ボックス 144"/>
        <xdr:cNvSpPr txBox="1"/>
      </xdr:nvSpPr>
      <xdr:spPr>
        <a:xfrm>
          <a:off x="1752111" y="914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90043</xdr:rowOff>
    </xdr:from>
    <xdr:to>
      <xdr:col>6</xdr:col>
      <xdr:colOff>38100</xdr:colOff>
      <xdr:row>56</xdr:row>
      <xdr:rowOff>20193</xdr:rowOff>
    </xdr:to>
    <xdr:sp macro="" textlink="">
      <xdr:nvSpPr>
        <xdr:cNvPr id="146" name="楕円 145"/>
        <xdr:cNvSpPr/>
      </xdr:nvSpPr>
      <xdr:spPr>
        <a:xfrm>
          <a:off x="1079500" y="95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36720</xdr:rowOff>
    </xdr:from>
    <xdr:ext cx="534377" cy="259045"/>
    <xdr:sp macro="" textlink="">
      <xdr:nvSpPr>
        <xdr:cNvPr id="147" name="テキスト ボックス 146"/>
        <xdr:cNvSpPr txBox="1"/>
      </xdr:nvSpPr>
      <xdr:spPr>
        <a:xfrm>
          <a:off x="863111" y="929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60055</xdr:rowOff>
    </xdr:from>
    <xdr:to>
      <xdr:col>24</xdr:col>
      <xdr:colOff>63500</xdr:colOff>
      <xdr:row>76</xdr:row>
      <xdr:rowOff>62068</xdr:rowOff>
    </xdr:to>
    <xdr:cxnSp macro="">
      <xdr:nvCxnSpPr>
        <xdr:cNvPr id="174" name="直線コネクタ 173"/>
        <xdr:cNvCxnSpPr/>
      </xdr:nvCxnSpPr>
      <xdr:spPr>
        <a:xfrm flipV="1">
          <a:off x="3797300" y="13090255"/>
          <a:ext cx="8382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23801</xdr:rowOff>
    </xdr:from>
    <xdr:ext cx="469744" cy="259045"/>
    <xdr:sp macro="" textlink="">
      <xdr:nvSpPr>
        <xdr:cNvPr id="175" name="維持補修費平均値テキスト"/>
        <xdr:cNvSpPr txBox="1"/>
      </xdr:nvSpPr>
      <xdr:spPr>
        <a:xfrm>
          <a:off x="4686300" y="13054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52284</xdr:rowOff>
    </xdr:from>
    <xdr:to>
      <xdr:col>19</xdr:col>
      <xdr:colOff>177800</xdr:colOff>
      <xdr:row>76</xdr:row>
      <xdr:rowOff>62068</xdr:rowOff>
    </xdr:to>
    <xdr:cxnSp macro="">
      <xdr:nvCxnSpPr>
        <xdr:cNvPr id="177" name="直線コネクタ 176"/>
        <xdr:cNvCxnSpPr/>
      </xdr:nvCxnSpPr>
      <xdr:spPr>
        <a:xfrm>
          <a:off x="2908300" y="13082484"/>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148251</xdr:rowOff>
    </xdr:from>
    <xdr:ext cx="469744" cy="259045"/>
    <xdr:sp macro="" textlink="">
      <xdr:nvSpPr>
        <xdr:cNvPr id="179" name="テキスト ボックス 178"/>
        <xdr:cNvSpPr txBox="1"/>
      </xdr:nvSpPr>
      <xdr:spPr>
        <a:xfrm>
          <a:off x="3562428" y="131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52284</xdr:rowOff>
    </xdr:from>
    <xdr:to>
      <xdr:col>15</xdr:col>
      <xdr:colOff>50800</xdr:colOff>
      <xdr:row>76</xdr:row>
      <xdr:rowOff>83007</xdr:rowOff>
    </xdr:to>
    <xdr:cxnSp macro="">
      <xdr:nvCxnSpPr>
        <xdr:cNvPr id="180" name="直線コネクタ 179"/>
        <xdr:cNvCxnSpPr/>
      </xdr:nvCxnSpPr>
      <xdr:spPr>
        <a:xfrm flipV="1">
          <a:off x="2019300" y="13082484"/>
          <a:ext cx="889000" cy="3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154286</xdr:rowOff>
    </xdr:from>
    <xdr:ext cx="469744" cy="259045"/>
    <xdr:sp macro="" textlink="">
      <xdr:nvSpPr>
        <xdr:cNvPr id="182" name="テキスト ボックス 181"/>
        <xdr:cNvSpPr txBox="1"/>
      </xdr:nvSpPr>
      <xdr:spPr>
        <a:xfrm>
          <a:off x="2673428" y="131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83007</xdr:rowOff>
    </xdr:from>
    <xdr:to>
      <xdr:col>10</xdr:col>
      <xdr:colOff>114300</xdr:colOff>
      <xdr:row>76</xdr:row>
      <xdr:rowOff>115835</xdr:rowOff>
    </xdr:to>
    <xdr:cxnSp macro="">
      <xdr:nvCxnSpPr>
        <xdr:cNvPr id="183" name="直線コネクタ 182"/>
        <xdr:cNvCxnSpPr/>
      </xdr:nvCxnSpPr>
      <xdr:spPr>
        <a:xfrm flipV="1">
          <a:off x="1130300" y="13113207"/>
          <a:ext cx="889000" cy="3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160779</xdr:rowOff>
    </xdr:from>
    <xdr:ext cx="469744" cy="259045"/>
    <xdr:sp macro="" textlink="">
      <xdr:nvSpPr>
        <xdr:cNvPr id="185" name="テキスト ボックス 184"/>
        <xdr:cNvSpPr txBox="1"/>
      </xdr:nvSpPr>
      <xdr:spPr>
        <a:xfrm>
          <a:off x="1784428" y="1319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164051</xdr:rowOff>
    </xdr:from>
    <xdr:ext cx="469744" cy="259045"/>
    <xdr:sp macro="" textlink="">
      <xdr:nvSpPr>
        <xdr:cNvPr id="187" name="テキスト ボックス 186"/>
        <xdr:cNvSpPr txBox="1"/>
      </xdr:nvSpPr>
      <xdr:spPr>
        <a:xfrm>
          <a:off x="895428" y="12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9255</xdr:rowOff>
    </xdr:from>
    <xdr:to>
      <xdr:col>24</xdr:col>
      <xdr:colOff>114300</xdr:colOff>
      <xdr:row>76</xdr:row>
      <xdr:rowOff>110855</xdr:rowOff>
    </xdr:to>
    <xdr:sp macro="" textlink="">
      <xdr:nvSpPr>
        <xdr:cNvPr id="193" name="楕円 192"/>
        <xdr:cNvSpPr/>
      </xdr:nvSpPr>
      <xdr:spPr>
        <a:xfrm>
          <a:off x="4584700" y="1303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32133</xdr:rowOff>
    </xdr:from>
    <xdr:ext cx="469744" cy="259045"/>
    <xdr:sp macro="" textlink="">
      <xdr:nvSpPr>
        <xdr:cNvPr id="194" name="維持補修費該当値テキスト"/>
        <xdr:cNvSpPr txBox="1"/>
      </xdr:nvSpPr>
      <xdr:spPr>
        <a:xfrm>
          <a:off x="4686300" y="1289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11268</xdr:rowOff>
    </xdr:from>
    <xdr:to>
      <xdr:col>20</xdr:col>
      <xdr:colOff>38100</xdr:colOff>
      <xdr:row>76</xdr:row>
      <xdr:rowOff>112868</xdr:rowOff>
    </xdr:to>
    <xdr:sp macro="" textlink="">
      <xdr:nvSpPr>
        <xdr:cNvPr id="195" name="楕円 194"/>
        <xdr:cNvSpPr/>
      </xdr:nvSpPr>
      <xdr:spPr>
        <a:xfrm>
          <a:off x="3746500" y="1304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129395</xdr:rowOff>
    </xdr:from>
    <xdr:ext cx="469744" cy="259045"/>
    <xdr:sp macro="" textlink="">
      <xdr:nvSpPr>
        <xdr:cNvPr id="196" name="テキスト ボックス 195"/>
        <xdr:cNvSpPr txBox="1"/>
      </xdr:nvSpPr>
      <xdr:spPr>
        <a:xfrm>
          <a:off x="3562428" y="1281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1484</xdr:rowOff>
    </xdr:from>
    <xdr:to>
      <xdr:col>15</xdr:col>
      <xdr:colOff>101600</xdr:colOff>
      <xdr:row>76</xdr:row>
      <xdr:rowOff>103084</xdr:rowOff>
    </xdr:to>
    <xdr:sp macro="" textlink="">
      <xdr:nvSpPr>
        <xdr:cNvPr id="197" name="楕円 196"/>
        <xdr:cNvSpPr/>
      </xdr:nvSpPr>
      <xdr:spPr>
        <a:xfrm>
          <a:off x="2857500" y="1303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119611</xdr:rowOff>
    </xdr:from>
    <xdr:ext cx="469744" cy="259045"/>
    <xdr:sp macro="" textlink="">
      <xdr:nvSpPr>
        <xdr:cNvPr id="198" name="テキスト ボックス 197"/>
        <xdr:cNvSpPr txBox="1"/>
      </xdr:nvSpPr>
      <xdr:spPr>
        <a:xfrm>
          <a:off x="2673428" y="1280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32207</xdr:rowOff>
    </xdr:from>
    <xdr:to>
      <xdr:col>10</xdr:col>
      <xdr:colOff>165100</xdr:colOff>
      <xdr:row>76</xdr:row>
      <xdr:rowOff>133807</xdr:rowOff>
    </xdr:to>
    <xdr:sp macro="" textlink="">
      <xdr:nvSpPr>
        <xdr:cNvPr id="199" name="楕円 198"/>
        <xdr:cNvSpPr/>
      </xdr:nvSpPr>
      <xdr:spPr>
        <a:xfrm>
          <a:off x="19685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150334</xdr:rowOff>
    </xdr:from>
    <xdr:ext cx="469744" cy="259045"/>
    <xdr:sp macro="" textlink="">
      <xdr:nvSpPr>
        <xdr:cNvPr id="200" name="テキスト ボックス 199"/>
        <xdr:cNvSpPr txBox="1"/>
      </xdr:nvSpPr>
      <xdr:spPr>
        <a:xfrm>
          <a:off x="1784428" y="128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65035</xdr:rowOff>
    </xdr:from>
    <xdr:to>
      <xdr:col>6</xdr:col>
      <xdr:colOff>38100</xdr:colOff>
      <xdr:row>76</xdr:row>
      <xdr:rowOff>166635</xdr:rowOff>
    </xdr:to>
    <xdr:sp macro="" textlink="">
      <xdr:nvSpPr>
        <xdr:cNvPr id="201" name="楕円 200"/>
        <xdr:cNvSpPr/>
      </xdr:nvSpPr>
      <xdr:spPr>
        <a:xfrm>
          <a:off x="1079500" y="1309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157762</xdr:rowOff>
    </xdr:from>
    <xdr:ext cx="469744" cy="259045"/>
    <xdr:sp macro="" textlink="">
      <xdr:nvSpPr>
        <xdr:cNvPr id="202" name="テキスト ボックス 201"/>
        <xdr:cNvSpPr txBox="1"/>
      </xdr:nvSpPr>
      <xdr:spPr>
        <a:xfrm>
          <a:off x="895428" y="1318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22797</xdr:rowOff>
    </xdr:from>
    <xdr:to>
      <xdr:col>24</xdr:col>
      <xdr:colOff>63500</xdr:colOff>
      <xdr:row>94</xdr:row>
      <xdr:rowOff>61227</xdr:rowOff>
    </xdr:to>
    <xdr:cxnSp macro="">
      <xdr:nvCxnSpPr>
        <xdr:cNvPr id="232" name="直線コネクタ 231"/>
        <xdr:cNvCxnSpPr/>
      </xdr:nvCxnSpPr>
      <xdr:spPr>
        <a:xfrm flipV="1">
          <a:off x="3797300" y="16139097"/>
          <a:ext cx="838200" cy="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29012</xdr:rowOff>
    </xdr:from>
    <xdr:ext cx="599010" cy="259045"/>
    <xdr:sp macro="" textlink="">
      <xdr:nvSpPr>
        <xdr:cNvPr id="233" name="扶助費平均値テキスト"/>
        <xdr:cNvSpPr txBox="1"/>
      </xdr:nvSpPr>
      <xdr:spPr>
        <a:xfrm>
          <a:off x="4686300" y="16316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61227</xdr:rowOff>
    </xdr:from>
    <xdr:to>
      <xdr:col>19</xdr:col>
      <xdr:colOff>177800</xdr:colOff>
      <xdr:row>94</xdr:row>
      <xdr:rowOff>129705</xdr:rowOff>
    </xdr:to>
    <xdr:cxnSp macro="">
      <xdr:nvCxnSpPr>
        <xdr:cNvPr id="235" name="直線コネクタ 234"/>
        <xdr:cNvCxnSpPr/>
      </xdr:nvCxnSpPr>
      <xdr:spPr>
        <a:xfrm flipV="1">
          <a:off x="2908300" y="16177527"/>
          <a:ext cx="889000" cy="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168927</xdr:rowOff>
    </xdr:from>
    <xdr:ext cx="599010" cy="259045"/>
    <xdr:sp macro="" textlink="">
      <xdr:nvSpPr>
        <xdr:cNvPr id="237" name="テキスト ボックス 236"/>
        <xdr:cNvSpPr txBox="1"/>
      </xdr:nvSpPr>
      <xdr:spPr>
        <a:xfrm>
          <a:off x="3497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129705</xdr:rowOff>
    </xdr:from>
    <xdr:to>
      <xdr:col>15</xdr:col>
      <xdr:colOff>50800</xdr:colOff>
      <xdr:row>95</xdr:row>
      <xdr:rowOff>47523</xdr:rowOff>
    </xdr:to>
    <xdr:cxnSp macro="">
      <xdr:nvCxnSpPr>
        <xdr:cNvPr id="238" name="直線コネクタ 237"/>
        <xdr:cNvCxnSpPr/>
      </xdr:nvCxnSpPr>
      <xdr:spPr>
        <a:xfrm flipV="1">
          <a:off x="2019300" y="16246005"/>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63009</xdr:rowOff>
    </xdr:from>
    <xdr:ext cx="599010" cy="259045"/>
    <xdr:sp macro="" textlink="">
      <xdr:nvSpPr>
        <xdr:cNvPr id="240" name="テキスト ボックス 239"/>
        <xdr:cNvSpPr txBox="1"/>
      </xdr:nvSpPr>
      <xdr:spPr>
        <a:xfrm>
          <a:off x="2608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47523</xdr:rowOff>
    </xdr:from>
    <xdr:to>
      <xdr:col>10</xdr:col>
      <xdr:colOff>114300</xdr:colOff>
      <xdr:row>95</xdr:row>
      <xdr:rowOff>129223</xdr:rowOff>
    </xdr:to>
    <xdr:cxnSp macro="">
      <xdr:nvCxnSpPr>
        <xdr:cNvPr id="241" name="直線コネクタ 240"/>
        <xdr:cNvCxnSpPr/>
      </xdr:nvCxnSpPr>
      <xdr:spPr>
        <a:xfrm flipV="1">
          <a:off x="1130300" y="16335273"/>
          <a:ext cx="889000" cy="8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100779</xdr:rowOff>
    </xdr:from>
    <xdr:ext cx="534377" cy="259045"/>
    <xdr:sp macro="" textlink="">
      <xdr:nvSpPr>
        <xdr:cNvPr id="243" name="テキスト ボックス 242"/>
        <xdr:cNvSpPr txBox="1"/>
      </xdr:nvSpPr>
      <xdr:spPr>
        <a:xfrm>
          <a:off x="1752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170299</xdr:rowOff>
    </xdr:from>
    <xdr:ext cx="534377" cy="259045"/>
    <xdr:sp macro="" textlink="">
      <xdr:nvSpPr>
        <xdr:cNvPr id="245" name="テキスト ボックス 244"/>
        <xdr:cNvSpPr txBox="1"/>
      </xdr:nvSpPr>
      <xdr:spPr>
        <a:xfrm>
          <a:off x="863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143447</xdr:rowOff>
    </xdr:from>
    <xdr:to>
      <xdr:col>24</xdr:col>
      <xdr:colOff>114300</xdr:colOff>
      <xdr:row>94</xdr:row>
      <xdr:rowOff>73597</xdr:rowOff>
    </xdr:to>
    <xdr:sp macro="" textlink="">
      <xdr:nvSpPr>
        <xdr:cNvPr id="251" name="楕円 250"/>
        <xdr:cNvSpPr/>
      </xdr:nvSpPr>
      <xdr:spPr>
        <a:xfrm>
          <a:off x="4584700" y="160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166324</xdr:rowOff>
    </xdr:from>
    <xdr:ext cx="599010" cy="259045"/>
    <xdr:sp macro="" textlink="">
      <xdr:nvSpPr>
        <xdr:cNvPr id="252" name="扶助費該当値テキスト"/>
        <xdr:cNvSpPr txBox="1"/>
      </xdr:nvSpPr>
      <xdr:spPr>
        <a:xfrm>
          <a:off x="4686300" y="1593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10427</xdr:rowOff>
    </xdr:from>
    <xdr:to>
      <xdr:col>20</xdr:col>
      <xdr:colOff>38100</xdr:colOff>
      <xdr:row>94</xdr:row>
      <xdr:rowOff>112027</xdr:rowOff>
    </xdr:to>
    <xdr:sp macro="" textlink="">
      <xdr:nvSpPr>
        <xdr:cNvPr id="253" name="楕円 252"/>
        <xdr:cNvSpPr/>
      </xdr:nvSpPr>
      <xdr:spPr>
        <a:xfrm>
          <a:off x="3746500" y="161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128554</xdr:rowOff>
    </xdr:from>
    <xdr:ext cx="599010" cy="259045"/>
    <xdr:sp macro="" textlink="">
      <xdr:nvSpPr>
        <xdr:cNvPr id="254" name="テキスト ボックス 253"/>
        <xdr:cNvSpPr txBox="1"/>
      </xdr:nvSpPr>
      <xdr:spPr>
        <a:xfrm>
          <a:off x="3497795" y="1590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78905</xdr:rowOff>
    </xdr:from>
    <xdr:to>
      <xdr:col>15</xdr:col>
      <xdr:colOff>101600</xdr:colOff>
      <xdr:row>95</xdr:row>
      <xdr:rowOff>9055</xdr:rowOff>
    </xdr:to>
    <xdr:sp macro="" textlink="">
      <xdr:nvSpPr>
        <xdr:cNvPr id="255" name="楕円 254"/>
        <xdr:cNvSpPr/>
      </xdr:nvSpPr>
      <xdr:spPr>
        <a:xfrm>
          <a:off x="2857500" y="161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25582</xdr:rowOff>
    </xdr:from>
    <xdr:ext cx="599010" cy="259045"/>
    <xdr:sp macro="" textlink="">
      <xdr:nvSpPr>
        <xdr:cNvPr id="256" name="テキスト ボックス 255"/>
        <xdr:cNvSpPr txBox="1"/>
      </xdr:nvSpPr>
      <xdr:spPr>
        <a:xfrm>
          <a:off x="2608795" y="1597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168173</xdr:rowOff>
    </xdr:from>
    <xdr:to>
      <xdr:col>10</xdr:col>
      <xdr:colOff>165100</xdr:colOff>
      <xdr:row>95</xdr:row>
      <xdr:rowOff>98323</xdr:rowOff>
    </xdr:to>
    <xdr:sp macro="" textlink="">
      <xdr:nvSpPr>
        <xdr:cNvPr id="257" name="楕円 256"/>
        <xdr:cNvSpPr/>
      </xdr:nvSpPr>
      <xdr:spPr>
        <a:xfrm>
          <a:off x="1968500" y="162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114850</xdr:rowOff>
    </xdr:from>
    <xdr:ext cx="599010" cy="259045"/>
    <xdr:sp macro="" textlink="">
      <xdr:nvSpPr>
        <xdr:cNvPr id="258" name="テキスト ボックス 257"/>
        <xdr:cNvSpPr txBox="1"/>
      </xdr:nvSpPr>
      <xdr:spPr>
        <a:xfrm>
          <a:off x="1719795" y="1605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78423</xdr:rowOff>
    </xdr:from>
    <xdr:to>
      <xdr:col>6</xdr:col>
      <xdr:colOff>38100</xdr:colOff>
      <xdr:row>96</xdr:row>
      <xdr:rowOff>8573</xdr:rowOff>
    </xdr:to>
    <xdr:sp macro="" textlink="">
      <xdr:nvSpPr>
        <xdr:cNvPr id="259" name="楕円 258"/>
        <xdr:cNvSpPr/>
      </xdr:nvSpPr>
      <xdr:spPr>
        <a:xfrm>
          <a:off x="1079500" y="1636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25100</xdr:rowOff>
    </xdr:from>
    <xdr:ext cx="599010" cy="259045"/>
    <xdr:sp macro="" textlink="">
      <xdr:nvSpPr>
        <xdr:cNvPr id="260" name="テキスト ボックス 259"/>
        <xdr:cNvSpPr txBox="1"/>
      </xdr:nvSpPr>
      <xdr:spPr>
        <a:xfrm>
          <a:off x="830795" y="1614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74745</xdr:rowOff>
    </xdr:from>
    <xdr:to>
      <xdr:col>55</xdr:col>
      <xdr:colOff>0</xdr:colOff>
      <xdr:row>33</xdr:row>
      <xdr:rowOff>94111</xdr:rowOff>
    </xdr:to>
    <xdr:cxnSp macro="">
      <xdr:nvCxnSpPr>
        <xdr:cNvPr id="292" name="直線コネクタ 291"/>
        <xdr:cNvCxnSpPr/>
      </xdr:nvCxnSpPr>
      <xdr:spPr>
        <a:xfrm>
          <a:off x="9639300" y="5732595"/>
          <a:ext cx="8382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123889</xdr:rowOff>
    </xdr:from>
    <xdr:ext cx="534377" cy="259045"/>
    <xdr:sp macro="" textlink="">
      <xdr:nvSpPr>
        <xdr:cNvPr id="293" name="補助費等平均値テキスト"/>
        <xdr:cNvSpPr txBox="1"/>
      </xdr:nvSpPr>
      <xdr:spPr>
        <a:xfrm>
          <a:off x="10528300" y="612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74745</xdr:rowOff>
    </xdr:from>
    <xdr:to>
      <xdr:col>50</xdr:col>
      <xdr:colOff>114300</xdr:colOff>
      <xdr:row>33</xdr:row>
      <xdr:rowOff>82779</xdr:rowOff>
    </xdr:to>
    <xdr:cxnSp macro="">
      <xdr:nvCxnSpPr>
        <xdr:cNvPr id="295" name="直線コネクタ 294"/>
        <xdr:cNvCxnSpPr/>
      </xdr:nvCxnSpPr>
      <xdr:spPr>
        <a:xfrm flipV="1">
          <a:off x="8750300" y="5732595"/>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41887</xdr:rowOff>
    </xdr:from>
    <xdr:ext cx="534377" cy="259045"/>
    <xdr:sp macro="" textlink="">
      <xdr:nvSpPr>
        <xdr:cNvPr id="297" name="テキスト ボックス 296"/>
        <xdr:cNvSpPr txBox="1"/>
      </xdr:nvSpPr>
      <xdr:spPr>
        <a:xfrm>
          <a:off x="9372111" y="621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82779</xdr:rowOff>
    </xdr:from>
    <xdr:to>
      <xdr:col>45</xdr:col>
      <xdr:colOff>177800</xdr:colOff>
      <xdr:row>34</xdr:row>
      <xdr:rowOff>64915</xdr:rowOff>
    </xdr:to>
    <xdr:cxnSp macro="">
      <xdr:nvCxnSpPr>
        <xdr:cNvPr id="298" name="直線コネクタ 297"/>
        <xdr:cNvCxnSpPr/>
      </xdr:nvCxnSpPr>
      <xdr:spPr>
        <a:xfrm flipV="1">
          <a:off x="7861300" y="5740629"/>
          <a:ext cx="889000" cy="15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41920</xdr:rowOff>
    </xdr:from>
    <xdr:ext cx="534377" cy="259045"/>
    <xdr:sp macro="" textlink="">
      <xdr:nvSpPr>
        <xdr:cNvPr id="300" name="テキスト ボックス 299"/>
        <xdr:cNvSpPr txBox="1"/>
      </xdr:nvSpPr>
      <xdr:spPr>
        <a:xfrm>
          <a:off x="8483111" y="62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64915</xdr:rowOff>
    </xdr:from>
    <xdr:to>
      <xdr:col>41</xdr:col>
      <xdr:colOff>50800</xdr:colOff>
      <xdr:row>35</xdr:row>
      <xdr:rowOff>25073</xdr:rowOff>
    </xdr:to>
    <xdr:cxnSp macro="">
      <xdr:nvCxnSpPr>
        <xdr:cNvPr id="301" name="直線コネクタ 300"/>
        <xdr:cNvCxnSpPr/>
      </xdr:nvCxnSpPr>
      <xdr:spPr>
        <a:xfrm flipV="1">
          <a:off x="6972300" y="5894215"/>
          <a:ext cx="889000" cy="13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48908</xdr:rowOff>
    </xdr:from>
    <xdr:ext cx="534377" cy="259045"/>
    <xdr:sp macro="" textlink="">
      <xdr:nvSpPr>
        <xdr:cNvPr id="303" name="テキスト ボックス 302"/>
        <xdr:cNvSpPr txBox="1"/>
      </xdr:nvSpPr>
      <xdr:spPr>
        <a:xfrm>
          <a:off x="7594111" y="62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48712</xdr:rowOff>
    </xdr:from>
    <xdr:ext cx="534377" cy="259045"/>
    <xdr:sp macro="" textlink="">
      <xdr:nvSpPr>
        <xdr:cNvPr id="305" name="テキスト ボックス 304"/>
        <xdr:cNvSpPr txBox="1"/>
      </xdr:nvSpPr>
      <xdr:spPr>
        <a:xfrm>
          <a:off x="6705111" y="62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43311</xdr:rowOff>
    </xdr:from>
    <xdr:to>
      <xdr:col>55</xdr:col>
      <xdr:colOff>50800</xdr:colOff>
      <xdr:row>33</xdr:row>
      <xdr:rowOff>144911</xdr:rowOff>
    </xdr:to>
    <xdr:sp macro="" textlink="">
      <xdr:nvSpPr>
        <xdr:cNvPr id="311" name="楕円 310"/>
        <xdr:cNvSpPr/>
      </xdr:nvSpPr>
      <xdr:spPr>
        <a:xfrm>
          <a:off x="10426700" y="57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66188</xdr:rowOff>
    </xdr:from>
    <xdr:ext cx="534377" cy="259045"/>
    <xdr:sp macro="" textlink="">
      <xdr:nvSpPr>
        <xdr:cNvPr id="312" name="補助費等該当値テキスト"/>
        <xdr:cNvSpPr txBox="1"/>
      </xdr:nvSpPr>
      <xdr:spPr>
        <a:xfrm>
          <a:off x="10528300" y="55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23945</xdr:rowOff>
    </xdr:from>
    <xdr:to>
      <xdr:col>50</xdr:col>
      <xdr:colOff>165100</xdr:colOff>
      <xdr:row>33</xdr:row>
      <xdr:rowOff>125545</xdr:rowOff>
    </xdr:to>
    <xdr:sp macro="" textlink="">
      <xdr:nvSpPr>
        <xdr:cNvPr id="313" name="楕円 312"/>
        <xdr:cNvSpPr/>
      </xdr:nvSpPr>
      <xdr:spPr>
        <a:xfrm>
          <a:off x="9588500" y="56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142072</xdr:rowOff>
    </xdr:from>
    <xdr:ext cx="534377" cy="259045"/>
    <xdr:sp macro="" textlink="">
      <xdr:nvSpPr>
        <xdr:cNvPr id="314" name="テキスト ボックス 313"/>
        <xdr:cNvSpPr txBox="1"/>
      </xdr:nvSpPr>
      <xdr:spPr>
        <a:xfrm>
          <a:off x="9372111" y="545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31979</xdr:rowOff>
    </xdr:from>
    <xdr:to>
      <xdr:col>46</xdr:col>
      <xdr:colOff>38100</xdr:colOff>
      <xdr:row>33</xdr:row>
      <xdr:rowOff>133579</xdr:rowOff>
    </xdr:to>
    <xdr:sp macro="" textlink="">
      <xdr:nvSpPr>
        <xdr:cNvPr id="315" name="楕円 314"/>
        <xdr:cNvSpPr/>
      </xdr:nvSpPr>
      <xdr:spPr>
        <a:xfrm>
          <a:off x="8699500" y="56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150106</xdr:rowOff>
    </xdr:from>
    <xdr:ext cx="534377" cy="259045"/>
    <xdr:sp macro="" textlink="">
      <xdr:nvSpPr>
        <xdr:cNvPr id="316" name="テキスト ボックス 315"/>
        <xdr:cNvSpPr txBox="1"/>
      </xdr:nvSpPr>
      <xdr:spPr>
        <a:xfrm>
          <a:off x="8483111" y="546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14115</xdr:rowOff>
    </xdr:from>
    <xdr:to>
      <xdr:col>41</xdr:col>
      <xdr:colOff>101600</xdr:colOff>
      <xdr:row>34</xdr:row>
      <xdr:rowOff>115715</xdr:rowOff>
    </xdr:to>
    <xdr:sp macro="" textlink="">
      <xdr:nvSpPr>
        <xdr:cNvPr id="317" name="楕円 316"/>
        <xdr:cNvSpPr/>
      </xdr:nvSpPr>
      <xdr:spPr>
        <a:xfrm>
          <a:off x="7810500" y="58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132242</xdr:rowOff>
    </xdr:from>
    <xdr:ext cx="534377" cy="259045"/>
    <xdr:sp macro="" textlink="">
      <xdr:nvSpPr>
        <xdr:cNvPr id="318" name="テキスト ボックス 317"/>
        <xdr:cNvSpPr txBox="1"/>
      </xdr:nvSpPr>
      <xdr:spPr>
        <a:xfrm>
          <a:off x="7594111" y="561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145723</xdr:rowOff>
    </xdr:from>
    <xdr:to>
      <xdr:col>36</xdr:col>
      <xdr:colOff>165100</xdr:colOff>
      <xdr:row>35</xdr:row>
      <xdr:rowOff>75873</xdr:rowOff>
    </xdr:to>
    <xdr:sp macro="" textlink="">
      <xdr:nvSpPr>
        <xdr:cNvPr id="319" name="楕円 318"/>
        <xdr:cNvSpPr/>
      </xdr:nvSpPr>
      <xdr:spPr>
        <a:xfrm>
          <a:off x="6921500" y="597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92400</xdr:rowOff>
    </xdr:from>
    <xdr:ext cx="534377" cy="259045"/>
    <xdr:sp macro="" textlink="">
      <xdr:nvSpPr>
        <xdr:cNvPr id="320" name="テキスト ボックス 319"/>
        <xdr:cNvSpPr txBox="1"/>
      </xdr:nvSpPr>
      <xdr:spPr>
        <a:xfrm>
          <a:off x="6705111" y="57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75788</xdr:rowOff>
    </xdr:from>
    <xdr:to>
      <xdr:col>55</xdr:col>
      <xdr:colOff>0</xdr:colOff>
      <xdr:row>56</xdr:row>
      <xdr:rowOff>129527</xdr:rowOff>
    </xdr:to>
    <xdr:cxnSp macro="">
      <xdr:nvCxnSpPr>
        <xdr:cNvPr id="350" name="直線コネクタ 349"/>
        <xdr:cNvCxnSpPr/>
      </xdr:nvCxnSpPr>
      <xdr:spPr>
        <a:xfrm flipV="1">
          <a:off x="9639300" y="9505538"/>
          <a:ext cx="838200" cy="2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122800</xdr:rowOff>
    </xdr:from>
    <xdr:ext cx="534377" cy="259045"/>
    <xdr:sp macro="" textlink="">
      <xdr:nvSpPr>
        <xdr:cNvPr id="351" name="普通建設事業費平均値テキスト"/>
        <xdr:cNvSpPr txBox="1"/>
      </xdr:nvSpPr>
      <xdr:spPr>
        <a:xfrm>
          <a:off x="10528300" y="9552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6159</xdr:rowOff>
    </xdr:from>
    <xdr:to>
      <xdr:col>50</xdr:col>
      <xdr:colOff>114300</xdr:colOff>
      <xdr:row>56</xdr:row>
      <xdr:rowOff>129527</xdr:rowOff>
    </xdr:to>
    <xdr:cxnSp macro="">
      <xdr:nvCxnSpPr>
        <xdr:cNvPr id="353" name="直線コネクタ 352"/>
        <xdr:cNvCxnSpPr/>
      </xdr:nvCxnSpPr>
      <xdr:spPr>
        <a:xfrm>
          <a:off x="8750300" y="8578659"/>
          <a:ext cx="889000" cy="115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123302</xdr:rowOff>
    </xdr:from>
    <xdr:ext cx="534377" cy="259045"/>
    <xdr:sp macro="" textlink="">
      <xdr:nvSpPr>
        <xdr:cNvPr id="355" name="テキスト ボックス 354"/>
        <xdr:cNvSpPr txBox="1"/>
      </xdr:nvSpPr>
      <xdr:spPr>
        <a:xfrm>
          <a:off x="9372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6159</xdr:rowOff>
    </xdr:from>
    <xdr:to>
      <xdr:col>45</xdr:col>
      <xdr:colOff>177800</xdr:colOff>
      <xdr:row>51</xdr:row>
      <xdr:rowOff>88818</xdr:rowOff>
    </xdr:to>
    <xdr:cxnSp macro="">
      <xdr:nvCxnSpPr>
        <xdr:cNvPr id="356" name="直線コネクタ 355"/>
        <xdr:cNvCxnSpPr/>
      </xdr:nvCxnSpPr>
      <xdr:spPr>
        <a:xfrm flipV="1">
          <a:off x="7861300" y="8578659"/>
          <a:ext cx="889000" cy="2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12463</xdr:rowOff>
    </xdr:from>
    <xdr:ext cx="534377" cy="259045"/>
    <xdr:sp macro="" textlink="">
      <xdr:nvSpPr>
        <xdr:cNvPr id="358" name="テキスト ボックス 357"/>
        <xdr:cNvSpPr txBox="1"/>
      </xdr:nvSpPr>
      <xdr:spPr>
        <a:xfrm>
          <a:off x="8483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88818</xdr:rowOff>
    </xdr:from>
    <xdr:to>
      <xdr:col>41</xdr:col>
      <xdr:colOff>50800</xdr:colOff>
      <xdr:row>54</xdr:row>
      <xdr:rowOff>26581</xdr:rowOff>
    </xdr:to>
    <xdr:cxnSp macro="">
      <xdr:nvCxnSpPr>
        <xdr:cNvPr id="359" name="直線コネクタ 358"/>
        <xdr:cNvCxnSpPr/>
      </xdr:nvCxnSpPr>
      <xdr:spPr>
        <a:xfrm flipV="1">
          <a:off x="6972300" y="8832768"/>
          <a:ext cx="889000" cy="45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169949</xdr:rowOff>
    </xdr:from>
    <xdr:ext cx="534377" cy="259045"/>
    <xdr:sp macro="" textlink="">
      <xdr:nvSpPr>
        <xdr:cNvPr id="361" name="テキスト ボックス 360"/>
        <xdr:cNvSpPr txBox="1"/>
      </xdr:nvSpPr>
      <xdr:spPr>
        <a:xfrm>
          <a:off x="7594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73480</xdr:rowOff>
    </xdr:from>
    <xdr:ext cx="534377" cy="259045"/>
    <xdr:sp macro="" textlink="">
      <xdr:nvSpPr>
        <xdr:cNvPr id="363" name="テキスト ボックス 362"/>
        <xdr:cNvSpPr txBox="1"/>
      </xdr:nvSpPr>
      <xdr:spPr>
        <a:xfrm>
          <a:off x="6705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24988</xdr:rowOff>
    </xdr:from>
    <xdr:to>
      <xdr:col>55</xdr:col>
      <xdr:colOff>50800</xdr:colOff>
      <xdr:row>55</xdr:row>
      <xdr:rowOff>126588</xdr:rowOff>
    </xdr:to>
    <xdr:sp macro="" textlink="">
      <xdr:nvSpPr>
        <xdr:cNvPr id="369" name="楕円 368"/>
        <xdr:cNvSpPr/>
      </xdr:nvSpPr>
      <xdr:spPr>
        <a:xfrm>
          <a:off x="10426700" y="94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47865</xdr:rowOff>
    </xdr:from>
    <xdr:ext cx="534377" cy="259045"/>
    <xdr:sp macro="" textlink="">
      <xdr:nvSpPr>
        <xdr:cNvPr id="370" name="普通建設事業費該当値テキスト"/>
        <xdr:cNvSpPr txBox="1"/>
      </xdr:nvSpPr>
      <xdr:spPr>
        <a:xfrm>
          <a:off x="10528300" y="930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78727</xdr:rowOff>
    </xdr:from>
    <xdr:to>
      <xdr:col>50</xdr:col>
      <xdr:colOff>165100</xdr:colOff>
      <xdr:row>57</xdr:row>
      <xdr:rowOff>8877</xdr:rowOff>
    </xdr:to>
    <xdr:sp macro="" textlink="">
      <xdr:nvSpPr>
        <xdr:cNvPr id="371" name="楕円 370"/>
        <xdr:cNvSpPr/>
      </xdr:nvSpPr>
      <xdr:spPr>
        <a:xfrm>
          <a:off x="9588500" y="967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xdr:rowOff>
    </xdr:from>
    <xdr:ext cx="534377" cy="259045"/>
    <xdr:sp macro="" textlink="">
      <xdr:nvSpPr>
        <xdr:cNvPr id="372" name="テキスト ボックス 371"/>
        <xdr:cNvSpPr txBox="1"/>
      </xdr:nvSpPr>
      <xdr:spPr>
        <a:xfrm>
          <a:off x="9372111" y="97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126809</xdr:rowOff>
    </xdr:from>
    <xdr:to>
      <xdr:col>46</xdr:col>
      <xdr:colOff>38100</xdr:colOff>
      <xdr:row>50</xdr:row>
      <xdr:rowOff>56959</xdr:rowOff>
    </xdr:to>
    <xdr:sp macro="" textlink="">
      <xdr:nvSpPr>
        <xdr:cNvPr id="373" name="楕円 372"/>
        <xdr:cNvSpPr/>
      </xdr:nvSpPr>
      <xdr:spPr>
        <a:xfrm>
          <a:off x="8699500" y="85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73486</xdr:rowOff>
    </xdr:from>
    <xdr:ext cx="599010" cy="259045"/>
    <xdr:sp macro="" textlink="">
      <xdr:nvSpPr>
        <xdr:cNvPr id="374" name="テキスト ボックス 373"/>
        <xdr:cNvSpPr txBox="1"/>
      </xdr:nvSpPr>
      <xdr:spPr>
        <a:xfrm>
          <a:off x="8450795" y="83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38018</xdr:rowOff>
    </xdr:from>
    <xdr:to>
      <xdr:col>41</xdr:col>
      <xdr:colOff>101600</xdr:colOff>
      <xdr:row>51</xdr:row>
      <xdr:rowOff>139618</xdr:rowOff>
    </xdr:to>
    <xdr:sp macro="" textlink="">
      <xdr:nvSpPr>
        <xdr:cNvPr id="375" name="楕円 374"/>
        <xdr:cNvSpPr/>
      </xdr:nvSpPr>
      <xdr:spPr>
        <a:xfrm>
          <a:off x="7810500" y="87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156145</xdr:rowOff>
    </xdr:from>
    <xdr:ext cx="534377" cy="259045"/>
    <xdr:sp macro="" textlink="">
      <xdr:nvSpPr>
        <xdr:cNvPr id="376" name="テキスト ボックス 375"/>
        <xdr:cNvSpPr txBox="1"/>
      </xdr:nvSpPr>
      <xdr:spPr>
        <a:xfrm>
          <a:off x="7594111" y="855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147231</xdr:rowOff>
    </xdr:from>
    <xdr:to>
      <xdr:col>36</xdr:col>
      <xdr:colOff>165100</xdr:colOff>
      <xdr:row>54</xdr:row>
      <xdr:rowOff>77381</xdr:rowOff>
    </xdr:to>
    <xdr:sp macro="" textlink="">
      <xdr:nvSpPr>
        <xdr:cNvPr id="377" name="楕円 376"/>
        <xdr:cNvSpPr/>
      </xdr:nvSpPr>
      <xdr:spPr>
        <a:xfrm>
          <a:off x="6921500" y="92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93908</xdr:rowOff>
    </xdr:from>
    <xdr:ext cx="534377" cy="259045"/>
    <xdr:sp macro="" textlink="">
      <xdr:nvSpPr>
        <xdr:cNvPr id="378" name="テキスト ボックス 377"/>
        <xdr:cNvSpPr txBox="1"/>
      </xdr:nvSpPr>
      <xdr:spPr>
        <a:xfrm>
          <a:off x="6705111" y="90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123012</xdr:rowOff>
    </xdr:from>
    <xdr:to>
      <xdr:col>54</xdr:col>
      <xdr:colOff>189865</xdr:colOff>
      <xdr:row>79</xdr:row>
      <xdr:rowOff>39706</xdr:rowOff>
    </xdr:to>
    <xdr:cxnSp macro="">
      <xdr:nvCxnSpPr>
        <xdr:cNvPr id="402" name="直線コネクタ 401"/>
        <xdr:cNvCxnSpPr/>
      </xdr:nvCxnSpPr>
      <xdr:spPr>
        <a:xfrm flipV="1">
          <a:off x="10475595" y="12810312"/>
          <a:ext cx="1270" cy="7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43533</xdr:rowOff>
    </xdr:from>
    <xdr:ext cx="378565" cy="259045"/>
    <xdr:sp macro="" textlink="">
      <xdr:nvSpPr>
        <xdr:cNvPr id="403" name="普通建設事業費 （ うち新規整備　）最小値テキスト"/>
        <xdr:cNvSpPr txBox="1"/>
      </xdr:nvSpPr>
      <xdr:spPr>
        <a:xfrm>
          <a:off x="10528300" y="13588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39706</xdr:rowOff>
    </xdr:from>
    <xdr:to>
      <xdr:col>55</xdr:col>
      <xdr:colOff>88900</xdr:colOff>
      <xdr:row>79</xdr:row>
      <xdr:rowOff>39706</xdr:rowOff>
    </xdr:to>
    <xdr:cxnSp macro="">
      <xdr:nvCxnSpPr>
        <xdr:cNvPr id="404" name="直線コネクタ 403"/>
        <xdr:cNvCxnSpPr/>
      </xdr:nvCxnSpPr>
      <xdr:spPr>
        <a:xfrm>
          <a:off x="10388600" y="1358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69689</xdr:rowOff>
    </xdr:from>
    <xdr:ext cx="534377" cy="259045"/>
    <xdr:sp macro="" textlink="">
      <xdr:nvSpPr>
        <xdr:cNvPr id="405" name="普通建設事業費 （ うち新規整備　）最大値テキスト"/>
        <xdr:cNvSpPr txBox="1"/>
      </xdr:nvSpPr>
      <xdr:spPr>
        <a:xfrm>
          <a:off x="10528300" y="125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123012</xdr:rowOff>
    </xdr:from>
    <xdr:to>
      <xdr:col>55</xdr:col>
      <xdr:colOff>88900</xdr:colOff>
      <xdr:row>74</xdr:row>
      <xdr:rowOff>123012</xdr:rowOff>
    </xdr:to>
    <xdr:cxnSp macro="">
      <xdr:nvCxnSpPr>
        <xdr:cNvPr id="406" name="直線コネクタ 405"/>
        <xdr:cNvCxnSpPr/>
      </xdr:nvCxnSpPr>
      <xdr:spPr>
        <a:xfrm>
          <a:off x="10388600" y="128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121679</xdr:rowOff>
    </xdr:from>
    <xdr:to>
      <xdr:col>55</xdr:col>
      <xdr:colOff>0</xdr:colOff>
      <xdr:row>78</xdr:row>
      <xdr:rowOff>129242</xdr:rowOff>
    </xdr:to>
    <xdr:cxnSp macro="">
      <xdr:nvCxnSpPr>
        <xdr:cNvPr id="407" name="直線コネクタ 406"/>
        <xdr:cNvCxnSpPr/>
      </xdr:nvCxnSpPr>
      <xdr:spPr>
        <a:xfrm>
          <a:off x="9639300" y="13494779"/>
          <a:ext cx="8382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144200</xdr:rowOff>
    </xdr:from>
    <xdr:ext cx="534377" cy="259045"/>
    <xdr:sp macro="" textlink="">
      <xdr:nvSpPr>
        <xdr:cNvPr id="408" name="普通建設事業費 （ うち新規整備　）平均値テキスト"/>
        <xdr:cNvSpPr txBox="1"/>
      </xdr:nvSpPr>
      <xdr:spPr>
        <a:xfrm>
          <a:off x="10528300" y="13174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121323</xdr:rowOff>
    </xdr:from>
    <xdr:to>
      <xdr:col>55</xdr:col>
      <xdr:colOff>50800</xdr:colOff>
      <xdr:row>78</xdr:row>
      <xdr:rowOff>51473</xdr:rowOff>
    </xdr:to>
    <xdr:sp macro="" textlink="">
      <xdr:nvSpPr>
        <xdr:cNvPr id="409" name="フローチャート: 判断 408"/>
        <xdr:cNvSpPr/>
      </xdr:nvSpPr>
      <xdr:spPr>
        <a:xfrm>
          <a:off x="10426700" y="1332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29953</xdr:rowOff>
    </xdr:from>
    <xdr:to>
      <xdr:col>50</xdr:col>
      <xdr:colOff>114300</xdr:colOff>
      <xdr:row>78</xdr:row>
      <xdr:rowOff>121679</xdr:rowOff>
    </xdr:to>
    <xdr:cxnSp macro="">
      <xdr:nvCxnSpPr>
        <xdr:cNvPr id="410" name="直線コネクタ 409"/>
        <xdr:cNvCxnSpPr/>
      </xdr:nvCxnSpPr>
      <xdr:spPr>
        <a:xfrm>
          <a:off x="8750300" y="12202903"/>
          <a:ext cx="889000" cy="129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91396</xdr:rowOff>
    </xdr:from>
    <xdr:to>
      <xdr:col>50</xdr:col>
      <xdr:colOff>165100</xdr:colOff>
      <xdr:row>78</xdr:row>
      <xdr:rowOff>21546</xdr:rowOff>
    </xdr:to>
    <xdr:sp macro="" textlink="">
      <xdr:nvSpPr>
        <xdr:cNvPr id="411" name="フローチャート: 判断 410"/>
        <xdr:cNvSpPr/>
      </xdr:nvSpPr>
      <xdr:spPr>
        <a:xfrm>
          <a:off x="9588500" y="1329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38073</xdr:rowOff>
    </xdr:from>
    <xdr:ext cx="534377" cy="259045"/>
    <xdr:sp macro="" textlink="">
      <xdr:nvSpPr>
        <xdr:cNvPr id="412" name="テキスト ボックス 411"/>
        <xdr:cNvSpPr txBox="1"/>
      </xdr:nvSpPr>
      <xdr:spPr>
        <a:xfrm>
          <a:off x="9372111" y="1306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29953</xdr:rowOff>
    </xdr:from>
    <xdr:to>
      <xdr:col>45</xdr:col>
      <xdr:colOff>177800</xdr:colOff>
      <xdr:row>73</xdr:row>
      <xdr:rowOff>142767</xdr:rowOff>
    </xdr:to>
    <xdr:cxnSp macro="">
      <xdr:nvCxnSpPr>
        <xdr:cNvPr id="413" name="直線コネクタ 412"/>
        <xdr:cNvCxnSpPr/>
      </xdr:nvCxnSpPr>
      <xdr:spPr>
        <a:xfrm flipV="1">
          <a:off x="7861300" y="12202903"/>
          <a:ext cx="889000" cy="45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163861</xdr:rowOff>
    </xdr:from>
    <xdr:to>
      <xdr:col>46</xdr:col>
      <xdr:colOff>38100</xdr:colOff>
      <xdr:row>77</xdr:row>
      <xdr:rowOff>94011</xdr:rowOff>
    </xdr:to>
    <xdr:sp macro="" textlink="">
      <xdr:nvSpPr>
        <xdr:cNvPr id="414" name="フローチャート: 判断 413"/>
        <xdr:cNvSpPr/>
      </xdr:nvSpPr>
      <xdr:spPr>
        <a:xfrm>
          <a:off x="8699500" y="131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85138</xdr:rowOff>
    </xdr:from>
    <xdr:ext cx="534377" cy="259045"/>
    <xdr:sp macro="" textlink="">
      <xdr:nvSpPr>
        <xdr:cNvPr id="415" name="テキスト ボックス 414"/>
        <xdr:cNvSpPr txBox="1"/>
      </xdr:nvSpPr>
      <xdr:spPr>
        <a:xfrm>
          <a:off x="8483111" y="1328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146946</xdr:rowOff>
    </xdr:from>
    <xdr:to>
      <xdr:col>41</xdr:col>
      <xdr:colOff>101600</xdr:colOff>
      <xdr:row>77</xdr:row>
      <xdr:rowOff>77096</xdr:rowOff>
    </xdr:to>
    <xdr:sp macro="" textlink="">
      <xdr:nvSpPr>
        <xdr:cNvPr id="416" name="フローチャート: 判断 415"/>
        <xdr:cNvSpPr/>
      </xdr:nvSpPr>
      <xdr:spPr>
        <a:xfrm>
          <a:off x="7810500" y="1317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68223</xdr:rowOff>
    </xdr:from>
    <xdr:ext cx="534377" cy="259045"/>
    <xdr:sp macro="" textlink="">
      <xdr:nvSpPr>
        <xdr:cNvPr id="417" name="テキスト ボックス 416"/>
        <xdr:cNvSpPr txBox="1"/>
      </xdr:nvSpPr>
      <xdr:spPr>
        <a:xfrm>
          <a:off x="7594111" y="13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78442</xdr:rowOff>
    </xdr:from>
    <xdr:to>
      <xdr:col>55</xdr:col>
      <xdr:colOff>50800</xdr:colOff>
      <xdr:row>79</xdr:row>
      <xdr:rowOff>8592</xdr:rowOff>
    </xdr:to>
    <xdr:sp macro="" textlink="">
      <xdr:nvSpPr>
        <xdr:cNvPr id="423" name="楕円 422"/>
        <xdr:cNvSpPr/>
      </xdr:nvSpPr>
      <xdr:spPr>
        <a:xfrm>
          <a:off x="10426700" y="134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164819</xdr:rowOff>
    </xdr:from>
    <xdr:ext cx="469744" cy="259045"/>
    <xdr:sp macro="" textlink="">
      <xdr:nvSpPr>
        <xdr:cNvPr id="424" name="普通建設事業費 （ うち新規整備　）該当値テキスト"/>
        <xdr:cNvSpPr txBox="1"/>
      </xdr:nvSpPr>
      <xdr:spPr>
        <a:xfrm>
          <a:off x="10528300" y="1336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70879</xdr:rowOff>
    </xdr:from>
    <xdr:to>
      <xdr:col>50</xdr:col>
      <xdr:colOff>165100</xdr:colOff>
      <xdr:row>79</xdr:row>
      <xdr:rowOff>1029</xdr:rowOff>
    </xdr:to>
    <xdr:sp macro="" textlink="">
      <xdr:nvSpPr>
        <xdr:cNvPr id="425" name="楕円 424"/>
        <xdr:cNvSpPr/>
      </xdr:nvSpPr>
      <xdr:spPr>
        <a:xfrm>
          <a:off x="9588500" y="134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163606</xdr:rowOff>
    </xdr:from>
    <xdr:ext cx="469744" cy="259045"/>
    <xdr:sp macro="" textlink="">
      <xdr:nvSpPr>
        <xdr:cNvPr id="426" name="テキスト ボックス 425"/>
        <xdr:cNvSpPr txBox="1"/>
      </xdr:nvSpPr>
      <xdr:spPr>
        <a:xfrm>
          <a:off x="9404428" y="1353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150603</xdr:rowOff>
    </xdr:from>
    <xdr:to>
      <xdr:col>46</xdr:col>
      <xdr:colOff>38100</xdr:colOff>
      <xdr:row>71</xdr:row>
      <xdr:rowOff>80753</xdr:rowOff>
    </xdr:to>
    <xdr:sp macro="" textlink="">
      <xdr:nvSpPr>
        <xdr:cNvPr id="427" name="楕円 426"/>
        <xdr:cNvSpPr/>
      </xdr:nvSpPr>
      <xdr:spPr>
        <a:xfrm>
          <a:off x="8699500" y="1215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97280</xdr:rowOff>
    </xdr:from>
    <xdr:ext cx="534377" cy="259045"/>
    <xdr:sp macro="" textlink="">
      <xdr:nvSpPr>
        <xdr:cNvPr id="428" name="テキスト ボックス 427"/>
        <xdr:cNvSpPr txBox="1"/>
      </xdr:nvSpPr>
      <xdr:spPr>
        <a:xfrm>
          <a:off x="8483111" y="1192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91967</xdr:rowOff>
    </xdr:from>
    <xdr:to>
      <xdr:col>41</xdr:col>
      <xdr:colOff>101600</xdr:colOff>
      <xdr:row>74</xdr:row>
      <xdr:rowOff>22117</xdr:rowOff>
    </xdr:to>
    <xdr:sp macro="" textlink="">
      <xdr:nvSpPr>
        <xdr:cNvPr id="429" name="楕円 428"/>
        <xdr:cNvSpPr/>
      </xdr:nvSpPr>
      <xdr:spPr>
        <a:xfrm>
          <a:off x="7810500" y="126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38644</xdr:rowOff>
    </xdr:from>
    <xdr:ext cx="534377" cy="259045"/>
    <xdr:sp macro="" textlink="">
      <xdr:nvSpPr>
        <xdr:cNvPr id="430" name="テキスト ボックス 429"/>
        <xdr:cNvSpPr txBox="1"/>
      </xdr:nvSpPr>
      <xdr:spPr>
        <a:xfrm>
          <a:off x="7594111" y="123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13444</xdr:rowOff>
    </xdr:from>
    <xdr:to>
      <xdr:col>55</xdr:col>
      <xdr:colOff>0</xdr:colOff>
      <xdr:row>95</xdr:row>
      <xdr:rowOff>148548</xdr:rowOff>
    </xdr:to>
    <xdr:cxnSp macro="">
      <xdr:nvCxnSpPr>
        <xdr:cNvPr id="457" name="直線コネクタ 456"/>
        <xdr:cNvCxnSpPr/>
      </xdr:nvCxnSpPr>
      <xdr:spPr>
        <a:xfrm flipV="1">
          <a:off x="9639300" y="16301194"/>
          <a:ext cx="838200" cy="13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11068</xdr:rowOff>
    </xdr:from>
    <xdr:ext cx="534377" cy="259045"/>
    <xdr:sp macro="" textlink="">
      <xdr:nvSpPr>
        <xdr:cNvPr id="458" name="普通建設事業費 （ うち更新整備　）平均値テキスト"/>
        <xdr:cNvSpPr txBox="1"/>
      </xdr:nvSpPr>
      <xdr:spPr>
        <a:xfrm>
          <a:off x="10528300" y="16298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148548</xdr:rowOff>
    </xdr:from>
    <xdr:to>
      <xdr:col>50</xdr:col>
      <xdr:colOff>114300</xdr:colOff>
      <xdr:row>97</xdr:row>
      <xdr:rowOff>17788</xdr:rowOff>
    </xdr:to>
    <xdr:cxnSp macro="">
      <xdr:nvCxnSpPr>
        <xdr:cNvPr id="460" name="直線コネクタ 459"/>
        <xdr:cNvCxnSpPr/>
      </xdr:nvCxnSpPr>
      <xdr:spPr>
        <a:xfrm flipV="1">
          <a:off x="8750300" y="16436298"/>
          <a:ext cx="889000" cy="21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23415</xdr:rowOff>
    </xdr:from>
    <xdr:ext cx="534377" cy="259045"/>
    <xdr:sp macro="" textlink="">
      <xdr:nvSpPr>
        <xdr:cNvPr id="462" name="テキスト ボックス 461"/>
        <xdr:cNvSpPr txBox="1"/>
      </xdr:nvSpPr>
      <xdr:spPr>
        <a:xfrm>
          <a:off x="9372111" y="161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86962</xdr:rowOff>
    </xdr:from>
    <xdr:to>
      <xdr:col>45</xdr:col>
      <xdr:colOff>177800</xdr:colOff>
      <xdr:row>97</xdr:row>
      <xdr:rowOff>17788</xdr:rowOff>
    </xdr:to>
    <xdr:cxnSp macro="">
      <xdr:nvCxnSpPr>
        <xdr:cNvPr id="463" name="直線コネクタ 462"/>
        <xdr:cNvCxnSpPr/>
      </xdr:nvCxnSpPr>
      <xdr:spPr>
        <a:xfrm>
          <a:off x="7861300" y="16374712"/>
          <a:ext cx="889000" cy="27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31737</xdr:rowOff>
    </xdr:from>
    <xdr:ext cx="534377" cy="259045"/>
    <xdr:sp macro="" textlink="">
      <xdr:nvSpPr>
        <xdr:cNvPr id="465" name="テキスト ボックス 464"/>
        <xdr:cNvSpPr txBox="1"/>
      </xdr:nvSpPr>
      <xdr:spPr>
        <a:xfrm>
          <a:off x="8483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19321</xdr:rowOff>
    </xdr:from>
    <xdr:ext cx="534377" cy="259045"/>
    <xdr:sp macro="" textlink="">
      <xdr:nvSpPr>
        <xdr:cNvPr id="467" name="テキスト ボックス 466"/>
        <xdr:cNvSpPr txBox="1"/>
      </xdr:nvSpPr>
      <xdr:spPr>
        <a:xfrm>
          <a:off x="7594111"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134094</xdr:rowOff>
    </xdr:from>
    <xdr:to>
      <xdr:col>55</xdr:col>
      <xdr:colOff>50800</xdr:colOff>
      <xdr:row>95</xdr:row>
      <xdr:rowOff>64244</xdr:rowOff>
    </xdr:to>
    <xdr:sp macro="" textlink="">
      <xdr:nvSpPr>
        <xdr:cNvPr id="473" name="楕円 472"/>
        <xdr:cNvSpPr/>
      </xdr:nvSpPr>
      <xdr:spPr>
        <a:xfrm>
          <a:off x="10426700" y="1625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156971</xdr:rowOff>
    </xdr:from>
    <xdr:ext cx="534377" cy="259045"/>
    <xdr:sp macro="" textlink="">
      <xdr:nvSpPr>
        <xdr:cNvPr id="474" name="普通建設事業費 （ うち更新整備　）該当値テキスト"/>
        <xdr:cNvSpPr txBox="1"/>
      </xdr:nvSpPr>
      <xdr:spPr>
        <a:xfrm>
          <a:off x="10528300" y="1610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97748</xdr:rowOff>
    </xdr:from>
    <xdr:to>
      <xdr:col>50</xdr:col>
      <xdr:colOff>165100</xdr:colOff>
      <xdr:row>96</xdr:row>
      <xdr:rowOff>27898</xdr:rowOff>
    </xdr:to>
    <xdr:sp macro="" textlink="">
      <xdr:nvSpPr>
        <xdr:cNvPr id="475" name="楕円 474"/>
        <xdr:cNvSpPr/>
      </xdr:nvSpPr>
      <xdr:spPr>
        <a:xfrm>
          <a:off x="9588500" y="1638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19025</xdr:rowOff>
    </xdr:from>
    <xdr:ext cx="534377" cy="259045"/>
    <xdr:sp macro="" textlink="">
      <xdr:nvSpPr>
        <xdr:cNvPr id="476" name="テキスト ボックス 475"/>
        <xdr:cNvSpPr txBox="1"/>
      </xdr:nvSpPr>
      <xdr:spPr>
        <a:xfrm>
          <a:off x="9372111" y="1647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138438</xdr:rowOff>
    </xdr:from>
    <xdr:to>
      <xdr:col>46</xdr:col>
      <xdr:colOff>38100</xdr:colOff>
      <xdr:row>97</xdr:row>
      <xdr:rowOff>68588</xdr:rowOff>
    </xdr:to>
    <xdr:sp macro="" textlink="">
      <xdr:nvSpPr>
        <xdr:cNvPr id="477" name="楕円 476"/>
        <xdr:cNvSpPr/>
      </xdr:nvSpPr>
      <xdr:spPr>
        <a:xfrm>
          <a:off x="8699500" y="1659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59715</xdr:rowOff>
    </xdr:from>
    <xdr:ext cx="534377" cy="259045"/>
    <xdr:sp macro="" textlink="">
      <xdr:nvSpPr>
        <xdr:cNvPr id="478" name="テキスト ボックス 477"/>
        <xdr:cNvSpPr txBox="1"/>
      </xdr:nvSpPr>
      <xdr:spPr>
        <a:xfrm>
          <a:off x="8483111" y="166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36162</xdr:rowOff>
    </xdr:from>
    <xdr:to>
      <xdr:col>41</xdr:col>
      <xdr:colOff>101600</xdr:colOff>
      <xdr:row>95</xdr:row>
      <xdr:rowOff>137762</xdr:rowOff>
    </xdr:to>
    <xdr:sp macro="" textlink="">
      <xdr:nvSpPr>
        <xdr:cNvPr id="479" name="楕円 478"/>
        <xdr:cNvSpPr/>
      </xdr:nvSpPr>
      <xdr:spPr>
        <a:xfrm>
          <a:off x="7810500" y="163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154289</xdr:rowOff>
    </xdr:from>
    <xdr:ext cx="534377" cy="259045"/>
    <xdr:sp macro="" textlink="">
      <xdr:nvSpPr>
        <xdr:cNvPr id="480" name="テキスト ボックス 479"/>
        <xdr:cNvSpPr txBox="1"/>
      </xdr:nvSpPr>
      <xdr:spPr>
        <a:xfrm>
          <a:off x="7594111" y="1609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82289</xdr:rowOff>
    </xdr:from>
    <xdr:to>
      <xdr:col>85</xdr:col>
      <xdr:colOff>127000</xdr:colOff>
      <xdr:row>39</xdr:row>
      <xdr:rowOff>94078</xdr:rowOff>
    </xdr:to>
    <xdr:cxnSp macro="">
      <xdr:nvCxnSpPr>
        <xdr:cNvPr id="511" name="直線コネクタ 510"/>
        <xdr:cNvCxnSpPr/>
      </xdr:nvCxnSpPr>
      <xdr:spPr>
        <a:xfrm flipV="1">
          <a:off x="15481300" y="6768839"/>
          <a:ext cx="8382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94078</xdr:rowOff>
    </xdr:from>
    <xdr:to>
      <xdr:col>81</xdr:col>
      <xdr:colOff>50800</xdr:colOff>
      <xdr:row>39</xdr:row>
      <xdr:rowOff>95548</xdr:rowOff>
    </xdr:to>
    <xdr:cxnSp macro="">
      <xdr:nvCxnSpPr>
        <xdr:cNvPr id="514" name="直線コネクタ 513"/>
        <xdr:cNvCxnSpPr/>
      </xdr:nvCxnSpPr>
      <xdr:spPr>
        <a:xfrm flipV="1">
          <a:off x="14592300" y="6780628"/>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6" name="テキスト ボックス 515"/>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95548</xdr:rowOff>
    </xdr:from>
    <xdr:to>
      <xdr:col>76</xdr:col>
      <xdr:colOff>114300</xdr:colOff>
      <xdr:row>39</xdr:row>
      <xdr:rowOff>98062</xdr:rowOff>
    </xdr:to>
    <xdr:cxnSp macro="">
      <xdr:nvCxnSpPr>
        <xdr:cNvPr id="517" name="直線コネクタ 516"/>
        <xdr:cNvCxnSpPr/>
      </xdr:nvCxnSpPr>
      <xdr:spPr>
        <a:xfrm flipV="1">
          <a:off x="13703300" y="678209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71675</xdr:rowOff>
    </xdr:from>
    <xdr:to>
      <xdr:col>71</xdr:col>
      <xdr:colOff>177800</xdr:colOff>
      <xdr:row>39</xdr:row>
      <xdr:rowOff>98062</xdr:rowOff>
    </xdr:to>
    <xdr:cxnSp macro="">
      <xdr:nvCxnSpPr>
        <xdr:cNvPr id="520" name="直線コネクタ 519"/>
        <xdr:cNvCxnSpPr/>
      </xdr:nvCxnSpPr>
      <xdr:spPr>
        <a:xfrm>
          <a:off x="12814300" y="6758225"/>
          <a:ext cx="889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4" name="テキスト ボックス 523"/>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31489</xdr:rowOff>
    </xdr:from>
    <xdr:to>
      <xdr:col>85</xdr:col>
      <xdr:colOff>177800</xdr:colOff>
      <xdr:row>39</xdr:row>
      <xdr:rowOff>133089</xdr:rowOff>
    </xdr:to>
    <xdr:sp macro="" textlink="">
      <xdr:nvSpPr>
        <xdr:cNvPr id="530" name="楕円 529"/>
        <xdr:cNvSpPr/>
      </xdr:nvSpPr>
      <xdr:spPr>
        <a:xfrm>
          <a:off x="16268700" y="67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152922</xdr:rowOff>
    </xdr:from>
    <xdr:ext cx="378565" cy="259045"/>
    <xdr:sp macro="" textlink="">
      <xdr:nvSpPr>
        <xdr:cNvPr id="531" name="災害復旧事業費該当値テキスト"/>
        <xdr:cNvSpPr txBox="1"/>
      </xdr:nvSpPr>
      <xdr:spPr>
        <a:xfrm>
          <a:off x="16370300" y="666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43278</xdr:rowOff>
    </xdr:from>
    <xdr:to>
      <xdr:col>81</xdr:col>
      <xdr:colOff>101600</xdr:colOff>
      <xdr:row>39</xdr:row>
      <xdr:rowOff>144878</xdr:rowOff>
    </xdr:to>
    <xdr:sp macro="" textlink="">
      <xdr:nvSpPr>
        <xdr:cNvPr id="532" name="楕円 531"/>
        <xdr:cNvSpPr/>
      </xdr:nvSpPr>
      <xdr:spPr>
        <a:xfrm>
          <a:off x="15430500" y="672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136005</xdr:rowOff>
    </xdr:from>
    <xdr:ext cx="378565" cy="259045"/>
    <xdr:sp macro="" textlink="">
      <xdr:nvSpPr>
        <xdr:cNvPr id="533" name="テキスト ボックス 532"/>
        <xdr:cNvSpPr txBox="1"/>
      </xdr:nvSpPr>
      <xdr:spPr>
        <a:xfrm>
          <a:off x="15292017" y="682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44748</xdr:rowOff>
    </xdr:from>
    <xdr:to>
      <xdr:col>76</xdr:col>
      <xdr:colOff>165100</xdr:colOff>
      <xdr:row>39</xdr:row>
      <xdr:rowOff>146348</xdr:rowOff>
    </xdr:to>
    <xdr:sp macro="" textlink="">
      <xdr:nvSpPr>
        <xdr:cNvPr id="534" name="楕円 533"/>
        <xdr:cNvSpPr/>
      </xdr:nvSpPr>
      <xdr:spPr>
        <a:xfrm>
          <a:off x="14541500" y="67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137475</xdr:rowOff>
    </xdr:from>
    <xdr:ext cx="378565" cy="259045"/>
    <xdr:sp macro="" textlink="">
      <xdr:nvSpPr>
        <xdr:cNvPr id="535" name="テキスト ボックス 534"/>
        <xdr:cNvSpPr txBox="1"/>
      </xdr:nvSpPr>
      <xdr:spPr>
        <a:xfrm>
          <a:off x="14403017" y="6824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47262</xdr:rowOff>
    </xdr:from>
    <xdr:to>
      <xdr:col>72</xdr:col>
      <xdr:colOff>38100</xdr:colOff>
      <xdr:row>39</xdr:row>
      <xdr:rowOff>148862</xdr:rowOff>
    </xdr:to>
    <xdr:sp macro="" textlink="">
      <xdr:nvSpPr>
        <xdr:cNvPr id="536" name="楕円 535"/>
        <xdr:cNvSpPr/>
      </xdr:nvSpPr>
      <xdr:spPr>
        <a:xfrm>
          <a:off x="136525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139989</xdr:rowOff>
    </xdr:from>
    <xdr:ext cx="313932" cy="259045"/>
    <xdr:sp macro="" textlink="">
      <xdr:nvSpPr>
        <xdr:cNvPr id="537" name="テキスト ボックス 536"/>
        <xdr:cNvSpPr txBox="1"/>
      </xdr:nvSpPr>
      <xdr:spPr>
        <a:xfrm>
          <a:off x="13546333" y="6826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20875</xdr:rowOff>
    </xdr:from>
    <xdr:to>
      <xdr:col>67</xdr:col>
      <xdr:colOff>101600</xdr:colOff>
      <xdr:row>39</xdr:row>
      <xdr:rowOff>122475</xdr:rowOff>
    </xdr:to>
    <xdr:sp macro="" textlink="">
      <xdr:nvSpPr>
        <xdr:cNvPr id="538" name="楕円 537"/>
        <xdr:cNvSpPr/>
      </xdr:nvSpPr>
      <xdr:spPr>
        <a:xfrm>
          <a:off x="12763500" y="67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113602</xdr:rowOff>
    </xdr:from>
    <xdr:ext cx="378565" cy="259045"/>
    <xdr:sp macro="" textlink="">
      <xdr:nvSpPr>
        <xdr:cNvPr id="539" name="テキスト ボックス 538"/>
        <xdr:cNvSpPr txBox="1"/>
      </xdr:nvSpPr>
      <xdr:spPr>
        <a:xfrm>
          <a:off x="12625017" y="6800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76378</xdr:rowOff>
    </xdr:from>
    <xdr:to>
      <xdr:col>85</xdr:col>
      <xdr:colOff>127000</xdr:colOff>
      <xdr:row>73</xdr:row>
      <xdr:rowOff>96135</xdr:rowOff>
    </xdr:to>
    <xdr:cxnSp macro="">
      <xdr:nvCxnSpPr>
        <xdr:cNvPr id="620" name="直線コネクタ 619"/>
        <xdr:cNvCxnSpPr/>
      </xdr:nvCxnSpPr>
      <xdr:spPr>
        <a:xfrm>
          <a:off x="15481300" y="12592228"/>
          <a:ext cx="8382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139368</xdr:rowOff>
    </xdr:from>
    <xdr:ext cx="534377" cy="259045"/>
    <xdr:sp macro="" textlink="">
      <xdr:nvSpPr>
        <xdr:cNvPr id="621" name="公債費平均値テキスト"/>
        <xdr:cNvSpPr txBox="1"/>
      </xdr:nvSpPr>
      <xdr:spPr>
        <a:xfrm>
          <a:off x="16370300" y="1265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76378</xdr:rowOff>
    </xdr:from>
    <xdr:to>
      <xdr:col>81</xdr:col>
      <xdr:colOff>50800</xdr:colOff>
      <xdr:row>73</xdr:row>
      <xdr:rowOff>147669</xdr:rowOff>
    </xdr:to>
    <xdr:cxnSp macro="">
      <xdr:nvCxnSpPr>
        <xdr:cNvPr id="623" name="直線コネクタ 622"/>
        <xdr:cNvCxnSpPr/>
      </xdr:nvCxnSpPr>
      <xdr:spPr>
        <a:xfrm flipV="1">
          <a:off x="14592300" y="12592228"/>
          <a:ext cx="889000" cy="7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69939</xdr:rowOff>
    </xdr:from>
    <xdr:ext cx="534377" cy="259045"/>
    <xdr:sp macro="" textlink="">
      <xdr:nvSpPr>
        <xdr:cNvPr id="625" name="テキスト ボックス 624"/>
        <xdr:cNvSpPr txBox="1"/>
      </xdr:nvSpPr>
      <xdr:spPr>
        <a:xfrm>
          <a:off x="15214111" y="12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73340</xdr:rowOff>
    </xdr:from>
    <xdr:to>
      <xdr:col>76</xdr:col>
      <xdr:colOff>114300</xdr:colOff>
      <xdr:row>73</xdr:row>
      <xdr:rowOff>147669</xdr:rowOff>
    </xdr:to>
    <xdr:cxnSp macro="">
      <xdr:nvCxnSpPr>
        <xdr:cNvPr id="626" name="直線コネクタ 625"/>
        <xdr:cNvCxnSpPr/>
      </xdr:nvCxnSpPr>
      <xdr:spPr>
        <a:xfrm>
          <a:off x="13703300" y="12589190"/>
          <a:ext cx="889000" cy="7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64355</xdr:rowOff>
    </xdr:from>
    <xdr:ext cx="534377" cy="259045"/>
    <xdr:sp macro="" textlink="">
      <xdr:nvSpPr>
        <xdr:cNvPr id="628" name="テキスト ボックス 627"/>
        <xdr:cNvSpPr txBox="1"/>
      </xdr:nvSpPr>
      <xdr:spPr>
        <a:xfrm>
          <a:off x="14325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73340</xdr:rowOff>
    </xdr:from>
    <xdr:to>
      <xdr:col>71</xdr:col>
      <xdr:colOff>177800</xdr:colOff>
      <xdr:row>73</xdr:row>
      <xdr:rowOff>82060</xdr:rowOff>
    </xdr:to>
    <xdr:cxnSp macro="">
      <xdr:nvCxnSpPr>
        <xdr:cNvPr id="629" name="直線コネクタ 628"/>
        <xdr:cNvCxnSpPr/>
      </xdr:nvCxnSpPr>
      <xdr:spPr>
        <a:xfrm flipV="1">
          <a:off x="12814300" y="12589190"/>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163600</xdr:rowOff>
    </xdr:from>
    <xdr:ext cx="534377" cy="259045"/>
    <xdr:sp macro="" textlink="">
      <xdr:nvSpPr>
        <xdr:cNvPr id="631" name="テキスト ボックス 630"/>
        <xdr:cNvSpPr txBox="1"/>
      </xdr:nvSpPr>
      <xdr:spPr>
        <a:xfrm>
          <a:off x="13436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149199</xdr:rowOff>
    </xdr:from>
    <xdr:ext cx="534377" cy="259045"/>
    <xdr:sp macro="" textlink="">
      <xdr:nvSpPr>
        <xdr:cNvPr id="633" name="テキスト ボックス 632"/>
        <xdr:cNvSpPr txBox="1"/>
      </xdr:nvSpPr>
      <xdr:spPr>
        <a:xfrm>
          <a:off x="12547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45335</xdr:rowOff>
    </xdr:from>
    <xdr:to>
      <xdr:col>85</xdr:col>
      <xdr:colOff>177800</xdr:colOff>
      <xdr:row>73</xdr:row>
      <xdr:rowOff>146935</xdr:rowOff>
    </xdr:to>
    <xdr:sp macro="" textlink="">
      <xdr:nvSpPr>
        <xdr:cNvPr id="639" name="楕円 638"/>
        <xdr:cNvSpPr/>
      </xdr:nvSpPr>
      <xdr:spPr>
        <a:xfrm>
          <a:off x="16268700" y="1256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68212</xdr:rowOff>
    </xdr:from>
    <xdr:ext cx="534377" cy="259045"/>
    <xdr:sp macro="" textlink="">
      <xdr:nvSpPr>
        <xdr:cNvPr id="640" name="公債費該当値テキスト"/>
        <xdr:cNvSpPr txBox="1"/>
      </xdr:nvSpPr>
      <xdr:spPr>
        <a:xfrm>
          <a:off x="16370300" y="1241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25578</xdr:rowOff>
    </xdr:from>
    <xdr:to>
      <xdr:col>81</xdr:col>
      <xdr:colOff>101600</xdr:colOff>
      <xdr:row>73</xdr:row>
      <xdr:rowOff>127178</xdr:rowOff>
    </xdr:to>
    <xdr:sp macro="" textlink="">
      <xdr:nvSpPr>
        <xdr:cNvPr id="641" name="楕円 640"/>
        <xdr:cNvSpPr/>
      </xdr:nvSpPr>
      <xdr:spPr>
        <a:xfrm>
          <a:off x="15430500" y="1254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143705</xdr:rowOff>
    </xdr:from>
    <xdr:ext cx="534377" cy="259045"/>
    <xdr:sp macro="" textlink="">
      <xdr:nvSpPr>
        <xdr:cNvPr id="642" name="テキスト ボックス 641"/>
        <xdr:cNvSpPr txBox="1"/>
      </xdr:nvSpPr>
      <xdr:spPr>
        <a:xfrm>
          <a:off x="15214111" y="1231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96869</xdr:rowOff>
    </xdr:from>
    <xdr:to>
      <xdr:col>76</xdr:col>
      <xdr:colOff>165100</xdr:colOff>
      <xdr:row>74</xdr:row>
      <xdr:rowOff>27019</xdr:rowOff>
    </xdr:to>
    <xdr:sp macro="" textlink="">
      <xdr:nvSpPr>
        <xdr:cNvPr id="643" name="楕円 642"/>
        <xdr:cNvSpPr/>
      </xdr:nvSpPr>
      <xdr:spPr>
        <a:xfrm>
          <a:off x="14541500" y="126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43546</xdr:rowOff>
    </xdr:from>
    <xdr:ext cx="534377" cy="259045"/>
    <xdr:sp macro="" textlink="">
      <xdr:nvSpPr>
        <xdr:cNvPr id="644" name="テキスト ボックス 643"/>
        <xdr:cNvSpPr txBox="1"/>
      </xdr:nvSpPr>
      <xdr:spPr>
        <a:xfrm>
          <a:off x="14325111" y="123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22540</xdr:rowOff>
    </xdr:from>
    <xdr:to>
      <xdr:col>72</xdr:col>
      <xdr:colOff>38100</xdr:colOff>
      <xdr:row>73</xdr:row>
      <xdr:rowOff>124140</xdr:rowOff>
    </xdr:to>
    <xdr:sp macro="" textlink="">
      <xdr:nvSpPr>
        <xdr:cNvPr id="645" name="楕円 644"/>
        <xdr:cNvSpPr/>
      </xdr:nvSpPr>
      <xdr:spPr>
        <a:xfrm>
          <a:off x="13652500" y="1253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140667</xdr:rowOff>
    </xdr:from>
    <xdr:ext cx="534377" cy="259045"/>
    <xdr:sp macro="" textlink="">
      <xdr:nvSpPr>
        <xdr:cNvPr id="646" name="テキスト ボックス 645"/>
        <xdr:cNvSpPr txBox="1"/>
      </xdr:nvSpPr>
      <xdr:spPr>
        <a:xfrm>
          <a:off x="13436111" y="1231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31260</xdr:rowOff>
    </xdr:from>
    <xdr:to>
      <xdr:col>67</xdr:col>
      <xdr:colOff>101600</xdr:colOff>
      <xdr:row>73</xdr:row>
      <xdr:rowOff>132860</xdr:rowOff>
    </xdr:to>
    <xdr:sp macro="" textlink="">
      <xdr:nvSpPr>
        <xdr:cNvPr id="647" name="楕円 646"/>
        <xdr:cNvSpPr/>
      </xdr:nvSpPr>
      <xdr:spPr>
        <a:xfrm>
          <a:off x="12763500" y="125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149387</xdr:rowOff>
    </xdr:from>
    <xdr:ext cx="534377" cy="259045"/>
    <xdr:sp macro="" textlink="">
      <xdr:nvSpPr>
        <xdr:cNvPr id="648" name="テキスト ボックス 647"/>
        <xdr:cNvSpPr txBox="1"/>
      </xdr:nvSpPr>
      <xdr:spPr>
        <a:xfrm>
          <a:off x="12547111" y="1232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153096</xdr:rowOff>
    </xdr:from>
    <xdr:to>
      <xdr:col>85</xdr:col>
      <xdr:colOff>127000</xdr:colOff>
      <xdr:row>97</xdr:row>
      <xdr:rowOff>109296</xdr:rowOff>
    </xdr:to>
    <xdr:cxnSp macro="">
      <xdr:nvCxnSpPr>
        <xdr:cNvPr id="675" name="直線コネクタ 674"/>
        <xdr:cNvCxnSpPr/>
      </xdr:nvCxnSpPr>
      <xdr:spPr>
        <a:xfrm>
          <a:off x="15481300" y="16612296"/>
          <a:ext cx="838200" cy="12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25550</xdr:rowOff>
    </xdr:from>
    <xdr:ext cx="469744" cy="259045"/>
    <xdr:sp macro="" textlink="">
      <xdr:nvSpPr>
        <xdr:cNvPr id="676" name="積立金平均値テキスト"/>
        <xdr:cNvSpPr txBox="1"/>
      </xdr:nvSpPr>
      <xdr:spPr>
        <a:xfrm>
          <a:off x="16370300" y="16484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153096</xdr:rowOff>
    </xdr:from>
    <xdr:to>
      <xdr:col>81</xdr:col>
      <xdr:colOff>50800</xdr:colOff>
      <xdr:row>97</xdr:row>
      <xdr:rowOff>30429</xdr:rowOff>
    </xdr:to>
    <xdr:cxnSp macro="">
      <xdr:nvCxnSpPr>
        <xdr:cNvPr id="678" name="直線コネクタ 677"/>
        <xdr:cNvCxnSpPr/>
      </xdr:nvCxnSpPr>
      <xdr:spPr>
        <a:xfrm flipV="1">
          <a:off x="14592300" y="16612296"/>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61017</xdr:rowOff>
    </xdr:from>
    <xdr:ext cx="469744" cy="259045"/>
    <xdr:sp macro="" textlink="">
      <xdr:nvSpPr>
        <xdr:cNvPr id="680" name="テキスト ボックス 679"/>
        <xdr:cNvSpPr txBox="1"/>
      </xdr:nvSpPr>
      <xdr:spPr>
        <a:xfrm>
          <a:off x="15246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30429</xdr:rowOff>
    </xdr:from>
    <xdr:to>
      <xdr:col>76</xdr:col>
      <xdr:colOff>114300</xdr:colOff>
      <xdr:row>98</xdr:row>
      <xdr:rowOff>34086</xdr:rowOff>
    </xdr:to>
    <xdr:cxnSp macro="">
      <xdr:nvCxnSpPr>
        <xdr:cNvPr id="681" name="直線コネクタ 680"/>
        <xdr:cNvCxnSpPr/>
      </xdr:nvCxnSpPr>
      <xdr:spPr>
        <a:xfrm flipV="1">
          <a:off x="13703300" y="16661079"/>
          <a:ext cx="8890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68039</xdr:rowOff>
    </xdr:from>
    <xdr:ext cx="469744" cy="259045"/>
    <xdr:sp macro="" textlink="">
      <xdr:nvSpPr>
        <xdr:cNvPr id="683" name="テキスト ボックス 682"/>
        <xdr:cNvSpPr txBox="1"/>
      </xdr:nvSpPr>
      <xdr:spPr>
        <a:xfrm>
          <a:off x="14357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106690</xdr:rowOff>
    </xdr:from>
    <xdr:to>
      <xdr:col>71</xdr:col>
      <xdr:colOff>177800</xdr:colOff>
      <xdr:row>98</xdr:row>
      <xdr:rowOff>34086</xdr:rowOff>
    </xdr:to>
    <xdr:cxnSp macro="">
      <xdr:nvCxnSpPr>
        <xdr:cNvPr id="684" name="直線コネクタ 683"/>
        <xdr:cNvCxnSpPr/>
      </xdr:nvCxnSpPr>
      <xdr:spPr>
        <a:xfrm>
          <a:off x="12814300" y="16222990"/>
          <a:ext cx="889000" cy="61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86" name="テキスト ボックス 685"/>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80494</xdr:rowOff>
    </xdr:from>
    <xdr:ext cx="469744" cy="259045"/>
    <xdr:sp macro="" textlink="">
      <xdr:nvSpPr>
        <xdr:cNvPr id="688" name="テキスト ボックス 687"/>
        <xdr:cNvSpPr txBox="1"/>
      </xdr:nvSpPr>
      <xdr:spPr>
        <a:xfrm>
          <a:off x="12579428"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58496</xdr:rowOff>
    </xdr:from>
    <xdr:to>
      <xdr:col>85</xdr:col>
      <xdr:colOff>177800</xdr:colOff>
      <xdr:row>97</xdr:row>
      <xdr:rowOff>160096</xdr:rowOff>
    </xdr:to>
    <xdr:sp macro="" textlink="">
      <xdr:nvSpPr>
        <xdr:cNvPr id="694" name="楕円 693"/>
        <xdr:cNvSpPr/>
      </xdr:nvSpPr>
      <xdr:spPr>
        <a:xfrm>
          <a:off x="16268700" y="166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36923</xdr:rowOff>
    </xdr:from>
    <xdr:ext cx="469744" cy="259045"/>
    <xdr:sp macro="" textlink="">
      <xdr:nvSpPr>
        <xdr:cNvPr id="695" name="積立金該当値テキスト"/>
        <xdr:cNvSpPr txBox="1"/>
      </xdr:nvSpPr>
      <xdr:spPr>
        <a:xfrm>
          <a:off x="16370300" y="1666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102296</xdr:rowOff>
    </xdr:from>
    <xdr:to>
      <xdr:col>81</xdr:col>
      <xdr:colOff>101600</xdr:colOff>
      <xdr:row>97</xdr:row>
      <xdr:rowOff>32446</xdr:rowOff>
    </xdr:to>
    <xdr:sp macro="" textlink="">
      <xdr:nvSpPr>
        <xdr:cNvPr id="696" name="楕円 695"/>
        <xdr:cNvSpPr/>
      </xdr:nvSpPr>
      <xdr:spPr>
        <a:xfrm>
          <a:off x="15430500" y="165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48973</xdr:rowOff>
    </xdr:from>
    <xdr:ext cx="469744" cy="259045"/>
    <xdr:sp macro="" textlink="">
      <xdr:nvSpPr>
        <xdr:cNvPr id="697" name="テキスト ボックス 696"/>
        <xdr:cNvSpPr txBox="1"/>
      </xdr:nvSpPr>
      <xdr:spPr>
        <a:xfrm>
          <a:off x="15246428" y="163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151079</xdr:rowOff>
    </xdr:from>
    <xdr:to>
      <xdr:col>76</xdr:col>
      <xdr:colOff>165100</xdr:colOff>
      <xdr:row>97</xdr:row>
      <xdr:rowOff>81229</xdr:rowOff>
    </xdr:to>
    <xdr:sp macro="" textlink="">
      <xdr:nvSpPr>
        <xdr:cNvPr id="698" name="楕円 697"/>
        <xdr:cNvSpPr/>
      </xdr:nvSpPr>
      <xdr:spPr>
        <a:xfrm>
          <a:off x="14541500" y="166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72356</xdr:rowOff>
    </xdr:from>
    <xdr:ext cx="469744" cy="259045"/>
    <xdr:sp macro="" textlink="">
      <xdr:nvSpPr>
        <xdr:cNvPr id="699" name="テキスト ボックス 698"/>
        <xdr:cNvSpPr txBox="1"/>
      </xdr:nvSpPr>
      <xdr:spPr>
        <a:xfrm>
          <a:off x="14357428" y="1670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154736</xdr:rowOff>
    </xdr:from>
    <xdr:to>
      <xdr:col>72</xdr:col>
      <xdr:colOff>38100</xdr:colOff>
      <xdr:row>98</xdr:row>
      <xdr:rowOff>84886</xdr:rowOff>
    </xdr:to>
    <xdr:sp macro="" textlink="">
      <xdr:nvSpPr>
        <xdr:cNvPr id="700" name="楕円 699"/>
        <xdr:cNvSpPr/>
      </xdr:nvSpPr>
      <xdr:spPr>
        <a:xfrm>
          <a:off x="13652500" y="167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76013</xdr:rowOff>
    </xdr:from>
    <xdr:ext cx="469744" cy="259045"/>
    <xdr:sp macro="" textlink="">
      <xdr:nvSpPr>
        <xdr:cNvPr id="701" name="テキスト ボックス 700"/>
        <xdr:cNvSpPr txBox="1"/>
      </xdr:nvSpPr>
      <xdr:spPr>
        <a:xfrm>
          <a:off x="13468428" y="1687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55890</xdr:rowOff>
    </xdr:from>
    <xdr:to>
      <xdr:col>67</xdr:col>
      <xdr:colOff>101600</xdr:colOff>
      <xdr:row>94</xdr:row>
      <xdr:rowOff>157490</xdr:rowOff>
    </xdr:to>
    <xdr:sp macro="" textlink="">
      <xdr:nvSpPr>
        <xdr:cNvPr id="702" name="楕円 701"/>
        <xdr:cNvSpPr/>
      </xdr:nvSpPr>
      <xdr:spPr>
        <a:xfrm>
          <a:off x="12763500" y="161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2567</xdr:rowOff>
    </xdr:from>
    <xdr:ext cx="534377" cy="259045"/>
    <xdr:sp macro="" textlink="">
      <xdr:nvSpPr>
        <xdr:cNvPr id="703" name="テキスト ボックス 702"/>
        <xdr:cNvSpPr txBox="1"/>
      </xdr:nvSpPr>
      <xdr:spPr>
        <a:xfrm>
          <a:off x="12547111" y="159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109728</xdr:rowOff>
    </xdr:from>
    <xdr:to>
      <xdr:col>116</xdr:col>
      <xdr:colOff>63500</xdr:colOff>
      <xdr:row>38</xdr:row>
      <xdr:rowOff>123063</xdr:rowOff>
    </xdr:to>
    <xdr:cxnSp macro="">
      <xdr:nvCxnSpPr>
        <xdr:cNvPr id="732" name="直線コネクタ 731"/>
        <xdr:cNvCxnSpPr/>
      </xdr:nvCxnSpPr>
      <xdr:spPr>
        <a:xfrm flipV="1">
          <a:off x="21323300" y="6624828"/>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33"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123063</xdr:rowOff>
    </xdr:from>
    <xdr:to>
      <xdr:col>111</xdr:col>
      <xdr:colOff>177800</xdr:colOff>
      <xdr:row>38</xdr:row>
      <xdr:rowOff>147066</xdr:rowOff>
    </xdr:to>
    <xdr:cxnSp macro="">
      <xdr:nvCxnSpPr>
        <xdr:cNvPr id="735" name="直線コネクタ 734"/>
        <xdr:cNvCxnSpPr/>
      </xdr:nvCxnSpPr>
      <xdr:spPr>
        <a:xfrm flipV="1">
          <a:off x="20434300" y="663816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7" name="テキスト ボックス 736"/>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147066</xdr:rowOff>
    </xdr:from>
    <xdr:to>
      <xdr:col>107</xdr:col>
      <xdr:colOff>50800</xdr:colOff>
      <xdr:row>38</xdr:row>
      <xdr:rowOff>171069</xdr:rowOff>
    </xdr:to>
    <xdr:cxnSp macro="">
      <xdr:nvCxnSpPr>
        <xdr:cNvPr id="738" name="直線コネクタ 737"/>
        <xdr:cNvCxnSpPr/>
      </xdr:nvCxnSpPr>
      <xdr:spPr>
        <a:xfrm flipV="1">
          <a:off x="19545300" y="6662166"/>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50055</xdr:rowOff>
    </xdr:from>
    <xdr:ext cx="469744" cy="259045"/>
    <xdr:sp macro="" textlink="">
      <xdr:nvSpPr>
        <xdr:cNvPr id="740" name="テキスト ボックス 739"/>
        <xdr:cNvSpPr txBox="1"/>
      </xdr:nvSpPr>
      <xdr:spPr>
        <a:xfrm>
          <a:off x="20199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171069</xdr:rowOff>
    </xdr:from>
    <xdr:to>
      <xdr:col>102</xdr:col>
      <xdr:colOff>114300</xdr:colOff>
      <xdr:row>39</xdr:row>
      <xdr:rowOff>3048</xdr:rowOff>
    </xdr:to>
    <xdr:cxnSp macro="">
      <xdr:nvCxnSpPr>
        <xdr:cNvPr id="741" name="直線コネクタ 740"/>
        <xdr:cNvCxnSpPr/>
      </xdr:nvCxnSpPr>
      <xdr:spPr>
        <a:xfrm flipV="1">
          <a:off x="18656300" y="668616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35069</xdr:rowOff>
    </xdr:from>
    <xdr:ext cx="469744" cy="259045"/>
    <xdr:sp macro="" textlink="">
      <xdr:nvSpPr>
        <xdr:cNvPr id="743" name="テキスト ボックス 742"/>
        <xdr:cNvSpPr txBox="1"/>
      </xdr:nvSpPr>
      <xdr:spPr>
        <a:xfrm>
          <a:off x="19310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5" name="テキスト ボックス 744"/>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58928</xdr:rowOff>
    </xdr:from>
    <xdr:to>
      <xdr:col>116</xdr:col>
      <xdr:colOff>114300</xdr:colOff>
      <xdr:row>38</xdr:row>
      <xdr:rowOff>160528</xdr:rowOff>
    </xdr:to>
    <xdr:sp macro="" textlink="">
      <xdr:nvSpPr>
        <xdr:cNvPr id="751" name="楕円 750"/>
        <xdr:cNvSpPr/>
      </xdr:nvSpPr>
      <xdr:spPr>
        <a:xfrm>
          <a:off x="22110700" y="65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145305</xdr:rowOff>
    </xdr:from>
    <xdr:ext cx="378565" cy="259045"/>
    <xdr:sp macro="" textlink="">
      <xdr:nvSpPr>
        <xdr:cNvPr id="752" name="投資及び出資金該当値テキスト"/>
        <xdr:cNvSpPr txBox="1"/>
      </xdr:nvSpPr>
      <xdr:spPr>
        <a:xfrm>
          <a:off x="22212300" y="6488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72263</xdr:rowOff>
    </xdr:from>
    <xdr:to>
      <xdr:col>112</xdr:col>
      <xdr:colOff>38100</xdr:colOff>
      <xdr:row>39</xdr:row>
      <xdr:rowOff>2413</xdr:rowOff>
    </xdr:to>
    <xdr:sp macro="" textlink="">
      <xdr:nvSpPr>
        <xdr:cNvPr id="753" name="楕円 752"/>
        <xdr:cNvSpPr/>
      </xdr:nvSpPr>
      <xdr:spPr>
        <a:xfrm>
          <a:off x="21272500" y="65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164990</xdr:rowOff>
    </xdr:from>
    <xdr:ext cx="378565" cy="259045"/>
    <xdr:sp macro="" textlink="">
      <xdr:nvSpPr>
        <xdr:cNvPr id="754" name="テキスト ボックス 753"/>
        <xdr:cNvSpPr txBox="1"/>
      </xdr:nvSpPr>
      <xdr:spPr>
        <a:xfrm>
          <a:off x="21134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96266</xdr:rowOff>
    </xdr:from>
    <xdr:to>
      <xdr:col>107</xdr:col>
      <xdr:colOff>101600</xdr:colOff>
      <xdr:row>39</xdr:row>
      <xdr:rowOff>26416</xdr:rowOff>
    </xdr:to>
    <xdr:sp macro="" textlink="">
      <xdr:nvSpPr>
        <xdr:cNvPr id="755" name="楕円 754"/>
        <xdr:cNvSpPr/>
      </xdr:nvSpPr>
      <xdr:spPr>
        <a:xfrm>
          <a:off x="20383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17543</xdr:rowOff>
    </xdr:from>
    <xdr:ext cx="378565" cy="259045"/>
    <xdr:sp macro="" textlink="">
      <xdr:nvSpPr>
        <xdr:cNvPr id="756" name="テキスト ボックス 755"/>
        <xdr:cNvSpPr txBox="1"/>
      </xdr:nvSpPr>
      <xdr:spPr>
        <a:xfrm>
          <a:off x="20245017" y="670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120269</xdr:rowOff>
    </xdr:from>
    <xdr:to>
      <xdr:col>102</xdr:col>
      <xdr:colOff>165100</xdr:colOff>
      <xdr:row>39</xdr:row>
      <xdr:rowOff>50419</xdr:rowOff>
    </xdr:to>
    <xdr:sp macro="" textlink="">
      <xdr:nvSpPr>
        <xdr:cNvPr id="757" name="楕円 756"/>
        <xdr:cNvSpPr/>
      </xdr:nvSpPr>
      <xdr:spPr>
        <a:xfrm>
          <a:off x="19494500" y="66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41546</xdr:rowOff>
    </xdr:from>
    <xdr:ext cx="378565" cy="259045"/>
    <xdr:sp macro="" textlink="">
      <xdr:nvSpPr>
        <xdr:cNvPr id="758" name="テキスト ボックス 757"/>
        <xdr:cNvSpPr txBox="1"/>
      </xdr:nvSpPr>
      <xdr:spPr>
        <a:xfrm>
          <a:off x="19356017" y="6728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123698</xdr:rowOff>
    </xdr:from>
    <xdr:to>
      <xdr:col>98</xdr:col>
      <xdr:colOff>38100</xdr:colOff>
      <xdr:row>39</xdr:row>
      <xdr:rowOff>53848</xdr:rowOff>
    </xdr:to>
    <xdr:sp macro="" textlink="">
      <xdr:nvSpPr>
        <xdr:cNvPr id="759" name="楕円 758"/>
        <xdr:cNvSpPr/>
      </xdr:nvSpPr>
      <xdr:spPr>
        <a:xfrm>
          <a:off x="18605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44975</xdr:rowOff>
    </xdr:from>
    <xdr:ext cx="378565" cy="259045"/>
    <xdr:sp macro="" textlink="">
      <xdr:nvSpPr>
        <xdr:cNvPr id="760" name="テキスト ボックス 759"/>
        <xdr:cNvSpPr txBox="1"/>
      </xdr:nvSpPr>
      <xdr:spPr>
        <a:xfrm>
          <a:off x="18467017"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13894</xdr:rowOff>
    </xdr:from>
    <xdr:to>
      <xdr:col>116</xdr:col>
      <xdr:colOff>63500</xdr:colOff>
      <xdr:row>57</xdr:row>
      <xdr:rowOff>38011</xdr:rowOff>
    </xdr:to>
    <xdr:cxnSp macro="">
      <xdr:nvCxnSpPr>
        <xdr:cNvPr id="789" name="直線コネクタ 788"/>
        <xdr:cNvCxnSpPr/>
      </xdr:nvCxnSpPr>
      <xdr:spPr>
        <a:xfrm>
          <a:off x="21323300" y="9786544"/>
          <a:ext cx="8382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43972</xdr:rowOff>
    </xdr:from>
    <xdr:ext cx="469744" cy="259045"/>
    <xdr:sp macro="" textlink="">
      <xdr:nvSpPr>
        <xdr:cNvPr id="790" name="貸付金平均値テキスト"/>
        <xdr:cNvSpPr txBox="1"/>
      </xdr:nvSpPr>
      <xdr:spPr>
        <a:xfrm>
          <a:off x="22212300" y="9816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103734</xdr:rowOff>
    </xdr:from>
    <xdr:to>
      <xdr:col>111</xdr:col>
      <xdr:colOff>177800</xdr:colOff>
      <xdr:row>57</xdr:row>
      <xdr:rowOff>13894</xdr:rowOff>
    </xdr:to>
    <xdr:cxnSp macro="">
      <xdr:nvCxnSpPr>
        <xdr:cNvPr id="792" name="直線コネクタ 791"/>
        <xdr:cNvCxnSpPr/>
      </xdr:nvCxnSpPr>
      <xdr:spPr>
        <a:xfrm>
          <a:off x="20434300" y="9704934"/>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128973</xdr:rowOff>
    </xdr:from>
    <xdr:ext cx="469744" cy="259045"/>
    <xdr:sp macro="" textlink="">
      <xdr:nvSpPr>
        <xdr:cNvPr id="794" name="テキスト ボックス 793"/>
        <xdr:cNvSpPr txBox="1"/>
      </xdr:nvSpPr>
      <xdr:spPr>
        <a:xfrm>
          <a:off x="21088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126974</xdr:rowOff>
    </xdr:from>
    <xdr:to>
      <xdr:col>107</xdr:col>
      <xdr:colOff>50800</xdr:colOff>
      <xdr:row>56</xdr:row>
      <xdr:rowOff>103734</xdr:rowOff>
    </xdr:to>
    <xdr:cxnSp macro="">
      <xdr:nvCxnSpPr>
        <xdr:cNvPr id="795" name="直線コネクタ 794"/>
        <xdr:cNvCxnSpPr/>
      </xdr:nvCxnSpPr>
      <xdr:spPr>
        <a:xfrm>
          <a:off x="19545300" y="9556724"/>
          <a:ext cx="889000" cy="14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126801</xdr:rowOff>
    </xdr:from>
    <xdr:ext cx="469744" cy="259045"/>
    <xdr:sp macro="" textlink="">
      <xdr:nvSpPr>
        <xdr:cNvPr id="797" name="テキスト ボックス 796"/>
        <xdr:cNvSpPr txBox="1"/>
      </xdr:nvSpPr>
      <xdr:spPr>
        <a:xfrm>
          <a:off x="20199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126974</xdr:rowOff>
    </xdr:from>
    <xdr:to>
      <xdr:col>102</xdr:col>
      <xdr:colOff>114300</xdr:colOff>
      <xdr:row>56</xdr:row>
      <xdr:rowOff>36906</xdr:rowOff>
    </xdr:to>
    <xdr:cxnSp macro="">
      <xdr:nvCxnSpPr>
        <xdr:cNvPr id="798" name="直線コネクタ 797"/>
        <xdr:cNvCxnSpPr/>
      </xdr:nvCxnSpPr>
      <xdr:spPr>
        <a:xfrm flipV="1">
          <a:off x="18656300" y="9556724"/>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79595</xdr:rowOff>
    </xdr:from>
    <xdr:ext cx="469744" cy="259045"/>
    <xdr:sp macro="" textlink="">
      <xdr:nvSpPr>
        <xdr:cNvPr id="800" name="テキスト ボックス 799"/>
        <xdr:cNvSpPr txBox="1"/>
      </xdr:nvSpPr>
      <xdr:spPr>
        <a:xfrm>
          <a:off x="19310428" y="98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55021</xdr:rowOff>
    </xdr:from>
    <xdr:ext cx="469744" cy="259045"/>
    <xdr:sp macro="" textlink="">
      <xdr:nvSpPr>
        <xdr:cNvPr id="802" name="テキスト ボックス 801"/>
        <xdr:cNvSpPr txBox="1"/>
      </xdr:nvSpPr>
      <xdr:spPr>
        <a:xfrm>
          <a:off x="18421428" y="982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158661</xdr:rowOff>
    </xdr:from>
    <xdr:to>
      <xdr:col>116</xdr:col>
      <xdr:colOff>114300</xdr:colOff>
      <xdr:row>57</xdr:row>
      <xdr:rowOff>88811</xdr:rowOff>
    </xdr:to>
    <xdr:sp macro="" textlink="">
      <xdr:nvSpPr>
        <xdr:cNvPr id="808" name="楕円 807"/>
        <xdr:cNvSpPr/>
      </xdr:nvSpPr>
      <xdr:spPr>
        <a:xfrm>
          <a:off x="22110700" y="975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10088</xdr:rowOff>
    </xdr:from>
    <xdr:ext cx="469744" cy="259045"/>
    <xdr:sp macro="" textlink="">
      <xdr:nvSpPr>
        <xdr:cNvPr id="809" name="貸付金該当値テキスト"/>
        <xdr:cNvSpPr txBox="1"/>
      </xdr:nvSpPr>
      <xdr:spPr>
        <a:xfrm>
          <a:off x="22212300" y="961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134544</xdr:rowOff>
    </xdr:from>
    <xdr:to>
      <xdr:col>112</xdr:col>
      <xdr:colOff>38100</xdr:colOff>
      <xdr:row>57</xdr:row>
      <xdr:rowOff>64694</xdr:rowOff>
    </xdr:to>
    <xdr:sp macro="" textlink="">
      <xdr:nvSpPr>
        <xdr:cNvPr id="810" name="楕円 809"/>
        <xdr:cNvSpPr/>
      </xdr:nvSpPr>
      <xdr:spPr>
        <a:xfrm>
          <a:off x="21272500" y="973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81221</xdr:rowOff>
    </xdr:from>
    <xdr:ext cx="469744" cy="259045"/>
    <xdr:sp macro="" textlink="">
      <xdr:nvSpPr>
        <xdr:cNvPr id="811" name="テキスト ボックス 810"/>
        <xdr:cNvSpPr txBox="1"/>
      </xdr:nvSpPr>
      <xdr:spPr>
        <a:xfrm>
          <a:off x="21088428" y="95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52934</xdr:rowOff>
    </xdr:from>
    <xdr:to>
      <xdr:col>107</xdr:col>
      <xdr:colOff>101600</xdr:colOff>
      <xdr:row>56</xdr:row>
      <xdr:rowOff>154534</xdr:rowOff>
    </xdr:to>
    <xdr:sp macro="" textlink="">
      <xdr:nvSpPr>
        <xdr:cNvPr id="812" name="楕円 811"/>
        <xdr:cNvSpPr/>
      </xdr:nvSpPr>
      <xdr:spPr>
        <a:xfrm>
          <a:off x="20383500" y="96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171061</xdr:rowOff>
    </xdr:from>
    <xdr:ext cx="534377" cy="259045"/>
    <xdr:sp macro="" textlink="">
      <xdr:nvSpPr>
        <xdr:cNvPr id="813" name="テキスト ボックス 812"/>
        <xdr:cNvSpPr txBox="1"/>
      </xdr:nvSpPr>
      <xdr:spPr>
        <a:xfrm>
          <a:off x="20167111" y="942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76174</xdr:rowOff>
    </xdr:from>
    <xdr:to>
      <xdr:col>102</xdr:col>
      <xdr:colOff>165100</xdr:colOff>
      <xdr:row>56</xdr:row>
      <xdr:rowOff>6324</xdr:rowOff>
    </xdr:to>
    <xdr:sp macro="" textlink="">
      <xdr:nvSpPr>
        <xdr:cNvPr id="814" name="楕円 813"/>
        <xdr:cNvSpPr/>
      </xdr:nvSpPr>
      <xdr:spPr>
        <a:xfrm>
          <a:off x="19494500" y="950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22851</xdr:rowOff>
    </xdr:from>
    <xdr:ext cx="534377" cy="259045"/>
    <xdr:sp macro="" textlink="">
      <xdr:nvSpPr>
        <xdr:cNvPr id="815" name="テキスト ボックス 814"/>
        <xdr:cNvSpPr txBox="1"/>
      </xdr:nvSpPr>
      <xdr:spPr>
        <a:xfrm>
          <a:off x="19278111" y="928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157556</xdr:rowOff>
    </xdr:from>
    <xdr:to>
      <xdr:col>98</xdr:col>
      <xdr:colOff>38100</xdr:colOff>
      <xdr:row>56</xdr:row>
      <xdr:rowOff>87706</xdr:rowOff>
    </xdr:to>
    <xdr:sp macro="" textlink="">
      <xdr:nvSpPr>
        <xdr:cNvPr id="816" name="楕円 815"/>
        <xdr:cNvSpPr/>
      </xdr:nvSpPr>
      <xdr:spPr>
        <a:xfrm>
          <a:off x="18605500" y="95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104233</xdr:rowOff>
    </xdr:from>
    <xdr:ext cx="534377" cy="259045"/>
    <xdr:sp macro="" textlink="">
      <xdr:nvSpPr>
        <xdr:cNvPr id="817" name="テキスト ボックス 816"/>
        <xdr:cNvSpPr txBox="1"/>
      </xdr:nvSpPr>
      <xdr:spPr>
        <a:xfrm>
          <a:off x="18389111" y="936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103581</xdr:rowOff>
    </xdr:from>
    <xdr:to>
      <xdr:col>116</xdr:col>
      <xdr:colOff>63500</xdr:colOff>
      <xdr:row>76</xdr:row>
      <xdr:rowOff>30494</xdr:rowOff>
    </xdr:to>
    <xdr:cxnSp macro="">
      <xdr:nvCxnSpPr>
        <xdr:cNvPr id="849" name="直線コネクタ 848"/>
        <xdr:cNvCxnSpPr/>
      </xdr:nvCxnSpPr>
      <xdr:spPr>
        <a:xfrm>
          <a:off x="21323300" y="12962331"/>
          <a:ext cx="838200" cy="9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3091</xdr:rowOff>
    </xdr:from>
    <xdr:ext cx="534377" cy="259045"/>
    <xdr:sp macro="" textlink="">
      <xdr:nvSpPr>
        <xdr:cNvPr id="850" name="繰出金平均値テキスト"/>
        <xdr:cNvSpPr txBox="1"/>
      </xdr:nvSpPr>
      <xdr:spPr>
        <a:xfrm>
          <a:off x="22212300" y="1303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103581</xdr:rowOff>
    </xdr:from>
    <xdr:to>
      <xdr:col>111</xdr:col>
      <xdr:colOff>177800</xdr:colOff>
      <xdr:row>76</xdr:row>
      <xdr:rowOff>1462</xdr:rowOff>
    </xdr:to>
    <xdr:cxnSp macro="">
      <xdr:nvCxnSpPr>
        <xdr:cNvPr id="852" name="直線コネクタ 851"/>
        <xdr:cNvCxnSpPr/>
      </xdr:nvCxnSpPr>
      <xdr:spPr>
        <a:xfrm flipV="1">
          <a:off x="20434300" y="12962331"/>
          <a:ext cx="889000" cy="6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124052</xdr:rowOff>
    </xdr:from>
    <xdr:ext cx="534377" cy="259045"/>
    <xdr:sp macro="" textlink="">
      <xdr:nvSpPr>
        <xdr:cNvPr id="854" name="テキスト ボックス 853"/>
        <xdr:cNvSpPr txBox="1"/>
      </xdr:nvSpPr>
      <xdr:spPr>
        <a:xfrm>
          <a:off x="21056111" y="131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1462</xdr:rowOff>
    </xdr:from>
    <xdr:to>
      <xdr:col>107</xdr:col>
      <xdr:colOff>50800</xdr:colOff>
      <xdr:row>76</xdr:row>
      <xdr:rowOff>81538</xdr:rowOff>
    </xdr:to>
    <xdr:cxnSp macro="">
      <xdr:nvCxnSpPr>
        <xdr:cNvPr id="855" name="直線コネクタ 854"/>
        <xdr:cNvCxnSpPr/>
      </xdr:nvCxnSpPr>
      <xdr:spPr>
        <a:xfrm flipV="1">
          <a:off x="19545300" y="13031662"/>
          <a:ext cx="889000" cy="8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128624</xdr:rowOff>
    </xdr:from>
    <xdr:ext cx="534377" cy="259045"/>
    <xdr:sp macro="" textlink="">
      <xdr:nvSpPr>
        <xdr:cNvPr id="857" name="テキスト ボックス 856"/>
        <xdr:cNvSpPr txBox="1"/>
      </xdr:nvSpPr>
      <xdr:spPr>
        <a:xfrm>
          <a:off x="20167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42872</xdr:rowOff>
    </xdr:from>
    <xdr:to>
      <xdr:col>102</xdr:col>
      <xdr:colOff>114300</xdr:colOff>
      <xdr:row>76</xdr:row>
      <xdr:rowOff>81538</xdr:rowOff>
    </xdr:to>
    <xdr:cxnSp macro="">
      <xdr:nvCxnSpPr>
        <xdr:cNvPr id="858" name="直線コネクタ 857"/>
        <xdr:cNvCxnSpPr/>
      </xdr:nvCxnSpPr>
      <xdr:spPr>
        <a:xfrm>
          <a:off x="18656300" y="13073072"/>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39047</xdr:rowOff>
    </xdr:from>
    <xdr:ext cx="534377" cy="259045"/>
    <xdr:sp macro="" textlink="">
      <xdr:nvSpPr>
        <xdr:cNvPr id="860" name="テキスト ボックス 859"/>
        <xdr:cNvSpPr txBox="1"/>
      </xdr:nvSpPr>
      <xdr:spPr>
        <a:xfrm>
          <a:off x="19278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70234</xdr:rowOff>
    </xdr:from>
    <xdr:ext cx="534377" cy="259045"/>
    <xdr:sp macro="" textlink="">
      <xdr:nvSpPr>
        <xdr:cNvPr id="862" name="テキスト ボックス 861"/>
        <xdr:cNvSpPr txBox="1"/>
      </xdr:nvSpPr>
      <xdr:spPr>
        <a:xfrm>
          <a:off x="18389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151144</xdr:rowOff>
    </xdr:from>
    <xdr:to>
      <xdr:col>116</xdr:col>
      <xdr:colOff>114300</xdr:colOff>
      <xdr:row>76</xdr:row>
      <xdr:rowOff>81294</xdr:rowOff>
    </xdr:to>
    <xdr:sp macro="" textlink="">
      <xdr:nvSpPr>
        <xdr:cNvPr id="868" name="楕円 867"/>
        <xdr:cNvSpPr/>
      </xdr:nvSpPr>
      <xdr:spPr>
        <a:xfrm>
          <a:off x="22110700" y="1300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2571</xdr:rowOff>
    </xdr:from>
    <xdr:ext cx="534377" cy="259045"/>
    <xdr:sp macro="" textlink="">
      <xdr:nvSpPr>
        <xdr:cNvPr id="869" name="繰出金該当値テキスト"/>
        <xdr:cNvSpPr txBox="1"/>
      </xdr:nvSpPr>
      <xdr:spPr>
        <a:xfrm>
          <a:off x="22212300" y="1286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52781</xdr:rowOff>
    </xdr:from>
    <xdr:to>
      <xdr:col>112</xdr:col>
      <xdr:colOff>38100</xdr:colOff>
      <xdr:row>75</xdr:row>
      <xdr:rowOff>154381</xdr:rowOff>
    </xdr:to>
    <xdr:sp macro="" textlink="">
      <xdr:nvSpPr>
        <xdr:cNvPr id="870" name="楕円 869"/>
        <xdr:cNvSpPr/>
      </xdr:nvSpPr>
      <xdr:spPr>
        <a:xfrm>
          <a:off x="21272500" y="1291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170908</xdr:rowOff>
    </xdr:from>
    <xdr:ext cx="534377" cy="259045"/>
    <xdr:sp macro="" textlink="">
      <xdr:nvSpPr>
        <xdr:cNvPr id="871" name="テキスト ボックス 870"/>
        <xdr:cNvSpPr txBox="1"/>
      </xdr:nvSpPr>
      <xdr:spPr>
        <a:xfrm>
          <a:off x="21056111" y="1268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122113</xdr:rowOff>
    </xdr:from>
    <xdr:to>
      <xdr:col>107</xdr:col>
      <xdr:colOff>101600</xdr:colOff>
      <xdr:row>76</xdr:row>
      <xdr:rowOff>52263</xdr:rowOff>
    </xdr:to>
    <xdr:sp macro="" textlink="">
      <xdr:nvSpPr>
        <xdr:cNvPr id="872" name="楕円 871"/>
        <xdr:cNvSpPr/>
      </xdr:nvSpPr>
      <xdr:spPr>
        <a:xfrm>
          <a:off x="20383500" y="1298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68790</xdr:rowOff>
    </xdr:from>
    <xdr:ext cx="534377" cy="259045"/>
    <xdr:sp macro="" textlink="">
      <xdr:nvSpPr>
        <xdr:cNvPr id="873" name="テキスト ボックス 872"/>
        <xdr:cNvSpPr txBox="1"/>
      </xdr:nvSpPr>
      <xdr:spPr>
        <a:xfrm>
          <a:off x="20167111" y="127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30738</xdr:rowOff>
    </xdr:from>
    <xdr:to>
      <xdr:col>102</xdr:col>
      <xdr:colOff>165100</xdr:colOff>
      <xdr:row>76</xdr:row>
      <xdr:rowOff>132338</xdr:rowOff>
    </xdr:to>
    <xdr:sp macro="" textlink="">
      <xdr:nvSpPr>
        <xdr:cNvPr id="874" name="楕円 873"/>
        <xdr:cNvSpPr/>
      </xdr:nvSpPr>
      <xdr:spPr>
        <a:xfrm>
          <a:off x="19494500" y="1306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148865</xdr:rowOff>
    </xdr:from>
    <xdr:ext cx="534377" cy="259045"/>
    <xdr:sp macro="" textlink="">
      <xdr:nvSpPr>
        <xdr:cNvPr id="875" name="テキスト ボックス 874"/>
        <xdr:cNvSpPr txBox="1"/>
      </xdr:nvSpPr>
      <xdr:spPr>
        <a:xfrm>
          <a:off x="19278111" y="1283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163522</xdr:rowOff>
    </xdr:from>
    <xdr:to>
      <xdr:col>98</xdr:col>
      <xdr:colOff>38100</xdr:colOff>
      <xdr:row>76</xdr:row>
      <xdr:rowOff>93672</xdr:rowOff>
    </xdr:to>
    <xdr:sp macro="" textlink="">
      <xdr:nvSpPr>
        <xdr:cNvPr id="876" name="楕円 875"/>
        <xdr:cNvSpPr/>
      </xdr:nvSpPr>
      <xdr:spPr>
        <a:xfrm>
          <a:off x="18605500" y="130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110199</xdr:rowOff>
    </xdr:from>
    <xdr:ext cx="534377" cy="259045"/>
    <xdr:sp macro="" textlink="">
      <xdr:nvSpPr>
        <xdr:cNvPr id="877" name="テキスト ボックス 876"/>
        <xdr:cNvSpPr txBox="1"/>
      </xdr:nvSpPr>
      <xdr:spPr>
        <a:xfrm>
          <a:off x="18389111" y="1279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普通建設事業費について、上津クリーンセンターの改修や総合武道館等の整備に伴い増加し、類似団体平均を上回る結果となっている。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扶助費の増については、保育所運営費や障害児通所支援給付費などの経費の増加が主な要因となっている。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306,461
302,673
229.96
132,020,443
130,741,675
1,034,854
68,300,632
145,522,929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144599</xdr:rowOff>
    </xdr:from>
    <xdr:to>
      <xdr:col>24</xdr:col>
      <xdr:colOff>63500</xdr:colOff>
      <xdr:row>33</xdr:row>
      <xdr:rowOff>94524</xdr:rowOff>
    </xdr:to>
    <xdr:cxnSp macro="">
      <xdr:nvCxnSpPr>
        <xdr:cNvPr id="63" name="直線コネクタ 62"/>
        <xdr:cNvCxnSpPr/>
      </xdr:nvCxnSpPr>
      <xdr:spPr>
        <a:xfrm flipV="1">
          <a:off x="3797300" y="5459549"/>
          <a:ext cx="838200" cy="29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109220</xdr:rowOff>
    </xdr:from>
    <xdr:to>
      <xdr:col>19</xdr:col>
      <xdr:colOff>177800</xdr:colOff>
      <xdr:row>33</xdr:row>
      <xdr:rowOff>94524</xdr:rowOff>
    </xdr:to>
    <xdr:cxnSp macro="">
      <xdr:nvCxnSpPr>
        <xdr:cNvPr id="66" name="直線コネクタ 65"/>
        <xdr:cNvCxnSpPr/>
      </xdr:nvCxnSpPr>
      <xdr:spPr>
        <a:xfrm>
          <a:off x="2908300" y="5595620"/>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109220</xdr:rowOff>
    </xdr:from>
    <xdr:to>
      <xdr:col>15</xdr:col>
      <xdr:colOff>50800</xdr:colOff>
      <xdr:row>33</xdr:row>
      <xdr:rowOff>36830</xdr:rowOff>
    </xdr:to>
    <xdr:cxnSp macro="">
      <xdr:nvCxnSpPr>
        <xdr:cNvPr id="69" name="直線コネクタ 68"/>
        <xdr:cNvCxnSpPr/>
      </xdr:nvCxnSpPr>
      <xdr:spPr>
        <a:xfrm flipV="1">
          <a:off x="2019300" y="5595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144616</xdr:rowOff>
    </xdr:from>
    <xdr:ext cx="469744" cy="259045"/>
    <xdr:sp macro="" textlink="">
      <xdr:nvSpPr>
        <xdr:cNvPr id="71" name="テキスト ボックス 70"/>
        <xdr:cNvSpPr txBox="1"/>
      </xdr:nvSpPr>
      <xdr:spPr>
        <a:xfrm>
          <a:off x="2673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36830</xdr:rowOff>
    </xdr:from>
    <xdr:to>
      <xdr:col>10</xdr:col>
      <xdr:colOff>114300</xdr:colOff>
      <xdr:row>33</xdr:row>
      <xdr:rowOff>47716</xdr:rowOff>
    </xdr:to>
    <xdr:cxnSp macro="">
      <xdr:nvCxnSpPr>
        <xdr:cNvPr id="72" name="直線コネクタ 71"/>
        <xdr:cNvCxnSpPr/>
      </xdr:nvCxnSpPr>
      <xdr:spPr>
        <a:xfrm flipV="1">
          <a:off x="1130300" y="569468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14531</xdr:rowOff>
    </xdr:from>
    <xdr:ext cx="469744" cy="259045"/>
    <xdr:sp macro="" textlink="">
      <xdr:nvSpPr>
        <xdr:cNvPr id="74" name="テキスト ボックス 73"/>
        <xdr:cNvSpPr txBox="1"/>
      </xdr:nvSpPr>
      <xdr:spPr>
        <a:xfrm>
          <a:off x="1784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34126</xdr:rowOff>
    </xdr:from>
    <xdr:ext cx="469744" cy="259045"/>
    <xdr:sp macro="" textlink="">
      <xdr:nvSpPr>
        <xdr:cNvPr id="76" name="テキスト ボックス 75"/>
        <xdr:cNvSpPr txBox="1"/>
      </xdr:nvSpPr>
      <xdr:spPr>
        <a:xfrm>
          <a:off x="895428"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93799</xdr:rowOff>
    </xdr:from>
    <xdr:to>
      <xdr:col>24</xdr:col>
      <xdr:colOff>114300</xdr:colOff>
      <xdr:row>32</xdr:row>
      <xdr:rowOff>23949</xdr:rowOff>
    </xdr:to>
    <xdr:sp macro="" textlink="">
      <xdr:nvSpPr>
        <xdr:cNvPr id="82" name="楕円 81"/>
        <xdr:cNvSpPr/>
      </xdr:nvSpPr>
      <xdr:spPr>
        <a:xfrm>
          <a:off x="4584700" y="54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8726</xdr:rowOff>
    </xdr:from>
    <xdr:ext cx="469744" cy="259045"/>
    <xdr:sp macro="" textlink="">
      <xdr:nvSpPr>
        <xdr:cNvPr id="83" name="議会費該当値テキスト"/>
        <xdr:cNvSpPr txBox="1"/>
      </xdr:nvSpPr>
      <xdr:spPr>
        <a:xfrm>
          <a:off x="4686300" y="532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43724</xdr:rowOff>
    </xdr:from>
    <xdr:to>
      <xdr:col>20</xdr:col>
      <xdr:colOff>38100</xdr:colOff>
      <xdr:row>33</xdr:row>
      <xdr:rowOff>145324</xdr:rowOff>
    </xdr:to>
    <xdr:sp macro="" textlink="">
      <xdr:nvSpPr>
        <xdr:cNvPr id="84" name="楕円 83"/>
        <xdr:cNvSpPr/>
      </xdr:nvSpPr>
      <xdr:spPr>
        <a:xfrm>
          <a:off x="3746500" y="57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161851</xdr:rowOff>
    </xdr:from>
    <xdr:ext cx="469744" cy="259045"/>
    <xdr:sp macro="" textlink="">
      <xdr:nvSpPr>
        <xdr:cNvPr id="85" name="テキスト ボックス 84"/>
        <xdr:cNvSpPr txBox="1"/>
      </xdr:nvSpPr>
      <xdr:spPr>
        <a:xfrm>
          <a:off x="3562428" y="547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58420</xdr:rowOff>
    </xdr:from>
    <xdr:to>
      <xdr:col>15</xdr:col>
      <xdr:colOff>101600</xdr:colOff>
      <xdr:row>32</xdr:row>
      <xdr:rowOff>160020</xdr:rowOff>
    </xdr:to>
    <xdr:sp macro="" textlink="">
      <xdr:nvSpPr>
        <xdr:cNvPr id="86" name="楕円 85"/>
        <xdr:cNvSpPr/>
      </xdr:nvSpPr>
      <xdr:spPr>
        <a:xfrm>
          <a:off x="2857500" y="55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5097</xdr:rowOff>
    </xdr:from>
    <xdr:ext cx="469744" cy="259045"/>
    <xdr:sp macro="" textlink="">
      <xdr:nvSpPr>
        <xdr:cNvPr id="87" name="テキスト ボックス 86"/>
        <xdr:cNvSpPr txBox="1"/>
      </xdr:nvSpPr>
      <xdr:spPr>
        <a:xfrm>
          <a:off x="2673428" y="53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157480</xdr:rowOff>
    </xdr:from>
    <xdr:to>
      <xdr:col>10</xdr:col>
      <xdr:colOff>165100</xdr:colOff>
      <xdr:row>33</xdr:row>
      <xdr:rowOff>87630</xdr:rowOff>
    </xdr:to>
    <xdr:sp macro="" textlink="">
      <xdr:nvSpPr>
        <xdr:cNvPr id="88" name="楕円 87"/>
        <xdr:cNvSpPr/>
      </xdr:nvSpPr>
      <xdr:spPr>
        <a:xfrm>
          <a:off x="19685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104157</xdr:rowOff>
    </xdr:from>
    <xdr:ext cx="469744" cy="259045"/>
    <xdr:sp macro="" textlink="">
      <xdr:nvSpPr>
        <xdr:cNvPr id="89" name="テキスト ボックス 88"/>
        <xdr:cNvSpPr txBox="1"/>
      </xdr:nvSpPr>
      <xdr:spPr>
        <a:xfrm>
          <a:off x="1784428" y="54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168366</xdr:rowOff>
    </xdr:from>
    <xdr:to>
      <xdr:col>6</xdr:col>
      <xdr:colOff>38100</xdr:colOff>
      <xdr:row>33</xdr:row>
      <xdr:rowOff>98516</xdr:rowOff>
    </xdr:to>
    <xdr:sp macro="" textlink="">
      <xdr:nvSpPr>
        <xdr:cNvPr id="90" name="楕円 89"/>
        <xdr:cNvSpPr/>
      </xdr:nvSpPr>
      <xdr:spPr>
        <a:xfrm>
          <a:off x="1079500" y="56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115043</xdr:rowOff>
    </xdr:from>
    <xdr:ext cx="469744" cy="259045"/>
    <xdr:sp macro="" textlink="">
      <xdr:nvSpPr>
        <xdr:cNvPr id="91" name="テキスト ボックス 90"/>
        <xdr:cNvSpPr txBox="1"/>
      </xdr:nvSpPr>
      <xdr:spPr>
        <a:xfrm>
          <a:off x="895428" y="54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128988</xdr:rowOff>
    </xdr:from>
    <xdr:to>
      <xdr:col>24</xdr:col>
      <xdr:colOff>63500</xdr:colOff>
      <xdr:row>56</xdr:row>
      <xdr:rowOff>121314</xdr:rowOff>
    </xdr:to>
    <xdr:cxnSp macro="">
      <xdr:nvCxnSpPr>
        <xdr:cNvPr id="123" name="直線コネクタ 122"/>
        <xdr:cNvCxnSpPr/>
      </xdr:nvCxnSpPr>
      <xdr:spPr>
        <a:xfrm>
          <a:off x="3797300" y="9558738"/>
          <a:ext cx="838200" cy="16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54591</xdr:rowOff>
    </xdr:from>
    <xdr:ext cx="534377" cy="259045"/>
    <xdr:sp macro="" textlink="">
      <xdr:nvSpPr>
        <xdr:cNvPr id="124" name="総務費平均値テキスト"/>
        <xdr:cNvSpPr txBox="1"/>
      </xdr:nvSpPr>
      <xdr:spPr>
        <a:xfrm>
          <a:off x="4686300" y="965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128988</xdr:rowOff>
    </xdr:from>
    <xdr:to>
      <xdr:col>19</xdr:col>
      <xdr:colOff>177800</xdr:colOff>
      <xdr:row>56</xdr:row>
      <xdr:rowOff>29090</xdr:rowOff>
    </xdr:to>
    <xdr:cxnSp macro="">
      <xdr:nvCxnSpPr>
        <xdr:cNvPr id="126" name="直線コネクタ 125"/>
        <xdr:cNvCxnSpPr/>
      </xdr:nvCxnSpPr>
      <xdr:spPr>
        <a:xfrm flipV="1">
          <a:off x="2908300" y="9558738"/>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113700</xdr:rowOff>
    </xdr:from>
    <xdr:ext cx="534377" cy="259045"/>
    <xdr:sp macro="" textlink="">
      <xdr:nvSpPr>
        <xdr:cNvPr id="128" name="テキスト ボックス 127"/>
        <xdr:cNvSpPr txBox="1"/>
      </xdr:nvSpPr>
      <xdr:spPr>
        <a:xfrm>
          <a:off x="3530111" y="97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29090</xdr:rowOff>
    </xdr:from>
    <xdr:to>
      <xdr:col>15</xdr:col>
      <xdr:colOff>50800</xdr:colOff>
      <xdr:row>56</xdr:row>
      <xdr:rowOff>165597</xdr:rowOff>
    </xdr:to>
    <xdr:cxnSp macro="">
      <xdr:nvCxnSpPr>
        <xdr:cNvPr id="129" name="直線コネクタ 128"/>
        <xdr:cNvCxnSpPr/>
      </xdr:nvCxnSpPr>
      <xdr:spPr>
        <a:xfrm flipV="1">
          <a:off x="2019300" y="9630290"/>
          <a:ext cx="889000" cy="1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89273</xdr:rowOff>
    </xdr:from>
    <xdr:ext cx="534377" cy="259045"/>
    <xdr:sp macro="" textlink="">
      <xdr:nvSpPr>
        <xdr:cNvPr id="131" name="テキスト ボックス 130"/>
        <xdr:cNvSpPr txBox="1"/>
      </xdr:nvSpPr>
      <xdr:spPr>
        <a:xfrm>
          <a:off x="2641111" y="969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74810</xdr:rowOff>
    </xdr:from>
    <xdr:to>
      <xdr:col>10</xdr:col>
      <xdr:colOff>114300</xdr:colOff>
      <xdr:row>56</xdr:row>
      <xdr:rowOff>165597</xdr:rowOff>
    </xdr:to>
    <xdr:cxnSp macro="">
      <xdr:nvCxnSpPr>
        <xdr:cNvPr id="132" name="直線コネクタ 131"/>
        <xdr:cNvCxnSpPr/>
      </xdr:nvCxnSpPr>
      <xdr:spPr>
        <a:xfrm>
          <a:off x="1130300" y="9333110"/>
          <a:ext cx="889000" cy="43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109023</xdr:rowOff>
    </xdr:from>
    <xdr:ext cx="534377" cy="259045"/>
    <xdr:sp macro="" textlink="">
      <xdr:nvSpPr>
        <xdr:cNvPr id="134" name="テキスト ボックス 133"/>
        <xdr:cNvSpPr txBox="1"/>
      </xdr:nvSpPr>
      <xdr:spPr>
        <a:xfrm>
          <a:off x="1752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33429</xdr:rowOff>
    </xdr:from>
    <xdr:ext cx="534377" cy="259045"/>
    <xdr:sp macro="" textlink="">
      <xdr:nvSpPr>
        <xdr:cNvPr id="136" name="テキスト ボックス 135"/>
        <xdr:cNvSpPr txBox="1"/>
      </xdr:nvSpPr>
      <xdr:spPr>
        <a:xfrm>
          <a:off x="863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70514</xdr:rowOff>
    </xdr:from>
    <xdr:to>
      <xdr:col>24</xdr:col>
      <xdr:colOff>114300</xdr:colOff>
      <xdr:row>57</xdr:row>
      <xdr:rowOff>664</xdr:rowOff>
    </xdr:to>
    <xdr:sp macro="" textlink="">
      <xdr:nvSpPr>
        <xdr:cNvPr id="142" name="楕円 141"/>
        <xdr:cNvSpPr/>
      </xdr:nvSpPr>
      <xdr:spPr>
        <a:xfrm>
          <a:off x="4584700" y="96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93391</xdr:rowOff>
    </xdr:from>
    <xdr:ext cx="534377" cy="259045"/>
    <xdr:sp macro="" textlink="">
      <xdr:nvSpPr>
        <xdr:cNvPr id="143" name="総務費該当値テキスト"/>
        <xdr:cNvSpPr txBox="1"/>
      </xdr:nvSpPr>
      <xdr:spPr>
        <a:xfrm>
          <a:off x="4686300" y="9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78188</xdr:rowOff>
    </xdr:from>
    <xdr:to>
      <xdr:col>20</xdr:col>
      <xdr:colOff>38100</xdr:colOff>
      <xdr:row>56</xdr:row>
      <xdr:rowOff>8338</xdr:rowOff>
    </xdr:to>
    <xdr:sp macro="" textlink="">
      <xdr:nvSpPr>
        <xdr:cNvPr id="144" name="楕円 143"/>
        <xdr:cNvSpPr/>
      </xdr:nvSpPr>
      <xdr:spPr>
        <a:xfrm>
          <a:off x="3746500" y="95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24865</xdr:rowOff>
    </xdr:from>
    <xdr:ext cx="534377" cy="259045"/>
    <xdr:sp macro="" textlink="">
      <xdr:nvSpPr>
        <xdr:cNvPr id="145" name="テキスト ボックス 144"/>
        <xdr:cNvSpPr txBox="1"/>
      </xdr:nvSpPr>
      <xdr:spPr>
        <a:xfrm>
          <a:off x="3530111" y="92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149740</xdr:rowOff>
    </xdr:from>
    <xdr:to>
      <xdr:col>15</xdr:col>
      <xdr:colOff>101600</xdr:colOff>
      <xdr:row>56</xdr:row>
      <xdr:rowOff>79890</xdr:rowOff>
    </xdr:to>
    <xdr:sp macro="" textlink="">
      <xdr:nvSpPr>
        <xdr:cNvPr id="146" name="楕円 145"/>
        <xdr:cNvSpPr/>
      </xdr:nvSpPr>
      <xdr:spPr>
        <a:xfrm>
          <a:off x="2857500" y="95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96417</xdr:rowOff>
    </xdr:from>
    <xdr:ext cx="534377" cy="259045"/>
    <xdr:sp macro="" textlink="">
      <xdr:nvSpPr>
        <xdr:cNvPr id="147" name="テキスト ボックス 146"/>
        <xdr:cNvSpPr txBox="1"/>
      </xdr:nvSpPr>
      <xdr:spPr>
        <a:xfrm>
          <a:off x="2641111" y="935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114797</xdr:rowOff>
    </xdr:from>
    <xdr:to>
      <xdr:col>10</xdr:col>
      <xdr:colOff>165100</xdr:colOff>
      <xdr:row>57</xdr:row>
      <xdr:rowOff>44947</xdr:rowOff>
    </xdr:to>
    <xdr:sp macro="" textlink="">
      <xdr:nvSpPr>
        <xdr:cNvPr id="148" name="楕円 147"/>
        <xdr:cNvSpPr/>
      </xdr:nvSpPr>
      <xdr:spPr>
        <a:xfrm>
          <a:off x="1968500" y="97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36074</xdr:rowOff>
    </xdr:from>
    <xdr:ext cx="534377" cy="259045"/>
    <xdr:sp macro="" textlink="">
      <xdr:nvSpPr>
        <xdr:cNvPr id="149" name="テキスト ボックス 148"/>
        <xdr:cNvSpPr txBox="1"/>
      </xdr:nvSpPr>
      <xdr:spPr>
        <a:xfrm>
          <a:off x="1752111" y="98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24010</xdr:rowOff>
    </xdr:from>
    <xdr:to>
      <xdr:col>6</xdr:col>
      <xdr:colOff>38100</xdr:colOff>
      <xdr:row>54</xdr:row>
      <xdr:rowOff>125610</xdr:rowOff>
    </xdr:to>
    <xdr:sp macro="" textlink="">
      <xdr:nvSpPr>
        <xdr:cNvPr id="150" name="楕円 149"/>
        <xdr:cNvSpPr/>
      </xdr:nvSpPr>
      <xdr:spPr>
        <a:xfrm>
          <a:off x="1079500" y="92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142137</xdr:rowOff>
    </xdr:from>
    <xdr:ext cx="534377" cy="259045"/>
    <xdr:sp macro="" textlink="">
      <xdr:nvSpPr>
        <xdr:cNvPr id="151" name="テキスト ボックス 150"/>
        <xdr:cNvSpPr txBox="1"/>
      </xdr:nvSpPr>
      <xdr:spPr>
        <a:xfrm>
          <a:off x="863111" y="90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50953</xdr:rowOff>
    </xdr:from>
    <xdr:to>
      <xdr:col>24</xdr:col>
      <xdr:colOff>63500</xdr:colOff>
      <xdr:row>74</xdr:row>
      <xdr:rowOff>58280</xdr:rowOff>
    </xdr:to>
    <xdr:cxnSp macro="">
      <xdr:nvCxnSpPr>
        <xdr:cNvPr id="181" name="直線コネクタ 180"/>
        <xdr:cNvCxnSpPr/>
      </xdr:nvCxnSpPr>
      <xdr:spPr>
        <a:xfrm>
          <a:off x="3797300" y="12738253"/>
          <a:ext cx="8382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118406</xdr:rowOff>
    </xdr:from>
    <xdr:ext cx="599010" cy="259045"/>
    <xdr:sp macro="" textlink="">
      <xdr:nvSpPr>
        <xdr:cNvPr id="182" name="民生費平均値テキスト"/>
        <xdr:cNvSpPr txBox="1"/>
      </xdr:nvSpPr>
      <xdr:spPr>
        <a:xfrm>
          <a:off x="4686300" y="1297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50953</xdr:rowOff>
    </xdr:from>
    <xdr:to>
      <xdr:col>19</xdr:col>
      <xdr:colOff>177800</xdr:colOff>
      <xdr:row>74</xdr:row>
      <xdr:rowOff>148933</xdr:rowOff>
    </xdr:to>
    <xdr:cxnSp macro="">
      <xdr:nvCxnSpPr>
        <xdr:cNvPr id="184" name="直線コネクタ 183"/>
        <xdr:cNvCxnSpPr/>
      </xdr:nvCxnSpPr>
      <xdr:spPr>
        <a:xfrm flipV="1">
          <a:off x="2908300" y="12738253"/>
          <a:ext cx="889000" cy="9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74159</xdr:rowOff>
    </xdr:from>
    <xdr:ext cx="599010" cy="259045"/>
    <xdr:sp macro="" textlink="">
      <xdr:nvSpPr>
        <xdr:cNvPr id="186" name="テキスト ボックス 185"/>
        <xdr:cNvSpPr txBox="1"/>
      </xdr:nvSpPr>
      <xdr:spPr>
        <a:xfrm>
          <a:off x="3497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148933</xdr:rowOff>
    </xdr:from>
    <xdr:to>
      <xdr:col>15</xdr:col>
      <xdr:colOff>50800</xdr:colOff>
      <xdr:row>75</xdr:row>
      <xdr:rowOff>74308</xdr:rowOff>
    </xdr:to>
    <xdr:cxnSp macro="">
      <xdr:nvCxnSpPr>
        <xdr:cNvPr id="187" name="直線コネクタ 186"/>
        <xdr:cNvCxnSpPr/>
      </xdr:nvCxnSpPr>
      <xdr:spPr>
        <a:xfrm flipV="1">
          <a:off x="2019300" y="12836233"/>
          <a:ext cx="889000" cy="9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155909</xdr:rowOff>
    </xdr:from>
    <xdr:ext cx="599010" cy="259045"/>
    <xdr:sp macro="" textlink="">
      <xdr:nvSpPr>
        <xdr:cNvPr id="189" name="テキスト ボックス 188"/>
        <xdr:cNvSpPr txBox="1"/>
      </xdr:nvSpPr>
      <xdr:spPr>
        <a:xfrm>
          <a:off x="2608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74308</xdr:rowOff>
    </xdr:from>
    <xdr:to>
      <xdr:col>10</xdr:col>
      <xdr:colOff>114300</xdr:colOff>
      <xdr:row>76</xdr:row>
      <xdr:rowOff>58382</xdr:rowOff>
    </xdr:to>
    <xdr:cxnSp macro="">
      <xdr:nvCxnSpPr>
        <xdr:cNvPr id="190" name="直線コネクタ 189"/>
        <xdr:cNvCxnSpPr/>
      </xdr:nvCxnSpPr>
      <xdr:spPr>
        <a:xfrm flipV="1">
          <a:off x="1130300" y="12933058"/>
          <a:ext cx="889000" cy="1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23232</xdr:rowOff>
    </xdr:from>
    <xdr:ext cx="599010" cy="259045"/>
    <xdr:sp macro="" textlink="">
      <xdr:nvSpPr>
        <xdr:cNvPr id="192" name="テキスト ボックス 191"/>
        <xdr:cNvSpPr txBox="1"/>
      </xdr:nvSpPr>
      <xdr:spPr>
        <a:xfrm>
          <a:off x="1719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141152</xdr:rowOff>
    </xdr:from>
    <xdr:ext cx="599010" cy="259045"/>
    <xdr:sp macro="" textlink="">
      <xdr:nvSpPr>
        <xdr:cNvPr id="194" name="テキスト ボックス 193"/>
        <xdr:cNvSpPr txBox="1"/>
      </xdr:nvSpPr>
      <xdr:spPr>
        <a:xfrm>
          <a:off x="830795"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7480</xdr:rowOff>
    </xdr:from>
    <xdr:to>
      <xdr:col>24</xdr:col>
      <xdr:colOff>114300</xdr:colOff>
      <xdr:row>74</xdr:row>
      <xdr:rowOff>109080</xdr:rowOff>
    </xdr:to>
    <xdr:sp macro="" textlink="">
      <xdr:nvSpPr>
        <xdr:cNvPr id="200" name="楕円 199"/>
        <xdr:cNvSpPr/>
      </xdr:nvSpPr>
      <xdr:spPr>
        <a:xfrm>
          <a:off x="4584700" y="126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30357</xdr:rowOff>
    </xdr:from>
    <xdr:ext cx="599010" cy="259045"/>
    <xdr:sp macro="" textlink="">
      <xdr:nvSpPr>
        <xdr:cNvPr id="201" name="民生費該当値テキスト"/>
        <xdr:cNvSpPr txBox="1"/>
      </xdr:nvSpPr>
      <xdr:spPr>
        <a:xfrm>
          <a:off x="4686300" y="1254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153</xdr:rowOff>
    </xdr:from>
    <xdr:to>
      <xdr:col>20</xdr:col>
      <xdr:colOff>38100</xdr:colOff>
      <xdr:row>74</xdr:row>
      <xdr:rowOff>101753</xdr:rowOff>
    </xdr:to>
    <xdr:sp macro="" textlink="">
      <xdr:nvSpPr>
        <xdr:cNvPr id="202" name="楕円 201"/>
        <xdr:cNvSpPr/>
      </xdr:nvSpPr>
      <xdr:spPr>
        <a:xfrm>
          <a:off x="3746500" y="126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118280</xdr:rowOff>
    </xdr:from>
    <xdr:ext cx="599010" cy="259045"/>
    <xdr:sp macro="" textlink="">
      <xdr:nvSpPr>
        <xdr:cNvPr id="203" name="テキスト ボックス 202"/>
        <xdr:cNvSpPr txBox="1"/>
      </xdr:nvSpPr>
      <xdr:spPr>
        <a:xfrm>
          <a:off x="3497795" y="1246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98133</xdr:rowOff>
    </xdr:from>
    <xdr:to>
      <xdr:col>15</xdr:col>
      <xdr:colOff>101600</xdr:colOff>
      <xdr:row>75</xdr:row>
      <xdr:rowOff>28283</xdr:rowOff>
    </xdr:to>
    <xdr:sp macro="" textlink="">
      <xdr:nvSpPr>
        <xdr:cNvPr id="204" name="楕円 203"/>
        <xdr:cNvSpPr/>
      </xdr:nvSpPr>
      <xdr:spPr>
        <a:xfrm>
          <a:off x="2857500" y="127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44810</xdr:rowOff>
    </xdr:from>
    <xdr:ext cx="599010" cy="259045"/>
    <xdr:sp macro="" textlink="">
      <xdr:nvSpPr>
        <xdr:cNvPr id="205" name="テキスト ボックス 204"/>
        <xdr:cNvSpPr txBox="1"/>
      </xdr:nvSpPr>
      <xdr:spPr>
        <a:xfrm>
          <a:off x="2608795" y="125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23508</xdr:rowOff>
    </xdr:from>
    <xdr:to>
      <xdr:col>10</xdr:col>
      <xdr:colOff>165100</xdr:colOff>
      <xdr:row>75</xdr:row>
      <xdr:rowOff>125108</xdr:rowOff>
    </xdr:to>
    <xdr:sp macro="" textlink="">
      <xdr:nvSpPr>
        <xdr:cNvPr id="206" name="楕円 205"/>
        <xdr:cNvSpPr/>
      </xdr:nvSpPr>
      <xdr:spPr>
        <a:xfrm>
          <a:off x="1968500" y="128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141635</xdr:rowOff>
    </xdr:from>
    <xdr:ext cx="599010" cy="259045"/>
    <xdr:sp macro="" textlink="">
      <xdr:nvSpPr>
        <xdr:cNvPr id="207" name="テキスト ボックス 206"/>
        <xdr:cNvSpPr txBox="1"/>
      </xdr:nvSpPr>
      <xdr:spPr>
        <a:xfrm>
          <a:off x="1719795" y="1265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7582</xdr:rowOff>
    </xdr:from>
    <xdr:to>
      <xdr:col>6</xdr:col>
      <xdr:colOff>38100</xdr:colOff>
      <xdr:row>76</xdr:row>
      <xdr:rowOff>109182</xdr:rowOff>
    </xdr:to>
    <xdr:sp macro="" textlink="">
      <xdr:nvSpPr>
        <xdr:cNvPr id="208" name="楕円 207"/>
        <xdr:cNvSpPr/>
      </xdr:nvSpPr>
      <xdr:spPr>
        <a:xfrm>
          <a:off x="1079500" y="130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125709</xdr:rowOff>
    </xdr:from>
    <xdr:ext cx="599010" cy="259045"/>
    <xdr:sp macro="" textlink="">
      <xdr:nvSpPr>
        <xdr:cNvPr id="209" name="テキスト ボックス 208"/>
        <xdr:cNvSpPr txBox="1"/>
      </xdr:nvSpPr>
      <xdr:spPr>
        <a:xfrm>
          <a:off x="830795" y="1281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158057</xdr:rowOff>
    </xdr:from>
    <xdr:to>
      <xdr:col>24</xdr:col>
      <xdr:colOff>63500</xdr:colOff>
      <xdr:row>97</xdr:row>
      <xdr:rowOff>82116</xdr:rowOff>
    </xdr:to>
    <xdr:cxnSp macro="">
      <xdr:nvCxnSpPr>
        <xdr:cNvPr id="237" name="直線コネクタ 236"/>
        <xdr:cNvCxnSpPr/>
      </xdr:nvCxnSpPr>
      <xdr:spPr>
        <a:xfrm flipV="1">
          <a:off x="3797300" y="16617257"/>
          <a:ext cx="838200" cy="9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125345</xdr:rowOff>
    </xdr:from>
    <xdr:ext cx="534377" cy="259045"/>
    <xdr:sp macro="" textlink="">
      <xdr:nvSpPr>
        <xdr:cNvPr id="238" name="衛生費平均値テキスト"/>
        <xdr:cNvSpPr txBox="1"/>
      </xdr:nvSpPr>
      <xdr:spPr>
        <a:xfrm>
          <a:off x="4686300" y="16584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161097</xdr:rowOff>
    </xdr:from>
    <xdr:to>
      <xdr:col>19</xdr:col>
      <xdr:colOff>177800</xdr:colOff>
      <xdr:row>97</xdr:row>
      <xdr:rowOff>82116</xdr:rowOff>
    </xdr:to>
    <xdr:cxnSp macro="">
      <xdr:nvCxnSpPr>
        <xdr:cNvPr id="240" name="直線コネクタ 239"/>
        <xdr:cNvCxnSpPr/>
      </xdr:nvCxnSpPr>
      <xdr:spPr>
        <a:xfrm>
          <a:off x="2908300" y="16105947"/>
          <a:ext cx="889000" cy="60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161097</xdr:rowOff>
    </xdr:from>
    <xdr:to>
      <xdr:col>15</xdr:col>
      <xdr:colOff>50800</xdr:colOff>
      <xdr:row>96</xdr:row>
      <xdr:rowOff>69062</xdr:rowOff>
    </xdr:to>
    <xdr:cxnSp macro="">
      <xdr:nvCxnSpPr>
        <xdr:cNvPr id="243" name="直線コネクタ 242"/>
        <xdr:cNvCxnSpPr/>
      </xdr:nvCxnSpPr>
      <xdr:spPr>
        <a:xfrm flipV="1">
          <a:off x="2019300" y="16105947"/>
          <a:ext cx="889000" cy="4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38112</xdr:rowOff>
    </xdr:from>
    <xdr:ext cx="534377" cy="259045"/>
    <xdr:sp macro="" textlink="">
      <xdr:nvSpPr>
        <xdr:cNvPr id="245" name="テキスト ボックス 244"/>
        <xdr:cNvSpPr txBox="1"/>
      </xdr:nvSpPr>
      <xdr:spPr>
        <a:xfrm>
          <a:off x="2641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69062</xdr:rowOff>
    </xdr:from>
    <xdr:to>
      <xdr:col>10</xdr:col>
      <xdr:colOff>114300</xdr:colOff>
      <xdr:row>97</xdr:row>
      <xdr:rowOff>135060</xdr:rowOff>
    </xdr:to>
    <xdr:cxnSp macro="">
      <xdr:nvCxnSpPr>
        <xdr:cNvPr id="246" name="直線コネクタ 245"/>
        <xdr:cNvCxnSpPr/>
      </xdr:nvCxnSpPr>
      <xdr:spPr>
        <a:xfrm flipV="1">
          <a:off x="1130300" y="16528262"/>
          <a:ext cx="889000" cy="23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79443</xdr:rowOff>
    </xdr:from>
    <xdr:ext cx="534377" cy="259045"/>
    <xdr:sp macro="" textlink="">
      <xdr:nvSpPr>
        <xdr:cNvPr id="248" name="テキスト ボックス 247"/>
        <xdr:cNvSpPr txBox="1"/>
      </xdr:nvSpPr>
      <xdr:spPr>
        <a:xfrm>
          <a:off x="1752111" y="167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107257</xdr:rowOff>
    </xdr:from>
    <xdr:to>
      <xdr:col>24</xdr:col>
      <xdr:colOff>114300</xdr:colOff>
      <xdr:row>97</xdr:row>
      <xdr:rowOff>37407</xdr:rowOff>
    </xdr:to>
    <xdr:sp macro="" textlink="">
      <xdr:nvSpPr>
        <xdr:cNvPr id="256" name="楕円 255"/>
        <xdr:cNvSpPr/>
      </xdr:nvSpPr>
      <xdr:spPr>
        <a:xfrm>
          <a:off x="4584700" y="165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130134</xdr:rowOff>
    </xdr:from>
    <xdr:ext cx="534377" cy="259045"/>
    <xdr:sp macro="" textlink="">
      <xdr:nvSpPr>
        <xdr:cNvPr id="257" name="衛生費該当値テキスト"/>
        <xdr:cNvSpPr txBox="1"/>
      </xdr:nvSpPr>
      <xdr:spPr>
        <a:xfrm>
          <a:off x="4686300" y="1641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31316</xdr:rowOff>
    </xdr:from>
    <xdr:to>
      <xdr:col>20</xdr:col>
      <xdr:colOff>38100</xdr:colOff>
      <xdr:row>97</xdr:row>
      <xdr:rowOff>132916</xdr:rowOff>
    </xdr:to>
    <xdr:sp macro="" textlink="">
      <xdr:nvSpPr>
        <xdr:cNvPr id="258" name="楕円 257"/>
        <xdr:cNvSpPr/>
      </xdr:nvSpPr>
      <xdr:spPr>
        <a:xfrm>
          <a:off x="3746500" y="166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124043</xdr:rowOff>
    </xdr:from>
    <xdr:ext cx="534377" cy="259045"/>
    <xdr:sp macro="" textlink="">
      <xdr:nvSpPr>
        <xdr:cNvPr id="259" name="テキスト ボックス 258"/>
        <xdr:cNvSpPr txBox="1"/>
      </xdr:nvSpPr>
      <xdr:spPr>
        <a:xfrm>
          <a:off x="3530111" y="1675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110297</xdr:rowOff>
    </xdr:from>
    <xdr:to>
      <xdr:col>15</xdr:col>
      <xdr:colOff>101600</xdr:colOff>
      <xdr:row>94</xdr:row>
      <xdr:rowOff>40447</xdr:rowOff>
    </xdr:to>
    <xdr:sp macro="" textlink="">
      <xdr:nvSpPr>
        <xdr:cNvPr id="260" name="楕円 259"/>
        <xdr:cNvSpPr/>
      </xdr:nvSpPr>
      <xdr:spPr>
        <a:xfrm>
          <a:off x="2857500" y="1605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56974</xdr:rowOff>
    </xdr:from>
    <xdr:ext cx="534377" cy="259045"/>
    <xdr:sp macro="" textlink="">
      <xdr:nvSpPr>
        <xdr:cNvPr id="261" name="テキスト ボックス 260"/>
        <xdr:cNvSpPr txBox="1"/>
      </xdr:nvSpPr>
      <xdr:spPr>
        <a:xfrm>
          <a:off x="2641111" y="1583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18262</xdr:rowOff>
    </xdr:from>
    <xdr:to>
      <xdr:col>10</xdr:col>
      <xdr:colOff>165100</xdr:colOff>
      <xdr:row>96</xdr:row>
      <xdr:rowOff>119862</xdr:rowOff>
    </xdr:to>
    <xdr:sp macro="" textlink="">
      <xdr:nvSpPr>
        <xdr:cNvPr id="262" name="楕円 261"/>
        <xdr:cNvSpPr/>
      </xdr:nvSpPr>
      <xdr:spPr>
        <a:xfrm>
          <a:off x="1968500" y="164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136389</xdr:rowOff>
    </xdr:from>
    <xdr:ext cx="534377" cy="259045"/>
    <xdr:sp macro="" textlink="">
      <xdr:nvSpPr>
        <xdr:cNvPr id="263" name="テキスト ボックス 262"/>
        <xdr:cNvSpPr txBox="1"/>
      </xdr:nvSpPr>
      <xdr:spPr>
        <a:xfrm>
          <a:off x="1752111" y="1625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84260</xdr:rowOff>
    </xdr:from>
    <xdr:to>
      <xdr:col>6</xdr:col>
      <xdr:colOff>38100</xdr:colOff>
      <xdr:row>98</xdr:row>
      <xdr:rowOff>14410</xdr:rowOff>
    </xdr:to>
    <xdr:sp macro="" textlink="">
      <xdr:nvSpPr>
        <xdr:cNvPr id="264" name="楕円 263"/>
        <xdr:cNvSpPr/>
      </xdr:nvSpPr>
      <xdr:spPr>
        <a:xfrm>
          <a:off x="1079500" y="167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5537</xdr:rowOff>
    </xdr:from>
    <xdr:ext cx="534377" cy="259045"/>
    <xdr:sp macro="" textlink="">
      <xdr:nvSpPr>
        <xdr:cNvPr id="265" name="テキスト ボックス 264"/>
        <xdr:cNvSpPr txBox="1"/>
      </xdr:nvSpPr>
      <xdr:spPr>
        <a:xfrm>
          <a:off x="863111" y="168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148844</xdr:rowOff>
    </xdr:from>
    <xdr:to>
      <xdr:col>55</xdr:col>
      <xdr:colOff>0</xdr:colOff>
      <xdr:row>35</xdr:row>
      <xdr:rowOff>169418</xdr:rowOff>
    </xdr:to>
    <xdr:cxnSp macro="">
      <xdr:nvCxnSpPr>
        <xdr:cNvPr id="292" name="直線コネクタ 291"/>
        <xdr:cNvCxnSpPr/>
      </xdr:nvCxnSpPr>
      <xdr:spPr>
        <a:xfrm>
          <a:off x="9639300" y="614959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107561</xdr:rowOff>
    </xdr:from>
    <xdr:ext cx="378565" cy="259045"/>
    <xdr:sp macro="" textlink="">
      <xdr:nvSpPr>
        <xdr:cNvPr id="293" name="労働費平均値テキスト"/>
        <xdr:cNvSpPr txBox="1"/>
      </xdr:nvSpPr>
      <xdr:spPr>
        <a:xfrm>
          <a:off x="10528300" y="6279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112268</xdr:rowOff>
    </xdr:from>
    <xdr:to>
      <xdr:col>50</xdr:col>
      <xdr:colOff>114300</xdr:colOff>
      <xdr:row>35</xdr:row>
      <xdr:rowOff>148844</xdr:rowOff>
    </xdr:to>
    <xdr:cxnSp macro="">
      <xdr:nvCxnSpPr>
        <xdr:cNvPr id="295" name="直線コネクタ 294"/>
        <xdr:cNvCxnSpPr/>
      </xdr:nvCxnSpPr>
      <xdr:spPr>
        <a:xfrm>
          <a:off x="8750300" y="61130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38523</xdr:rowOff>
    </xdr:from>
    <xdr:ext cx="378565" cy="259045"/>
    <xdr:sp macro="" textlink="">
      <xdr:nvSpPr>
        <xdr:cNvPr id="297" name="テキスト ボックス 296"/>
        <xdr:cNvSpPr txBox="1"/>
      </xdr:nvSpPr>
      <xdr:spPr>
        <a:xfrm>
          <a:off x="9450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97181</xdr:rowOff>
    </xdr:from>
    <xdr:to>
      <xdr:col>45</xdr:col>
      <xdr:colOff>177800</xdr:colOff>
      <xdr:row>35</xdr:row>
      <xdr:rowOff>112268</xdr:rowOff>
    </xdr:to>
    <xdr:cxnSp macro="">
      <xdr:nvCxnSpPr>
        <xdr:cNvPr id="298" name="直線コネクタ 297"/>
        <xdr:cNvCxnSpPr/>
      </xdr:nvCxnSpPr>
      <xdr:spPr>
        <a:xfrm>
          <a:off x="7861300" y="5755031"/>
          <a:ext cx="889000" cy="35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168825</xdr:rowOff>
    </xdr:from>
    <xdr:ext cx="378565" cy="259045"/>
    <xdr:sp macro="" textlink="">
      <xdr:nvSpPr>
        <xdr:cNvPr id="300" name="テキスト ボックス 299"/>
        <xdr:cNvSpPr txBox="1"/>
      </xdr:nvSpPr>
      <xdr:spPr>
        <a:xfrm>
          <a:off x="8561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97181</xdr:rowOff>
    </xdr:from>
    <xdr:to>
      <xdr:col>41</xdr:col>
      <xdr:colOff>50800</xdr:colOff>
      <xdr:row>34</xdr:row>
      <xdr:rowOff>41859</xdr:rowOff>
    </xdr:to>
    <xdr:cxnSp macro="">
      <xdr:nvCxnSpPr>
        <xdr:cNvPr id="301" name="直線コネクタ 300"/>
        <xdr:cNvCxnSpPr/>
      </xdr:nvCxnSpPr>
      <xdr:spPr>
        <a:xfrm flipV="1">
          <a:off x="6972300" y="5755031"/>
          <a:ext cx="8890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86987</xdr:rowOff>
    </xdr:from>
    <xdr:ext cx="378565" cy="259045"/>
    <xdr:sp macro="" textlink="">
      <xdr:nvSpPr>
        <xdr:cNvPr id="303" name="テキスト ボックス 302"/>
        <xdr:cNvSpPr txBox="1"/>
      </xdr:nvSpPr>
      <xdr:spPr>
        <a:xfrm>
          <a:off x="7672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158310</xdr:rowOff>
    </xdr:from>
    <xdr:ext cx="469744" cy="259045"/>
    <xdr:sp macro="" textlink="">
      <xdr:nvSpPr>
        <xdr:cNvPr id="305" name="テキスト ボックス 304"/>
        <xdr:cNvSpPr txBox="1"/>
      </xdr:nvSpPr>
      <xdr:spPr>
        <a:xfrm>
          <a:off x="6737428"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118618</xdr:rowOff>
    </xdr:from>
    <xdr:to>
      <xdr:col>55</xdr:col>
      <xdr:colOff>50800</xdr:colOff>
      <xdr:row>36</xdr:row>
      <xdr:rowOff>48768</xdr:rowOff>
    </xdr:to>
    <xdr:sp macro="" textlink="">
      <xdr:nvSpPr>
        <xdr:cNvPr id="311" name="楕円 310"/>
        <xdr:cNvSpPr/>
      </xdr:nvSpPr>
      <xdr:spPr>
        <a:xfrm>
          <a:off x="104267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141495</xdr:rowOff>
    </xdr:from>
    <xdr:ext cx="469744" cy="259045"/>
    <xdr:sp macro="" textlink="">
      <xdr:nvSpPr>
        <xdr:cNvPr id="312" name="労働費該当値テキスト"/>
        <xdr:cNvSpPr txBox="1"/>
      </xdr:nvSpPr>
      <xdr:spPr>
        <a:xfrm>
          <a:off x="10528300" y="597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98044</xdr:rowOff>
    </xdr:from>
    <xdr:to>
      <xdr:col>50</xdr:col>
      <xdr:colOff>165100</xdr:colOff>
      <xdr:row>36</xdr:row>
      <xdr:rowOff>28194</xdr:rowOff>
    </xdr:to>
    <xdr:sp macro="" textlink="">
      <xdr:nvSpPr>
        <xdr:cNvPr id="313" name="楕円 312"/>
        <xdr:cNvSpPr/>
      </xdr:nvSpPr>
      <xdr:spPr>
        <a:xfrm>
          <a:off x="9588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44721</xdr:rowOff>
    </xdr:from>
    <xdr:ext cx="469744" cy="259045"/>
    <xdr:sp macro="" textlink="">
      <xdr:nvSpPr>
        <xdr:cNvPr id="314" name="テキスト ボックス 313"/>
        <xdr:cNvSpPr txBox="1"/>
      </xdr:nvSpPr>
      <xdr:spPr>
        <a:xfrm>
          <a:off x="9404428" y="587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61468</xdr:rowOff>
    </xdr:from>
    <xdr:to>
      <xdr:col>46</xdr:col>
      <xdr:colOff>38100</xdr:colOff>
      <xdr:row>35</xdr:row>
      <xdr:rowOff>163068</xdr:rowOff>
    </xdr:to>
    <xdr:sp macro="" textlink="">
      <xdr:nvSpPr>
        <xdr:cNvPr id="315" name="楕円 314"/>
        <xdr:cNvSpPr/>
      </xdr:nvSpPr>
      <xdr:spPr>
        <a:xfrm>
          <a:off x="8699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8145</xdr:rowOff>
    </xdr:from>
    <xdr:ext cx="469744" cy="259045"/>
    <xdr:sp macro="" textlink="">
      <xdr:nvSpPr>
        <xdr:cNvPr id="316" name="テキスト ボックス 315"/>
        <xdr:cNvSpPr txBox="1"/>
      </xdr:nvSpPr>
      <xdr:spPr>
        <a:xfrm>
          <a:off x="8515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46381</xdr:rowOff>
    </xdr:from>
    <xdr:to>
      <xdr:col>41</xdr:col>
      <xdr:colOff>101600</xdr:colOff>
      <xdr:row>33</xdr:row>
      <xdr:rowOff>147981</xdr:rowOff>
    </xdr:to>
    <xdr:sp macro="" textlink="">
      <xdr:nvSpPr>
        <xdr:cNvPr id="317" name="楕円 316"/>
        <xdr:cNvSpPr/>
      </xdr:nvSpPr>
      <xdr:spPr>
        <a:xfrm>
          <a:off x="7810500" y="57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164508</xdr:rowOff>
    </xdr:from>
    <xdr:ext cx="469744" cy="259045"/>
    <xdr:sp macro="" textlink="">
      <xdr:nvSpPr>
        <xdr:cNvPr id="318" name="テキスト ボックス 317"/>
        <xdr:cNvSpPr txBox="1"/>
      </xdr:nvSpPr>
      <xdr:spPr>
        <a:xfrm>
          <a:off x="7626428" y="547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162509</xdr:rowOff>
    </xdr:from>
    <xdr:to>
      <xdr:col>36</xdr:col>
      <xdr:colOff>165100</xdr:colOff>
      <xdr:row>34</xdr:row>
      <xdr:rowOff>92659</xdr:rowOff>
    </xdr:to>
    <xdr:sp macro="" textlink="">
      <xdr:nvSpPr>
        <xdr:cNvPr id="319" name="楕円 318"/>
        <xdr:cNvSpPr/>
      </xdr:nvSpPr>
      <xdr:spPr>
        <a:xfrm>
          <a:off x="6921500" y="58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109186</xdr:rowOff>
    </xdr:from>
    <xdr:ext cx="469744" cy="259045"/>
    <xdr:sp macro="" textlink="">
      <xdr:nvSpPr>
        <xdr:cNvPr id="320" name="テキスト ボックス 319"/>
        <xdr:cNvSpPr txBox="1"/>
      </xdr:nvSpPr>
      <xdr:spPr>
        <a:xfrm>
          <a:off x="6737428" y="559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49357</xdr:rowOff>
    </xdr:from>
    <xdr:to>
      <xdr:col>55</xdr:col>
      <xdr:colOff>0</xdr:colOff>
      <xdr:row>53</xdr:row>
      <xdr:rowOff>65725</xdr:rowOff>
    </xdr:to>
    <xdr:cxnSp macro="">
      <xdr:nvCxnSpPr>
        <xdr:cNvPr id="347" name="直線コネクタ 346"/>
        <xdr:cNvCxnSpPr/>
      </xdr:nvCxnSpPr>
      <xdr:spPr>
        <a:xfrm flipV="1">
          <a:off x="9639300" y="8964757"/>
          <a:ext cx="838200" cy="18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138468</xdr:rowOff>
    </xdr:from>
    <xdr:ext cx="469744" cy="259045"/>
    <xdr:sp macro="" textlink="">
      <xdr:nvSpPr>
        <xdr:cNvPr id="348" name="農林水産業費平均値テキスト"/>
        <xdr:cNvSpPr txBox="1"/>
      </xdr:nvSpPr>
      <xdr:spPr>
        <a:xfrm>
          <a:off x="10528300" y="956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65725</xdr:rowOff>
    </xdr:from>
    <xdr:to>
      <xdr:col>50</xdr:col>
      <xdr:colOff>114300</xdr:colOff>
      <xdr:row>53</xdr:row>
      <xdr:rowOff>98278</xdr:rowOff>
    </xdr:to>
    <xdr:cxnSp macro="">
      <xdr:nvCxnSpPr>
        <xdr:cNvPr id="350" name="直線コネクタ 349"/>
        <xdr:cNvCxnSpPr/>
      </xdr:nvCxnSpPr>
      <xdr:spPr>
        <a:xfrm flipV="1">
          <a:off x="8750300" y="9152575"/>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66595</xdr:rowOff>
    </xdr:from>
    <xdr:ext cx="469744" cy="259045"/>
    <xdr:sp macro="" textlink="">
      <xdr:nvSpPr>
        <xdr:cNvPr id="352" name="テキスト ボックス 351"/>
        <xdr:cNvSpPr txBox="1"/>
      </xdr:nvSpPr>
      <xdr:spPr>
        <a:xfrm>
          <a:off x="9404428" y="96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98278</xdr:rowOff>
    </xdr:from>
    <xdr:to>
      <xdr:col>45</xdr:col>
      <xdr:colOff>177800</xdr:colOff>
      <xdr:row>53</xdr:row>
      <xdr:rowOff>118303</xdr:rowOff>
    </xdr:to>
    <xdr:cxnSp macro="">
      <xdr:nvCxnSpPr>
        <xdr:cNvPr id="353" name="直線コネクタ 352"/>
        <xdr:cNvCxnSpPr/>
      </xdr:nvCxnSpPr>
      <xdr:spPr>
        <a:xfrm flipV="1">
          <a:off x="7861300" y="9185128"/>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81774</xdr:rowOff>
    </xdr:from>
    <xdr:ext cx="469744" cy="259045"/>
    <xdr:sp macro="" textlink="">
      <xdr:nvSpPr>
        <xdr:cNvPr id="355" name="テキスト ボックス 354"/>
        <xdr:cNvSpPr txBox="1"/>
      </xdr:nvSpPr>
      <xdr:spPr>
        <a:xfrm>
          <a:off x="8515428" y="96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24394</xdr:rowOff>
    </xdr:from>
    <xdr:to>
      <xdr:col>41</xdr:col>
      <xdr:colOff>50800</xdr:colOff>
      <xdr:row>53</xdr:row>
      <xdr:rowOff>118303</xdr:rowOff>
    </xdr:to>
    <xdr:cxnSp macro="">
      <xdr:nvCxnSpPr>
        <xdr:cNvPr id="356" name="直線コネクタ 355"/>
        <xdr:cNvCxnSpPr/>
      </xdr:nvCxnSpPr>
      <xdr:spPr>
        <a:xfrm>
          <a:off x="6972300" y="9111244"/>
          <a:ext cx="889000" cy="9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72813</xdr:rowOff>
    </xdr:from>
    <xdr:ext cx="469744" cy="259045"/>
    <xdr:sp macro="" textlink="">
      <xdr:nvSpPr>
        <xdr:cNvPr id="358" name="テキスト ボックス 357"/>
        <xdr:cNvSpPr txBox="1"/>
      </xdr:nvSpPr>
      <xdr:spPr>
        <a:xfrm>
          <a:off x="7626428" y="96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109298</xdr:rowOff>
    </xdr:from>
    <xdr:ext cx="469744" cy="259045"/>
    <xdr:sp macro="" textlink="">
      <xdr:nvSpPr>
        <xdr:cNvPr id="360" name="テキスト ボックス 359"/>
        <xdr:cNvSpPr txBox="1"/>
      </xdr:nvSpPr>
      <xdr:spPr>
        <a:xfrm>
          <a:off x="6737428" y="971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170007</xdr:rowOff>
    </xdr:from>
    <xdr:to>
      <xdr:col>55</xdr:col>
      <xdr:colOff>50800</xdr:colOff>
      <xdr:row>52</xdr:row>
      <xdr:rowOff>100157</xdr:rowOff>
    </xdr:to>
    <xdr:sp macro="" textlink="">
      <xdr:nvSpPr>
        <xdr:cNvPr id="366" name="楕円 365"/>
        <xdr:cNvSpPr/>
      </xdr:nvSpPr>
      <xdr:spPr>
        <a:xfrm>
          <a:off x="10426700" y="89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21434</xdr:rowOff>
    </xdr:from>
    <xdr:ext cx="534377" cy="259045"/>
    <xdr:sp macro="" textlink="">
      <xdr:nvSpPr>
        <xdr:cNvPr id="367" name="農林水産業費該当値テキスト"/>
        <xdr:cNvSpPr txBox="1"/>
      </xdr:nvSpPr>
      <xdr:spPr>
        <a:xfrm>
          <a:off x="10528300" y="87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14925</xdr:rowOff>
    </xdr:from>
    <xdr:to>
      <xdr:col>50</xdr:col>
      <xdr:colOff>165100</xdr:colOff>
      <xdr:row>53</xdr:row>
      <xdr:rowOff>116525</xdr:rowOff>
    </xdr:to>
    <xdr:sp macro="" textlink="">
      <xdr:nvSpPr>
        <xdr:cNvPr id="368" name="楕円 367"/>
        <xdr:cNvSpPr/>
      </xdr:nvSpPr>
      <xdr:spPr>
        <a:xfrm>
          <a:off x="9588500" y="910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133052</xdr:rowOff>
    </xdr:from>
    <xdr:ext cx="534377" cy="259045"/>
    <xdr:sp macro="" textlink="">
      <xdr:nvSpPr>
        <xdr:cNvPr id="369" name="テキスト ボックス 368"/>
        <xdr:cNvSpPr txBox="1"/>
      </xdr:nvSpPr>
      <xdr:spPr>
        <a:xfrm>
          <a:off x="9372111" y="887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47478</xdr:rowOff>
    </xdr:from>
    <xdr:to>
      <xdr:col>46</xdr:col>
      <xdr:colOff>38100</xdr:colOff>
      <xdr:row>53</xdr:row>
      <xdr:rowOff>149078</xdr:rowOff>
    </xdr:to>
    <xdr:sp macro="" textlink="">
      <xdr:nvSpPr>
        <xdr:cNvPr id="370" name="楕円 369"/>
        <xdr:cNvSpPr/>
      </xdr:nvSpPr>
      <xdr:spPr>
        <a:xfrm>
          <a:off x="8699500" y="913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51</xdr:row>
      <xdr:rowOff>165605</xdr:rowOff>
    </xdr:from>
    <xdr:ext cx="469744" cy="259045"/>
    <xdr:sp macro="" textlink="">
      <xdr:nvSpPr>
        <xdr:cNvPr id="371" name="テキスト ボックス 370"/>
        <xdr:cNvSpPr txBox="1"/>
      </xdr:nvSpPr>
      <xdr:spPr>
        <a:xfrm>
          <a:off x="8515428" y="890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67503</xdr:rowOff>
    </xdr:from>
    <xdr:to>
      <xdr:col>41</xdr:col>
      <xdr:colOff>101600</xdr:colOff>
      <xdr:row>53</xdr:row>
      <xdr:rowOff>169103</xdr:rowOff>
    </xdr:to>
    <xdr:sp macro="" textlink="">
      <xdr:nvSpPr>
        <xdr:cNvPr id="372" name="楕円 371"/>
        <xdr:cNvSpPr/>
      </xdr:nvSpPr>
      <xdr:spPr>
        <a:xfrm>
          <a:off x="7810500" y="915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14180</xdr:rowOff>
    </xdr:from>
    <xdr:ext cx="469744" cy="259045"/>
    <xdr:sp macro="" textlink="">
      <xdr:nvSpPr>
        <xdr:cNvPr id="373" name="テキスト ボックス 372"/>
        <xdr:cNvSpPr txBox="1"/>
      </xdr:nvSpPr>
      <xdr:spPr>
        <a:xfrm>
          <a:off x="7626428" y="892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145044</xdr:rowOff>
    </xdr:from>
    <xdr:to>
      <xdr:col>36</xdr:col>
      <xdr:colOff>165100</xdr:colOff>
      <xdr:row>53</xdr:row>
      <xdr:rowOff>75194</xdr:rowOff>
    </xdr:to>
    <xdr:sp macro="" textlink="">
      <xdr:nvSpPr>
        <xdr:cNvPr id="374" name="楕円 373"/>
        <xdr:cNvSpPr/>
      </xdr:nvSpPr>
      <xdr:spPr>
        <a:xfrm>
          <a:off x="6921500" y="90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91721</xdr:rowOff>
    </xdr:from>
    <xdr:ext cx="534377" cy="259045"/>
    <xdr:sp macro="" textlink="">
      <xdr:nvSpPr>
        <xdr:cNvPr id="375" name="テキスト ボックス 374"/>
        <xdr:cNvSpPr txBox="1"/>
      </xdr:nvSpPr>
      <xdr:spPr>
        <a:xfrm>
          <a:off x="6705111" y="883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34871</xdr:rowOff>
    </xdr:from>
    <xdr:to>
      <xdr:col>55</xdr:col>
      <xdr:colOff>0</xdr:colOff>
      <xdr:row>76</xdr:row>
      <xdr:rowOff>115207</xdr:rowOff>
    </xdr:to>
    <xdr:cxnSp macro="">
      <xdr:nvCxnSpPr>
        <xdr:cNvPr id="406" name="直線コネクタ 405"/>
        <xdr:cNvCxnSpPr/>
      </xdr:nvCxnSpPr>
      <xdr:spPr>
        <a:xfrm flipV="1">
          <a:off x="9639300" y="13065071"/>
          <a:ext cx="838200" cy="8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20628</xdr:rowOff>
    </xdr:from>
    <xdr:ext cx="534377" cy="259045"/>
    <xdr:sp macro="" textlink="">
      <xdr:nvSpPr>
        <xdr:cNvPr id="407" name="商工費平均値テキスト"/>
        <xdr:cNvSpPr txBox="1"/>
      </xdr:nvSpPr>
      <xdr:spPr>
        <a:xfrm>
          <a:off x="10528300" y="13222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12337</xdr:rowOff>
    </xdr:from>
    <xdr:to>
      <xdr:col>50</xdr:col>
      <xdr:colOff>114300</xdr:colOff>
      <xdr:row>76</xdr:row>
      <xdr:rowOff>115207</xdr:rowOff>
    </xdr:to>
    <xdr:cxnSp macro="">
      <xdr:nvCxnSpPr>
        <xdr:cNvPr id="409" name="直線コネクタ 408"/>
        <xdr:cNvCxnSpPr/>
      </xdr:nvCxnSpPr>
      <xdr:spPr>
        <a:xfrm>
          <a:off x="8750300" y="13042537"/>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117194</xdr:rowOff>
    </xdr:from>
    <xdr:ext cx="534377" cy="259045"/>
    <xdr:sp macro="" textlink="">
      <xdr:nvSpPr>
        <xdr:cNvPr id="411" name="テキスト ボックス 410"/>
        <xdr:cNvSpPr txBox="1"/>
      </xdr:nvSpPr>
      <xdr:spPr>
        <a:xfrm>
          <a:off x="9372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114260</xdr:rowOff>
    </xdr:from>
    <xdr:to>
      <xdr:col>45</xdr:col>
      <xdr:colOff>177800</xdr:colOff>
      <xdr:row>76</xdr:row>
      <xdr:rowOff>12337</xdr:rowOff>
    </xdr:to>
    <xdr:cxnSp macro="">
      <xdr:nvCxnSpPr>
        <xdr:cNvPr id="412" name="直線コネクタ 411"/>
        <xdr:cNvCxnSpPr/>
      </xdr:nvCxnSpPr>
      <xdr:spPr>
        <a:xfrm>
          <a:off x="7861300" y="12973010"/>
          <a:ext cx="889000" cy="6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80095</xdr:rowOff>
    </xdr:from>
    <xdr:ext cx="534377" cy="259045"/>
    <xdr:sp macro="" textlink="">
      <xdr:nvSpPr>
        <xdr:cNvPr id="414" name="テキスト ボックス 413"/>
        <xdr:cNvSpPr txBox="1"/>
      </xdr:nvSpPr>
      <xdr:spPr>
        <a:xfrm>
          <a:off x="8483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114260</xdr:rowOff>
    </xdr:from>
    <xdr:to>
      <xdr:col>41</xdr:col>
      <xdr:colOff>50800</xdr:colOff>
      <xdr:row>75</xdr:row>
      <xdr:rowOff>170397</xdr:rowOff>
    </xdr:to>
    <xdr:cxnSp macro="">
      <xdr:nvCxnSpPr>
        <xdr:cNvPr id="415" name="直線コネクタ 414"/>
        <xdr:cNvCxnSpPr/>
      </xdr:nvCxnSpPr>
      <xdr:spPr>
        <a:xfrm flipV="1">
          <a:off x="6972300" y="12973010"/>
          <a:ext cx="889000" cy="5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85517</xdr:rowOff>
    </xdr:from>
    <xdr:ext cx="534377" cy="259045"/>
    <xdr:sp macro="" textlink="">
      <xdr:nvSpPr>
        <xdr:cNvPr id="417" name="テキスト ボックス 416"/>
        <xdr:cNvSpPr txBox="1"/>
      </xdr:nvSpPr>
      <xdr:spPr>
        <a:xfrm>
          <a:off x="7594111" y="1328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74120</xdr:rowOff>
    </xdr:from>
    <xdr:ext cx="534377" cy="259045"/>
    <xdr:sp macro="" textlink="">
      <xdr:nvSpPr>
        <xdr:cNvPr id="419" name="テキスト ボックス 418"/>
        <xdr:cNvSpPr txBox="1"/>
      </xdr:nvSpPr>
      <xdr:spPr>
        <a:xfrm>
          <a:off x="6705111" y="132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155521</xdr:rowOff>
    </xdr:from>
    <xdr:to>
      <xdr:col>55</xdr:col>
      <xdr:colOff>50800</xdr:colOff>
      <xdr:row>76</xdr:row>
      <xdr:rowOff>85671</xdr:rowOff>
    </xdr:to>
    <xdr:sp macro="" textlink="">
      <xdr:nvSpPr>
        <xdr:cNvPr id="425" name="楕円 424"/>
        <xdr:cNvSpPr/>
      </xdr:nvSpPr>
      <xdr:spPr>
        <a:xfrm>
          <a:off x="10426700" y="130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6948</xdr:rowOff>
    </xdr:from>
    <xdr:ext cx="534377" cy="259045"/>
    <xdr:sp macro="" textlink="">
      <xdr:nvSpPr>
        <xdr:cNvPr id="426" name="商工費該当値テキスト"/>
        <xdr:cNvSpPr txBox="1"/>
      </xdr:nvSpPr>
      <xdr:spPr>
        <a:xfrm>
          <a:off x="10528300" y="1286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64407</xdr:rowOff>
    </xdr:from>
    <xdr:to>
      <xdr:col>50</xdr:col>
      <xdr:colOff>165100</xdr:colOff>
      <xdr:row>76</xdr:row>
      <xdr:rowOff>166007</xdr:rowOff>
    </xdr:to>
    <xdr:sp macro="" textlink="">
      <xdr:nvSpPr>
        <xdr:cNvPr id="427" name="楕円 426"/>
        <xdr:cNvSpPr/>
      </xdr:nvSpPr>
      <xdr:spPr>
        <a:xfrm>
          <a:off x="9588500" y="130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11084</xdr:rowOff>
    </xdr:from>
    <xdr:ext cx="534377" cy="259045"/>
    <xdr:sp macro="" textlink="">
      <xdr:nvSpPr>
        <xdr:cNvPr id="428" name="テキスト ボックス 427"/>
        <xdr:cNvSpPr txBox="1"/>
      </xdr:nvSpPr>
      <xdr:spPr>
        <a:xfrm>
          <a:off x="9372111" y="128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132987</xdr:rowOff>
    </xdr:from>
    <xdr:to>
      <xdr:col>46</xdr:col>
      <xdr:colOff>38100</xdr:colOff>
      <xdr:row>76</xdr:row>
      <xdr:rowOff>63137</xdr:rowOff>
    </xdr:to>
    <xdr:sp macro="" textlink="">
      <xdr:nvSpPr>
        <xdr:cNvPr id="429" name="楕円 428"/>
        <xdr:cNvSpPr/>
      </xdr:nvSpPr>
      <xdr:spPr>
        <a:xfrm>
          <a:off x="8699500" y="129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79664</xdr:rowOff>
    </xdr:from>
    <xdr:ext cx="534377" cy="259045"/>
    <xdr:sp macro="" textlink="">
      <xdr:nvSpPr>
        <xdr:cNvPr id="430" name="テキスト ボックス 429"/>
        <xdr:cNvSpPr txBox="1"/>
      </xdr:nvSpPr>
      <xdr:spPr>
        <a:xfrm>
          <a:off x="8483111" y="127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63460</xdr:rowOff>
    </xdr:from>
    <xdr:to>
      <xdr:col>41</xdr:col>
      <xdr:colOff>101600</xdr:colOff>
      <xdr:row>75</xdr:row>
      <xdr:rowOff>165060</xdr:rowOff>
    </xdr:to>
    <xdr:sp macro="" textlink="">
      <xdr:nvSpPr>
        <xdr:cNvPr id="431" name="楕円 430"/>
        <xdr:cNvSpPr/>
      </xdr:nvSpPr>
      <xdr:spPr>
        <a:xfrm>
          <a:off x="7810500" y="129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10137</xdr:rowOff>
    </xdr:from>
    <xdr:ext cx="534377" cy="259045"/>
    <xdr:sp macro="" textlink="">
      <xdr:nvSpPr>
        <xdr:cNvPr id="432" name="テキスト ボックス 431"/>
        <xdr:cNvSpPr txBox="1"/>
      </xdr:nvSpPr>
      <xdr:spPr>
        <a:xfrm>
          <a:off x="7594111" y="1269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119597</xdr:rowOff>
    </xdr:from>
    <xdr:to>
      <xdr:col>36</xdr:col>
      <xdr:colOff>165100</xdr:colOff>
      <xdr:row>76</xdr:row>
      <xdr:rowOff>49747</xdr:rowOff>
    </xdr:to>
    <xdr:sp macro="" textlink="">
      <xdr:nvSpPr>
        <xdr:cNvPr id="433" name="楕円 432"/>
        <xdr:cNvSpPr/>
      </xdr:nvSpPr>
      <xdr:spPr>
        <a:xfrm>
          <a:off x="6921500" y="129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66274</xdr:rowOff>
    </xdr:from>
    <xdr:ext cx="534377" cy="259045"/>
    <xdr:sp macro="" textlink="">
      <xdr:nvSpPr>
        <xdr:cNvPr id="434" name="テキスト ボックス 433"/>
        <xdr:cNvSpPr txBox="1"/>
      </xdr:nvSpPr>
      <xdr:spPr>
        <a:xfrm>
          <a:off x="6705111" y="1275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127699</xdr:rowOff>
    </xdr:from>
    <xdr:to>
      <xdr:col>55</xdr:col>
      <xdr:colOff>0</xdr:colOff>
      <xdr:row>97</xdr:row>
      <xdr:rowOff>151054</xdr:rowOff>
    </xdr:to>
    <xdr:cxnSp macro="">
      <xdr:nvCxnSpPr>
        <xdr:cNvPr id="464" name="直線コネクタ 463"/>
        <xdr:cNvCxnSpPr/>
      </xdr:nvCxnSpPr>
      <xdr:spPr>
        <a:xfrm flipV="1">
          <a:off x="9639300" y="16758349"/>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68248</xdr:rowOff>
    </xdr:from>
    <xdr:ext cx="534377" cy="259045"/>
    <xdr:sp macro="" textlink="">
      <xdr:nvSpPr>
        <xdr:cNvPr id="465" name="土木費平均値テキスト"/>
        <xdr:cNvSpPr txBox="1"/>
      </xdr:nvSpPr>
      <xdr:spPr>
        <a:xfrm>
          <a:off x="10528300" y="1635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167266</xdr:rowOff>
    </xdr:from>
    <xdr:to>
      <xdr:col>50</xdr:col>
      <xdr:colOff>114300</xdr:colOff>
      <xdr:row>97</xdr:row>
      <xdr:rowOff>151054</xdr:rowOff>
    </xdr:to>
    <xdr:cxnSp macro="">
      <xdr:nvCxnSpPr>
        <xdr:cNvPr id="467" name="直線コネクタ 466"/>
        <xdr:cNvCxnSpPr/>
      </xdr:nvCxnSpPr>
      <xdr:spPr>
        <a:xfrm>
          <a:off x="8750300" y="16626466"/>
          <a:ext cx="889000" cy="15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xdr:rowOff>
    </xdr:from>
    <xdr:ext cx="534377" cy="259045"/>
    <xdr:sp macro="" textlink="">
      <xdr:nvSpPr>
        <xdr:cNvPr id="469" name="テキスト ボックス 468"/>
        <xdr:cNvSpPr txBox="1"/>
      </xdr:nvSpPr>
      <xdr:spPr>
        <a:xfrm>
          <a:off x="9372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150825</xdr:rowOff>
    </xdr:from>
    <xdr:to>
      <xdr:col>45</xdr:col>
      <xdr:colOff>177800</xdr:colOff>
      <xdr:row>96</xdr:row>
      <xdr:rowOff>167266</xdr:rowOff>
    </xdr:to>
    <xdr:cxnSp macro="">
      <xdr:nvCxnSpPr>
        <xdr:cNvPr id="470" name="直線コネクタ 469"/>
        <xdr:cNvCxnSpPr/>
      </xdr:nvCxnSpPr>
      <xdr:spPr>
        <a:xfrm>
          <a:off x="7861300" y="16610025"/>
          <a:ext cx="889000" cy="1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19690</xdr:rowOff>
    </xdr:from>
    <xdr:ext cx="534377" cy="259045"/>
    <xdr:sp macro="" textlink="">
      <xdr:nvSpPr>
        <xdr:cNvPr id="472" name="テキスト ボックス 471"/>
        <xdr:cNvSpPr txBox="1"/>
      </xdr:nvSpPr>
      <xdr:spPr>
        <a:xfrm>
          <a:off x="8483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109849</xdr:rowOff>
    </xdr:from>
    <xdr:to>
      <xdr:col>41</xdr:col>
      <xdr:colOff>50800</xdr:colOff>
      <xdr:row>96</xdr:row>
      <xdr:rowOff>150825</xdr:rowOff>
    </xdr:to>
    <xdr:cxnSp macro="">
      <xdr:nvCxnSpPr>
        <xdr:cNvPr id="473" name="直線コネクタ 472"/>
        <xdr:cNvCxnSpPr/>
      </xdr:nvCxnSpPr>
      <xdr:spPr>
        <a:xfrm>
          <a:off x="6972300" y="16569049"/>
          <a:ext cx="889000" cy="4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127836</xdr:rowOff>
    </xdr:from>
    <xdr:ext cx="534377" cy="259045"/>
    <xdr:sp macro="" textlink="">
      <xdr:nvSpPr>
        <xdr:cNvPr id="475" name="テキスト ボックス 474"/>
        <xdr:cNvSpPr txBox="1"/>
      </xdr:nvSpPr>
      <xdr:spPr>
        <a:xfrm>
          <a:off x="7594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125722</xdr:rowOff>
    </xdr:from>
    <xdr:ext cx="534377" cy="259045"/>
    <xdr:sp macro="" textlink="">
      <xdr:nvSpPr>
        <xdr:cNvPr id="477" name="テキスト ボックス 476"/>
        <xdr:cNvSpPr txBox="1"/>
      </xdr:nvSpPr>
      <xdr:spPr>
        <a:xfrm>
          <a:off x="6705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76899</xdr:rowOff>
    </xdr:from>
    <xdr:to>
      <xdr:col>55</xdr:col>
      <xdr:colOff>50800</xdr:colOff>
      <xdr:row>98</xdr:row>
      <xdr:rowOff>7049</xdr:rowOff>
    </xdr:to>
    <xdr:sp macro="" textlink="">
      <xdr:nvSpPr>
        <xdr:cNvPr id="483" name="楕円 482"/>
        <xdr:cNvSpPr/>
      </xdr:nvSpPr>
      <xdr:spPr>
        <a:xfrm>
          <a:off x="10426700" y="167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55326</xdr:rowOff>
    </xdr:from>
    <xdr:ext cx="534377" cy="259045"/>
    <xdr:sp macro="" textlink="">
      <xdr:nvSpPr>
        <xdr:cNvPr id="484" name="土木費該当値テキスト"/>
        <xdr:cNvSpPr txBox="1"/>
      </xdr:nvSpPr>
      <xdr:spPr>
        <a:xfrm>
          <a:off x="10528300" y="1668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100254</xdr:rowOff>
    </xdr:from>
    <xdr:to>
      <xdr:col>50</xdr:col>
      <xdr:colOff>165100</xdr:colOff>
      <xdr:row>98</xdr:row>
      <xdr:rowOff>30404</xdr:rowOff>
    </xdr:to>
    <xdr:sp macro="" textlink="">
      <xdr:nvSpPr>
        <xdr:cNvPr id="485" name="楕円 484"/>
        <xdr:cNvSpPr/>
      </xdr:nvSpPr>
      <xdr:spPr>
        <a:xfrm>
          <a:off x="9588500" y="167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21531</xdr:rowOff>
    </xdr:from>
    <xdr:ext cx="534377" cy="259045"/>
    <xdr:sp macro="" textlink="">
      <xdr:nvSpPr>
        <xdr:cNvPr id="486" name="テキスト ボックス 485"/>
        <xdr:cNvSpPr txBox="1"/>
      </xdr:nvSpPr>
      <xdr:spPr>
        <a:xfrm>
          <a:off x="9372111" y="168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116466</xdr:rowOff>
    </xdr:from>
    <xdr:to>
      <xdr:col>46</xdr:col>
      <xdr:colOff>38100</xdr:colOff>
      <xdr:row>97</xdr:row>
      <xdr:rowOff>46616</xdr:rowOff>
    </xdr:to>
    <xdr:sp macro="" textlink="">
      <xdr:nvSpPr>
        <xdr:cNvPr id="487" name="楕円 486"/>
        <xdr:cNvSpPr/>
      </xdr:nvSpPr>
      <xdr:spPr>
        <a:xfrm>
          <a:off x="8699500" y="165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37743</xdr:rowOff>
    </xdr:from>
    <xdr:ext cx="534377" cy="259045"/>
    <xdr:sp macro="" textlink="">
      <xdr:nvSpPr>
        <xdr:cNvPr id="488" name="テキスト ボックス 487"/>
        <xdr:cNvSpPr txBox="1"/>
      </xdr:nvSpPr>
      <xdr:spPr>
        <a:xfrm>
          <a:off x="8483111" y="166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100025</xdr:rowOff>
    </xdr:from>
    <xdr:to>
      <xdr:col>41</xdr:col>
      <xdr:colOff>101600</xdr:colOff>
      <xdr:row>97</xdr:row>
      <xdr:rowOff>30175</xdr:rowOff>
    </xdr:to>
    <xdr:sp macro="" textlink="">
      <xdr:nvSpPr>
        <xdr:cNvPr id="489" name="楕円 488"/>
        <xdr:cNvSpPr/>
      </xdr:nvSpPr>
      <xdr:spPr>
        <a:xfrm>
          <a:off x="7810500" y="165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21302</xdr:rowOff>
    </xdr:from>
    <xdr:ext cx="534377" cy="259045"/>
    <xdr:sp macro="" textlink="">
      <xdr:nvSpPr>
        <xdr:cNvPr id="490" name="テキスト ボックス 489"/>
        <xdr:cNvSpPr txBox="1"/>
      </xdr:nvSpPr>
      <xdr:spPr>
        <a:xfrm>
          <a:off x="7594111" y="1665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59049</xdr:rowOff>
    </xdr:from>
    <xdr:to>
      <xdr:col>36</xdr:col>
      <xdr:colOff>165100</xdr:colOff>
      <xdr:row>96</xdr:row>
      <xdr:rowOff>160649</xdr:rowOff>
    </xdr:to>
    <xdr:sp macro="" textlink="">
      <xdr:nvSpPr>
        <xdr:cNvPr id="491" name="楕円 490"/>
        <xdr:cNvSpPr/>
      </xdr:nvSpPr>
      <xdr:spPr>
        <a:xfrm>
          <a:off x="6921500" y="165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151776</xdr:rowOff>
    </xdr:from>
    <xdr:ext cx="534377" cy="259045"/>
    <xdr:sp macro="" textlink="">
      <xdr:nvSpPr>
        <xdr:cNvPr id="492" name="テキスト ボックス 491"/>
        <xdr:cNvSpPr txBox="1"/>
      </xdr:nvSpPr>
      <xdr:spPr>
        <a:xfrm>
          <a:off x="6705111" y="166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141170</xdr:rowOff>
    </xdr:from>
    <xdr:to>
      <xdr:col>85</xdr:col>
      <xdr:colOff>127000</xdr:colOff>
      <xdr:row>37</xdr:row>
      <xdr:rowOff>12990</xdr:rowOff>
    </xdr:to>
    <xdr:cxnSp macro="">
      <xdr:nvCxnSpPr>
        <xdr:cNvPr id="524" name="直線コネクタ 523"/>
        <xdr:cNvCxnSpPr/>
      </xdr:nvCxnSpPr>
      <xdr:spPr>
        <a:xfrm>
          <a:off x="15481300" y="6313370"/>
          <a:ext cx="8382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118635</xdr:rowOff>
    </xdr:from>
    <xdr:ext cx="534377" cy="259045"/>
    <xdr:sp macro="" textlink="">
      <xdr:nvSpPr>
        <xdr:cNvPr id="525" name="消防費平均値テキスト"/>
        <xdr:cNvSpPr txBox="1"/>
      </xdr:nvSpPr>
      <xdr:spPr>
        <a:xfrm>
          <a:off x="16370300" y="5947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141170</xdr:rowOff>
    </xdr:from>
    <xdr:to>
      <xdr:col>81</xdr:col>
      <xdr:colOff>50800</xdr:colOff>
      <xdr:row>37</xdr:row>
      <xdr:rowOff>159948</xdr:rowOff>
    </xdr:to>
    <xdr:cxnSp macro="">
      <xdr:nvCxnSpPr>
        <xdr:cNvPr id="527" name="直線コネクタ 526"/>
        <xdr:cNvCxnSpPr/>
      </xdr:nvCxnSpPr>
      <xdr:spPr>
        <a:xfrm flipV="1">
          <a:off x="14592300" y="6313370"/>
          <a:ext cx="889000" cy="19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29" name="テキスト ボックス 528"/>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159948</xdr:rowOff>
    </xdr:from>
    <xdr:to>
      <xdr:col>76</xdr:col>
      <xdr:colOff>114300</xdr:colOff>
      <xdr:row>37</xdr:row>
      <xdr:rowOff>166153</xdr:rowOff>
    </xdr:to>
    <xdr:cxnSp macro="">
      <xdr:nvCxnSpPr>
        <xdr:cNvPr id="530" name="直線コネクタ 529"/>
        <xdr:cNvCxnSpPr/>
      </xdr:nvCxnSpPr>
      <xdr:spPr>
        <a:xfrm flipV="1">
          <a:off x="13703300" y="6503598"/>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33781</xdr:rowOff>
    </xdr:from>
    <xdr:ext cx="534377" cy="259045"/>
    <xdr:sp macro="" textlink="">
      <xdr:nvSpPr>
        <xdr:cNvPr id="532" name="テキスト ボックス 531"/>
        <xdr:cNvSpPr txBox="1"/>
      </xdr:nvSpPr>
      <xdr:spPr>
        <a:xfrm>
          <a:off x="14325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166153</xdr:rowOff>
    </xdr:from>
    <xdr:to>
      <xdr:col>71</xdr:col>
      <xdr:colOff>177800</xdr:colOff>
      <xdr:row>38</xdr:row>
      <xdr:rowOff>72916</xdr:rowOff>
    </xdr:to>
    <xdr:cxnSp macro="">
      <xdr:nvCxnSpPr>
        <xdr:cNvPr id="533" name="直線コネクタ 532"/>
        <xdr:cNvCxnSpPr/>
      </xdr:nvCxnSpPr>
      <xdr:spPr>
        <a:xfrm flipV="1">
          <a:off x="12814300" y="6509803"/>
          <a:ext cx="889000" cy="7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6839</xdr:rowOff>
    </xdr:from>
    <xdr:ext cx="534377" cy="259045"/>
    <xdr:sp macro="" textlink="">
      <xdr:nvSpPr>
        <xdr:cNvPr id="535" name="テキスト ボックス 534"/>
        <xdr:cNvSpPr txBox="1"/>
      </xdr:nvSpPr>
      <xdr:spPr>
        <a:xfrm>
          <a:off x="13436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106116</xdr:rowOff>
    </xdr:from>
    <xdr:ext cx="534377" cy="259045"/>
    <xdr:sp macro="" textlink="">
      <xdr:nvSpPr>
        <xdr:cNvPr id="537" name="テキスト ボックス 536"/>
        <xdr:cNvSpPr txBox="1"/>
      </xdr:nvSpPr>
      <xdr:spPr>
        <a:xfrm>
          <a:off x="12547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133640</xdr:rowOff>
    </xdr:from>
    <xdr:to>
      <xdr:col>85</xdr:col>
      <xdr:colOff>177800</xdr:colOff>
      <xdr:row>37</xdr:row>
      <xdr:rowOff>63790</xdr:rowOff>
    </xdr:to>
    <xdr:sp macro="" textlink="">
      <xdr:nvSpPr>
        <xdr:cNvPr id="543" name="楕円 542"/>
        <xdr:cNvSpPr/>
      </xdr:nvSpPr>
      <xdr:spPr>
        <a:xfrm>
          <a:off x="16268700" y="630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112067</xdr:rowOff>
    </xdr:from>
    <xdr:ext cx="534377" cy="259045"/>
    <xdr:sp macro="" textlink="">
      <xdr:nvSpPr>
        <xdr:cNvPr id="544" name="消防費該当値テキスト"/>
        <xdr:cNvSpPr txBox="1"/>
      </xdr:nvSpPr>
      <xdr:spPr>
        <a:xfrm>
          <a:off x="16370300" y="628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90370</xdr:rowOff>
    </xdr:from>
    <xdr:to>
      <xdr:col>81</xdr:col>
      <xdr:colOff>101600</xdr:colOff>
      <xdr:row>37</xdr:row>
      <xdr:rowOff>20520</xdr:rowOff>
    </xdr:to>
    <xdr:sp macro="" textlink="">
      <xdr:nvSpPr>
        <xdr:cNvPr id="545" name="楕円 544"/>
        <xdr:cNvSpPr/>
      </xdr:nvSpPr>
      <xdr:spPr>
        <a:xfrm>
          <a:off x="15430500" y="626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11647</xdr:rowOff>
    </xdr:from>
    <xdr:ext cx="534377" cy="259045"/>
    <xdr:sp macro="" textlink="">
      <xdr:nvSpPr>
        <xdr:cNvPr id="546" name="テキスト ボックス 545"/>
        <xdr:cNvSpPr txBox="1"/>
      </xdr:nvSpPr>
      <xdr:spPr>
        <a:xfrm>
          <a:off x="15214111" y="635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109148</xdr:rowOff>
    </xdr:from>
    <xdr:to>
      <xdr:col>76</xdr:col>
      <xdr:colOff>165100</xdr:colOff>
      <xdr:row>38</xdr:row>
      <xdr:rowOff>39298</xdr:rowOff>
    </xdr:to>
    <xdr:sp macro="" textlink="">
      <xdr:nvSpPr>
        <xdr:cNvPr id="547" name="楕円 546"/>
        <xdr:cNvSpPr/>
      </xdr:nvSpPr>
      <xdr:spPr>
        <a:xfrm>
          <a:off x="145415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30425</xdr:rowOff>
    </xdr:from>
    <xdr:ext cx="469744" cy="259045"/>
    <xdr:sp macro="" textlink="">
      <xdr:nvSpPr>
        <xdr:cNvPr id="548" name="テキスト ボックス 547"/>
        <xdr:cNvSpPr txBox="1"/>
      </xdr:nvSpPr>
      <xdr:spPr>
        <a:xfrm>
          <a:off x="14357428" y="65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115352</xdr:rowOff>
    </xdr:from>
    <xdr:to>
      <xdr:col>72</xdr:col>
      <xdr:colOff>38100</xdr:colOff>
      <xdr:row>38</xdr:row>
      <xdr:rowOff>45503</xdr:rowOff>
    </xdr:to>
    <xdr:sp macro="" textlink="">
      <xdr:nvSpPr>
        <xdr:cNvPr id="549" name="楕円 548"/>
        <xdr:cNvSpPr/>
      </xdr:nvSpPr>
      <xdr:spPr>
        <a:xfrm>
          <a:off x="13652500" y="64590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36630</xdr:rowOff>
    </xdr:from>
    <xdr:ext cx="469744" cy="259045"/>
    <xdr:sp macro="" textlink="">
      <xdr:nvSpPr>
        <xdr:cNvPr id="550" name="テキスト ボックス 549"/>
        <xdr:cNvSpPr txBox="1"/>
      </xdr:nvSpPr>
      <xdr:spPr>
        <a:xfrm>
          <a:off x="13468428" y="655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22116</xdr:rowOff>
    </xdr:from>
    <xdr:to>
      <xdr:col>67</xdr:col>
      <xdr:colOff>101600</xdr:colOff>
      <xdr:row>38</xdr:row>
      <xdr:rowOff>123716</xdr:rowOff>
    </xdr:to>
    <xdr:sp macro="" textlink="">
      <xdr:nvSpPr>
        <xdr:cNvPr id="551" name="楕円 550"/>
        <xdr:cNvSpPr/>
      </xdr:nvSpPr>
      <xdr:spPr>
        <a:xfrm>
          <a:off x="12763500" y="653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114843</xdr:rowOff>
    </xdr:from>
    <xdr:ext cx="469744" cy="259045"/>
    <xdr:sp macro="" textlink="">
      <xdr:nvSpPr>
        <xdr:cNvPr id="552" name="テキスト ボックス 551"/>
        <xdr:cNvSpPr txBox="1"/>
      </xdr:nvSpPr>
      <xdr:spPr>
        <a:xfrm>
          <a:off x="12579428" y="662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158064</xdr:rowOff>
    </xdr:from>
    <xdr:to>
      <xdr:col>85</xdr:col>
      <xdr:colOff>126364</xdr:colOff>
      <xdr:row>59</xdr:row>
      <xdr:rowOff>71806</xdr:rowOff>
    </xdr:to>
    <xdr:cxnSp macro="">
      <xdr:nvCxnSpPr>
        <xdr:cNvPr id="577" name="直線コネクタ 576"/>
        <xdr:cNvCxnSpPr/>
      </xdr:nvCxnSpPr>
      <xdr:spPr>
        <a:xfrm flipV="1">
          <a:off x="16317595" y="9073464"/>
          <a:ext cx="1269" cy="111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75633</xdr:rowOff>
    </xdr:from>
    <xdr:ext cx="534377" cy="259045"/>
    <xdr:sp macro="" textlink="">
      <xdr:nvSpPr>
        <xdr:cNvPr id="578" name="教育費最小値テキスト"/>
        <xdr:cNvSpPr txBox="1"/>
      </xdr:nvSpPr>
      <xdr:spPr>
        <a:xfrm>
          <a:off x="16370300" y="101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71806</xdr:rowOff>
    </xdr:from>
    <xdr:to>
      <xdr:col>86</xdr:col>
      <xdr:colOff>25400</xdr:colOff>
      <xdr:row>59</xdr:row>
      <xdr:rowOff>71806</xdr:rowOff>
    </xdr:to>
    <xdr:cxnSp macro="">
      <xdr:nvCxnSpPr>
        <xdr:cNvPr id="579" name="直線コネクタ 578"/>
        <xdr:cNvCxnSpPr/>
      </xdr:nvCxnSpPr>
      <xdr:spPr>
        <a:xfrm>
          <a:off x="16230600" y="10187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104741</xdr:rowOff>
    </xdr:from>
    <xdr:ext cx="534377" cy="259045"/>
    <xdr:sp macro="" textlink="">
      <xdr:nvSpPr>
        <xdr:cNvPr id="580" name="教育費最大値テキスト"/>
        <xdr:cNvSpPr txBox="1"/>
      </xdr:nvSpPr>
      <xdr:spPr>
        <a:xfrm>
          <a:off x="16370300" y="884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158064</xdr:rowOff>
    </xdr:from>
    <xdr:to>
      <xdr:col>86</xdr:col>
      <xdr:colOff>25400</xdr:colOff>
      <xdr:row>52</xdr:row>
      <xdr:rowOff>158064</xdr:rowOff>
    </xdr:to>
    <xdr:cxnSp macro="">
      <xdr:nvCxnSpPr>
        <xdr:cNvPr id="581" name="直線コネクタ 580"/>
        <xdr:cNvCxnSpPr/>
      </xdr:nvCxnSpPr>
      <xdr:spPr>
        <a:xfrm>
          <a:off x="16230600" y="907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94971</xdr:rowOff>
    </xdr:from>
    <xdr:to>
      <xdr:col>85</xdr:col>
      <xdr:colOff>127000</xdr:colOff>
      <xdr:row>55</xdr:row>
      <xdr:rowOff>40869</xdr:rowOff>
    </xdr:to>
    <xdr:cxnSp macro="">
      <xdr:nvCxnSpPr>
        <xdr:cNvPr id="582" name="直線コネクタ 581"/>
        <xdr:cNvCxnSpPr/>
      </xdr:nvCxnSpPr>
      <xdr:spPr>
        <a:xfrm flipV="1">
          <a:off x="15481300" y="9353271"/>
          <a:ext cx="8382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50372</xdr:rowOff>
    </xdr:from>
    <xdr:ext cx="534377" cy="259045"/>
    <xdr:sp macro="" textlink="">
      <xdr:nvSpPr>
        <xdr:cNvPr id="583" name="教育費平均値テキスト"/>
        <xdr:cNvSpPr txBox="1"/>
      </xdr:nvSpPr>
      <xdr:spPr>
        <a:xfrm>
          <a:off x="16370300" y="965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71945</xdr:rowOff>
    </xdr:from>
    <xdr:to>
      <xdr:col>85</xdr:col>
      <xdr:colOff>177800</xdr:colOff>
      <xdr:row>57</xdr:row>
      <xdr:rowOff>2095</xdr:rowOff>
    </xdr:to>
    <xdr:sp macro="" textlink="">
      <xdr:nvSpPr>
        <xdr:cNvPr id="584" name="フローチャート: 判断 583"/>
        <xdr:cNvSpPr/>
      </xdr:nvSpPr>
      <xdr:spPr>
        <a:xfrm>
          <a:off x="162687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61900</xdr:rowOff>
    </xdr:from>
    <xdr:to>
      <xdr:col>81</xdr:col>
      <xdr:colOff>50800</xdr:colOff>
      <xdr:row>55</xdr:row>
      <xdr:rowOff>40869</xdr:rowOff>
    </xdr:to>
    <xdr:cxnSp macro="">
      <xdr:nvCxnSpPr>
        <xdr:cNvPr id="585" name="直線コネクタ 584"/>
        <xdr:cNvCxnSpPr/>
      </xdr:nvCxnSpPr>
      <xdr:spPr>
        <a:xfrm>
          <a:off x="14592300" y="8634400"/>
          <a:ext cx="889000" cy="8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116675</xdr:rowOff>
    </xdr:from>
    <xdr:to>
      <xdr:col>81</xdr:col>
      <xdr:colOff>101600</xdr:colOff>
      <xdr:row>57</xdr:row>
      <xdr:rowOff>46825</xdr:rowOff>
    </xdr:to>
    <xdr:sp macro="" textlink="">
      <xdr:nvSpPr>
        <xdr:cNvPr id="586" name="フローチャート: 判断 585"/>
        <xdr:cNvSpPr/>
      </xdr:nvSpPr>
      <xdr:spPr>
        <a:xfrm>
          <a:off x="15430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37952</xdr:rowOff>
    </xdr:from>
    <xdr:ext cx="534377" cy="259045"/>
    <xdr:sp macro="" textlink="">
      <xdr:nvSpPr>
        <xdr:cNvPr id="587" name="テキスト ボックス 586"/>
        <xdr:cNvSpPr txBox="1"/>
      </xdr:nvSpPr>
      <xdr:spPr>
        <a:xfrm>
          <a:off x="15214111" y="98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61900</xdr:rowOff>
    </xdr:from>
    <xdr:to>
      <xdr:col>76</xdr:col>
      <xdr:colOff>114300</xdr:colOff>
      <xdr:row>50</xdr:row>
      <xdr:rowOff>149454</xdr:rowOff>
    </xdr:to>
    <xdr:cxnSp macro="">
      <xdr:nvCxnSpPr>
        <xdr:cNvPr id="588" name="直線コネクタ 587"/>
        <xdr:cNvCxnSpPr/>
      </xdr:nvCxnSpPr>
      <xdr:spPr>
        <a:xfrm flipV="1">
          <a:off x="13703300" y="8634400"/>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14719</xdr:rowOff>
    </xdr:from>
    <xdr:to>
      <xdr:col>76</xdr:col>
      <xdr:colOff>165100</xdr:colOff>
      <xdr:row>56</xdr:row>
      <xdr:rowOff>116319</xdr:rowOff>
    </xdr:to>
    <xdr:sp macro="" textlink="">
      <xdr:nvSpPr>
        <xdr:cNvPr id="589" name="フローチャート: 判断 588"/>
        <xdr:cNvSpPr/>
      </xdr:nvSpPr>
      <xdr:spPr>
        <a:xfrm>
          <a:off x="14541500" y="961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107446</xdr:rowOff>
    </xdr:from>
    <xdr:ext cx="534377" cy="259045"/>
    <xdr:sp macro="" textlink="">
      <xdr:nvSpPr>
        <xdr:cNvPr id="590" name="テキスト ボックス 589"/>
        <xdr:cNvSpPr txBox="1"/>
      </xdr:nvSpPr>
      <xdr:spPr>
        <a:xfrm>
          <a:off x="14325111" y="97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149454</xdr:rowOff>
    </xdr:from>
    <xdr:to>
      <xdr:col>71</xdr:col>
      <xdr:colOff>177800</xdr:colOff>
      <xdr:row>54</xdr:row>
      <xdr:rowOff>73863</xdr:rowOff>
    </xdr:to>
    <xdr:cxnSp macro="">
      <xdr:nvCxnSpPr>
        <xdr:cNvPr id="591" name="直線コネクタ 590"/>
        <xdr:cNvCxnSpPr/>
      </xdr:nvCxnSpPr>
      <xdr:spPr>
        <a:xfrm flipV="1">
          <a:off x="12814300" y="8721954"/>
          <a:ext cx="889000" cy="6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73584</xdr:rowOff>
    </xdr:from>
    <xdr:to>
      <xdr:col>72</xdr:col>
      <xdr:colOff>38100</xdr:colOff>
      <xdr:row>57</xdr:row>
      <xdr:rowOff>3734</xdr:rowOff>
    </xdr:to>
    <xdr:sp macro="" textlink="">
      <xdr:nvSpPr>
        <xdr:cNvPr id="592" name="フローチャート: 判断 591"/>
        <xdr:cNvSpPr/>
      </xdr:nvSpPr>
      <xdr:spPr>
        <a:xfrm>
          <a:off x="13652500" y="967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166311</xdr:rowOff>
    </xdr:from>
    <xdr:ext cx="534377" cy="259045"/>
    <xdr:sp macro="" textlink="">
      <xdr:nvSpPr>
        <xdr:cNvPr id="593" name="テキスト ボックス 592"/>
        <xdr:cNvSpPr txBox="1"/>
      </xdr:nvSpPr>
      <xdr:spPr>
        <a:xfrm>
          <a:off x="13436111" y="97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165100</xdr:rowOff>
    </xdr:from>
    <xdr:to>
      <xdr:col>67</xdr:col>
      <xdr:colOff>101600</xdr:colOff>
      <xdr:row>57</xdr:row>
      <xdr:rowOff>95250</xdr:rowOff>
    </xdr:to>
    <xdr:sp macro="" textlink="">
      <xdr:nvSpPr>
        <xdr:cNvPr id="594" name="フローチャート: 判断 593"/>
        <xdr:cNvSpPr/>
      </xdr:nvSpPr>
      <xdr:spPr>
        <a:xfrm>
          <a:off x="127635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86377</xdr:rowOff>
    </xdr:from>
    <xdr:ext cx="534377" cy="259045"/>
    <xdr:sp macro="" textlink="">
      <xdr:nvSpPr>
        <xdr:cNvPr id="595" name="テキスト ボックス 594"/>
        <xdr:cNvSpPr txBox="1"/>
      </xdr:nvSpPr>
      <xdr:spPr>
        <a:xfrm>
          <a:off x="12547111" y="985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44171</xdr:rowOff>
    </xdr:from>
    <xdr:to>
      <xdr:col>85</xdr:col>
      <xdr:colOff>177800</xdr:colOff>
      <xdr:row>54</xdr:row>
      <xdr:rowOff>145771</xdr:rowOff>
    </xdr:to>
    <xdr:sp macro="" textlink="">
      <xdr:nvSpPr>
        <xdr:cNvPr id="601" name="楕円 600"/>
        <xdr:cNvSpPr/>
      </xdr:nvSpPr>
      <xdr:spPr>
        <a:xfrm>
          <a:off x="16268700" y="930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67048</xdr:rowOff>
    </xdr:from>
    <xdr:ext cx="534377" cy="259045"/>
    <xdr:sp macro="" textlink="">
      <xdr:nvSpPr>
        <xdr:cNvPr id="602" name="教育費該当値テキスト"/>
        <xdr:cNvSpPr txBox="1"/>
      </xdr:nvSpPr>
      <xdr:spPr>
        <a:xfrm>
          <a:off x="16370300" y="915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161519</xdr:rowOff>
    </xdr:from>
    <xdr:to>
      <xdr:col>81</xdr:col>
      <xdr:colOff>101600</xdr:colOff>
      <xdr:row>55</xdr:row>
      <xdr:rowOff>91669</xdr:rowOff>
    </xdr:to>
    <xdr:sp macro="" textlink="">
      <xdr:nvSpPr>
        <xdr:cNvPr id="603" name="楕円 602"/>
        <xdr:cNvSpPr/>
      </xdr:nvSpPr>
      <xdr:spPr>
        <a:xfrm>
          <a:off x="15430500" y="941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108196</xdr:rowOff>
    </xdr:from>
    <xdr:ext cx="534377" cy="259045"/>
    <xdr:sp macro="" textlink="">
      <xdr:nvSpPr>
        <xdr:cNvPr id="604" name="テキスト ボックス 603"/>
        <xdr:cNvSpPr txBox="1"/>
      </xdr:nvSpPr>
      <xdr:spPr>
        <a:xfrm>
          <a:off x="15214111" y="91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11100</xdr:rowOff>
    </xdr:from>
    <xdr:to>
      <xdr:col>76</xdr:col>
      <xdr:colOff>165100</xdr:colOff>
      <xdr:row>50</xdr:row>
      <xdr:rowOff>112700</xdr:rowOff>
    </xdr:to>
    <xdr:sp macro="" textlink="">
      <xdr:nvSpPr>
        <xdr:cNvPr id="605" name="楕円 604"/>
        <xdr:cNvSpPr/>
      </xdr:nvSpPr>
      <xdr:spPr>
        <a:xfrm>
          <a:off x="14541500" y="858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48</xdr:row>
      <xdr:rowOff>129227</xdr:rowOff>
    </xdr:from>
    <xdr:ext cx="534377" cy="259045"/>
    <xdr:sp macro="" textlink="">
      <xdr:nvSpPr>
        <xdr:cNvPr id="606" name="テキスト ボックス 605"/>
        <xdr:cNvSpPr txBox="1"/>
      </xdr:nvSpPr>
      <xdr:spPr>
        <a:xfrm>
          <a:off x="14325111" y="835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98654</xdr:rowOff>
    </xdr:from>
    <xdr:to>
      <xdr:col>72</xdr:col>
      <xdr:colOff>38100</xdr:colOff>
      <xdr:row>51</xdr:row>
      <xdr:rowOff>28804</xdr:rowOff>
    </xdr:to>
    <xdr:sp macro="" textlink="">
      <xdr:nvSpPr>
        <xdr:cNvPr id="607" name="楕円 606"/>
        <xdr:cNvSpPr/>
      </xdr:nvSpPr>
      <xdr:spPr>
        <a:xfrm>
          <a:off x="13652500" y="867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49</xdr:row>
      <xdr:rowOff>45331</xdr:rowOff>
    </xdr:from>
    <xdr:ext cx="534377" cy="259045"/>
    <xdr:sp macro="" textlink="">
      <xdr:nvSpPr>
        <xdr:cNvPr id="608" name="テキスト ボックス 607"/>
        <xdr:cNvSpPr txBox="1"/>
      </xdr:nvSpPr>
      <xdr:spPr>
        <a:xfrm>
          <a:off x="13436111" y="844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23063</xdr:rowOff>
    </xdr:from>
    <xdr:to>
      <xdr:col>67</xdr:col>
      <xdr:colOff>101600</xdr:colOff>
      <xdr:row>54</xdr:row>
      <xdr:rowOff>124663</xdr:rowOff>
    </xdr:to>
    <xdr:sp macro="" textlink="">
      <xdr:nvSpPr>
        <xdr:cNvPr id="609" name="楕円 608"/>
        <xdr:cNvSpPr/>
      </xdr:nvSpPr>
      <xdr:spPr>
        <a:xfrm>
          <a:off x="12763500" y="928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141190</xdr:rowOff>
    </xdr:from>
    <xdr:ext cx="534377" cy="259045"/>
    <xdr:sp macro="" textlink="">
      <xdr:nvSpPr>
        <xdr:cNvPr id="610" name="テキスト ボックス 609"/>
        <xdr:cNvSpPr txBox="1"/>
      </xdr:nvSpPr>
      <xdr:spPr>
        <a:xfrm>
          <a:off x="12547111" y="905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6" name="直線コネクタ 635"/>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7"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9"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40" name="直線コネクタ 639"/>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82288</xdr:rowOff>
    </xdr:from>
    <xdr:to>
      <xdr:col>85</xdr:col>
      <xdr:colOff>127000</xdr:colOff>
      <xdr:row>79</xdr:row>
      <xdr:rowOff>94078</xdr:rowOff>
    </xdr:to>
    <xdr:cxnSp macro="">
      <xdr:nvCxnSpPr>
        <xdr:cNvPr id="641" name="直線コネクタ 640"/>
        <xdr:cNvCxnSpPr/>
      </xdr:nvCxnSpPr>
      <xdr:spPr>
        <a:xfrm flipV="1">
          <a:off x="15481300" y="13626838"/>
          <a:ext cx="8382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2"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3" name="フローチャート: 判断 642"/>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94078</xdr:rowOff>
    </xdr:from>
    <xdr:to>
      <xdr:col>81</xdr:col>
      <xdr:colOff>50800</xdr:colOff>
      <xdr:row>79</xdr:row>
      <xdr:rowOff>95548</xdr:rowOff>
    </xdr:to>
    <xdr:cxnSp macro="">
      <xdr:nvCxnSpPr>
        <xdr:cNvPr id="644" name="直線コネクタ 643"/>
        <xdr:cNvCxnSpPr/>
      </xdr:nvCxnSpPr>
      <xdr:spPr>
        <a:xfrm flipV="1">
          <a:off x="14592300" y="13638628"/>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5" name="フローチャート: 判断 644"/>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6" name="テキスト ボックス 645"/>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95548</xdr:rowOff>
    </xdr:from>
    <xdr:to>
      <xdr:col>76</xdr:col>
      <xdr:colOff>114300</xdr:colOff>
      <xdr:row>79</xdr:row>
      <xdr:rowOff>98062</xdr:rowOff>
    </xdr:to>
    <xdr:cxnSp macro="">
      <xdr:nvCxnSpPr>
        <xdr:cNvPr id="647" name="直線コネクタ 646"/>
        <xdr:cNvCxnSpPr/>
      </xdr:nvCxnSpPr>
      <xdr:spPr>
        <a:xfrm flipV="1">
          <a:off x="13703300" y="1364009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8" name="フローチャート: 判断 647"/>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9" name="テキスト ボックス 648"/>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71675</xdr:rowOff>
    </xdr:from>
    <xdr:to>
      <xdr:col>71</xdr:col>
      <xdr:colOff>177800</xdr:colOff>
      <xdr:row>79</xdr:row>
      <xdr:rowOff>98062</xdr:rowOff>
    </xdr:to>
    <xdr:cxnSp macro="">
      <xdr:nvCxnSpPr>
        <xdr:cNvPr id="650" name="直線コネクタ 649"/>
        <xdr:cNvCxnSpPr/>
      </xdr:nvCxnSpPr>
      <xdr:spPr>
        <a:xfrm>
          <a:off x="12814300" y="13616225"/>
          <a:ext cx="889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51" name="フローチャート: 判断 650"/>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2" name="テキスト ボックス 651"/>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3" name="フローチャート: 判断 652"/>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4" name="テキスト ボックス 653"/>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31488</xdr:rowOff>
    </xdr:from>
    <xdr:to>
      <xdr:col>85</xdr:col>
      <xdr:colOff>177800</xdr:colOff>
      <xdr:row>79</xdr:row>
      <xdr:rowOff>133088</xdr:rowOff>
    </xdr:to>
    <xdr:sp macro="" textlink="">
      <xdr:nvSpPr>
        <xdr:cNvPr id="660" name="楕円 659"/>
        <xdr:cNvSpPr/>
      </xdr:nvSpPr>
      <xdr:spPr>
        <a:xfrm>
          <a:off x="16268700" y="135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152921</xdr:rowOff>
    </xdr:from>
    <xdr:ext cx="378565" cy="259045"/>
    <xdr:sp macro="" textlink="">
      <xdr:nvSpPr>
        <xdr:cNvPr id="661" name="災害復旧費該当値テキスト"/>
        <xdr:cNvSpPr txBox="1"/>
      </xdr:nvSpPr>
      <xdr:spPr>
        <a:xfrm>
          <a:off x="16370300" y="1352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43278</xdr:rowOff>
    </xdr:from>
    <xdr:to>
      <xdr:col>81</xdr:col>
      <xdr:colOff>101600</xdr:colOff>
      <xdr:row>79</xdr:row>
      <xdr:rowOff>144878</xdr:rowOff>
    </xdr:to>
    <xdr:sp macro="" textlink="">
      <xdr:nvSpPr>
        <xdr:cNvPr id="662" name="楕円 661"/>
        <xdr:cNvSpPr/>
      </xdr:nvSpPr>
      <xdr:spPr>
        <a:xfrm>
          <a:off x="15430500" y="135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136005</xdr:rowOff>
    </xdr:from>
    <xdr:ext cx="378565" cy="259045"/>
    <xdr:sp macro="" textlink="">
      <xdr:nvSpPr>
        <xdr:cNvPr id="663" name="テキスト ボックス 662"/>
        <xdr:cNvSpPr txBox="1"/>
      </xdr:nvSpPr>
      <xdr:spPr>
        <a:xfrm>
          <a:off x="15292017" y="1368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44748</xdr:rowOff>
    </xdr:from>
    <xdr:to>
      <xdr:col>76</xdr:col>
      <xdr:colOff>165100</xdr:colOff>
      <xdr:row>79</xdr:row>
      <xdr:rowOff>146348</xdr:rowOff>
    </xdr:to>
    <xdr:sp macro="" textlink="">
      <xdr:nvSpPr>
        <xdr:cNvPr id="664" name="楕円 663"/>
        <xdr:cNvSpPr/>
      </xdr:nvSpPr>
      <xdr:spPr>
        <a:xfrm>
          <a:off x="14541500" y="135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137475</xdr:rowOff>
    </xdr:from>
    <xdr:ext cx="378565" cy="259045"/>
    <xdr:sp macro="" textlink="">
      <xdr:nvSpPr>
        <xdr:cNvPr id="665" name="テキスト ボックス 664"/>
        <xdr:cNvSpPr txBox="1"/>
      </xdr:nvSpPr>
      <xdr:spPr>
        <a:xfrm>
          <a:off x="14403017" y="13682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47262</xdr:rowOff>
    </xdr:from>
    <xdr:to>
      <xdr:col>72</xdr:col>
      <xdr:colOff>38100</xdr:colOff>
      <xdr:row>79</xdr:row>
      <xdr:rowOff>148862</xdr:rowOff>
    </xdr:to>
    <xdr:sp macro="" textlink="">
      <xdr:nvSpPr>
        <xdr:cNvPr id="666" name="楕円 665"/>
        <xdr:cNvSpPr/>
      </xdr:nvSpPr>
      <xdr:spPr>
        <a:xfrm>
          <a:off x="13652500" y="135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139989</xdr:rowOff>
    </xdr:from>
    <xdr:ext cx="313932" cy="259045"/>
    <xdr:sp macro="" textlink="">
      <xdr:nvSpPr>
        <xdr:cNvPr id="667" name="テキスト ボックス 666"/>
        <xdr:cNvSpPr txBox="1"/>
      </xdr:nvSpPr>
      <xdr:spPr>
        <a:xfrm>
          <a:off x="13546333" y="13684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20875</xdr:rowOff>
    </xdr:from>
    <xdr:to>
      <xdr:col>67</xdr:col>
      <xdr:colOff>101600</xdr:colOff>
      <xdr:row>79</xdr:row>
      <xdr:rowOff>122475</xdr:rowOff>
    </xdr:to>
    <xdr:sp macro="" textlink="">
      <xdr:nvSpPr>
        <xdr:cNvPr id="668" name="楕円 667"/>
        <xdr:cNvSpPr/>
      </xdr:nvSpPr>
      <xdr:spPr>
        <a:xfrm>
          <a:off x="12763500" y="135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113602</xdr:rowOff>
    </xdr:from>
    <xdr:ext cx="378565" cy="259045"/>
    <xdr:sp macro="" textlink="">
      <xdr:nvSpPr>
        <xdr:cNvPr id="669" name="テキスト ボックス 668"/>
        <xdr:cNvSpPr txBox="1"/>
      </xdr:nvSpPr>
      <xdr:spPr>
        <a:xfrm>
          <a:off x="12625017" y="1365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6" name="直線コネクタ 695"/>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7"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8" name="直線コネクタ 697"/>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9"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700" name="直線コネクタ 699"/>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76378</xdr:rowOff>
    </xdr:from>
    <xdr:to>
      <xdr:col>85</xdr:col>
      <xdr:colOff>127000</xdr:colOff>
      <xdr:row>93</xdr:row>
      <xdr:rowOff>96135</xdr:rowOff>
    </xdr:to>
    <xdr:cxnSp macro="">
      <xdr:nvCxnSpPr>
        <xdr:cNvPr id="701" name="直線コネクタ 700"/>
        <xdr:cNvCxnSpPr/>
      </xdr:nvCxnSpPr>
      <xdr:spPr>
        <a:xfrm>
          <a:off x="15481300" y="16021228"/>
          <a:ext cx="8382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139337</xdr:rowOff>
    </xdr:from>
    <xdr:ext cx="534377" cy="259045"/>
    <xdr:sp macro="" textlink="">
      <xdr:nvSpPr>
        <xdr:cNvPr id="702" name="公債費平均値テキスト"/>
        <xdr:cNvSpPr txBox="1"/>
      </xdr:nvSpPr>
      <xdr:spPr>
        <a:xfrm>
          <a:off x="16370300" y="1608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3" name="フローチャート: 判断 702"/>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76378</xdr:rowOff>
    </xdr:from>
    <xdr:to>
      <xdr:col>81</xdr:col>
      <xdr:colOff>50800</xdr:colOff>
      <xdr:row>93</xdr:row>
      <xdr:rowOff>147669</xdr:rowOff>
    </xdr:to>
    <xdr:cxnSp macro="">
      <xdr:nvCxnSpPr>
        <xdr:cNvPr id="704" name="直線コネクタ 703"/>
        <xdr:cNvCxnSpPr/>
      </xdr:nvCxnSpPr>
      <xdr:spPr>
        <a:xfrm flipV="1">
          <a:off x="14592300" y="16021228"/>
          <a:ext cx="889000" cy="7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5" name="フローチャート: 判断 704"/>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69907</xdr:rowOff>
    </xdr:from>
    <xdr:ext cx="534377" cy="259045"/>
    <xdr:sp macro="" textlink="">
      <xdr:nvSpPr>
        <xdr:cNvPr id="706" name="テキスト ボックス 705"/>
        <xdr:cNvSpPr txBox="1"/>
      </xdr:nvSpPr>
      <xdr:spPr>
        <a:xfrm>
          <a:off x="15214111" y="161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73341</xdr:rowOff>
    </xdr:from>
    <xdr:to>
      <xdr:col>76</xdr:col>
      <xdr:colOff>114300</xdr:colOff>
      <xdr:row>93</xdr:row>
      <xdr:rowOff>147669</xdr:rowOff>
    </xdr:to>
    <xdr:cxnSp macro="">
      <xdr:nvCxnSpPr>
        <xdr:cNvPr id="707" name="直線コネクタ 706"/>
        <xdr:cNvCxnSpPr/>
      </xdr:nvCxnSpPr>
      <xdr:spPr>
        <a:xfrm>
          <a:off x="13703300" y="16018191"/>
          <a:ext cx="889000" cy="7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8" name="フローチャート: 判断 707"/>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64225</xdr:rowOff>
    </xdr:from>
    <xdr:ext cx="534377" cy="259045"/>
    <xdr:sp macro="" textlink="">
      <xdr:nvSpPr>
        <xdr:cNvPr id="709" name="テキスト ボックス 708"/>
        <xdr:cNvSpPr txBox="1"/>
      </xdr:nvSpPr>
      <xdr:spPr>
        <a:xfrm>
          <a:off x="14325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73341</xdr:rowOff>
    </xdr:from>
    <xdr:to>
      <xdr:col>71</xdr:col>
      <xdr:colOff>177800</xdr:colOff>
      <xdr:row>93</xdr:row>
      <xdr:rowOff>82060</xdr:rowOff>
    </xdr:to>
    <xdr:cxnSp macro="">
      <xdr:nvCxnSpPr>
        <xdr:cNvPr id="710" name="直線コネクタ 709"/>
        <xdr:cNvCxnSpPr/>
      </xdr:nvCxnSpPr>
      <xdr:spPr>
        <a:xfrm flipV="1">
          <a:off x="12814300" y="16018191"/>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11" name="フローチャート: 判断 710"/>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163535</xdr:rowOff>
    </xdr:from>
    <xdr:ext cx="534377" cy="259045"/>
    <xdr:sp macro="" textlink="">
      <xdr:nvSpPr>
        <xdr:cNvPr id="712" name="テキスト ボックス 711"/>
        <xdr:cNvSpPr txBox="1"/>
      </xdr:nvSpPr>
      <xdr:spPr>
        <a:xfrm>
          <a:off x="13436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3" name="フローチャート: 判断 712"/>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149068</xdr:rowOff>
    </xdr:from>
    <xdr:ext cx="534377" cy="259045"/>
    <xdr:sp macro="" textlink="">
      <xdr:nvSpPr>
        <xdr:cNvPr id="714" name="テキスト ボックス 713"/>
        <xdr:cNvSpPr txBox="1"/>
      </xdr:nvSpPr>
      <xdr:spPr>
        <a:xfrm>
          <a:off x="12547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45335</xdr:rowOff>
    </xdr:from>
    <xdr:to>
      <xdr:col>85</xdr:col>
      <xdr:colOff>177800</xdr:colOff>
      <xdr:row>93</xdr:row>
      <xdr:rowOff>146935</xdr:rowOff>
    </xdr:to>
    <xdr:sp macro="" textlink="">
      <xdr:nvSpPr>
        <xdr:cNvPr id="720" name="楕円 719"/>
        <xdr:cNvSpPr/>
      </xdr:nvSpPr>
      <xdr:spPr>
        <a:xfrm>
          <a:off x="16268700" y="159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68212</xdr:rowOff>
    </xdr:from>
    <xdr:ext cx="534377" cy="259045"/>
    <xdr:sp macro="" textlink="">
      <xdr:nvSpPr>
        <xdr:cNvPr id="721" name="公債費該当値テキスト"/>
        <xdr:cNvSpPr txBox="1"/>
      </xdr:nvSpPr>
      <xdr:spPr>
        <a:xfrm>
          <a:off x="16370300" y="158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25578</xdr:rowOff>
    </xdr:from>
    <xdr:to>
      <xdr:col>81</xdr:col>
      <xdr:colOff>101600</xdr:colOff>
      <xdr:row>93</xdr:row>
      <xdr:rowOff>127178</xdr:rowOff>
    </xdr:to>
    <xdr:sp macro="" textlink="">
      <xdr:nvSpPr>
        <xdr:cNvPr id="722" name="楕円 721"/>
        <xdr:cNvSpPr/>
      </xdr:nvSpPr>
      <xdr:spPr>
        <a:xfrm>
          <a:off x="15430500" y="1597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143705</xdr:rowOff>
    </xdr:from>
    <xdr:ext cx="534377" cy="259045"/>
    <xdr:sp macro="" textlink="">
      <xdr:nvSpPr>
        <xdr:cNvPr id="723" name="テキスト ボックス 722"/>
        <xdr:cNvSpPr txBox="1"/>
      </xdr:nvSpPr>
      <xdr:spPr>
        <a:xfrm>
          <a:off x="15214111" y="1574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96869</xdr:rowOff>
    </xdr:from>
    <xdr:to>
      <xdr:col>76</xdr:col>
      <xdr:colOff>165100</xdr:colOff>
      <xdr:row>94</xdr:row>
      <xdr:rowOff>27019</xdr:rowOff>
    </xdr:to>
    <xdr:sp macro="" textlink="">
      <xdr:nvSpPr>
        <xdr:cNvPr id="724" name="楕円 723"/>
        <xdr:cNvSpPr/>
      </xdr:nvSpPr>
      <xdr:spPr>
        <a:xfrm>
          <a:off x="14541500" y="160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43546</xdr:rowOff>
    </xdr:from>
    <xdr:ext cx="534377" cy="259045"/>
    <xdr:sp macro="" textlink="">
      <xdr:nvSpPr>
        <xdr:cNvPr id="725" name="テキスト ボックス 724"/>
        <xdr:cNvSpPr txBox="1"/>
      </xdr:nvSpPr>
      <xdr:spPr>
        <a:xfrm>
          <a:off x="14325111" y="158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22541</xdr:rowOff>
    </xdr:from>
    <xdr:to>
      <xdr:col>72</xdr:col>
      <xdr:colOff>38100</xdr:colOff>
      <xdr:row>93</xdr:row>
      <xdr:rowOff>124141</xdr:rowOff>
    </xdr:to>
    <xdr:sp macro="" textlink="">
      <xdr:nvSpPr>
        <xdr:cNvPr id="726" name="楕円 725"/>
        <xdr:cNvSpPr/>
      </xdr:nvSpPr>
      <xdr:spPr>
        <a:xfrm>
          <a:off x="13652500" y="1596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140668</xdr:rowOff>
    </xdr:from>
    <xdr:ext cx="534377" cy="259045"/>
    <xdr:sp macro="" textlink="">
      <xdr:nvSpPr>
        <xdr:cNvPr id="727" name="テキスト ボックス 726"/>
        <xdr:cNvSpPr txBox="1"/>
      </xdr:nvSpPr>
      <xdr:spPr>
        <a:xfrm>
          <a:off x="13436111" y="157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31260</xdr:rowOff>
    </xdr:from>
    <xdr:to>
      <xdr:col>67</xdr:col>
      <xdr:colOff>101600</xdr:colOff>
      <xdr:row>93</xdr:row>
      <xdr:rowOff>132860</xdr:rowOff>
    </xdr:to>
    <xdr:sp macro="" textlink="">
      <xdr:nvSpPr>
        <xdr:cNvPr id="728" name="楕円 727"/>
        <xdr:cNvSpPr/>
      </xdr:nvSpPr>
      <xdr:spPr>
        <a:xfrm>
          <a:off x="12763500" y="159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149387</xdr:rowOff>
    </xdr:from>
    <xdr:ext cx="534377" cy="259045"/>
    <xdr:sp macro="" textlink="">
      <xdr:nvSpPr>
        <xdr:cNvPr id="729" name="テキスト ボックス 728"/>
        <xdr:cNvSpPr txBox="1"/>
      </xdr:nvSpPr>
      <xdr:spPr>
        <a:xfrm>
          <a:off x="12547111" y="1575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3" name="直線コネクタ 752"/>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6"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7" name="直線コネクタ 756"/>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9"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60" name="フローチャート: 判断 759"/>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2" name="フローチャート: 判断 761"/>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3" name="テキスト ボックス 762"/>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5" name="フローチャート: 判断 764"/>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35386</xdr:rowOff>
    </xdr:from>
    <xdr:ext cx="378565" cy="259045"/>
    <xdr:sp macro="" textlink="">
      <xdr:nvSpPr>
        <xdr:cNvPr id="766" name="テキスト ボックス 765"/>
        <xdr:cNvSpPr txBox="1"/>
      </xdr:nvSpPr>
      <xdr:spPr>
        <a:xfrm>
          <a:off x="20245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8" name="フローチャート: 判断 767"/>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9" name="テキスト ボックス 768"/>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70" name="フローチャート: 判断 769"/>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71" name="テキスト ボックス 770"/>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34,197</a:t>
          </a:r>
          <a:r>
            <a:rPr kumimoji="1" lang="ja-JP" altLang="en-US" sz="1300">
              <a:latin typeface="ＭＳ Ｐゴシック" panose="020B0600070205080204" pitchFamily="50" charset="-128"/>
              <a:ea typeface="ＭＳ Ｐゴシック" panose="020B0600070205080204" pitchFamily="50" charset="-128"/>
            </a:rPr>
            <a:t>円で増加しており、上津クリーンセンターの改修にかかる経費の増加がその主な要因である。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円で増加しており、畜産振興総合対策事業にかかる経費の増加がその主な要因である。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51,174</a:t>
          </a:r>
          <a:r>
            <a:rPr kumimoji="1" lang="ja-JP" altLang="en-US" sz="1300">
              <a:latin typeface="ＭＳ Ｐゴシック" panose="020B0600070205080204" pitchFamily="50" charset="-128"/>
              <a:ea typeface="ＭＳ Ｐゴシック" panose="020B0600070205080204" pitchFamily="50" charset="-128"/>
            </a:rPr>
            <a:t>円で増加しており、総合武道館整備や小学校校舎改築にかかる経費の増加がその主な要因である。</a:t>
          </a: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35,063</a:t>
          </a:r>
          <a:r>
            <a:rPr kumimoji="1" lang="ja-JP" altLang="en-US" sz="1300">
              <a:latin typeface="ＭＳ Ｐゴシック" panose="020B0600070205080204" pitchFamily="50" charset="-128"/>
              <a:ea typeface="ＭＳ Ｐゴシック" panose="020B0600070205080204" pitchFamily="50" charset="-128"/>
            </a:rPr>
            <a:t>円で減少しており、返礼品の見直し等によるふるさと納税にかかる経費の減少がその主な要因である。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実質収支比率は前年度と比較して減少している。その要因としては、平成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年度は地方債繰上償還がなかったことがあげられる（平成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635</a:t>
          </a:r>
          <a:r>
            <a:rPr kumimoji="1" lang="ja-JP" altLang="en-US" sz="1400">
              <a:latin typeface="ＭＳ ゴシック" pitchFamily="49" charset="-128"/>
              <a:ea typeface="ＭＳ ゴシック" pitchFamily="49" charset="-128"/>
            </a:rPr>
            <a:t>百万円）。なお、財政調整基金残高は、適切な財源の確保と歳出の精査により、取崩しを回避しており、前年度とほぼ同額を維持している。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年度は、連結実質赤字比率はない。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132020443</v>
      </c>
      <c r="BO4" s="410"/>
      <c r="BP4" s="410"/>
      <c r="BQ4" s="410"/>
      <c r="BR4" s="410"/>
      <c r="BS4" s="410"/>
      <c r="BT4" s="410"/>
      <c r="BU4" s="411"/>
      <c r="BV4" s="409">
        <v>130219186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1.5</v>
      </c>
      <c r="CU4" s="416"/>
      <c r="CV4" s="416"/>
      <c r="CW4" s="416"/>
      <c r="CX4" s="416"/>
      <c r="CY4" s="416"/>
      <c r="CZ4" s="416"/>
      <c r="DA4" s="417"/>
      <c r="DB4" s="415">
        <v>1.5</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130741675</v>
      </c>
      <c r="BO5" s="447"/>
      <c r="BP5" s="447"/>
      <c r="BQ5" s="447"/>
      <c r="BR5" s="447"/>
      <c r="BS5" s="447"/>
      <c r="BT5" s="447"/>
      <c r="BU5" s="448"/>
      <c r="BV5" s="446">
        <v>128702097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95.3</v>
      </c>
      <c r="CU5" s="444"/>
      <c r="CV5" s="444"/>
      <c r="CW5" s="444"/>
      <c r="CX5" s="444"/>
      <c r="CY5" s="444"/>
      <c r="CZ5" s="444"/>
      <c r="DA5" s="445"/>
      <c r="DB5" s="443">
        <v>95.3</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1278768</v>
      </c>
      <c r="BO6" s="447"/>
      <c r="BP6" s="447"/>
      <c r="BQ6" s="447"/>
      <c r="BR6" s="447"/>
      <c r="BS6" s="447"/>
      <c r="BT6" s="447"/>
      <c r="BU6" s="448"/>
      <c r="BV6" s="446">
        <v>1517089</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102.2</v>
      </c>
      <c r="CU6" s="484"/>
      <c r="CV6" s="484"/>
      <c r="CW6" s="484"/>
      <c r="CX6" s="484"/>
      <c r="CY6" s="484"/>
      <c r="CZ6" s="484"/>
      <c r="DA6" s="485"/>
      <c r="DB6" s="483">
        <v>101.8</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88</v>
      </c>
      <c r="AV7" s="479"/>
      <c r="AW7" s="479"/>
      <c r="AX7" s="479"/>
      <c r="AY7" s="480" t="s">
        <v>100</v>
      </c>
      <c r="AZ7" s="481"/>
      <c r="BA7" s="481"/>
      <c r="BB7" s="481"/>
      <c r="BC7" s="481"/>
      <c r="BD7" s="481"/>
      <c r="BE7" s="481"/>
      <c r="BF7" s="481"/>
      <c r="BG7" s="481"/>
      <c r="BH7" s="481"/>
      <c r="BI7" s="481"/>
      <c r="BJ7" s="481"/>
      <c r="BK7" s="481"/>
      <c r="BL7" s="481"/>
      <c r="BM7" s="482"/>
      <c r="BN7" s="446">
        <v>243914</v>
      </c>
      <c r="BO7" s="447"/>
      <c r="BP7" s="447"/>
      <c r="BQ7" s="447"/>
      <c r="BR7" s="447"/>
      <c r="BS7" s="447"/>
      <c r="BT7" s="447"/>
      <c r="BU7" s="448"/>
      <c r="BV7" s="446">
        <v>512358</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68300632</v>
      </c>
      <c r="CU7" s="447"/>
      <c r="CV7" s="447"/>
      <c r="CW7" s="447"/>
      <c r="CX7" s="447"/>
      <c r="CY7" s="447"/>
      <c r="CZ7" s="447"/>
      <c r="DA7" s="448"/>
      <c r="DB7" s="446">
        <v>67989549</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1034854</v>
      </c>
      <c r="BO8" s="447"/>
      <c r="BP8" s="447"/>
      <c r="BQ8" s="447"/>
      <c r="BR8" s="447"/>
      <c r="BS8" s="447"/>
      <c r="BT8" s="447"/>
      <c r="BU8" s="448"/>
      <c r="BV8" s="446">
        <v>1004731</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0.66</v>
      </c>
      <c r="CU8" s="487"/>
      <c r="CV8" s="487"/>
      <c r="CW8" s="487"/>
      <c r="CX8" s="487"/>
      <c r="CY8" s="487"/>
      <c r="CZ8" s="487"/>
      <c r="DA8" s="488"/>
      <c r="DB8" s="486">
        <v>0.66</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304552</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30123</v>
      </c>
      <c r="BO9" s="447"/>
      <c r="BP9" s="447"/>
      <c r="BQ9" s="447"/>
      <c r="BR9" s="447"/>
      <c r="BS9" s="447"/>
      <c r="BT9" s="447"/>
      <c r="BU9" s="448"/>
      <c r="BV9" s="446">
        <v>-142651</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16.2</v>
      </c>
      <c r="CU9" s="444"/>
      <c r="CV9" s="444"/>
      <c r="CW9" s="444"/>
      <c r="CX9" s="444"/>
      <c r="CY9" s="444"/>
      <c r="CZ9" s="444"/>
      <c r="DA9" s="445"/>
      <c r="DB9" s="443">
        <v>16.600000000000001</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302402</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88</v>
      </c>
      <c r="AV10" s="479"/>
      <c r="AW10" s="479"/>
      <c r="AX10" s="479"/>
      <c r="AY10" s="480" t="s">
        <v>113</v>
      </c>
      <c r="AZ10" s="481"/>
      <c r="BA10" s="481"/>
      <c r="BB10" s="481"/>
      <c r="BC10" s="481"/>
      <c r="BD10" s="481"/>
      <c r="BE10" s="481"/>
      <c r="BF10" s="481"/>
      <c r="BG10" s="481"/>
      <c r="BH10" s="481"/>
      <c r="BI10" s="481"/>
      <c r="BJ10" s="481"/>
      <c r="BK10" s="481"/>
      <c r="BL10" s="481"/>
      <c r="BM10" s="482"/>
      <c r="BN10" s="446">
        <v>27099</v>
      </c>
      <c r="BO10" s="447"/>
      <c r="BP10" s="447"/>
      <c r="BQ10" s="447"/>
      <c r="BR10" s="447"/>
      <c r="BS10" s="447"/>
      <c r="BT10" s="447"/>
      <c r="BU10" s="448"/>
      <c r="BV10" s="446">
        <v>47306</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88</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635460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306461</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302673</v>
      </c>
      <c r="S13" s="528"/>
      <c r="T13" s="528"/>
      <c r="U13" s="528"/>
      <c r="V13" s="529"/>
      <c r="W13" s="462" t="s">
        <v>132</v>
      </c>
      <c r="X13" s="463"/>
      <c r="Y13" s="463"/>
      <c r="Z13" s="463"/>
      <c r="AA13" s="463"/>
      <c r="AB13" s="453"/>
      <c r="AC13" s="497">
        <v>7769</v>
      </c>
      <c r="AD13" s="498"/>
      <c r="AE13" s="498"/>
      <c r="AF13" s="498"/>
      <c r="AG13" s="537"/>
      <c r="AH13" s="497">
        <v>7999</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57222</v>
      </c>
      <c r="BO13" s="447"/>
      <c r="BP13" s="447"/>
      <c r="BQ13" s="447"/>
      <c r="BR13" s="447"/>
      <c r="BS13" s="447"/>
      <c r="BT13" s="447"/>
      <c r="BU13" s="448"/>
      <c r="BV13" s="446">
        <v>540115</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3.6</v>
      </c>
      <c r="CU13" s="444"/>
      <c r="CV13" s="444"/>
      <c r="CW13" s="444"/>
      <c r="CX13" s="444"/>
      <c r="CY13" s="444"/>
      <c r="CZ13" s="444"/>
      <c r="DA13" s="445"/>
      <c r="DB13" s="443">
        <v>3.6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306800</v>
      </c>
      <c r="S14" s="528"/>
      <c r="T14" s="528"/>
      <c r="U14" s="528"/>
      <c r="V14" s="529"/>
      <c r="W14" s="436"/>
      <c r="X14" s="437"/>
      <c r="Y14" s="437"/>
      <c r="Z14" s="437"/>
      <c r="AA14" s="437"/>
      <c r="AB14" s="426"/>
      <c r="AC14" s="530">
        <v>5.8</v>
      </c>
      <c r="AD14" s="531"/>
      <c r="AE14" s="531"/>
      <c r="AF14" s="531"/>
      <c r="AG14" s="532"/>
      <c r="AH14" s="530">
        <v>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26.5</v>
      </c>
      <c r="CU14" s="542"/>
      <c r="CV14" s="542"/>
      <c r="CW14" s="542"/>
      <c r="CX14" s="542"/>
      <c r="CY14" s="542"/>
      <c r="CZ14" s="542"/>
      <c r="DA14" s="543"/>
      <c r="DB14" s="541">
        <v>20.399999999999999</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131</v>
      </c>
      <c r="N15" s="535"/>
      <c r="O15" s="535"/>
      <c r="P15" s="535"/>
      <c r="Q15" s="536"/>
      <c r="R15" s="527">
        <v>303425</v>
      </c>
      <c r="S15" s="528"/>
      <c r="T15" s="528"/>
      <c r="U15" s="528"/>
      <c r="V15" s="529"/>
      <c r="W15" s="462" t="s">
        <v>139</v>
      </c>
      <c r="X15" s="463"/>
      <c r="Y15" s="463"/>
      <c r="Z15" s="463"/>
      <c r="AA15" s="463"/>
      <c r="AB15" s="453"/>
      <c r="AC15" s="497">
        <v>27388</v>
      </c>
      <c r="AD15" s="498"/>
      <c r="AE15" s="498"/>
      <c r="AF15" s="498"/>
      <c r="AG15" s="537"/>
      <c r="AH15" s="497">
        <v>26392</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34796818</v>
      </c>
      <c r="BO15" s="410"/>
      <c r="BP15" s="410"/>
      <c r="BQ15" s="410"/>
      <c r="BR15" s="410"/>
      <c r="BS15" s="410"/>
      <c r="BT15" s="410"/>
      <c r="BU15" s="411"/>
      <c r="BV15" s="409">
        <v>34689967</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20.399999999999999</v>
      </c>
      <c r="AD16" s="531"/>
      <c r="AE16" s="531"/>
      <c r="AF16" s="531"/>
      <c r="AG16" s="532"/>
      <c r="AH16" s="530">
        <v>19.8</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52402226</v>
      </c>
      <c r="BO16" s="447"/>
      <c r="BP16" s="447"/>
      <c r="BQ16" s="447"/>
      <c r="BR16" s="447"/>
      <c r="BS16" s="447"/>
      <c r="BT16" s="447"/>
      <c r="BU16" s="448"/>
      <c r="BV16" s="446">
        <v>52073395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98781</v>
      </c>
      <c r="AD17" s="498"/>
      <c r="AE17" s="498"/>
      <c r="AF17" s="498"/>
      <c r="AG17" s="537"/>
      <c r="AH17" s="497">
        <v>99026</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44751294</v>
      </c>
      <c r="BO17" s="447"/>
      <c r="BP17" s="447"/>
      <c r="BQ17" s="447"/>
      <c r="BR17" s="447"/>
      <c r="BS17" s="447"/>
      <c r="BT17" s="447"/>
      <c r="BU17" s="448"/>
      <c r="BV17" s="446">
        <v>44540360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229.96</v>
      </c>
      <c r="M18" s="559"/>
      <c r="N18" s="559"/>
      <c r="O18" s="559"/>
      <c r="P18" s="559"/>
      <c r="Q18" s="559"/>
      <c r="R18" s="560"/>
      <c r="S18" s="560"/>
      <c r="T18" s="560"/>
      <c r="U18" s="560"/>
      <c r="V18" s="561"/>
      <c r="W18" s="464"/>
      <c r="X18" s="465"/>
      <c r="Y18" s="465"/>
      <c r="Z18" s="465"/>
      <c r="AA18" s="465"/>
      <c r="AB18" s="456"/>
      <c r="AC18" s="562">
        <v>73.8</v>
      </c>
      <c r="AD18" s="563"/>
      <c r="AE18" s="563"/>
      <c r="AF18" s="563"/>
      <c r="AG18" s="564"/>
      <c r="AH18" s="562">
        <v>74.2</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66495063</v>
      </c>
      <c r="BO18" s="447"/>
      <c r="BP18" s="447"/>
      <c r="BQ18" s="447"/>
      <c r="BR18" s="447"/>
      <c r="BS18" s="447"/>
      <c r="BT18" s="447"/>
      <c r="BU18" s="448"/>
      <c r="BV18" s="446">
        <v>65474061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1324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75675872</v>
      </c>
      <c r="BO19" s="447"/>
      <c r="BP19" s="447"/>
      <c r="BQ19" s="447"/>
      <c r="BR19" s="447"/>
      <c r="BS19" s="447"/>
      <c r="BT19" s="447"/>
      <c r="BU19" s="448"/>
      <c r="BV19" s="446">
        <v>75595315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121913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145522929</v>
      </c>
      <c r="BO23" s="447"/>
      <c r="BP23" s="447"/>
      <c r="BQ23" s="447"/>
      <c r="BR23" s="447"/>
      <c r="BS23" s="447"/>
      <c r="BT23" s="447"/>
      <c r="BU23" s="448"/>
      <c r="BV23" s="446">
        <v>143060112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10970</v>
      </c>
      <c r="R24" s="498"/>
      <c r="S24" s="498"/>
      <c r="T24" s="498"/>
      <c r="U24" s="498"/>
      <c r="V24" s="537"/>
      <c r="W24" s="596"/>
      <c r="X24" s="584"/>
      <c r="Y24" s="585"/>
      <c r="Z24" s="496" t="s">
        <v>163</v>
      </c>
      <c r="AA24" s="476"/>
      <c r="AB24" s="476"/>
      <c r="AC24" s="476"/>
      <c r="AD24" s="476"/>
      <c r="AE24" s="476"/>
      <c r="AF24" s="476"/>
      <c r="AG24" s="477"/>
      <c r="AH24" s="497">
        <v>1530</v>
      </c>
      <c r="AI24" s="498"/>
      <c r="AJ24" s="498"/>
      <c r="AK24" s="498"/>
      <c r="AL24" s="537"/>
      <c r="AM24" s="497">
        <v>4935780</v>
      </c>
      <c r="AN24" s="498"/>
      <c r="AO24" s="498"/>
      <c r="AP24" s="498"/>
      <c r="AQ24" s="498"/>
      <c r="AR24" s="537"/>
      <c r="AS24" s="497">
        <v>3226</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110530277</v>
      </c>
      <c r="BO24" s="447"/>
      <c r="BP24" s="447"/>
      <c r="BQ24" s="447"/>
      <c r="BR24" s="447"/>
      <c r="BS24" s="447"/>
      <c r="BT24" s="447"/>
      <c r="BU24" s="448"/>
      <c r="BV24" s="446">
        <v>108263157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2</v>
      </c>
      <c r="M25" s="498"/>
      <c r="N25" s="498"/>
      <c r="O25" s="498"/>
      <c r="P25" s="537"/>
      <c r="Q25" s="497">
        <v>8970</v>
      </c>
      <c r="R25" s="498"/>
      <c r="S25" s="498"/>
      <c r="T25" s="498"/>
      <c r="U25" s="498"/>
      <c r="V25" s="537"/>
      <c r="W25" s="596"/>
      <c r="X25" s="584"/>
      <c r="Y25" s="585"/>
      <c r="Z25" s="496" t="s">
        <v>166</v>
      </c>
      <c r="AA25" s="476"/>
      <c r="AB25" s="476"/>
      <c r="AC25" s="476"/>
      <c r="AD25" s="476"/>
      <c r="AE25" s="476"/>
      <c r="AF25" s="476"/>
      <c r="AG25" s="477"/>
      <c r="AH25" s="497" t="s">
        <v>120</v>
      </c>
      <c r="AI25" s="498"/>
      <c r="AJ25" s="498"/>
      <c r="AK25" s="498"/>
      <c r="AL25" s="537"/>
      <c r="AM25" s="497" t="s">
        <v>167</v>
      </c>
      <c r="AN25" s="498"/>
      <c r="AO25" s="498"/>
      <c r="AP25" s="498"/>
      <c r="AQ25" s="498"/>
      <c r="AR25" s="537"/>
      <c r="AS25" s="497" t="s">
        <v>167</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26211512</v>
      </c>
      <c r="BO25" s="410"/>
      <c r="BP25" s="410"/>
      <c r="BQ25" s="410"/>
      <c r="BR25" s="410"/>
      <c r="BS25" s="410"/>
      <c r="BT25" s="410"/>
      <c r="BU25" s="411"/>
      <c r="BV25" s="409">
        <v>29442543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169</v>
      </c>
      <c r="F26" s="476"/>
      <c r="G26" s="476"/>
      <c r="H26" s="476"/>
      <c r="I26" s="476"/>
      <c r="J26" s="476"/>
      <c r="K26" s="477"/>
      <c r="L26" s="497">
        <v>1</v>
      </c>
      <c r="M26" s="498"/>
      <c r="N26" s="498"/>
      <c r="O26" s="498"/>
      <c r="P26" s="537"/>
      <c r="Q26" s="497">
        <v>6860</v>
      </c>
      <c r="R26" s="498"/>
      <c r="S26" s="498"/>
      <c r="T26" s="498"/>
      <c r="U26" s="498"/>
      <c r="V26" s="537"/>
      <c r="W26" s="596"/>
      <c r="X26" s="584"/>
      <c r="Y26" s="585"/>
      <c r="Z26" s="496" t="s">
        <v>170</v>
      </c>
      <c r="AA26" s="606"/>
      <c r="AB26" s="606"/>
      <c r="AC26" s="606"/>
      <c r="AD26" s="606"/>
      <c r="AE26" s="606"/>
      <c r="AF26" s="606"/>
      <c r="AG26" s="607"/>
      <c r="AH26" s="497">
        <v>8</v>
      </c>
      <c r="AI26" s="498"/>
      <c r="AJ26" s="498"/>
      <c r="AK26" s="498"/>
      <c r="AL26" s="537"/>
      <c r="AM26" s="497">
        <v>25560</v>
      </c>
      <c r="AN26" s="498"/>
      <c r="AO26" s="498"/>
      <c r="AP26" s="498"/>
      <c r="AQ26" s="498"/>
      <c r="AR26" s="537"/>
      <c r="AS26" s="497">
        <v>3195</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v>150000</v>
      </c>
      <c r="BO26" s="447"/>
      <c r="BP26" s="447"/>
      <c r="BQ26" s="447"/>
      <c r="BR26" s="447"/>
      <c r="BS26" s="447"/>
      <c r="BT26" s="447"/>
      <c r="BU26" s="448"/>
      <c r="BV26" s="446">
        <v>120000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172</v>
      </c>
      <c r="F27" s="476"/>
      <c r="G27" s="476"/>
      <c r="H27" s="476"/>
      <c r="I27" s="476"/>
      <c r="J27" s="476"/>
      <c r="K27" s="477"/>
      <c r="L27" s="497">
        <v>1</v>
      </c>
      <c r="M27" s="498"/>
      <c r="N27" s="498"/>
      <c r="O27" s="498"/>
      <c r="P27" s="537"/>
      <c r="Q27" s="497">
        <v>6830</v>
      </c>
      <c r="R27" s="498"/>
      <c r="S27" s="498"/>
      <c r="T27" s="498"/>
      <c r="U27" s="498"/>
      <c r="V27" s="537"/>
      <c r="W27" s="596"/>
      <c r="X27" s="584"/>
      <c r="Y27" s="585"/>
      <c r="Z27" s="496" t="s">
        <v>173</v>
      </c>
      <c r="AA27" s="476"/>
      <c r="AB27" s="476"/>
      <c r="AC27" s="476"/>
      <c r="AD27" s="476"/>
      <c r="AE27" s="476"/>
      <c r="AF27" s="476"/>
      <c r="AG27" s="477"/>
      <c r="AH27" s="497">
        <v>111</v>
      </c>
      <c r="AI27" s="498"/>
      <c r="AJ27" s="498"/>
      <c r="AK27" s="498"/>
      <c r="AL27" s="537"/>
      <c r="AM27" s="497">
        <v>434712</v>
      </c>
      <c r="AN27" s="498"/>
      <c r="AO27" s="498"/>
      <c r="AP27" s="498"/>
      <c r="AQ27" s="498"/>
      <c r="AR27" s="537"/>
      <c r="AS27" s="497">
        <v>3916</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2915366</v>
      </c>
      <c r="BO27" s="620"/>
      <c r="BP27" s="620"/>
      <c r="BQ27" s="620"/>
      <c r="BR27" s="620"/>
      <c r="BS27" s="620"/>
      <c r="BT27" s="620"/>
      <c r="BU27" s="621"/>
      <c r="BV27" s="619">
        <v>2909361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175</v>
      </c>
      <c r="F28" s="476"/>
      <c r="G28" s="476"/>
      <c r="H28" s="476"/>
      <c r="I28" s="476"/>
      <c r="J28" s="476"/>
      <c r="K28" s="477"/>
      <c r="L28" s="497">
        <v>1</v>
      </c>
      <c r="M28" s="498"/>
      <c r="N28" s="498"/>
      <c r="O28" s="498"/>
      <c r="P28" s="537"/>
      <c r="Q28" s="497">
        <v>6160</v>
      </c>
      <c r="R28" s="498"/>
      <c r="S28" s="498"/>
      <c r="T28" s="498"/>
      <c r="U28" s="498"/>
      <c r="V28" s="537"/>
      <c r="W28" s="596"/>
      <c r="X28" s="584"/>
      <c r="Y28" s="585"/>
      <c r="Z28" s="496" t="s">
        <v>176</v>
      </c>
      <c r="AA28" s="476"/>
      <c r="AB28" s="476"/>
      <c r="AC28" s="476"/>
      <c r="AD28" s="476"/>
      <c r="AE28" s="476"/>
      <c r="AF28" s="476"/>
      <c r="AG28" s="477"/>
      <c r="AH28" s="497" t="s">
        <v>167</v>
      </c>
      <c r="AI28" s="498"/>
      <c r="AJ28" s="498"/>
      <c r="AK28" s="498"/>
      <c r="AL28" s="537"/>
      <c r="AM28" s="497" t="s">
        <v>120</v>
      </c>
      <c r="AN28" s="498"/>
      <c r="AO28" s="498"/>
      <c r="AP28" s="498"/>
      <c r="AQ28" s="498"/>
      <c r="AR28" s="537"/>
      <c r="AS28" s="497" t="s">
        <v>167</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7592470</v>
      </c>
      <c r="BO28" s="410"/>
      <c r="BP28" s="410"/>
      <c r="BQ28" s="410"/>
      <c r="BR28" s="410"/>
      <c r="BS28" s="410"/>
      <c r="BT28" s="410"/>
      <c r="BU28" s="411"/>
      <c r="BV28" s="409">
        <v>7565371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178</v>
      </c>
      <c r="F29" s="476"/>
      <c r="G29" s="476"/>
      <c r="H29" s="476"/>
      <c r="I29" s="476"/>
      <c r="J29" s="476"/>
      <c r="K29" s="477"/>
      <c r="L29" s="497">
        <v>36</v>
      </c>
      <c r="M29" s="498"/>
      <c r="N29" s="498"/>
      <c r="O29" s="498"/>
      <c r="P29" s="537"/>
      <c r="Q29" s="497">
        <v>5820</v>
      </c>
      <c r="R29" s="498"/>
      <c r="S29" s="498"/>
      <c r="T29" s="498"/>
      <c r="U29" s="498"/>
      <c r="V29" s="537"/>
      <c r="W29" s="597"/>
      <c r="X29" s="598"/>
      <c r="Y29" s="599"/>
      <c r="Z29" s="496" t="s">
        <v>179</v>
      </c>
      <c r="AA29" s="476"/>
      <c r="AB29" s="476"/>
      <c r="AC29" s="476"/>
      <c r="AD29" s="476"/>
      <c r="AE29" s="476"/>
      <c r="AF29" s="476"/>
      <c r="AG29" s="477"/>
      <c r="AH29" s="497">
        <v>1641</v>
      </c>
      <c r="AI29" s="498"/>
      <c r="AJ29" s="498"/>
      <c r="AK29" s="498"/>
      <c r="AL29" s="537"/>
      <c r="AM29" s="497">
        <v>5370492</v>
      </c>
      <c r="AN29" s="498"/>
      <c r="AO29" s="498"/>
      <c r="AP29" s="498"/>
      <c r="AQ29" s="498"/>
      <c r="AR29" s="537"/>
      <c r="AS29" s="497">
        <v>3273</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1844071</v>
      </c>
      <c r="BO29" s="447"/>
      <c r="BP29" s="447"/>
      <c r="BQ29" s="447"/>
      <c r="BR29" s="447"/>
      <c r="BS29" s="447"/>
      <c r="BT29" s="447"/>
      <c r="BU29" s="448"/>
      <c r="BV29" s="446">
        <v>1836256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100.1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9152581</v>
      </c>
      <c r="BO30" s="620"/>
      <c r="BP30" s="620"/>
      <c r="BQ30" s="620"/>
      <c r="BR30" s="620"/>
      <c r="BS30" s="620"/>
      <c r="BT30" s="620"/>
      <c r="BU30" s="621"/>
      <c r="BV30" s="619">
        <v>10787016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190</v>
      </c>
      <c r="V33" s="470"/>
      <c r="W33" s="435" t="s">
        <v>189</v>
      </c>
      <c r="X33" s="435"/>
      <c r="Y33" s="435"/>
      <c r="Z33" s="435"/>
      <c r="AA33" s="435"/>
      <c r="AB33" s="435"/>
      <c r="AC33" s="435"/>
      <c r="AD33" s="435"/>
      <c r="AE33" s="435"/>
      <c r="AF33" s="435"/>
      <c r="AG33" s="435"/>
      <c r="AH33" s="435"/>
      <c r="AI33" s="435"/>
      <c r="AJ33" s="435"/>
      <c r="AK33" s="435"/>
      <c r="AL33" s="195"/>
      <c r="AM33" s="470" t="s">
        <v>188</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195</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9</v>
      </c>
      <c r="AN34" s="632"/>
      <c r="AO34" s="633" t="str">
        <f>IF('各会計、関係団体の財政状況及び健全化判断比率'!B33="","",'各会計、関係団体の財政状況及び健全化判断比率'!B33)</f>
        <v>水道事業</v>
      </c>
      <c r="AP34" s="633"/>
      <c r="AQ34" s="633"/>
      <c r="AR34" s="633"/>
      <c r="AS34" s="633"/>
      <c r="AT34" s="633"/>
      <c r="AU34" s="633"/>
      <c r="AV34" s="633"/>
      <c r="AW34" s="633"/>
      <c r="AX34" s="633"/>
      <c r="AY34" s="633"/>
      <c r="AZ34" s="633"/>
      <c r="BA34" s="633"/>
      <c r="BB34" s="633"/>
      <c r="BC34" s="633"/>
      <c r="BD34" s="193"/>
      <c r="BE34" s="632">
        <f>IF(BG34="","",MAX(C34:D43,U34:V43,AM34:AN43)+1)</f>
        <v>11</v>
      </c>
      <c r="BF34" s="632"/>
      <c r="BG34" s="633" t="str">
        <f>IF('各会計、関係団体の財政状況及び健全化判断比率'!B35="","",'各会計、関係団体の財政状況及び健全化判断比率'!B35)</f>
        <v>農業集落排水事業</v>
      </c>
      <c r="BH34" s="633"/>
      <c r="BI34" s="633"/>
      <c r="BJ34" s="633"/>
      <c r="BK34" s="633"/>
      <c r="BL34" s="633"/>
      <c r="BM34" s="633"/>
      <c r="BN34" s="633"/>
      <c r="BO34" s="633"/>
      <c r="BP34" s="633"/>
      <c r="BQ34" s="633"/>
      <c r="BR34" s="633"/>
      <c r="BS34" s="633"/>
      <c r="BT34" s="633"/>
      <c r="BU34" s="633"/>
      <c r="BV34" s="193"/>
      <c r="BW34" s="632">
        <f>IF(BY34="","",MAX(C34:D43,U34:V43,AM34:AN43,BE34:BF43)+1)</f>
        <v>15</v>
      </c>
      <c r="BX34" s="632"/>
      <c r="BY34" s="633" t="str">
        <f>IF('各会計、関係団体の財政状況及び健全化判断比率'!B68="","",'各会計、関係団体の財政状況及び健全化判断比率'!B68)</f>
        <v>浮羽老人ホーム組合</v>
      </c>
      <c r="BZ34" s="633"/>
      <c r="CA34" s="633"/>
      <c r="CB34" s="633"/>
      <c r="CC34" s="633"/>
      <c r="CD34" s="633"/>
      <c r="CE34" s="633"/>
      <c r="CF34" s="633"/>
      <c r="CG34" s="633"/>
      <c r="CH34" s="633"/>
      <c r="CI34" s="633"/>
      <c r="CJ34" s="633"/>
      <c r="CK34" s="633"/>
      <c r="CL34" s="633"/>
      <c r="CM34" s="633"/>
      <c r="CN34" s="193"/>
      <c r="CO34" s="632">
        <f>IF(CQ34="","",MAX(C34:D43,U34:V43,AM34:AN43,BE34:BF43,BW34:BX43)+1)</f>
        <v>25</v>
      </c>
      <c r="CP34" s="632"/>
      <c r="CQ34" s="633" t="str">
        <f>IF('各会計、関係団体の財政状況及び健全化判断比率'!BS7="","",'各会計、関係団体の財政状況及び健全化判断比率'!BS7)</f>
        <v>久留米市開発公社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10</v>
      </c>
      <c r="AN35" s="632"/>
      <c r="AO35" s="633" t="str">
        <f>IF('各会計、関係団体の財政状況及び健全化判断比率'!B34="","",'各会計、関係団体の財政状況及び健全化判断比率'!B34)</f>
        <v>下水道事業</v>
      </c>
      <c r="AP35" s="633"/>
      <c r="AQ35" s="633"/>
      <c r="AR35" s="633"/>
      <c r="AS35" s="633"/>
      <c r="AT35" s="633"/>
      <c r="AU35" s="633"/>
      <c r="AV35" s="633"/>
      <c r="AW35" s="633"/>
      <c r="AX35" s="633"/>
      <c r="AY35" s="633"/>
      <c r="AZ35" s="633"/>
      <c r="BA35" s="633"/>
      <c r="BB35" s="633"/>
      <c r="BC35" s="633"/>
      <c r="BD35" s="193"/>
      <c r="BE35" s="632">
        <f t="shared" ref="BE35:BE43" si="1">IF(BG35="","",BE34+1)</f>
        <v>12</v>
      </c>
      <c r="BF35" s="632"/>
      <c r="BG35" s="633" t="str">
        <f>IF('各会計、関係団体の財政状況及び健全化判断比率'!B36="","",'各会計、関係団体の財政状況及び健全化判断比率'!B36)</f>
        <v>特定地域生活排水処理事業</v>
      </c>
      <c r="BH35" s="633"/>
      <c r="BI35" s="633"/>
      <c r="BJ35" s="633"/>
      <c r="BK35" s="633"/>
      <c r="BL35" s="633"/>
      <c r="BM35" s="633"/>
      <c r="BN35" s="633"/>
      <c r="BO35" s="633"/>
      <c r="BP35" s="633"/>
      <c r="BQ35" s="633"/>
      <c r="BR35" s="633"/>
      <c r="BS35" s="633"/>
      <c r="BT35" s="633"/>
      <c r="BU35" s="633"/>
      <c r="BV35" s="193"/>
      <c r="BW35" s="632">
        <f t="shared" ref="BW35:BW43" si="2">IF(BY35="","",BW34+1)</f>
        <v>16</v>
      </c>
      <c r="BX35" s="632"/>
      <c r="BY35" s="633" t="str">
        <f>IF('各会計、関係団体の財政状況及び健全化判断比率'!B69="","",'各会計、関係団体の財政状況及び健全化判断比率'!B69)</f>
        <v>うきは久留米環境施設組合</v>
      </c>
      <c r="BZ35" s="633"/>
      <c r="CA35" s="633"/>
      <c r="CB35" s="633"/>
      <c r="CC35" s="633"/>
      <c r="CD35" s="633"/>
      <c r="CE35" s="633"/>
      <c r="CF35" s="633"/>
      <c r="CG35" s="633"/>
      <c r="CH35" s="633"/>
      <c r="CI35" s="633"/>
      <c r="CJ35" s="633"/>
      <c r="CK35" s="633"/>
      <c r="CL35" s="633"/>
      <c r="CM35" s="633"/>
      <c r="CN35" s="193"/>
      <c r="CO35" s="632">
        <f t="shared" ref="CO35:CO43" si="3">IF(CQ35="","",CO34+1)</f>
        <v>26</v>
      </c>
      <c r="CP35" s="632"/>
      <c r="CQ35" s="633" t="str">
        <f>IF('各会計、関係団体の財政状況及び健全化判断比率'!BS8="","",'各会計、関係団体の財政状況及び健全化判断比率'!BS8)</f>
        <v>久留米都市公園管理センター</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母子父子寡婦福祉資金貸付事業特別会計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13</v>
      </c>
      <c r="BF36" s="632"/>
      <c r="BG36" s="633" t="str">
        <f>IF('各会計、関係団体の財政状況及び健全化判断比率'!B37="","",'各会計、関係団体の財政状況及び健全化判断比率'!B37)</f>
        <v>卸売市場事業</v>
      </c>
      <c r="BH36" s="633"/>
      <c r="BI36" s="633"/>
      <c r="BJ36" s="633"/>
      <c r="BK36" s="633"/>
      <c r="BL36" s="633"/>
      <c r="BM36" s="633"/>
      <c r="BN36" s="633"/>
      <c r="BO36" s="633"/>
      <c r="BP36" s="633"/>
      <c r="BQ36" s="633"/>
      <c r="BR36" s="633"/>
      <c r="BS36" s="633"/>
      <c r="BT36" s="633"/>
      <c r="BU36" s="633"/>
      <c r="BV36" s="193"/>
      <c r="BW36" s="632">
        <f t="shared" si="2"/>
        <v>17</v>
      </c>
      <c r="BX36" s="632"/>
      <c r="BY36" s="633" t="str">
        <f>IF('各会計、関係団体の財政状況及び健全化判断比率'!B70="","",'各会計、関係団体の財政状況及び健全化判断比率'!B70)</f>
        <v>両筑衛生施設組合</v>
      </c>
      <c r="BZ36" s="633"/>
      <c r="CA36" s="633"/>
      <c r="CB36" s="633"/>
      <c r="CC36" s="633"/>
      <c r="CD36" s="633"/>
      <c r="CE36" s="633"/>
      <c r="CF36" s="633"/>
      <c r="CG36" s="633"/>
      <c r="CH36" s="633"/>
      <c r="CI36" s="633"/>
      <c r="CJ36" s="633"/>
      <c r="CK36" s="633"/>
      <c r="CL36" s="633"/>
      <c r="CM36" s="633"/>
      <c r="CN36" s="193"/>
      <c r="CO36" s="632">
        <f t="shared" si="3"/>
        <v>27</v>
      </c>
      <c r="CP36" s="632"/>
      <c r="CQ36" s="633" t="str">
        <f>IF('各会計、関係団体の財政状況及び健全化判断比率'!BS9="","",'各会計、関係団体の財政状況及び健全化判断比率'!BS9)</f>
        <v>久留米市みどりの里づくり推進機構</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7</v>
      </c>
      <c r="V37" s="632"/>
      <c r="W37" s="633" t="str">
        <f>IF('各会計、関係団体の財政状況及び健全化判断比率'!B31="","",'各会計、関係団体の財政状況及び健全化判断比率'!B31)</f>
        <v>市営駐車場事業特別会計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14</v>
      </c>
      <c r="BF37" s="632"/>
      <c r="BG37" s="633" t="str">
        <f>IF('各会計、関係団体の財政状況及び健全化判断比率'!B38="","",'各会計、関係団体の財政状況及び健全化判断比率'!B38)</f>
        <v>地方卸売市場事業</v>
      </c>
      <c r="BH37" s="633"/>
      <c r="BI37" s="633"/>
      <c r="BJ37" s="633"/>
      <c r="BK37" s="633"/>
      <c r="BL37" s="633"/>
      <c r="BM37" s="633"/>
      <c r="BN37" s="633"/>
      <c r="BO37" s="633"/>
      <c r="BP37" s="633"/>
      <c r="BQ37" s="633"/>
      <c r="BR37" s="633"/>
      <c r="BS37" s="633"/>
      <c r="BT37" s="633"/>
      <c r="BU37" s="633"/>
      <c r="BV37" s="193"/>
      <c r="BW37" s="632">
        <f t="shared" si="2"/>
        <v>18</v>
      </c>
      <c r="BX37" s="632"/>
      <c r="BY37" s="633" t="str">
        <f>IF('各会計、関係団体の財政状況及び健全化判断比率'!B71="","",'各会計、関係団体の財政状況及び健全化判断比率'!B71)</f>
        <v>久留米市外三市町高等学校組合</v>
      </c>
      <c r="BZ37" s="633"/>
      <c r="CA37" s="633"/>
      <c r="CB37" s="633"/>
      <c r="CC37" s="633"/>
      <c r="CD37" s="633"/>
      <c r="CE37" s="633"/>
      <c r="CF37" s="633"/>
      <c r="CG37" s="633"/>
      <c r="CH37" s="633"/>
      <c r="CI37" s="633"/>
      <c r="CJ37" s="633"/>
      <c r="CK37" s="633"/>
      <c r="CL37" s="633"/>
      <c r="CM37" s="633"/>
      <c r="CN37" s="193"/>
      <c r="CO37" s="632">
        <f t="shared" si="3"/>
        <v>28</v>
      </c>
      <c r="CP37" s="632"/>
      <c r="CQ37" s="633" t="str">
        <f>IF('各会計、関係団体の財政状況及び健全化判断比率'!BS10="","",'各会計、関係団体の財政状況及び健全化判断比率'!BS10)</f>
        <v>久留米地域地場産業振興センター</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8</v>
      </c>
      <c r="V38" s="632"/>
      <c r="W38" s="633" t="str">
        <f>IF('各会計、関係団体の財政状況及び健全化判断比率'!B32="","",'各会計、関係団体の財政状況及び健全化判断比率'!B32)</f>
        <v>競輪事業特別会計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19</v>
      </c>
      <c r="BX38" s="632"/>
      <c r="BY38" s="633" t="str">
        <f>IF('各会計、関係団体の財政状況及び健全化判断比率'!B72="","",'各会計、関係団体の財政状況及び健全化判断比率'!B72)</f>
        <v>久留米広域市町村圏事務組合（一般会計）</v>
      </c>
      <c r="BZ38" s="633"/>
      <c r="CA38" s="633"/>
      <c r="CB38" s="633"/>
      <c r="CC38" s="633"/>
      <c r="CD38" s="633"/>
      <c r="CE38" s="633"/>
      <c r="CF38" s="633"/>
      <c r="CG38" s="633"/>
      <c r="CH38" s="633"/>
      <c r="CI38" s="633"/>
      <c r="CJ38" s="633"/>
      <c r="CK38" s="633"/>
      <c r="CL38" s="633"/>
      <c r="CM38" s="633"/>
      <c r="CN38" s="193"/>
      <c r="CO38" s="632">
        <f t="shared" si="3"/>
        <v>29</v>
      </c>
      <c r="CP38" s="632"/>
      <c r="CQ38" s="633" t="str">
        <f>IF('各会計、関係団体の財政状況及び健全化判断比率'!BS11="","",'各会計、関係団体の財政状況及び健全化判断比率'!BS11)</f>
        <v>久留米観光コンベンション国際交流協会</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20</v>
      </c>
      <c r="BX39" s="632"/>
      <c r="BY39" s="633" t="str">
        <f>IF('各会計、関係団体の財政状況及び健全化判断比率'!B73="","",'各会計、関係団体の財政状況及び健全化判断比率'!B73)</f>
        <v>久留米広域市町村圏事務組合（ふるさと振興事業特別会計）</v>
      </c>
      <c r="BZ39" s="633"/>
      <c r="CA39" s="633"/>
      <c r="CB39" s="633"/>
      <c r="CC39" s="633"/>
      <c r="CD39" s="633"/>
      <c r="CE39" s="633"/>
      <c r="CF39" s="633"/>
      <c r="CG39" s="633"/>
      <c r="CH39" s="633"/>
      <c r="CI39" s="633"/>
      <c r="CJ39" s="633"/>
      <c r="CK39" s="633"/>
      <c r="CL39" s="633"/>
      <c r="CM39" s="633"/>
      <c r="CN39" s="193"/>
      <c r="CO39" s="632">
        <f t="shared" si="3"/>
        <v>30</v>
      </c>
      <c r="CP39" s="632"/>
      <c r="CQ39" s="633" t="str">
        <f>IF('各会計、関係団体の財政状況及び健全化判断比率'!BS12="","",'各会計、関係団体の財政状況及び健全化判断比率'!BS12)</f>
        <v>久留米市生きがい健康づくり財団</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21</v>
      </c>
      <c r="BX40" s="632"/>
      <c r="BY40" s="633" t="str">
        <f>IF('各会計、関係団体の財政状況及び健全化判断比率'!B74="","",'各会計、関係団体の財政状況及び健全化判断比率'!B74)</f>
        <v>久留米広域市町村圏事務組合（小児救急医療支援事業特別会計）</v>
      </c>
      <c r="BZ40" s="633"/>
      <c r="CA40" s="633"/>
      <c r="CB40" s="633"/>
      <c r="CC40" s="633"/>
      <c r="CD40" s="633"/>
      <c r="CE40" s="633"/>
      <c r="CF40" s="633"/>
      <c r="CG40" s="633"/>
      <c r="CH40" s="633"/>
      <c r="CI40" s="633"/>
      <c r="CJ40" s="633"/>
      <c r="CK40" s="633"/>
      <c r="CL40" s="633"/>
      <c r="CM40" s="633"/>
      <c r="CN40" s="193"/>
      <c r="CO40" s="632">
        <f t="shared" si="3"/>
        <v>31</v>
      </c>
      <c r="CP40" s="632"/>
      <c r="CQ40" s="633" t="str">
        <f>IF('各会計、関係団体の財政状況及び健全化判断比率'!BS13="","",'各会計、関係団体の財政状況及び健全化判断比率'!BS13)</f>
        <v>久留米都市開発ビル</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22</v>
      </c>
      <c r="BX41" s="632"/>
      <c r="BY41" s="633" t="str">
        <f>IF('各会計、関係団体の財政状況及び健全化判断比率'!B75="","",'各会計、関係団体の財政状況及び健全化判断比率'!B75)</f>
        <v>久留米広域市町村圏事務組合（広域消防特別会計）</v>
      </c>
      <c r="BZ41" s="633"/>
      <c r="CA41" s="633"/>
      <c r="CB41" s="633"/>
      <c r="CC41" s="633"/>
      <c r="CD41" s="633"/>
      <c r="CE41" s="633"/>
      <c r="CF41" s="633"/>
      <c r="CG41" s="633"/>
      <c r="CH41" s="633"/>
      <c r="CI41" s="633"/>
      <c r="CJ41" s="633"/>
      <c r="CK41" s="633"/>
      <c r="CL41" s="633"/>
      <c r="CM41" s="633"/>
      <c r="CN41" s="193"/>
      <c r="CO41" s="632">
        <f t="shared" si="3"/>
        <v>32</v>
      </c>
      <c r="CP41" s="632"/>
      <c r="CQ41" s="633" t="str">
        <f>IF('各会計、関係団体の財政状況及び健全化判断比率'!BS14="","",'各会計、関係団体の財政状況及び健全化判断比率'!BS14)</f>
        <v>久留米ビジネスプラザ</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23</v>
      </c>
      <c r="BX42" s="632"/>
      <c r="BY42" s="633" t="str">
        <f>IF('各会計、関係団体の財政状況及び健全化判断比率'!B76="","",'各会計、関係団体の財政状況及び健全化判断比率'!B76)</f>
        <v>甘木・朝倉・三井環境施設組合</v>
      </c>
      <c r="BZ42" s="633"/>
      <c r="CA42" s="633"/>
      <c r="CB42" s="633"/>
      <c r="CC42" s="633"/>
      <c r="CD42" s="633"/>
      <c r="CE42" s="633"/>
      <c r="CF42" s="633"/>
      <c r="CG42" s="633"/>
      <c r="CH42" s="633"/>
      <c r="CI42" s="633"/>
      <c r="CJ42" s="633"/>
      <c r="CK42" s="633"/>
      <c r="CL42" s="633"/>
      <c r="CM42" s="633"/>
      <c r="CN42" s="193"/>
      <c r="CO42" s="632">
        <f t="shared" si="3"/>
        <v>33</v>
      </c>
      <c r="CP42" s="632"/>
      <c r="CQ42" s="633" t="str">
        <f>IF('各会計、関係団体の財政状況及び健全化判断比率'!BS15="","",'各会計、関係団体の財政状況及び健全化判断比率'!BS15)</f>
        <v>久留米リサーチ・パーク</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24</v>
      </c>
      <c r="BX43" s="632"/>
      <c r="BY43" s="633" t="str">
        <f>IF('各会計、関係団体の財政状況及び健全化判断比率'!B77="","",'各会計、関係団体の財政状況及び健全化判断比率'!B77)</f>
        <v>福岡県自治振興組合（一般会計）</v>
      </c>
      <c r="BZ43" s="633"/>
      <c r="CA43" s="633"/>
      <c r="CB43" s="633"/>
      <c r="CC43" s="633"/>
      <c r="CD43" s="633"/>
      <c r="CE43" s="633"/>
      <c r="CF43" s="633"/>
      <c r="CG43" s="633"/>
      <c r="CH43" s="633"/>
      <c r="CI43" s="633"/>
      <c r="CJ43" s="633"/>
      <c r="CK43" s="633"/>
      <c r="CL43" s="633"/>
      <c r="CM43" s="633"/>
      <c r="CN43" s="193"/>
      <c r="CO43" s="632">
        <f t="shared" si="3"/>
        <v>34</v>
      </c>
      <c r="CP43" s="632"/>
      <c r="CQ43" s="633" t="str">
        <f>IF('各会計、関係団体の財政状況及び健全化判断比率'!BS16="","",'各会計、関係団体の財政状況及び健全化判断比率'!BS16)</f>
        <v>ハイマート久留米</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NzsGY3xO7yKPp9dRYo6OyiHaY4U2KFFaITSFPghbUH/mKm/xtHGwUrEDD4sduZtMvStrNpY27/P+d9bcRUjZTQ==" saltValue="7kPhhz+x6dU9WfpxnZr+W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25" t="s">
        <v>569</v>
      </c>
      <c r="D34" s="1225"/>
      <c r="E34" s="1226"/>
      <c r="F34" s="32">
        <v>4.6900000000000004</v>
      </c>
      <c r="G34" s="33">
        <v>5.57</v>
      </c>
      <c r="H34" s="33">
        <v>5.07</v>
      </c>
      <c r="I34" s="33">
        <v>5.74</v>
      </c>
      <c r="J34" s="34">
        <v>6.04</v>
      </c>
      <c r="K34" s="22"/>
      <c r="L34" s="22"/>
      <c r="M34" s="22"/>
      <c r="N34" s="22"/>
      <c r="O34" s="22"/>
      <c r="P34" s="22"/>
    </row>
    <row r="35" spans="1:16" ht="39" customHeight="1">
      <c r="A35" s="22"/>
      <c r="B35" s="35"/>
      <c r="C35" s="1219" t="s">
        <v>570</v>
      </c>
      <c r="D35" s="1220"/>
      <c r="E35" s="1221"/>
      <c r="F35" s="36">
        <v>0.45</v>
      </c>
      <c r="G35" s="37">
        <v>1.72</v>
      </c>
      <c r="H35" s="37">
        <v>0.99</v>
      </c>
      <c r="I35" s="37">
        <v>1.79</v>
      </c>
      <c r="J35" s="38">
        <v>2.44</v>
      </c>
      <c r="K35" s="22"/>
      <c r="L35" s="22"/>
      <c r="M35" s="22"/>
      <c r="N35" s="22"/>
      <c r="O35" s="22"/>
      <c r="P35" s="22"/>
    </row>
    <row r="36" spans="1:16" ht="39" customHeight="1">
      <c r="A36" s="22"/>
      <c r="B36" s="35"/>
      <c r="C36" s="1219" t="s">
        <v>571</v>
      </c>
      <c r="D36" s="1220"/>
      <c r="E36" s="1221"/>
      <c r="F36" s="36">
        <v>1.8</v>
      </c>
      <c r="G36" s="37">
        <v>1.31</v>
      </c>
      <c r="H36" s="37">
        <v>1.38</v>
      </c>
      <c r="I36" s="37">
        <v>1.25</v>
      </c>
      <c r="J36" s="38">
        <v>1.27</v>
      </c>
      <c r="K36" s="22"/>
      <c r="L36" s="22"/>
      <c r="M36" s="22"/>
      <c r="N36" s="22"/>
      <c r="O36" s="22"/>
      <c r="P36" s="22"/>
    </row>
    <row r="37" spans="1:16" ht="39" customHeight="1">
      <c r="A37" s="22"/>
      <c r="B37" s="35"/>
      <c r="C37" s="1219" t="s">
        <v>572</v>
      </c>
      <c r="D37" s="1220"/>
      <c r="E37" s="1221"/>
      <c r="F37" s="36">
        <v>0.47</v>
      </c>
      <c r="G37" s="37">
        <v>0.59</v>
      </c>
      <c r="H37" s="37">
        <v>0.48</v>
      </c>
      <c r="I37" s="37">
        <v>0.68</v>
      </c>
      <c r="J37" s="38">
        <v>0.82</v>
      </c>
      <c r="K37" s="22"/>
      <c r="L37" s="22"/>
      <c r="M37" s="22"/>
      <c r="N37" s="22"/>
      <c r="O37" s="22"/>
      <c r="P37" s="22"/>
    </row>
    <row r="38" spans="1:16" ht="39" customHeight="1">
      <c r="A38" s="22"/>
      <c r="B38" s="35"/>
      <c r="C38" s="1219" t="s">
        <v>573</v>
      </c>
      <c r="D38" s="1220"/>
      <c r="E38" s="1221"/>
      <c r="F38" s="36">
        <v>0.78</v>
      </c>
      <c r="G38" s="37">
        <v>0.76</v>
      </c>
      <c r="H38" s="37">
        <v>0.8</v>
      </c>
      <c r="I38" s="37">
        <v>0.81</v>
      </c>
      <c r="J38" s="38">
        <v>0.82</v>
      </c>
      <c r="K38" s="22"/>
      <c r="L38" s="22"/>
      <c r="M38" s="22"/>
      <c r="N38" s="22"/>
      <c r="O38" s="22"/>
      <c r="P38" s="22"/>
    </row>
    <row r="39" spans="1:16" ht="39" customHeight="1">
      <c r="A39" s="22"/>
      <c r="B39" s="35"/>
      <c r="C39" s="1219" t="s">
        <v>574</v>
      </c>
      <c r="D39" s="1220"/>
      <c r="E39" s="1221"/>
      <c r="F39" s="36">
        <v>0.02</v>
      </c>
      <c r="G39" s="37">
        <v>0.04</v>
      </c>
      <c r="H39" s="37" t="s">
        <v>575</v>
      </c>
      <c r="I39" s="37">
        <v>0.13</v>
      </c>
      <c r="J39" s="38">
        <v>0.68</v>
      </c>
      <c r="K39" s="22"/>
      <c r="L39" s="22"/>
      <c r="M39" s="22"/>
      <c r="N39" s="22"/>
      <c r="O39" s="22"/>
      <c r="P39" s="22"/>
    </row>
    <row r="40" spans="1:16" ht="39" customHeight="1">
      <c r="A40" s="22"/>
      <c r="B40" s="35"/>
      <c r="C40" s="1219" t="s">
        <v>576</v>
      </c>
      <c r="D40" s="1220"/>
      <c r="E40" s="1221"/>
      <c r="F40" s="36">
        <v>0.13</v>
      </c>
      <c r="G40" s="37">
        <v>0.15</v>
      </c>
      <c r="H40" s="37">
        <v>0.17</v>
      </c>
      <c r="I40" s="37">
        <v>0.2</v>
      </c>
      <c r="J40" s="38">
        <v>0.2</v>
      </c>
      <c r="K40" s="22"/>
      <c r="L40" s="22"/>
      <c r="M40" s="22"/>
      <c r="N40" s="22"/>
      <c r="O40" s="22"/>
      <c r="P40" s="22"/>
    </row>
    <row r="41" spans="1:16" ht="39" customHeight="1">
      <c r="A41" s="22"/>
      <c r="B41" s="35"/>
      <c r="C41" s="1219" t="s">
        <v>577</v>
      </c>
      <c r="D41" s="1220"/>
      <c r="E41" s="1221"/>
      <c r="F41" s="36">
        <v>0.11</v>
      </c>
      <c r="G41" s="37">
        <v>0.14000000000000001</v>
      </c>
      <c r="H41" s="37">
        <v>0.14000000000000001</v>
      </c>
      <c r="I41" s="37">
        <v>0.14000000000000001</v>
      </c>
      <c r="J41" s="38">
        <v>0.17</v>
      </c>
      <c r="K41" s="22"/>
      <c r="L41" s="22"/>
      <c r="M41" s="22"/>
      <c r="N41" s="22"/>
      <c r="O41" s="22"/>
      <c r="P41" s="22"/>
    </row>
    <row r="42" spans="1:16" ht="39" customHeight="1">
      <c r="A42" s="22"/>
      <c r="B42" s="39"/>
      <c r="C42" s="1219" t="s">
        <v>578</v>
      </c>
      <c r="D42" s="1220"/>
      <c r="E42" s="1221"/>
      <c r="F42" s="36" t="s">
        <v>536</v>
      </c>
      <c r="G42" s="37" t="s">
        <v>536</v>
      </c>
      <c r="H42" s="37" t="s">
        <v>536</v>
      </c>
      <c r="I42" s="37" t="s">
        <v>536</v>
      </c>
      <c r="J42" s="38" t="s">
        <v>536</v>
      </c>
      <c r="K42" s="22"/>
      <c r="L42" s="22"/>
      <c r="M42" s="22"/>
      <c r="N42" s="22"/>
      <c r="O42" s="22"/>
      <c r="P42" s="22"/>
    </row>
    <row r="43" spans="1:16" ht="39" customHeight="1" thickBot="1">
      <c r="A43" s="22"/>
      <c r="B43" s="40"/>
      <c r="C43" s="1222" t="s">
        <v>579</v>
      </c>
      <c r="D43" s="1223"/>
      <c r="E43" s="1224"/>
      <c r="F43" s="41">
        <v>0.17</v>
      </c>
      <c r="G43" s="42">
        <v>0.2</v>
      </c>
      <c r="H43" s="42">
        <v>0.23</v>
      </c>
      <c r="I43" s="42">
        <v>0.09</v>
      </c>
      <c r="J43" s="43">
        <v>0.09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Hs3Qe1+4R/qjW7rBfYkmigUSpjMBHGosLu6pnSa/2p/rA6xvvoUX3Fs3QBtaIZ/7VQratCNiMv5xm/Gdp9S2g==" saltValue="7FvETAPw8xw+fGpfoERF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35" t="s">
        <v>11</v>
      </c>
      <c r="C45" s="1236"/>
      <c r="D45" s="58"/>
      <c r="E45" s="1241" t="s">
        <v>12</v>
      </c>
      <c r="F45" s="1241"/>
      <c r="G45" s="1241"/>
      <c r="H45" s="1241"/>
      <c r="I45" s="1241"/>
      <c r="J45" s="1242"/>
      <c r="K45" s="59">
        <v>12382</v>
      </c>
      <c r="L45" s="60">
        <v>12445</v>
      </c>
      <c r="M45" s="60">
        <v>12270</v>
      </c>
      <c r="N45" s="60">
        <v>12308</v>
      </c>
      <c r="O45" s="61">
        <v>12744</v>
      </c>
      <c r="P45" s="48"/>
      <c r="Q45" s="48"/>
      <c r="R45" s="48"/>
      <c r="S45" s="48"/>
      <c r="T45" s="48"/>
      <c r="U45" s="48"/>
    </row>
    <row r="46" spans="1:21" ht="30.75" customHeight="1">
      <c r="A46" s="48"/>
      <c r="B46" s="1237"/>
      <c r="C46" s="1238"/>
      <c r="D46" s="62"/>
      <c r="E46" s="1229" t="s">
        <v>13</v>
      </c>
      <c r="F46" s="1229"/>
      <c r="G46" s="1229"/>
      <c r="H46" s="1229"/>
      <c r="I46" s="1229"/>
      <c r="J46" s="1230"/>
      <c r="K46" s="63" t="s">
        <v>536</v>
      </c>
      <c r="L46" s="64" t="s">
        <v>536</v>
      </c>
      <c r="M46" s="64" t="s">
        <v>536</v>
      </c>
      <c r="N46" s="64" t="s">
        <v>536</v>
      </c>
      <c r="O46" s="65" t="s">
        <v>536</v>
      </c>
      <c r="P46" s="48"/>
      <c r="Q46" s="48"/>
      <c r="R46" s="48"/>
      <c r="S46" s="48"/>
      <c r="T46" s="48"/>
      <c r="U46" s="48"/>
    </row>
    <row r="47" spans="1:21" ht="30.75" customHeight="1">
      <c r="A47" s="48"/>
      <c r="B47" s="1237"/>
      <c r="C47" s="1238"/>
      <c r="D47" s="62"/>
      <c r="E47" s="1229" t="s">
        <v>14</v>
      </c>
      <c r="F47" s="1229"/>
      <c r="G47" s="1229"/>
      <c r="H47" s="1229"/>
      <c r="I47" s="1229"/>
      <c r="J47" s="1230"/>
      <c r="K47" s="63">
        <v>67</v>
      </c>
      <c r="L47" s="64">
        <v>67</v>
      </c>
      <c r="M47" s="64">
        <v>67</v>
      </c>
      <c r="N47" s="64">
        <v>67</v>
      </c>
      <c r="O47" s="65">
        <v>67</v>
      </c>
      <c r="P47" s="48"/>
      <c r="Q47" s="48"/>
      <c r="R47" s="48"/>
      <c r="S47" s="48"/>
      <c r="T47" s="48"/>
      <c r="U47" s="48"/>
    </row>
    <row r="48" spans="1:21" ht="30.75" customHeight="1">
      <c r="A48" s="48"/>
      <c r="B48" s="1237"/>
      <c r="C48" s="1238"/>
      <c r="D48" s="62"/>
      <c r="E48" s="1229" t="s">
        <v>15</v>
      </c>
      <c r="F48" s="1229"/>
      <c r="G48" s="1229"/>
      <c r="H48" s="1229"/>
      <c r="I48" s="1229"/>
      <c r="J48" s="1230"/>
      <c r="K48" s="63">
        <v>1114</v>
      </c>
      <c r="L48" s="64">
        <v>1502</v>
      </c>
      <c r="M48" s="64">
        <v>1667</v>
      </c>
      <c r="N48" s="64">
        <v>1651</v>
      </c>
      <c r="O48" s="65">
        <v>1637</v>
      </c>
      <c r="P48" s="48"/>
      <c r="Q48" s="48"/>
      <c r="R48" s="48"/>
      <c r="S48" s="48"/>
      <c r="T48" s="48"/>
      <c r="U48" s="48"/>
    </row>
    <row r="49" spans="1:21" ht="30.75" customHeight="1">
      <c r="A49" s="48"/>
      <c r="B49" s="1237"/>
      <c r="C49" s="1238"/>
      <c r="D49" s="62"/>
      <c r="E49" s="1229" t="s">
        <v>16</v>
      </c>
      <c r="F49" s="1229"/>
      <c r="G49" s="1229"/>
      <c r="H49" s="1229"/>
      <c r="I49" s="1229"/>
      <c r="J49" s="1230"/>
      <c r="K49" s="63">
        <v>414</v>
      </c>
      <c r="L49" s="64">
        <v>325</v>
      </c>
      <c r="M49" s="64">
        <v>317</v>
      </c>
      <c r="N49" s="64">
        <v>360</v>
      </c>
      <c r="O49" s="65">
        <v>377</v>
      </c>
      <c r="P49" s="48"/>
      <c r="Q49" s="48"/>
      <c r="R49" s="48"/>
      <c r="S49" s="48"/>
      <c r="T49" s="48"/>
      <c r="U49" s="48"/>
    </row>
    <row r="50" spans="1:21" ht="30.75" customHeight="1">
      <c r="A50" s="48"/>
      <c r="B50" s="1237"/>
      <c r="C50" s="1238"/>
      <c r="D50" s="62"/>
      <c r="E50" s="1229" t="s">
        <v>17</v>
      </c>
      <c r="F50" s="1229"/>
      <c r="G50" s="1229"/>
      <c r="H50" s="1229"/>
      <c r="I50" s="1229"/>
      <c r="J50" s="1230"/>
      <c r="K50" s="63">
        <v>586</v>
      </c>
      <c r="L50" s="64">
        <v>434</v>
      </c>
      <c r="M50" s="64">
        <v>374</v>
      </c>
      <c r="N50" s="64">
        <v>135</v>
      </c>
      <c r="O50" s="65">
        <v>205</v>
      </c>
      <c r="P50" s="48"/>
      <c r="Q50" s="48"/>
      <c r="R50" s="48"/>
      <c r="S50" s="48"/>
      <c r="T50" s="48"/>
      <c r="U50" s="48"/>
    </row>
    <row r="51" spans="1:21" ht="30.75" customHeight="1">
      <c r="A51" s="48"/>
      <c r="B51" s="1239"/>
      <c r="C51" s="1240"/>
      <c r="D51" s="66"/>
      <c r="E51" s="1229" t="s">
        <v>18</v>
      </c>
      <c r="F51" s="1229"/>
      <c r="G51" s="1229"/>
      <c r="H51" s="1229"/>
      <c r="I51" s="1229"/>
      <c r="J51" s="1230"/>
      <c r="K51" s="63" t="s">
        <v>536</v>
      </c>
      <c r="L51" s="64">
        <v>0</v>
      </c>
      <c r="M51" s="64" t="s">
        <v>536</v>
      </c>
      <c r="N51" s="64">
        <v>0</v>
      </c>
      <c r="O51" s="65" t="s">
        <v>536</v>
      </c>
      <c r="P51" s="48"/>
      <c r="Q51" s="48"/>
      <c r="R51" s="48"/>
      <c r="S51" s="48"/>
      <c r="T51" s="48"/>
      <c r="U51" s="48"/>
    </row>
    <row r="52" spans="1:21" ht="30.75" customHeight="1">
      <c r="A52" s="48"/>
      <c r="B52" s="1227" t="s">
        <v>19</v>
      </c>
      <c r="C52" s="1228"/>
      <c r="D52" s="66"/>
      <c r="E52" s="1229" t="s">
        <v>20</v>
      </c>
      <c r="F52" s="1229"/>
      <c r="G52" s="1229"/>
      <c r="H52" s="1229"/>
      <c r="I52" s="1229"/>
      <c r="J52" s="1230"/>
      <c r="K52" s="63">
        <v>12371</v>
      </c>
      <c r="L52" s="64">
        <v>12780</v>
      </c>
      <c r="M52" s="64">
        <v>12308</v>
      </c>
      <c r="N52" s="64">
        <v>12536</v>
      </c>
      <c r="O52" s="65">
        <v>13017</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2192</v>
      </c>
      <c r="L53" s="69">
        <v>1993</v>
      </c>
      <c r="M53" s="69">
        <v>2387</v>
      </c>
      <c r="N53" s="69">
        <v>1985</v>
      </c>
      <c r="O53" s="70">
        <v>2013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3s9bufiCp5kMyR6Mj/bZ2YHhS/WN2esV9mHkshXExTDk6bwVzrm2zW71i1I2UKqmXvarJVXm4cywPG6axzZ9w==" saltValue="5/Hg8r2UVLFeVdsLmKWpL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563</v>
      </c>
      <c r="J40" s="79" t="s">
        <v>564</v>
      </c>
      <c r="K40" s="79" t="s">
        <v>565</v>
      </c>
      <c r="L40" s="79" t="s">
        <v>566</v>
      </c>
      <c r="M40" s="80" t="s">
        <v>567</v>
      </c>
    </row>
    <row r="41" spans="2:13" ht="27.75" customHeight="1">
      <c r="B41" s="1243" t="s">
        <v>24</v>
      </c>
      <c r="C41" s="1244"/>
      <c r="D41" s="81"/>
      <c r="E41" s="1249" t="s">
        <v>25</v>
      </c>
      <c r="F41" s="1249"/>
      <c r="G41" s="1249"/>
      <c r="H41" s="1250"/>
      <c r="I41" s="82">
        <v>126984</v>
      </c>
      <c r="J41" s="83">
        <v>131845</v>
      </c>
      <c r="K41" s="83">
        <v>144592</v>
      </c>
      <c r="L41" s="83">
        <v>143060</v>
      </c>
      <c r="M41" s="84">
        <v>145523</v>
      </c>
    </row>
    <row r="42" spans="2:13" ht="27.75" customHeight="1">
      <c r="B42" s="1245"/>
      <c r="C42" s="1246"/>
      <c r="D42" s="85"/>
      <c r="E42" s="1251" t="s">
        <v>26</v>
      </c>
      <c r="F42" s="1251"/>
      <c r="G42" s="1251"/>
      <c r="H42" s="1252"/>
      <c r="I42" s="86">
        <v>1958</v>
      </c>
      <c r="J42" s="87">
        <v>1873</v>
      </c>
      <c r="K42" s="87">
        <v>1627</v>
      </c>
      <c r="L42" s="87">
        <v>1405</v>
      </c>
      <c r="M42" s="88">
        <v>1226</v>
      </c>
    </row>
    <row r="43" spans="2:13" ht="27.75" customHeight="1">
      <c r="B43" s="1245"/>
      <c r="C43" s="1246"/>
      <c r="D43" s="85"/>
      <c r="E43" s="1251" t="s">
        <v>27</v>
      </c>
      <c r="F43" s="1251"/>
      <c r="G43" s="1251"/>
      <c r="H43" s="1252"/>
      <c r="I43" s="86">
        <v>17242</v>
      </c>
      <c r="J43" s="87">
        <v>20102</v>
      </c>
      <c r="K43" s="87">
        <v>21977</v>
      </c>
      <c r="L43" s="87">
        <v>22253</v>
      </c>
      <c r="M43" s="88">
        <v>22628</v>
      </c>
    </row>
    <row r="44" spans="2:13" ht="27.75" customHeight="1">
      <c r="B44" s="1245"/>
      <c r="C44" s="1246"/>
      <c r="D44" s="85"/>
      <c r="E44" s="1251" t="s">
        <v>28</v>
      </c>
      <c r="F44" s="1251"/>
      <c r="G44" s="1251"/>
      <c r="H44" s="1252"/>
      <c r="I44" s="86">
        <v>1265</v>
      </c>
      <c r="J44" s="87">
        <v>1468</v>
      </c>
      <c r="K44" s="87">
        <v>1665</v>
      </c>
      <c r="L44" s="87">
        <v>1899</v>
      </c>
      <c r="M44" s="88">
        <v>2086</v>
      </c>
    </row>
    <row r="45" spans="2:13" ht="27.75" customHeight="1">
      <c r="B45" s="1245"/>
      <c r="C45" s="1246"/>
      <c r="D45" s="85"/>
      <c r="E45" s="1251" t="s">
        <v>29</v>
      </c>
      <c r="F45" s="1251"/>
      <c r="G45" s="1251"/>
      <c r="H45" s="1252"/>
      <c r="I45" s="86">
        <v>17341</v>
      </c>
      <c r="J45" s="87">
        <v>16056</v>
      </c>
      <c r="K45" s="87">
        <v>15240</v>
      </c>
      <c r="L45" s="87">
        <v>15244</v>
      </c>
      <c r="M45" s="88">
        <v>15231</v>
      </c>
    </row>
    <row r="46" spans="2:13" ht="27.75" customHeight="1">
      <c r="B46" s="1245"/>
      <c r="C46" s="1246"/>
      <c r="D46" s="89"/>
      <c r="E46" s="1251" t="s">
        <v>30</v>
      </c>
      <c r="F46" s="1251"/>
      <c r="G46" s="1251"/>
      <c r="H46" s="1252"/>
      <c r="I46" s="86">
        <v>483</v>
      </c>
      <c r="J46" s="87">
        <v>393</v>
      </c>
      <c r="K46" s="87">
        <v>332</v>
      </c>
      <c r="L46" s="87">
        <v>261</v>
      </c>
      <c r="M46" s="88">
        <v>235</v>
      </c>
    </row>
    <row r="47" spans="2:13" ht="27.75" customHeight="1">
      <c r="B47" s="1245"/>
      <c r="C47" s="1246"/>
      <c r="D47" s="90"/>
      <c r="E47" s="1253" t="s">
        <v>31</v>
      </c>
      <c r="F47" s="1254"/>
      <c r="G47" s="1254"/>
      <c r="H47" s="1255"/>
      <c r="I47" s="86" t="s">
        <v>536</v>
      </c>
      <c r="J47" s="87" t="s">
        <v>536</v>
      </c>
      <c r="K47" s="87" t="s">
        <v>536</v>
      </c>
      <c r="L47" s="87" t="s">
        <v>536</v>
      </c>
      <c r="M47" s="88" t="s">
        <v>536</v>
      </c>
    </row>
    <row r="48" spans="2:13" ht="27.75" customHeight="1">
      <c r="B48" s="1245"/>
      <c r="C48" s="1246"/>
      <c r="D48" s="85"/>
      <c r="E48" s="1251" t="s">
        <v>32</v>
      </c>
      <c r="F48" s="1251"/>
      <c r="G48" s="1251"/>
      <c r="H48" s="1252"/>
      <c r="I48" s="86" t="s">
        <v>536</v>
      </c>
      <c r="J48" s="87" t="s">
        <v>536</v>
      </c>
      <c r="K48" s="87" t="s">
        <v>536</v>
      </c>
      <c r="L48" s="87" t="s">
        <v>536</v>
      </c>
      <c r="M48" s="88" t="s">
        <v>536</v>
      </c>
    </row>
    <row r="49" spans="2:13" ht="27.75" customHeight="1">
      <c r="B49" s="1247"/>
      <c r="C49" s="1248"/>
      <c r="D49" s="85"/>
      <c r="E49" s="1251" t="s">
        <v>33</v>
      </c>
      <c r="F49" s="1251"/>
      <c r="G49" s="1251"/>
      <c r="H49" s="1252"/>
      <c r="I49" s="86" t="s">
        <v>536</v>
      </c>
      <c r="J49" s="87" t="s">
        <v>536</v>
      </c>
      <c r="K49" s="87" t="s">
        <v>536</v>
      </c>
      <c r="L49" s="87" t="s">
        <v>536</v>
      </c>
      <c r="M49" s="88" t="s">
        <v>536</v>
      </c>
    </row>
    <row r="50" spans="2:13" ht="27.75" customHeight="1">
      <c r="B50" s="1256" t="s">
        <v>34</v>
      </c>
      <c r="C50" s="1257"/>
      <c r="D50" s="91"/>
      <c r="E50" s="1251" t="s">
        <v>35</v>
      </c>
      <c r="F50" s="1251"/>
      <c r="G50" s="1251"/>
      <c r="H50" s="1252"/>
      <c r="I50" s="86">
        <v>20740</v>
      </c>
      <c r="J50" s="87">
        <v>19897</v>
      </c>
      <c r="K50" s="87">
        <v>20797</v>
      </c>
      <c r="L50" s="87">
        <v>20455</v>
      </c>
      <c r="M50" s="88">
        <v>19867</v>
      </c>
    </row>
    <row r="51" spans="2:13" ht="27.75" customHeight="1">
      <c r="B51" s="1245"/>
      <c r="C51" s="1246"/>
      <c r="D51" s="85"/>
      <c r="E51" s="1251" t="s">
        <v>36</v>
      </c>
      <c r="F51" s="1251"/>
      <c r="G51" s="1251"/>
      <c r="H51" s="1252"/>
      <c r="I51" s="86">
        <v>24378</v>
      </c>
      <c r="J51" s="87">
        <v>27214</v>
      </c>
      <c r="K51" s="87">
        <v>25284</v>
      </c>
      <c r="L51" s="87">
        <v>24768</v>
      </c>
      <c r="M51" s="88">
        <v>24928</v>
      </c>
    </row>
    <row r="52" spans="2:13" ht="27.75" customHeight="1">
      <c r="B52" s="1247"/>
      <c r="C52" s="1248"/>
      <c r="D52" s="85"/>
      <c r="E52" s="1251" t="s">
        <v>37</v>
      </c>
      <c r="F52" s="1251"/>
      <c r="G52" s="1251"/>
      <c r="H52" s="1252"/>
      <c r="I52" s="86">
        <v>117476</v>
      </c>
      <c r="J52" s="87">
        <v>120656</v>
      </c>
      <c r="K52" s="87">
        <v>126831</v>
      </c>
      <c r="L52" s="87">
        <v>126994</v>
      </c>
      <c r="M52" s="88">
        <v>126722</v>
      </c>
    </row>
    <row r="53" spans="2:13" ht="27.75" customHeight="1" thickBot="1">
      <c r="B53" s="1258" t="s">
        <v>38</v>
      </c>
      <c r="C53" s="1259"/>
      <c r="D53" s="92"/>
      <c r="E53" s="1260" t="s">
        <v>39</v>
      </c>
      <c r="F53" s="1260"/>
      <c r="G53" s="1260"/>
      <c r="H53" s="1261"/>
      <c r="I53" s="93">
        <v>2679</v>
      </c>
      <c r="J53" s="94">
        <v>3972</v>
      </c>
      <c r="K53" s="94">
        <v>12522</v>
      </c>
      <c r="L53" s="94">
        <v>11904</v>
      </c>
      <c r="M53" s="95">
        <v>15412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QLCsrIRYX0IhemO0VrzxXzwuviO3l5ibXPXDILiYi+9CM5cM1XfwZq7BcWs5r9y7xsP5fNj2aTNmYhXFQumdA==" saltValue="ufa9sTWF5NNqxLyokG9O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565</v>
      </c>
      <c r="G54" s="104" t="s">
        <v>566</v>
      </c>
      <c r="H54" s="105" t="s">
        <v>567</v>
      </c>
    </row>
    <row r="55" spans="2:8" ht="52.5" customHeight="1">
      <c r="B55" s="106"/>
      <c r="C55" s="1270" t="s">
        <v>42</v>
      </c>
      <c r="D55" s="1270"/>
      <c r="E55" s="1271"/>
      <c r="F55" s="107">
        <v>7518</v>
      </c>
      <c r="G55" s="107">
        <v>7565</v>
      </c>
      <c r="H55" s="108">
        <v>7592</v>
      </c>
    </row>
    <row r="56" spans="2:8" ht="52.5" customHeight="1">
      <c r="B56" s="109"/>
      <c r="C56" s="1272" t="s">
        <v>43</v>
      </c>
      <c r="D56" s="1272"/>
      <c r="E56" s="1273"/>
      <c r="F56" s="110">
        <v>2320</v>
      </c>
      <c r="G56" s="110">
        <v>1836</v>
      </c>
      <c r="H56" s="111">
        <v>1844</v>
      </c>
    </row>
    <row r="57" spans="2:8" ht="53.25" customHeight="1">
      <c r="B57" s="109"/>
      <c r="C57" s="1274" t="s">
        <v>44</v>
      </c>
      <c r="D57" s="1274"/>
      <c r="E57" s="1275"/>
      <c r="F57" s="112">
        <v>11735</v>
      </c>
      <c r="G57" s="112">
        <v>10787</v>
      </c>
      <c r="H57" s="113">
        <v>9153</v>
      </c>
    </row>
    <row r="58" spans="2:8" ht="45.75" customHeight="1">
      <c r="B58" s="114"/>
      <c r="C58" s="1262" t="s">
        <v>615</v>
      </c>
      <c r="D58" s="1263"/>
      <c r="E58" s="1264"/>
      <c r="F58" s="115">
        <v>2735</v>
      </c>
      <c r="G58" s="115">
        <v>2752</v>
      </c>
      <c r="H58" s="116">
        <v>2758</v>
      </c>
    </row>
    <row r="59" spans="2:8" ht="45.75" customHeight="1">
      <c r="B59" s="114"/>
      <c r="C59" s="1262" t="s">
        <v>616</v>
      </c>
      <c r="D59" s="1263"/>
      <c r="E59" s="1264"/>
      <c r="F59" s="115">
        <v>1670</v>
      </c>
      <c r="G59" s="115">
        <v>1530</v>
      </c>
      <c r="H59" s="116">
        <v>1280</v>
      </c>
    </row>
    <row r="60" spans="2:8" ht="45.75" customHeight="1">
      <c r="B60" s="114"/>
      <c r="C60" s="1262" t="s">
        <v>617</v>
      </c>
      <c r="D60" s="1263"/>
      <c r="E60" s="1264"/>
      <c r="F60" s="115">
        <v>2735</v>
      </c>
      <c r="G60" s="115">
        <v>2217</v>
      </c>
      <c r="H60" s="116">
        <v>1276</v>
      </c>
    </row>
    <row r="61" spans="2:8" ht="45.75" customHeight="1">
      <c r="B61" s="114"/>
      <c r="C61" s="1262" t="s">
        <v>618</v>
      </c>
      <c r="D61" s="1263"/>
      <c r="E61" s="1264"/>
      <c r="F61" s="115">
        <v>1206</v>
      </c>
      <c r="G61" s="115">
        <v>1448</v>
      </c>
      <c r="H61" s="116">
        <v>826</v>
      </c>
    </row>
    <row r="62" spans="2:8" ht="45.75" customHeight="1" thickBot="1">
      <c r="B62" s="117"/>
      <c r="C62" s="1265" t="s">
        <v>619</v>
      </c>
      <c r="D62" s="1266"/>
      <c r="E62" s="1267"/>
      <c r="F62" s="118">
        <v>614</v>
      </c>
      <c r="G62" s="118">
        <v>520</v>
      </c>
      <c r="H62" s="119">
        <v>516</v>
      </c>
    </row>
    <row r="63" spans="2:8" ht="52.5" customHeight="1" thickBot="1">
      <c r="B63" s="120"/>
      <c r="C63" s="1268" t="s">
        <v>45</v>
      </c>
      <c r="D63" s="1268"/>
      <c r="E63" s="1269"/>
      <c r="F63" s="121">
        <v>21573</v>
      </c>
      <c r="G63" s="121">
        <v>20189</v>
      </c>
      <c r="H63" s="122">
        <v>18589</v>
      </c>
    </row>
    <row r="64" spans="2:8" ht="15" customHeight="1"/>
    <row r="65" ht="0" hidden="1" customHeight="1"/>
    <row r="66" ht="0" hidden="1" customHeight="1"/>
  </sheetData>
  <sheetProtection algorithmName="SHA-512" hashValue="e4+SDqhJ3g/IXS8dVBxTEnJMgVdgB9pbS+TCxVpHl8hXTk/JXjS28n1nBneXoC66gO3dG0dbLRfXeYZwxefhDA==" saltValue="EjvAUw1ynXgehWQxytxu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623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623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624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625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9" t="s">
        <v>626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4"/>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4"/>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4"/>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4"/>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627</v>
      </c>
    </row>
    <row r="50" spans="1:109">
      <c r="B50" s="374"/>
      <c r="G50" s="1282"/>
      <c r="H50" s="1282"/>
      <c r="I50" s="1282"/>
      <c r="J50" s="1282"/>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563</v>
      </c>
      <c r="BQ50" s="1281"/>
      <c r="BR50" s="1281"/>
      <c r="BS50" s="1281"/>
      <c r="BT50" s="1281"/>
      <c r="BU50" s="1281"/>
      <c r="BV50" s="1281"/>
      <c r="BW50" s="1281"/>
      <c r="BX50" s="1281" t="s">
        <v>564</v>
      </c>
      <c r="BY50" s="1281"/>
      <c r="BZ50" s="1281"/>
      <c r="CA50" s="1281"/>
      <c r="CB50" s="1281"/>
      <c r="CC50" s="1281"/>
      <c r="CD50" s="1281"/>
      <c r="CE50" s="1281"/>
      <c r="CF50" s="1281" t="s">
        <v>565</v>
      </c>
      <c r="CG50" s="1281"/>
      <c r="CH50" s="1281"/>
      <c r="CI50" s="1281"/>
      <c r="CJ50" s="1281"/>
      <c r="CK50" s="1281"/>
      <c r="CL50" s="1281"/>
      <c r="CM50" s="1281"/>
      <c r="CN50" s="1281" t="s">
        <v>566</v>
      </c>
      <c r="CO50" s="1281"/>
      <c r="CP50" s="1281"/>
      <c r="CQ50" s="1281"/>
      <c r="CR50" s="1281"/>
      <c r="CS50" s="1281"/>
      <c r="CT50" s="1281"/>
      <c r="CU50" s="1281"/>
      <c r="CV50" s="1281" t="s">
        <v>567</v>
      </c>
      <c r="CW50" s="1281"/>
      <c r="CX50" s="1281"/>
      <c r="CY50" s="1281"/>
      <c r="CZ50" s="1281"/>
      <c r="DA50" s="1281"/>
      <c r="DB50" s="1281"/>
      <c r="DC50" s="1281"/>
    </row>
    <row r="51" spans="1:109" ht="13.5" customHeight="1">
      <c r="B51" s="374"/>
      <c r="G51" s="1284"/>
      <c r="H51" s="1284"/>
      <c r="I51" s="1298"/>
      <c r="J51" s="1298"/>
      <c r="K51" s="1283"/>
      <c r="L51" s="1283"/>
      <c r="M51" s="1283"/>
      <c r="N51" s="1283"/>
      <c r="AM51" s="383"/>
      <c r="AN51" s="1279" t="s">
        <v>628</v>
      </c>
      <c r="AO51" s="1279"/>
      <c r="AP51" s="1279"/>
      <c r="AQ51" s="1279"/>
      <c r="AR51" s="1279"/>
      <c r="AS51" s="1279"/>
      <c r="AT51" s="1279"/>
      <c r="AU51" s="1279"/>
      <c r="AV51" s="1279"/>
      <c r="AW51" s="1279"/>
      <c r="AX51" s="1279"/>
      <c r="AY51" s="1279"/>
      <c r="AZ51" s="1279"/>
      <c r="BA51" s="1279"/>
      <c r="BB51" s="1279" t="s">
        <v>629</v>
      </c>
      <c r="BC51" s="1279"/>
      <c r="BD51" s="1279"/>
      <c r="BE51" s="1279"/>
      <c r="BF51" s="1279"/>
      <c r="BG51" s="1279"/>
      <c r="BH51" s="1279"/>
      <c r="BI51" s="1279"/>
      <c r="BJ51" s="1279"/>
      <c r="BK51" s="1279"/>
      <c r="BL51" s="1279"/>
      <c r="BM51" s="1279"/>
      <c r="BN51" s="1279"/>
      <c r="BO51" s="1279"/>
      <c r="BP51" s="1288"/>
      <c r="BQ51" s="1276"/>
      <c r="BR51" s="1276"/>
      <c r="BS51" s="1276"/>
      <c r="BT51" s="1276"/>
      <c r="BU51" s="1276"/>
      <c r="BV51" s="1276"/>
      <c r="BW51" s="1276"/>
      <c r="BX51" s="1288"/>
      <c r="BY51" s="1276"/>
      <c r="BZ51" s="1276"/>
      <c r="CA51" s="1276"/>
      <c r="CB51" s="1276"/>
      <c r="CC51" s="1276"/>
      <c r="CD51" s="1276"/>
      <c r="CE51" s="1276"/>
      <c r="CF51" s="1288"/>
      <c r="CG51" s="1276"/>
      <c r="CH51" s="1276"/>
      <c r="CI51" s="1276"/>
      <c r="CJ51" s="1276"/>
      <c r="CK51" s="1276"/>
      <c r="CL51" s="1276"/>
      <c r="CM51" s="1276"/>
      <c r="CN51" s="1276">
        <v>20.399999999999999</v>
      </c>
      <c r="CO51" s="1276"/>
      <c r="CP51" s="1276"/>
      <c r="CQ51" s="1276"/>
      <c r="CR51" s="1276"/>
      <c r="CS51" s="1276"/>
      <c r="CT51" s="1276"/>
      <c r="CU51" s="1276"/>
      <c r="CV51" s="1276">
        <v>26.5</v>
      </c>
      <c r="CW51" s="1276"/>
      <c r="CX51" s="1276"/>
      <c r="CY51" s="1276"/>
      <c r="CZ51" s="1276"/>
      <c r="DA51" s="1276"/>
      <c r="DB51" s="1276"/>
      <c r="DC51" s="1276"/>
    </row>
    <row r="52" spans="1:109">
      <c r="B52" s="374"/>
      <c r="G52" s="1284"/>
      <c r="H52" s="1284"/>
      <c r="I52" s="1298"/>
      <c r="J52" s="1298"/>
      <c r="K52" s="1283"/>
      <c r="L52" s="1283"/>
      <c r="M52" s="1283"/>
      <c r="N52" s="1283"/>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84"/>
      <c r="H53" s="1284"/>
      <c r="I53" s="1282"/>
      <c r="J53" s="1282"/>
      <c r="K53" s="1283"/>
      <c r="L53" s="1283"/>
      <c r="M53" s="1283"/>
      <c r="N53" s="1283"/>
      <c r="AM53" s="383"/>
      <c r="AN53" s="1279"/>
      <c r="AO53" s="1279"/>
      <c r="AP53" s="1279"/>
      <c r="AQ53" s="1279"/>
      <c r="AR53" s="1279"/>
      <c r="AS53" s="1279"/>
      <c r="AT53" s="1279"/>
      <c r="AU53" s="1279"/>
      <c r="AV53" s="1279"/>
      <c r="AW53" s="1279"/>
      <c r="AX53" s="1279"/>
      <c r="AY53" s="1279"/>
      <c r="AZ53" s="1279"/>
      <c r="BA53" s="1279"/>
      <c r="BB53" s="1279" t="s">
        <v>630</v>
      </c>
      <c r="BC53" s="1279"/>
      <c r="BD53" s="1279"/>
      <c r="BE53" s="1279"/>
      <c r="BF53" s="1279"/>
      <c r="BG53" s="1279"/>
      <c r="BH53" s="1279"/>
      <c r="BI53" s="1279"/>
      <c r="BJ53" s="1279"/>
      <c r="BK53" s="1279"/>
      <c r="BL53" s="1279"/>
      <c r="BM53" s="1279"/>
      <c r="BN53" s="1279"/>
      <c r="BO53" s="1279"/>
      <c r="BP53" s="1288"/>
      <c r="BQ53" s="1276"/>
      <c r="BR53" s="1276"/>
      <c r="BS53" s="1276"/>
      <c r="BT53" s="1276"/>
      <c r="BU53" s="1276"/>
      <c r="BV53" s="1276"/>
      <c r="BW53" s="1276"/>
      <c r="BX53" s="1288"/>
      <c r="BY53" s="1276"/>
      <c r="BZ53" s="1276"/>
      <c r="CA53" s="1276"/>
      <c r="CB53" s="1276"/>
      <c r="CC53" s="1276"/>
      <c r="CD53" s="1276"/>
      <c r="CE53" s="1276"/>
      <c r="CF53" s="1288"/>
      <c r="CG53" s="1276"/>
      <c r="CH53" s="1276"/>
      <c r="CI53" s="1276"/>
      <c r="CJ53" s="1276"/>
      <c r="CK53" s="1276"/>
      <c r="CL53" s="1276"/>
      <c r="CM53" s="1276"/>
      <c r="CN53" s="1276">
        <v>50.7</v>
      </c>
      <c r="CO53" s="1276"/>
      <c r="CP53" s="1276"/>
      <c r="CQ53" s="1276"/>
      <c r="CR53" s="1276"/>
      <c r="CS53" s="1276"/>
      <c r="CT53" s="1276"/>
      <c r="CU53" s="1276"/>
      <c r="CV53" s="1276">
        <v>51.8</v>
      </c>
      <c r="CW53" s="1276"/>
      <c r="CX53" s="1276"/>
      <c r="CY53" s="1276"/>
      <c r="CZ53" s="1276"/>
      <c r="DA53" s="1276"/>
      <c r="DB53" s="1276"/>
      <c r="DC53" s="1276"/>
    </row>
    <row r="54" spans="1:109">
      <c r="A54" s="382"/>
      <c r="B54" s="374"/>
      <c r="G54" s="1284"/>
      <c r="H54" s="1284"/>
      <c r="I54" s="1282"/>
      <c r="J54" s="1282"/>
      <c r="K54" s="1283"/>
      <c r="L54" s="1283"/>
      <c r="M54" s="1283"/>
      <c r="N54" s="1283"/>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2"/>
      <c r="H55" s="1282"/>
      <c r="I55" s="1282"/>
      <c r="J55" s="1282"/>
      <c r="K55" s="1283"/>
      <c r="L55" s="1283"/>
      <c r="M55" s="1283"/>
      <c r="N55" s="1283"/>
      <c r="AN55" s="1281" t="s">
        <v>631</v>
      </c>
      <c r="AO55" s="1281"/>
      <c r="AP55" s="1281"/>
      <c r="AQ55" s="1281"/>
      <c r="AR55" s="1281"/>
      <c r="AS55" s="1281"/>
      <c r="AT55" s="1281"/>
      <c r="AU55" s="1281"/>
      <c r="AV55" s="1281"/>
      <c r="AW55" s="1281"/>
      <c r="AX55" s="1281"/>
      <c r="AY55" s="1281"/>
      <c r="AZ55" s="1281"/>
      <c r="BA55" s="1281"/>
      <c r="BB55" s="1279" t="s">
        <v>632</v>
      </c>
      <c r="BC55" s="1279"/>
      <c r="BD55" s="1279"/>
      <c r="BE55" s="1279"/>
      <c r="BF55" s="1279"/>
      <c r="BG55" s="1279"/>
      <c r="BH55" s="1279"/>
      <c r="BI55" s="1279"/>
      <c r="BJ55" s="1279"/>
      <c r="BK55" s="1279"/>
      <c r="BL55" s="1279"/>
      <c r="BM55" s="1279"/>
      <c r="BN55" s="1279"/>
      <c r="BO55" s="1279"/>
      <c r="BP55" s="1288"/>
      <c r="BQ55" s="1276"/>
      <c r="BR55" s="1276"/>
      <c r="BS55" s="1276"/>
      <c r="BT55" s="1276"/>
      <c r="BU55" s="1276"/>
      <c r="BV55" s="1276"/>
      <c r="BW55" s="1276"/>
      <c r="BX55" s="1288"/>
      <c r="BY55" s="1276"/>
      <c r="BZ55" s="1276"/>
      <c r="CA55" s="1276"/>
      <c r="CB55" s="1276"/>
      <c r="CC55" s="1276"/>
      <c r="CD55" s="1276"/>
      <c r="CE55" s="1276"/>
      <c r="CF55" s="1288"/>
      <c r="CG55" s="1276"/>
      <c r="CH55" s="1276"/>
      <c r="CI55" s="1276"/>
      <c r="CJ55" s="1276"/>
      <c r="CK55" s="1276"/>
      <c r="CL55" s="1276"/>
      <c r="CM55" s="1276"/>
      <c r="CN55" s="1276">
        <v>38.9</v>
      </c>
      <c r="CO55" s="1276"/>
      <c r="CP55" s="1276"/>
      <c r="CQ55" s="1276"/>
      <c r="CR55" s="1276"/>
      <c r="CS55" s="1276"/>
      <c r="CT55" s="1276"/>
      <c r="CU55" s="1276"/>
      <c r="CV55" s="1276">
        <v>37.6</v>
      </c>
      <c r="CW55" s="1276"/>
      <c r="CX55" s="1276"/>
      <c r="CY55" s="1276"/>
      <c r="CZ55" s="1276"/>
      <c r="DA55" s="1276"/>
      <c r="DB55" s="1276"/>
      <c r="DC55" s="1276"/>
    </row>
    <row r="56" spans="1:109">
      <c r="A56" s="382"/>
      <c r="B56" s="374"/>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2"/>
      <c r="H57" s="1282"/>
      <c r="I57" s="1277"/>
      <c r="J57" s="1277"/>
      <c r="K57" s="1283"/>
      <c r="L57" s="1283"/>
      <c r="M57" s="1283"/>
      <c r="N57" s="1283"/>
      <c r="AM57" s="367"/>
      <c r="AN57" s="1281"/>
      <c r="AO57" s="1281"/>
      <c r="AP57" s="1281"/>
      <c r="AQ57" s="1281"/>
      <c r="AR57" s="1281"/>
      <c r="AS57" s="1281"/>
      <c r="AT57" s="1281"/>
      <c r="AU57" s="1281"/>
      <c r="AV57" s="1281"/>
      <c r="AW57" s="1281"/>
      <c r="AX57" s="1281"/>
      <c r="AY57" s="1281"/>
      <c r="AZ57" s="1281"/>
      <c r="BA57" s="1281"/>
      <c r="BB57" s="1279" t="s">
        <v>630</v>
      </c>
      <c r="BC57" s="1279"/>
      <c r="BD57" s="1279"/>
      <c r="BE57" s="1279"/>
      <c r="BF57" s="1279"/>
      <c r="BG57" s="1279"/>
      <c r="BH57" s="1279"/>
      <c r="BI57" s="1279"/>
      <c r="BJ57" s="1279"/>
      <c r="BK57" s="1279"/>
      <c r="BL57" s="1279"/>
      <c r="BM57" s="1279"/>
      <c r="BN57" s="1279"/>
      <c r="BO57" s="1279"/>
      <c r="BP57" s="1288"/>
      <c r="BQ57" s="1276"/>
      <c r="BR57" s="1276"/>
      <c r="BS57" s="1276"/>
      <c r="BT57" s="1276"/>
      <c r="BU57" s="1276"/>
      <c r="BV57" s="1276"/>
      <c r="BW57" s="1276"/>
      <c r="BX57" s="1288"/>
      <c r="BY57" s="1276"/>
      <c r="BZ57" s="1276"/>
      <c r="CA57" s="1276"/>
      <c r="CB57" s="1276"/>
      <c r="CC57" s="1276"/>
      <c r="CD57" s="1276"/>
      <c r="CE57" s="1276"/>
      <c r="CF57" s="1288"/>
      <c r="CG57" s="1276"/>
      <c r="CH57" s="1276"/>
      <c r="CI57" s="1276"/>
      <c r="CJ57" s="1276"/>
      <c r="CK57" s="1276"/>
      <c r="CL57" s="1276"/>
      <c r="CM57" s="1276"/>
      <c r="CN57" s="1276">
        <v>59.3</v>
      </c>
      <c r="CO57" s="1276"/>
      <c r="CP57" s="1276"/>
      <c r="CQ57" s="1276"/>
      <c r="CR57" s="1276"/>
      <c r="CS57" s="1276"/>
      <c r="CT57" s="1276"/>
      <c r="CU57" s="1276"/>
      <c r="CV57" s="1276">
        <v>60</v>
      </c>
      <c r="CW57" s="1276"/>
      <c r="CX57" s="1276"/>
      <c r="CY57" s="1276"/>
      <c r="CZ57" s="1276"/>
      <c r="DA57" s="1276"/>
      <c r="DB57" s="1276"/>
      <c r="DC57" s="1276"/>
      <c r="DD57" s="387"/>
      <c r="DE57" s="386"/>
    </row>
    <row r="58" spans="1:109" s="382" customFormat="1">
      <c r="A58" s="367"/>
      <c r="B58" s="386"/>
      <c r="G58" s="1282"/>
      <c r="H58" s="1282"/>
      <c r="I58" s="1277"/>
      <c r="J58" s="1277"/>
      <c r="K58" s="1283"/>
      <c r="L58" s="1283"/>
      <c r="M58" s="1283"/>
      <c r="N58" s="1283"/>
      <c r="AM58" s="367"/>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633</v>
      </c>
    </row>
    <row r="64" spans="1:109">
      <c r="B64" s="374"/>
      <c r="G64" s="381"/>
      <c r="I64" s="394"/>
      <c r="J64" s="394"/>
      <c r="K64" s="394"/>
      <c r="L64" s="394"/>
      <c r="M64" s="394"/>
      <c r="N64" s="395"/>
      <c r="AM64" s="381"/>
      <c r="AN64" s="381" t="s">
        <v>625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9" t="s">
        <v>634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4"/>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4"/>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4"/>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4"/>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627</v>
      </c>
    </row>
    <row r="72" spans="2:107">
      <c r="B72" s="374"/>
      <c r="G72" s="1282"/>
      <c r="H72" s="1282"/>
      <c r="I72" s="1282"/>
      <c r="J72" s="1282"/>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563</v>
      </c>
      <c r="BQ72" s="1281"/>
      <c r="BR72" s="1281"/>
      <c r="BS72" s="1281"/>
      <c r="BT72" s="1281"/>
      <c r="BU72" s="1281"/>
      <c r="BV72" s="1281"/>
      <c r="BW72" s="1281"/>
      <c r="BX72" s="1281" t="s">
        <v>564</v>
      </c>
      <c r="BY72" s="1281"/>
      <c r="BZ72" s="1281"/>
      <c r="CA72" s="1281"/>
      <c r="CB72" s="1281"/>
      <c r="CC72" s="1281"/>
      <c r="CD72" s="1281"/>
      <c r="CE72" s="1281"/>
      <c r="CF72" s="1281" t="s">
        <v>565</v>
      </c>
      <c r="CG72" s="1281"/>
      <c r="CH72" s="1281"/>
      <c r="CI72" s="1281"/>
      <c r="CJ72" s="1281"/>
      <c r="CK72" s="1281"/>
      <c r="CL72" s="1281"/>
      <c r="CM72" s="1281"/>
      <c r="CN72" s="1281" t="s">
        <v>566</v>
      </c>
      <c r="CO72" s="1281"/>
      <c r="CP72" s="1281"/>
      <c r="CQ72" s="1281"/>
      <c r="CR72" s="1281"/>
      <c r="CS72" s="1281"/>
      <c r="CT72" s="1281"/>
      <c r="CU72" s="1281"/>
      <c r="CV72" s="1281" t="s">
        <v>567</v>
      </c>
      <c r="CW72" s="1281"/>
      <c r="CX72" s="1281"/>
      <c r="CY72" s="1281"/>
      <c r="CZ72" s="1281"/>
      <c r="DA72" s="1281"/>
      <c r="DB72" s="1281"/>
      <c r="DC72" s="1281"/>
    </row>
    <row r="73" spans="2:107">
      <c r="B73" s="374"/>
      <c r="G73" s="1284"/>
      <c r="H73" s="1284"/>
      <c r="I73" s="1284"/>
      <c r="J73" s="1284"/>
      <c r="K73" s="1280"/>
      <c r="L73" s="1280"/>
      <c r="M73" s="1280"/>
      <c r="N73" s="1280"/>
      <c r="AM73" s="383"/>
      <c r="AN73" s="1279" t="s">
        <v>628</v>
      </c>
      <c r="AO73" s="1279"/>
      <c r="AP73" s="1279"/>
      <c r="AQ73" s="1279"/>
      <c r="AR73" s="1279"/>
      <c r="AS73" s="1279"/>
      <c r="AT73" s="1279"/>
      <c r="AU73" s="1279"/>
      <c r="AV73" s="1279"/>
      <c r="AW73" s="1279"/>
      <c r="AX73" s="1279"/>
      <c r="AY73" s="1279"/>
      <c r="AZ73" s="1279"/>
      <c r="BA73" s="1279"/>
      <c r="BB73" s="1279" t="s">
        <v>632</v>
      </c>
      <c r="BC73" s="1279"/>
      <c r="BD73" s="1279"/>
      <c r="BE73" s="1279"/>
      <c r="BF73" s="1279"/>
      <c r="BG73" s="1279"/>
      <c r="BH73" s="1279"/>
      <c r="BI73" s="1279"/>
      <c r="BJ73" s="1279"/>
      <c r="BK73" s="1279"/>
      <c r="BL73" s="1279"/>
      <c r="BM73" s="1279"/>
      <c r="BN73" s="1279"/>
      <c r="BO73" s="1279"/>
      <c r="BP73" s="1276">
        <v>4.5</v>
      </c>
      <c r="BQ73" s="1276"/>
      <c r="BR73" s="1276"/>
      <c r="BS73" s="1276"/>
      <c r="BT73" s="1276"/>
      <c r="BU73" s="1276"/>
      <c r="BV73" s="1276"/>
      <c r="BW73" s="1276"/>
      <c r="BX73" s="1276">
        <v>6.7</v>
      </c>
      <c r="BY73" s="1276"/>
      <c r="BZ73" s="1276"/>
      <c r="CA73" s="1276"/>
      <c r="CB73" s="1276"/>
      <c r="CC73" s="1276"/>
      <c r="CD73" s="1276"/>
      <c r="CE73" s="1276"/>
      <c r="CF73" s="1276">
        <v>21.6</v>
      </c>
      <c r="CG73" s="1276"/>
      <c r="CH73" s="1276"/>
      <c r="CI73" s="1276"/>
      <c r="CJ73" s="1276"/>
      <c r="CK73" s="1276"/>
      <c r="CL73" s="1276"/>
      <c r="CM73" s="1276"/>
      <c r="CN73" s="1276">
        <v>20.399999999999999</v>
      </c>
      <c r="CO73" s="1276"/>
      <c r="CP73" s="1276"/>
      <c r="CQ73" s="1276"/>
      <c r="CR73" s="1276"/>
      <c r="CS73" s="1276"/>
      <c r="CT73" s="1276"/>
      <c r="CU73" s="1276"/>
      <c r="CV73" s="1276">
        <v>26.5</v>
      </c>
      <c r="CW73" s="1276"/>
      <c r="CX73" s="1276"/>
      <c r="CY73" s="1276"/>
      <c r="CZ73" s="1276"/>
      <c r="DA73" s="1276"/>
      <c r="DB73" s="1276"/>
      <c r="DC73" s="1276"/>
    </row>
    <row r="74" spans="2:107">
      <c r="B74" s="374"/>
      <c r="G74" s="1284"/>
      <c r="H74" s="1284"/>
      <c r="I74" s="1284"/>
      <c r="J74" s="1284"/>
      <c r="K74" s="1280"/>
      <c r="L74" s="1280"/>
      <c r="M74" s="1280"/>
      <c r="N74" s="1280"/>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84"/>
      <c r="H75" s="1284"/>
      <c r="I75" s="1282"/>
      <c r="J75" s="1282"/>
      <c r="K75" s="1283"/>
      <c r="L75" s="1283"/>
      <c r="M75" s="1283"/>
      <c r="N75" s="1283"/>
      <c r="AM75" s="383"/>
      <c r="AN75" s="1279"/>
      <c r="AO75" s="1279"/>
      <c r="AP75" s="1279"/>
      <c r="AQ75" s="1279"/>
      <c r="AR75" s="1279"/>
      <c r="AS75" s="1279"/>
      <c r="AT75" s="1279"/>
      <c r="AU75" s="1279"/>
      <c r="AV75" s="1279"/>
      <c r="AW75" s="1279"/>
      <c r="AX75" s="1279"/>
      <c r="AY75" s="1279"/>
      <c r="AZ75" s="1279"/>
      <c r="BA75" s="1279"/>
      <c r="BB75" s="1279" t="s">
        <v>635</v>
      </c>
      <c r="BC75" s="1279"/>
      <c r="BD75" s="1279"/>
      <c r="BE75" s="1279"/>
      <c r="BF75" s="1279"/>
      <c r="BG75" s="1279"/>
      <c r="BH75" s="1279"/>
      <c r="BI75" s="1279"/>
      <c r="BJ75" s="1279"/>
      <c r="BK75" s="1279"/>
      <c r="BL75" s="1279"/>
      <c r="BM75" s="1279"/>
      <c r="BN75" s="1279"/>
      <c r="BO75" s="1279"/>
      <c r="BP75" s="1276">
        <v>3.7</v>
      </c>
      <c r="BQ75" s="1276"/>
      <c r="BR75" s="1276"/>
      <c r="BS75" s="1276"/>
      <c r="BT75" s="1276"/>
      <c r="BU75" s="1276"/>
      <c r="BV75" s="1276"/>
      <c r="BW75" s="1276"/>
      <c r="BX75" s="1276">
        <v>3.5</v>
      </c>
      <c r="BY75" s="1276"/>
      <c r="BZ75" s="1276"/>
      <c r="CA75" s="1276"/>
      <c r="CB75" s="1276"/>
      <c r="CC75" s="1276"/>
      <c r="CD75" s="1276"/>
      <c r="CE75" s="1276"/>
      <c r="CF75" s="1276">
        <v>3.7</v>
      </c>
      <c r="CG75" s="1276"/>
      <c r="CH75" s="1276"/>
      <c r="CI75" s="1276"/>
      <c r="CJ75" s="1276"/>
      <c r="CK75" s="1276"/>
      <c r="CL75" s="1276"/>
      <c r="CM75" s="1276"/>
      <c r="CN75" s="1276">
        <v>3.6</v>
      </c>
      <c r="CO75" s="1276"/>
      <c r="CP75" s="1276"/>
      <c r="CQ75" s="1276"/>
      <c r="CR75" s="1276"/>
      <c r="CS75" s="1276"/>
      <c r="CT75" s="1276"/>
      <c r="CU75" s="1276"/>
      <c r="CV75" s="1276">
        <v>3.6</v>
      </c>
      <c r="CW75" s="1276"/>
      <c r="CX75" s="1276"/>
      <c r="CY75" s="1276"/>
      <c r="CZ75" s="1276"/>
      <c r="DA75" s="1276"/>
      <c r="DB75" s="1276"/>
      <c r="DC75" s="1276"/>
    </row>
    <row r="76" spans="2:107">
      <c r="B76" s="374"/>
      <c r="G76" s="1284"/>
      <c r="H76" s="1284"/>
      <c r="I76" s="1282"/>
      <c r="J76" s="1282"/>
      <c r="K76" s="1283"/>
      <c r="L76" s="1283"/>
      <c r="M76" s="1283"/>
      <c r="N76" s="1283"/>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2"/>
      <c r="H77" s="1282"/>
      <c r="I77" s="1282"/>
      <c r="J77" s="1282"/>
      <c r="K77" s="1280"/>
      <c r="L77" s="1280"/>
      <c r="M77" s="1280"/>
      <c r="N77" s="1280"/>
      <c r="AN77" s="1281" t="s">
        <v>631</v>
      </c>
      <c r="AO77" s="1281"/>
      <c r="AP77" s="1281"/>
      <c r="AQ77" s="1281"/>
      <c r="AR77" s="1281"/>
      <c r="AS77" s="1281"/>
      <c r="AT77" s="1281"/>
      <c r="AU77" s="1281"/>
      <c r="AV77" s="1281"/>
      <c r="AW77" s="1281"/>
      <c r="AX77" s="1281"/>
      <c r="AY77" s="1281"/>
      <c r="AZ77" s="1281"/>
      <c r="BA77" s="1281"/>
      <c r="BB77" s="1279" t="s">
        <v>632</v>
      </c>
      <c r="BC77" s="1279"/>
      <c r="BD77" s="1279"/>
      <c r="BE77" s="1279"/>
      <c r="BF77" s="1279"/>
      <c r="BG77" s="1279"/>
      <c r="BH77" s="1279"/>
      <c r="BI77" s="1279"/>
      <c r="BJ77" s="1279"/>
      <c r="BK77" s="1279"/>
      <c r="BL77" s="1279"/>
      <c r="BM77" s="1279"/>
      <c r="BN77" s="1279"/>
      <c r="BO77" s="1279"/>
      <c r="BP77" s="1276">
        <v>54.4</v>
      </c>
      <c r="BQ77" s="1276"/>
      <c r="BR77" s="1276"/>
      <c r="BS77" s="1276"/>
      <c r="BT77" s="1276"/>
      <c r="BU77" s="1276"/>
      <c r="BV77" s="1276"/>
      <c r="BW77" s="1276"/>
      <c r="BX77" s="1276">
        <v>47</v>
      </c>
      <c r="BY77" s="1276"/>
      <c r="BZ77" s="1276"/>
      <c r="CA77" s="1276"/>
      <c r="CB77" s="1276"/>
      <c r="CC77" s="1276"/>
      <c r="CD77" s="1276"/>
      <c r="CE77" s="1276"/>
      <c r="CF77" s="1276">
        <v>41.4</v>
      </c>
      <c r="CG77" s="1276"/>
      <c r="CH77" s="1276"/>
      <c r="CI77" s="1276"/>
      <c r="CJ77" s="1276"/>
      <c r="CK77" s="1276"/>
      <c r="CL77" s="1276"/>
      <c r="CM77" s="1276"/>
      <c r="CN77" s="1276">
        <v>38.9</v>
      </c>
      <c r="CO77" s="1276"/>
      <c r="CP77" s="1276"/>
      <c r="CQ77" s="1276"/>
      <c r="CR77" s="1276"/>
      <c r="CS77" s="1276"/>
      <c r="CT77" s="1276"/>
      <c r="CU77" s="1276"/>
      <c r="CV77" s="1276">
        <v>37.6</v>
      </c>
      <c r="CW77" s="1276"/>
      <c r="CX77" s="1276"/>
      <c r="CY77" s="1276"/>
      <c r="CZ77" s="1276"/>
      <c r="DA77" s="1276"/>
      <c r="DB77" s="1276"/>
      <c r="DC77" s="1276"/>
    </row>
    <row r="78" spans="2:107">
      <c r="B78" s="374"/>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635</v>
      </c>
      <c r="BC79" s="1279"/>
      <c r="BD79" s="1279"/>
      <c r="BE79" s="1279"/>
      <c r="BF79" s="1279"/>
      <c r="BG79" s="1279"/>
      <c r="BH79" s="1279"/>
      <c r="BI79" s="1279"/>
      <c r="BJ79" s="1279"/>
      <c r="BK79" s="1279"/>
      <c r="BL79" s="1279"/>
      <c r="BM79" s="1279"/>
      <c r="BN79" s="1279"/>
      <c r="BO79" s="1279"/>
      <c r="BP79" s="1276">
        <v>8.1</v>
      </c>
      <c r="BQ79" s="1276"/>
      <c r="BR79" s="1276"/>
      <c r="BS79" s="1276"/>
      <c r="BT79" s="1276"/>
      <c r="BU79" s="1276"/>
      <c r="BV79" s="1276"/>
      <c r="BW79" s="1276"/>
      <c r="BX79" s="1276">
        <v>7.3</v>
      </c>
      <c r="BY79" s="1276"/>
      <c r="BZ79" s="1276"/>
      <c r="CA79" s="1276"/>
      <c r="CB79" s="1276"/>
      <c r="CC79" s="1276"/>
      <c r="CD79" s="1276"/>
      <c r="CE79" s="1276"/>
      <c r="CF79" s="1276">
        <v>6.7</v>
      </c>
      <c r="CG79" s="1276"/>
      <c r="CH79" s="1276"/>
      <c r="CI79" s="1276"/>
      <c r="CJ79" s="1276"/>
      <c r="CK79" s="1276"/>
      <c r="CL79" s="1276"/>
      <c r="CM79" s="1276"/>
      <c r="CN79" s="1276">
        <v>6.4</v>
      </c>
      <c r="CO79" s="1276"/>
      <c r="CP79" s="1276"/>
      <c r="CQ79" s="1276"/>
      <c r="CR79" s="1276"/>
      <c r="CS79" s="1276"/>
      <c r="CT79" s="1276"/>
      <c r="CU79" s="1276"/>
      <c r="CV79" s="1276">
        <v>6.1</v>
      </c>
      <c r="CW79" s="1276"/>
      <c r="CX79" s="1276"/>
      <c r="CY79" s="1276"/>
      <c r="CZ79" s="1276"/>
      <c r="DA79" s="1276"/>
      <c r="DB79" s="1276"/>
      <c r="DC79" s="1276"/>
    </row>
    <row r="80" spans="2:107">
      <c r="B80" s="374"/>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QyHD9ppXrXhtPtwFSHNl4GEQARSek5r3ZIdFxEQJhCDR8xcSnaoTEHedXTcBsAMTHiZX+QfUuz446IsrCZ9iQ==" saltValue="up5E3aNl67lzTzNBpq5Y8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636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8eIw79Fz3hG9Ncg+Z4wWVxDt0Kn5pjUgJAq0E7vUMl51dKa8Q+QcXzLHOYnYAVlah/pTE9UCWjB8du5iHaS5A==" saltValue="xDYEE8U+8rIoIRZaoYzUT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62edZC5BNS6oa3MWhrvJXfhO+QYsQGahm8V5U4HK3YMUdNwRaS4cR5OH+MzvAM3FZhUgLf6q3cWYiNqBfervQw==" saltValue="/2nR0I8p0jOhzKvY4XUBm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560</v>
      </c>
      <c r="G2" s="136"/>
      <c r="H2" s="137"/>
    </row>
    <row r="3" spans="1:8">
      <c r="A3" s="133" t="s">
        <v>553</v>
      </c>
      <c r="B3" s="138"/>
      <c r="C3" s="139"/>
      <c r="D3" s="140">
        <v>65938</v>
      </c>
      <c r="E3" s="141"/>
      <c r="F3" s="142">
        <v>47677</v>
      </c>
      <c r="G3" s="143"/>
      <c r="H3" s="144"/>
    </row>
    <row r="4" spans="1:8">
      <c r="A4" s="145"/>
      <c r="B4" s="146"/>
      <c r="C4" s="147"/>
      <c r="D4" s="148">
        <v>24964</v>
      </c>
      <c r="E4" s="149"/>
      <c r="F4" s="150">
        <v>23360</v>
      </c>
      <c r="G4" s="151"/>
      <c r="H4" s="152"/>
    </row>
    <row r="5" spans="1:8">
      <c r="A5" s="133" t="s">
        <v>555</v>
      </c>
      <c r="B5" s="138"/>
      <c r="C5" s="139"/>
      <c r="D5" s="140">
        <v>89671</v>
      </c>
      <c r="E5" s="141"/>
      <c r="F5" s="142">
        <v>51613</v>
      </c>
      <c r="G5" s="143"/>
      <c r="H5" s="144"/>
    </row>
    <row r="6" spans="1:8">
      <c r="A6" s="145"/>
      <c r="B6" s="146"/>
      <c r="C6" s="147"/>
      <c r="D6" s="148">
        <v>40683</v>
      </c>
      <c r="E6" s="149"/>
      <c r="F6" s="150">
        <v>25872</v>
      </c>
      <c r="G6" s="151"/>
      <c r="H6" s="152"/>
    </row>
    <row r="7" spans="1:8">
      <c r="A7" s="133" t="s">
        <v>556</v>
      </c>
      <c r="B7" s="138"/>
      <c r="C7" s="139"/>
      <c r="D7" s="140">
        <v>103010</v>
      </c>
      <c r="E7" s="141"/>
      <c r="F7" s="142">
        <v>50880</v>
      </c>
      <c r="G7" s="143"/>
      <c r="H7" s="144"/>
    </row>
    <row r="8" spans="1:8">
      <c r="A8" s="145"/>
      <c r="B8" s="146"/>
      <c r="C8" s="147"/>
      <c r="D8" s="148">
        <v>49479</v>
      </c>
      <c r="E8" s="149"/>
      <c r="F8" s="150">
        <v>27819</v>
      </c>
      <c r="G8" s="151"/>
      <c r="H8" s="152"/>
    </row>
    <row r="9" spans="1:8">
      <c r="A9" s="133" t="s">
        <v>557</v>
      </c>
      <c r="B9" s="138"/>
      <c r="C9" s="139"/>
      <c r="D9" s="140">
        <v>42534</v>
      </c>
      <c r="E9" s="141"/>
      <c r="F9" s="142">
        <v>46395</v>
      </c>
      <c r="G9" s="143"/>
      <c r="H9" s="144"/>
    </row>
    <row r="10" spans="1:8">
      <c r="A10" s="145"/>
      <c r="B10" s="146"/>
      <c r="C10" s="147"/>
      <c r="D10" s="148">
        <v>17113</v>
      </c>
      <c r="E10" s="149"/>
      <c r="F10" s="150">
        <v>26304</v>
      </c>
      <c r="G10" s="151"/>
      <c r="H10" s="152"/>
    </row>
    <row r="11" spans="1:8">
      <c r="A11" s="133" t="s">
        <v>558</v>
      </c>
      <c r="B11" s="138"/>
      <c r="C11" s="139"/>
      <c r="D11" s="140">
        <v>54355</v>
      </c>
      <c r="E11" s="141"/>
      <c r="F11" s="142">
        <v>48088</v>
      </c>
      <c r="G11" s="143"/>
      <c r="H11" s="144"/>
    </row>
    <row r="12" spans="1:8">
      <c r="A12" s="145"/>
      <c r="B12" s="146"/>
      <c r="C12" s="153"/>
      <c r="D12" s="148">
        <v>23284</v>
      </c>
      <c r="E12" s="149"/>
      <c r="F12" s="150">
        <v>25183</v>
      </c>
      <c r="G12" s="151"/>
      <c r="H12" s="152"/>
    </row>
    <row r="13" spans="1:8">
      <c r="A13" s="133"/>
      <c r="B13" s="138"/>
      <c r="C13" s="154"/>
      <c r="D13" s="155">
        <v>71102</v>
      </c>
      <c r="E13" s="156"/>
      <c r="F13" s="157">
        <v>48931</v>
      </c>
      <c r="G13" s="158"/>
      <c r="H13" s="144"/>
    </row>
    <row r="14" spans="1:8">
      <c r="A14" s="145"/>
      <c r="B14" s="146"/>
      <c r="C14" s="147"/>
      <c r="D14" s="148">
        <v>31105</v>
      </c>
      <c r="E14" s="149"/>
      <c r="F14" s="150">
        <v>25708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2.0099999999999998</v>
      </c>
      <c r="C19" s="159">
        <f>ROUND(VALUE(SUBSTITUTE(実質収支比率等に係る経年分析!G$48,"▲","-")),2)</f>
        <v>1.57</v>
      </c>
      <c r="D19" s="159">
        <f>ROUND(VALUE(SUBSTITUTE(実質収支比率等に係る経年分析!H$48,"▲","-")),2)</f>
        <v>1.69</v>
      </c>
      <c r="E19" s="159">
        <f>ROUND(VALUE(SUBSTITUTE(実質収支比率等に係る経年分析!I$48,"▲","-")),2)</f>
        <v>1.48</v>
      </c>
      <c r="F19" s="159">
        <f>ROUND(VALUE(SUBSTITUTE(実質収支比率等に係る経年分析!J$48,"▲","-")),2)</f>
        <v>1.52</v>
      </c>
    </row>
    <row r="20" spans="1:11">
      <c r="A20" s="159" t="s">
        <v>49</v>
      </c>
      <c r="B20" s="159">
        <f>ROUND(VALUE(SUBSTITUTE(実質収支比率等に係る経年分析!F$47,"▲","-")),2)</f>
        <v>10.87</v>
      </c>
      <c r="C20" s="159">
        <f>ROUND(VALUE(SUBSTITUTE(実質収支比率等に係る経年分析!G$47,"▲","-")),2)</f>
        <v>10.84</v>
      </c>
      <c r="D20" s="159">
        <f>ROUND(VALUE(SUBSTITUTE(実質収支比率等に係る経年分析!H$47,"▲","-")),2)</f>
        <v>11.09</v>
      </c>
      <c r="E20" s="159">
        <f>ROUND(VALUE(SUBSTITUTE(実質収支比率等に係る経年分析!I$47,"▲","-")),2)</f>
        <v>11.13</v>
      </c>
      <c r="F20" s="159">
        <f>ROUND(VALUE(SUBSTITUTE(実質収支比率等に係る経年分析!J$47,"▲","-")),2)</f>
        <v>11.12</v>
      </c>
    </row>
    <row r="21" spans="1:11">
      <c r="A21" s="159" t="s">
        <v>50</v>
      </c>
      <c r="B21" s="159">
        <f>IF(ISNUMBER(VALUE(SUBSTITUTE(実質収支比率等に係る経年分析!F$49,"▲","-"))),ROUND(VALUE(SUBSTITUTE(実質収支比率等に係る経年分析!F$49,"▲","-")),2),NA())</f>
        <v>2.1</v>
      </c>
      <c r="C21" s="159">
        <f>IF(ISNUMBER(VALUE(SUBSTITUTE(実質収支比率等に係る経年分析!G$49,"▲","-"))),ROUND(VALUE(SUBSTITUTE(実質収支比率等に係る経年分析!G$49,"▲","-")),2),NA())</f>
        <v>-0.39</v>
      </c>
      <c r="D21" s="159">
        <f>IF(ISNUMBER(VALUE(SUBSTITUTE(実質収支比率等に係る経年分析!H$49,"▲","-"))),ROUND(VALUE(SUBSTITUTE(実質収支比率等に係る経年分析!H$49,"▲","-")),2),NA())</f>
        <v>0.18</v>
      </c>
      <c r="E21" s="159">
        <f>IF(ISNUMBER(VALUE(SUBSTITUTE(実質収支比率等に係る経年分析!I$49,"▲","-"))),ROUND(VALUE(SUBSTITUTE(実質収支比率等に係る経年分析!I$49,"▲","-")),2),NA())</f>
        <v>0.79</v>
      </c>
      <c r="F21" s="159">
        <f>IF(ISNUMBER(VALUE(SUBSTITUTE(実質収支比率等に係る経年分析!J$49,"▲","-"))),ROUND(VALUE(SUBSTITUTE(実質収支比率等に係る経年分析!J$49,"▲","-")),2),NA())</f>
        <v>0.08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0.09</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0.14000000000000001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0.14000000000000001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0.14000000000000001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0.17</v>
      </c>
    </row>
    <row r="30" spans="1:11">
      <c r="A30" s="160" t="str">
        <f>IF(連結実質赤字比率に係る赤字・黒字の構成分析!C$40="",NA(),連結実質赤字比率に係る赤字・黒字の構成分析!C$40)</f>
        <v>母子父子寡婦福祉資金貸付事業特別会計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0.17</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v>
      </c>
    </row>
    <row r="31" spans="1:11">
      <c r="A31" s="160" t="str">
        <f>IF(連結実質赤字比率に係る赤字・黒字の構成分析!C$39="",NA(),連結実質赤字比率に係る赤字・黒字の構成分析!C$39)</f>
        <v>国民健康保険事業特別会計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f>IF(ROUND(VALUE(SUBSTITUTE(連結実質赤字比率に係る赤字・黒字の構成分析!H$39,"▲", "-")), 2) &lt; 0, ABS(ROUND(VALUE(SUBSTITUTE(連結実質赤字比率に係る赤字・黒字の構成分析!H$39,"▲", "-")), 2)), NA())</f>
        <v>0.43</v>
      </c>
      <c r="G31" s="160" t="e">
        <f>IF(ROUND(VALUE(SUBSTITUTE(連結実質赤字比率に係る赤字・黒字の構成分析!H$39,"▲", "-")), 2) &gt;= 0, ABS(ROUND(VALUE(SUBSTITUTE(連結実質赤字比率に係る赤字・黒字の構成分析!H$39,"▲", "-")), 2)), NA())</f>
        <v>#N/A</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0.68</v>
      </c>
    </row>
    <row r="32" spans="1:11">
      <c r="A32" s="160" t="str">
        <f>IF(連結実質赤字比率に係る赤字・黒字の構成分析!C$38="",NA(),連結実質赤字比率に係る赤字・黒字の構成分析!C$38)</f>
        <v>競輪事業特別会計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0.78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0.82</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0.82</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1.38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1.27</v>
      </c>
    </row>
    <row r="35" spans="1:16">
      <c r="A35" s="160" t="str">
        <f>IF(連結実質赤字比率に係る赤字・黒字の構成分析!C$35="",NA(),連結実質赤字比率に係る赤字・黒字の構成分析!C$35)</f>
        <v>下水道事業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0.45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1.72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0.99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1.79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2.44</v>
      </c>
    </row>
    <row r="36" spans="1:16">
      <c r="A36" s="160" t="str">
        <f>IF(連結実質赤字比率に係る赤字・黒字の構成分析!C$34="",NA(),連結実質赤字比率に係る赤字・黒字の構成分析!C$34)</f>
        <v>水道事業</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4.6900000000000004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5.57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5.07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5.74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6.04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12371</v>
      </c>
      <c r="E42" s="161"/>
      <c r="F42" s="161"/>
      <c r="G42" s="161">
        <f>'実質公債費比率（分子）の構造'!L$52</f>
        <v>12780</v>
      </c>
      <c r="H42" s="161"/>
      <c r="I42" s="161"/>
      <c r="J42" s="161">
        <f>'実質公債費比率（分子）の構造'!M$52</f>
        <v>12308</v>
      </c>
      <c r="K42" s="161"/>
      <c r="L42" s="161"/>
      <c r="M42" s="161">
        <f>'実質公債費比率（分子）の構造'!N$52</f>
        <v>12536</v>
      </c>
      <c r="N42" s="161"/>
      <c r="O42" s="161"/>
      <c r="P42" s="161">
        <f>'実質公債費比率（分子）の構造'!O$52</f>
        <v>13017</v>
      </c>
    </row>
    <row r="43" spans="1:16">
      <c r="A43" s="161" t="s">
        <v>58</v>
      </c>
      <c r="B43" s="161" t="str">
        <f>'実質公債費比率（分子）の構造'!K$51</f>
        <v>-</v>
      </c>
      <c r="C43" s="161"/>
      <c r="D43" s="161"/>
      <c r="E43" s="161">
        <f>'実質公債費比率（分子）の構造'!L$51</f>
        <v>0</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586</v>
      </c>
      <c r="C44" s="161"/>
      <c r="D44" s="161"/>
      <c r="E44" s="161">
        <f>'実質公債費比率（分子）の構造'!L$50</f>
        <v>434</v>
      </c>
      <c r="F44" s="161"/>
      <c r="G44" s="161"/>
      <c r="H44" s="161">
        <f>'実質公債費比率（分子）の構造'!M$50</f>
        <v>374</v>
      </c>
      <c r="I44" s="161"/>
      <c r="J44" s="161"/>
      <c r="K44" s="161">
        <f>'実質公債費比率（分子）の構造'!N$50</f>
        <v>135</v>
      </c>
      <c r="L44" s="161"/>
      <c r="M44" s="161"/>
      <c r="N44" s="161">
        <f>'実質公債費比率（分子）の構造'!O$50</f>
        <v>205</v>
      </c>
      <c r="O44" s="161"/>
      <c r="P44" s="161"/>
    </row>
    <row r="45" spans="1:16">
      <c r="A45" s="161" t="s">
        <v>60</v>
      </c>
      <c r="B45" s="161">
        <f>'実質公債費比率（分子）の構造'!K$49</f>
        <v>414</v>
      </c>
      <c r="C45" s="161"/>
      <c r="D45" s="161"/>
      <c r="E45" s="161">
        <f>'実質公債費比率（分子）の構造'!L$49</f>
        <v>325</v>
      </c>
      <c r="F45" s="161"/>
      <c r="G45" s="161"/>
      <c r="H45" s="161">
        <f>'実質公債費比率（分子）の構造'!M$49</f>
        <v>317</v>
      </c>
      <c r="I45" s="161"/>
      <c r="J45" s="161"/>
      <c r="K45" s="161">
        <f>'実質公債費比率（分子）の構造'!N$49</f>
        <v>360</v>
      </c>
      <c r="L45" s="161"/>
      <c r="M45" s="161"/>
      <c r="N45" s="161">
        <f>'実質公債費比率（分子）の構造'!O$49</f>
        <v>377</v>
      </c>
      <c r="O45" s="161"/>
      <c r="P45" s="161"/>
    </row>
    <row r="46" spans="1:16">
      <c r="A46" s="161" t="s">
        <v>61</v>
      </c>
      <c r="B46" s="161">
        <f>'実質公債費比率（分子）の構造'!K$48</f>
        <v>1114</v>
      </c>
      <c r="C46" s="161"/>
      <c r="D46" s="161"/>
      <c r="E46" s="161">
        <f>'実質公債費比率（分子）の構造'!L$48</f>
        <v>1502</v>
      </c>
      <c r="F46" s="161"/>
      <c r="G46" s="161"/>
      <c r="H46" s="161">
        <f>'実質公債費比率（分子）の構造'!M$48</f>
        <v>1667</v>
      </c>
      <c r="I46" s="161"/>
      <c r="J46" s="161"/>
      <c r="K46" s="161">
        <f>'実質公債費比率（分子）の構造'!N$48</f>
        <v>1651</v>
      </c>
      <c r="L46" s="161"/>
      <c r="M46" s="161"/>
      <c r="N46" s="161">
        <f>'実質公債費比率（分子）の構造'!O$48</f>
        <v>1637</v>
      </c>
      <c r="O46" s="161"/>
      <c r="P46" s="161"/>
    </row>
    <row r="47" spans="1:16">
      <c r="A47" s="161" t="s">
        <v>62</v>
      </c>
      <c r="B47" s="161">
        <f>'実質公債費比率（分子）の構造'!K$47</f>
        <v>67</v>
      </c>
      <c r="C47" s="161"/>
      <c r="D47" s="161"/>
      <c r="E47" s="161">
        <f>'実質公債費比率（分子）の構造'!L$47</f>
        <v>67</v>
      </c>
      <c r="F47" s="161"/>
      <c r="G47" s="161"/>
      <c r="H47" s="161">
        <f>'実質公債費比率（分子）の構造'!M$47</f>
        <v>67</v>
      </c>
      <c r="I47" s="161"/>
      <c r="J47" s="161"/>
      <c r="K47" s="161">
        <f>'実質公債費比率（分子）の構造'!N$47</f>
        <v>67</v>
      </c>
      <c r="L47" s="161"/>
      <c r="M47" s="161"/>
      <c r="N47" s="161">
        <f>'実質公債費比率（分子）の構造'!O$47</f>
        <v>67</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12382</v>
      </c>
      <c r="C49" s="161"/>
      <c r="D49" s="161"/>
      <c r="E49" s="161">
        <f>'実質公債費比率（分子）の構造'!L$45</f>
        <v>12445</v>
      </c>
      <c r="F49" s="161"/>
      <c r="G49" s="161"/>
      <c r="H49" s="161">
        <f>'実質公債費比率（分子）の構造'!M$45</f>
        <v>12270</v>
      </c>
      <c r="I49" s="161"/>
      <c r="J49" s="161"/>
      <c r="K49" s="161">
        <f>'実質公債費比率（分子）の構造'!N$45</f>
        <v>12308</v>
      </c>
      <c r="L49" s="161"/>
      <c r="M49" s="161"/>
      <c r="N49" s="161">
        <f>'実質公債費比率（分子）の構造'!O$45</f>
        <v>12744</v>
      </c>
      <c r="O49" s="161"/>
      <c r="P49" s="161"/>
    </row>
    <row r="50" spans="1:16">
      <c r="A50" s="161" t="s">
        <v>65</v>
      </c>
      <c r="B50" s="161" t="e">
        <f>NA()</f>
        <v>#N/A</v>
      </c>
      <c r="C50" s="161">
        <f>IF(ISNUMBER('実質公債費比率（分子）の構造'!K$53),'実質公債費比率（分子）の構造'!K$53,NA())</f>
        <v>2192</v>
      </c>
      <c r="D50" s="161" t="e">
        <f>NA()</f>
        <v>#N/A</v>
      </c>
      <c r="E50" s="161" t="e">
        <f>NA()</f>
        <v>#N/A</v>
      </c>
      <c r="F50" s="161">
        <f>IF(ISNUMBER('実質公債費比率（分子）の構造'!L$53),'実質公債費比率（分子）の構造'!L$53,NA())</f>
        <v>1993</v>
      </c>
      <c r="G50" s="161" t="e">
        <f>NA()</f>
        <v>#N/A</v>
      </c>
      <c r="H50" s="161" t="e">
        <f>NA()</f>
        <v>#N/A</v>
      </c>
      <c r="I50" s="161">
        <f>IF(ISNUMBER('実質公債費比率（分子）の構造'!M$53),'実質公債費比率（分子）の構造'!M$53,NA())</f>
        <v>2387</v>
      </c>
      <c r="J50" s="161" t="e">
        <f>NA()</f>
        <v>#N/A</v>
      </c>
      <c r="K50" s="161" t="e">
        <f>NA()</f>
        <v>#N/A</v>
      </c>
      <c r="L50" s="161">
        <f>IF(ISNUMBER('実質公債費比率（分子）の構造'!N$53),'実質公債費比率（分子）の構造'!N$53,NA())</f>
        <v>1985</v>
      </c>
      <c r="M50" s="161" t="e">
        <f>NA()</f>
        <v>#N/A</v>
      </c>
      <c r="N50" s="161" t="e">
        <f>NA()</f>
        <v>#N/A</v>
      </c>
      <c r="O50" s="161">
        <f>IF(ISNUMBER('実質公債費比率（分子）の構造'!O$53),'実質公債費比率（分子）の構造'!O$53,NA())</f>
        <v>2013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117476</v>
      </c>
      <c r="E56" s="160"/>
      <c r="F56" s="160"/>
      <c r="G56" s="160">
        <f>'将来負担比率（分子）の構造'!J$52</f>
        <v>120656</v>
      </c>
      <c r="H56" s="160"/>
      <c r="I56" s="160"/>
      <c r="J56" s="160">
        <f>'将来負担比率（分子）の構造'!K$52</f>
        <v>126831</v>
      </c>
      <c r="K56" s="160"/>
      <c r="L56" s="160"/>
      <c r="M56" s="160">
        <f>'将来負担比率（分子）の構造'!L$52</f>
        <v>126994</v>
      </c>
      <c r="N56" s="160"/>
      <c r="O56" s="160"/>
      <c r="P56" s="160">
        <f>'将来負担比率（分子）の構造'!M$52</f>
        <v>126722</v>
      </c>
    </row>
    <row r="57" spans="1:16">
      <c r="A57" s="160" t="s">
        <v>36</v>
      </c>
      <c r="B57" s="160"/>
      <c r="C57" s="160"/>
      <c r="D57" s="160">
        <f>'将来負担比率（分子）の構造'!I$51</f>
        <v>24378</v>
      </c>
      <c r="E57" s="160"/>
      <c r="F57" s="160"/>
      <c r="G57" s="160">
        <f>'将来負担比率（分子）の構造'!J$51</f>
        <v>27214</v>
      </c>
      <c r="H57" s="160"/>
      <c r="I57" s="160"/>
      <c r="J57" s="160">
        <f>'将来負担比率（分子）の構造'!K$51</f>
        <v>25284</v>
      </c>
      <c r="K57" s="160"/>
      <c r="L57" s="160"/>
      <c r="M57" s="160">
        <f>'将来負担比率（分子）の構造'!L$51</f>
        <v>24768</v>
      </c>
      <c r="N57" s="160"/>
      <c r="O57" s="160"/>
      <c r="P57" s="160">
        <f>'将来負担比率（分子）の構造'!M$51</f>
        <v>24928</v>
      </c>
    </row>
    <row r="58" spans="1:16">
      <c r="A58" s="160" t="s">
        <v>35</v>
      </c>
      <c r="B58" s="160"/>
      <c r="C58" s="160"/>
      <c r="D58" s="160">
        <f>'将来負担比率（分子）の構造'!I$50</f>
        <v>20740</v>
      </c>
      <c r="E58" s="160"/>
      <c r="F58" s="160"/>
      <c r="G58" s="160">
        <f>'将来負担比率（分子）の構造'!J$50</f>
        <v>19897</v>
      </c>
      <c r="H58" s="160"/>
      <c r="I58" s="160"/>
      <c r="J58" s="160">
        <f>'将来負担比率（分子）の構造'!K$50</f>
        <v>20797</v>
      </c>
      <c r="K58" s="160"/>
      <c r="L58" s="160"/>
      <c r="M58" s="160">
        <f>'将来負担比率（分子）の構造'!L$50</f>
        <v>20455</v>
      </c>
      <c r="N58" s="160"/>
      <c r="O58" s="160"/>
      <c r="P58" s="160">
        <f>'将来負担比率（分子）の構造'!M$50</f>
        <v>19867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483</v>
      </c>
      <c r="C61" s="160"/>
      <c r="D61" s="160"/>
      <c r="E61" s="160">
        <f>'将来負担比率（分子）の構造'!J$46</f>
        <v>393</v>
      </c>
      <c r="F61" s="160"/>
      <c r="G61" s="160"/>
      <c r="H61" s="160">
        <f>'将来負担比率（分子）の構造'!K$46</f>
        <v>332</v>
      </c>
      <c r="I61" s="160"/>
      <c r="J61" s="160"/>
      <c r="K61" s="160">
        <f>'将来負担比率（分子）の構造'!L$46</f>
        <v>261</v>
      </c>
      <c r="L61" s="160"/>
      <c r="M61" s="160"/>
      <c r="N61" s="160">
        <f>'将来負担比率（分子）の構造'!M$46</f>
        <v>235</v>
      </c>
      <c r="O61" s="160"/>
      <c r="P61" s="160"/>
    </row>
    <row r="62" spans="1:16">
      <c r="A62" s="160" t="s">
        <v>29</v>
      </c>
      <c r="B62" s="160">
        <f>'将来負担比率（分子）の構造'!I$45</f>
        <v>17341</v>
      </c>
      <c r="C62" s="160"/>
      <c r="D62" s="160"/>
      <c r="E62" s="160">
        <f>'将来負担比率（分子）の構造'!J$45</f>
        <v>16056</v>
      </c>
      <c r="F62" s="160"/>
      <c r="G62" s="160"/>
      <c r="H62" s="160">
        <f>'将来負担比率（分子）の構造'!K$45</f>
        <v>15240</v>
      </c>
      <c r="I62" s="160"/>
      <c r="J62" s="160"/>
      <c r="K62" s="160">
        <f>'将来負担比率（分子）の構造'!L$45</f>
        <v>15244</v>
      </c>
      <c r="L62" s="160"/>
      <c r="M62" s="160"/>
      <c r="N62" s="160">
        <f>'将来負担比率（分子）の構造'!M$45</f>
        <v>15231</v>
      </c>
      <c r="O62" s="160"/>
      <c r="P62" s="160"/>
    </row>
    <row r="63" spans="1:16">
      <c r="A63" s="160" t="s">
        <v>28</v>
      </c>
      <c r="B63" s="160">
        <f>'将来負担比率（分子）の構造'!I$44</f>
        <v>1265</v>
      </c>
      <c r="C63" s="160"/>
      <c r="D63" s="160"/>
      <c r="E63" s="160">
        <f>'将来負担比率（分子）の構造'!J$44</f>
        <v>1468</v>
      </c>
      <c r="F63" s="160"/>
      <c r="G63" s="160"/>
      <c r="H63" s="160">
        <f>'将来負担比率（分子）の構造'!K$44</f>
        <v>1665</v>
      </c>
      <c r="I63" s="160"/>
      <c r="J63" s="160"/>
      <c r="K63" s="160">
        <f>'将来負担比率（分子）の構造'!L$44</f>
        <v>1899</v>
      </c>
      <c r="L63" s="160"/>
      <c r="M63" s="160"/>
      <c r="N63" s="160">
        <f>'将来負担比率（分子）の構造'!M$44</f>
        <v>2086</v>
      </c>
      <c r="O63" s="160"/>
      <c r="P63" s="160"/>
    </row>
    <row r="64" spans="1:16">
      <c r="A64" s="160" t="s">
        <v>27</v>
      </c>
      <c r="B64" s="160">
        <f>'将来負担比率（分子）の構造'!I$43</f>
        <v>17242</v>
      </c>
      <c r="C64" s="160"/>
      <c r="D64" s="160"/>
      <c r="E64" s="160">
        <f>'将来負担比率（分子）の構造'!J$43</f>
        <v>20102</v>
      </c>
      <c r="F64" s="160"/>
      <c r="G64" s="160"/>
      <c r="H64" s="160">
        <f>'将来負担比率（分子）の構造'!K$43</f>
        <v>21977</v>
      </c>
      <c r="I64" s="160"/>
      <c r="J64" s="160"/>
      <c r="K64" s="160">
        <f>'将来負担比率（分子）の構造'!L$43</f>
        <v>22253</v>
      </c>
      <c r="L64" s="160"/>
      <c r="M64" s="160"/>
      <c r="N64" s="160">
        <f>'将来負担比率（分子）の構造'!M$43</f>
        <v>22628</v>
      </c>
      <c r="O64" s="160"/>
      <c r="P64" s="160"/>
    </row>
    <row r="65" spans="1:16">
      <c r="A65" s="160" t="s">
        <v>26</v>
      </c>
      <c r="B65" s="160">
        <f>'将来負担比率（分子）の構造'!I$42</f>
        <v>1958</v>
      </c>
      <c r="C65" s="160"/>
      <c r="D65" s="160"/>
      <c r="E65" s="160">
        <f>'将来負担比率（分子）の構造'!J$42</f>
        <v>1873</v>
      </c>
      <c r="F65" s="160"/>
      <c r="G65" s="160"/>
      <c r="H65" s="160">
        <f>'将来負担比率（分子）の構造'!K$42</f>
        <v>1627</v>
      </c>
      <c r="I65" s="160"/>
      <c r="J65" s="160"/>
      <c r="K65" s="160">
        <f>'将来負担比率（分子）の構造'!L$42</f>
        <v>1405</v>
      </c>
      <c r="L65" s="160"/>
      <c r="M65" s="160"/>
      <c r="N65" s="160">
        <f>'将来負担比率（分子）の構造'!M$42</f>
        <v>1226</v>
      </c>
      <c r="O65" s="160"/>
      <c r="P65" s="160"/>
    </row>
    <row r="66" spans="1:16">
      <c r="A66" s="160" t="s">
        <v>25</v>
      </c>
      <c r="B66" s="160">
        <f>'将来負担比率（分子）の構造'!I$41</f>
        <v>126984</v>
      </c>
      <c r="C66" s="160"/>
      <c r="D66" s="160"/>
      <c r="E66" s="160">
        <f>'将来負担比率（分子）の構造'!J$41</f>
        <v>131845</v>
      </c>
      <c r="F66" s="160"/>
      <c r="G66" s="160"/>
      <c r="H66" s="160">
        <f>'将来負担比率（分子）の構造'!K$41</f>
        <v>144592</v>
      </c>
      <c r="I66" s="160"/>
      <c r="J66" s="160"/>
      <c r="K66" s="160">
        <f>'将来負担比率（分子）の構造'!L$41</f>
        <v>143060</v>
      </c>
      <c r="L66" s="160"/>
      <c r="M66" s="160"/>
      <c r="N66" s="160">
        <f>'将来負担比率（分子）の構造'!M$41</f>
        <v>145523</v>
      </c>
      <c r="O66" s="160"/>
      <c r="P66" s="160"/>
    </row>
    <row r="67" spans="1:16">
      <c r="A67" s="160" t="s">
        <v>69</v>
      </c>
      <c r="B67" s="160" t="e">
        <f>NA()</f>
        <v>#N/A</v>
      </c>
      <c r="C67" s="160">
        <f>IF(ISNUMBER('将来負担比率（分子）の構造'!I$53), IF('将来負担比率（分子）の構造'!I$53 &lt; 0, 0, '将来負担比率（分子）の構造'!I$53), NA())</f>
        <v>2679</v>
      </c>
      <c r="D67" s="160" t="e">
        <f>NA()</f>
        <v>#N/A</v>
      </c>
      <c r="E67" s="160" t="e">
        <f>NA()</f>
        <v>#N/A</v>
      </c>
      <c r="F67" s="160">
        <f>IF(ISNUMBER('将来負担比率（分子）の構造'!J$53), IF('将来負担比率（分子）の構造'!J$53 &lt; 0, 0, '将来負担比率（分子）の構造'!J$53), NA())</f>
        <v>3972</v>
      </c>
      <c r="G67" s="160" t="e">
        <f>NA()</f>
        <v>#N/A</v>
      </c>
      <c r="H67" s="160" t="e">
        <f>NA()</f>
        <v>#N/A</v>
      </c>
      <c r="I67" s="160">
        <f>IF(ISNUMBER('将来負担比率（分子）の構造'!K$53), IF('将来負担比率（分子）の構造'!K$53 &lt; 0, 0, '将来負担比率（分子）の構造'!K$53), NA())</f>
        <v>12522</v>
      </c>
      <c r="J67" s="160" t="e">
        <f>NA()</f>
        <v>#N/A</v>
      </c>
      <c r="K67" s="160" t="e">
        <f>NA()</f>
        <v>#N/A</v>
      </c>
      <c r="L67" s="160">
        <f>IF(ISNUMBER('将来負担比率（分子）の構造'!L$53), IF('将来負担比率（分子）の構造'!L$53 &lt; 0, 0, '将来負担比率（分子）の構造'!L$53), NA())</f>
        <v>11904</v>
      </c>
      <c r="M67" s="160" t="e">
        <f>NA()</f>
        <v>#N/A</v>
      </c>
      <c r="N67" s="160" t="e">
        <f>NA()</f>
        <v>#N/A</v>
      </c>
      <c r="O67" s="160">
        <f>IF(ISNUMBER('将来負担比率（分子）の構造'!M$53), IF('将来負担比率（分子）の構造'!M$53 &lt; 0, 0, '将来負担比率（分子）の構造'!M$53), NA())</f>
        <v>15412</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7518</v>
      </c>
      <c r="C72" s="164">
        <f>基金残高に係る経年分析!G55</f>
        <v>7565</v>
      </c>
      <c r="D72" s="164">
        <f>基金残高に係る経年分析!H55</f>
        <v>7592</v>
      </c>
    </row>
    <row r="73" spans="1:16">
      <c r="A73" s="163" t="s">
        <v>72</v>
      </c>
      <c r="B73" s="164">
        <f>基金残高に係る経年分析!F56</f>
        <v>2320</v>
      </c>
      <c r="C73" s="164">
        <f>基金残高に係る経年分析!G56</f>
        <v>1836</v>
      </c>
      <c r="D73" s="164">
        <f>基金残高に係る経年分析!H56</f>
        <v>1844</v>
      </c>
    </row>
    <row r="74" spans="1:16">
      <c r="A74" s="163" t="s">
        <v>73</v>
      </c>
      <c r="B74" s="164">
        <f>基金残高に係る経年分析!F57</f>
        <v>11735</v>
      </c>
      <c r="C74" s="164">
        <f>基金残高に係る経年分析!G57</f>
        <v>10787</v>
      </c>
      <c r="D74" s="164">
        <f>基金残高に係る経年分析!H57</f>
        <v>9153</v>
      </c>
    </row>
  </sheetData>
  <sheetProtection algorithmName="SHA-512" hashValue="bryduAri3BGZrfLw/9xlUVD4vZTPuuLXeFFIZblFQT8Wa+PrcJ/EOCpoUSo5hT0gL+3psSlrCEkX37OF8/Vmew==" saltValue="DgQPhl6QODt1Lhsy0UoY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41149482</v>
      </c>
      <c r="S5" s="649"/>
      <c r="T5" s="649"/>
      <c r="U5" s="649"/>
      <c r="V5" s="649"/>
      <c r="W5" s="649"/>
      <c r="X5" s="649"/>
      <c r="Y5" s="650"/>
      <c r="Z5" s="651">
        <v>31.2</v>
      </c>
      <c r="AA5" s="651"/>
      <c r="AB5" s="651"/>
      <c r="AC5" s="651"/>
      <c r="AD5" s="652">
        <v>38647848</v>
      </c>
      <c r="AE5" s="652"/>
      <c r="AF5" s="652"/>
      <c r="AG5" s="652"/>
      <c r="AH5" s="652"/>
      <c r="AI5" s="652"/>
      <c r="AJ5" s="652"/>
      <c r="AK5" s="652"/>
      <c r="AL5" s="653">
        <v>59.4</v>
      </c>
      <c r="AM5" s="654"/>
      <c r="AN5" s="654"/>
      <c r="AO5" s="655"/>
      <c r="AP5" s="645" t="s">
        <v>221</v>
      </c>
      <c r="AQ5" s="646"/>
      <c r="AR5" s="646"/>
      <c r="AS5" s="646"/>
      <c r="AT5" s="646"/>
      <c r="AU5" s="646"/>
      <c r="AV5" s="646"/>
      <c r="AW5" s="646"/>
      <c r="AX5" s="646"/>
      <c r="AY5" s="646"/>
      <c r="AZ5" s="646"/>
      <c r="BA5" s="646"/>
      <c r="BB5" s="646"/>
      <c r="BC5" s="646"/>
      <c r="BD5" s="646"/>
      <c r="BE5" s="646"/>
      <c r="BF5" s="647"/>
      <c r="BG5" s="659">
        <v>37496895</v>
      </c>
      <c r="BH5" s="660"/>
      <c r="BI5" s="660"/>
      <c r="BJ5" s="660"/>
      <c r="BK5" s="660"/>
      <c r="BL5" s="660"/>
      <c r="BM5" s="660"/>
      <c r="BN5" s="661"/>
      <c r="BO5" s="662">
        <v>91.1</v>
      </c>
      <c r="BP5" s="662"/>
      <c r="BQ5" s="662"/>
      <c r="BR5" s="662"/>
      <c r="BS5" s="663">
        <v>535333</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825687</v>
      </c>
      <c r="S6" s="660"/>
      <c r="T6" s="660"/>
      <c r="U6" s="660"/>
      <c r="V6" s="660"/>
      <c r="W6" s="660"/>
      <c r="X6" s="660"/>
      <c r="Y6" s="661"/>
      <c r="Z6" s="662">
        <v>0.6</v>
      </c>
      <c r="AA6" s="662"/>
      <c r="AB6" s="662"/>
      <c r="AC6" s="662"/>
      <c r="AD6" s="663">
        <v>825687</v>
      </c>
      <c r="AE6" s="663"/>
      <c r="AF6" s="663"/>
      <c r="AG6" s="663"/>
      <c r="AH6" s="663"/>
      <c r="AI6" s="663"/>
      <c r="AJ6" s="663"/>
      <c r="AK6" s="663"/>
      <c r="AL6" s="664">
        <v>1.3</v>
      </c>
      <c r="AM6" s="665"/>
      <c r="AN6" s="665"/>
      <c r="AO6" s="666"/>
      <c r="AP6" s="656" t="s">
        <v>226</v>
      </c>
      <c r="AQ6" s="657"/>
      <c r="AR6" s="657"/>
      <c r="AS6" s="657"/>
      <c r="AT6" s="657"/>
      <c r="AU6" s="657"/>
      <c r="AV6" s="657"/>
      <c r="AW6" s="657"/>
      <c r="AX6" s="657"/>
      <c r="AY6" s="657"/>
      <c r="AZ6" s="657"/>
      <c r="BA6" s="657"/>
      <c r="BB6" s="657"/>
      <c r="BC6" s="657"/>
      <c r="BD6" s="657"/>
      <c r="BE6" s="657"/>
      <c r="BF6" s="658"/>
      <c r="BG6" s="659">
        <v>37496895</v>
      </c>
      <c r="BH6" s="660"/>
      <c r="BI6" s="660"/>
      <c r="BJ6" s="660"/>
      <c r="BK6" s="660"/>
      <c r="BL6" s="660"/>
      <c r="BM6" s="660"/>
      <c r="BN6" s="661"/>
      <c r="BO6" s="662">
        <v>91.1</v>
      </c>
      <c r="BP6" s="662"/>
      <c r="BQ6" s="662"/>
      <c r="BR6" s="662"/>
      <c r="BS6" s="663">
        <v>535333</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740975</v>
      </c>
      <c r="CS6" s="660"/>
      <c r="CT6" s="660"/>
      <c r="CU6" s="660"/>
      <c r="CV6" s="660"/>
      <c r="CW6" s="660"/>
      <c r="CX6" s="660"/>
      <c r="CY6" s="661"/>
      <c r="CZ6" s="653">
        <v>0.6</v>
      </c>
      <c r="DA6" s="654"/>
      <c r="DB6" s="654"/>
      <c r="DC6" s="673"/>
      <c r="DD6" s="668">
        <v>85705</v>
      </c>
      <c r="DE6" s="660"/>
      <c r="DF6" s="660"/>
      <c r="DG6" s="660"/>
      <c r="DH6" s="660"/>
      <c r="DI6" s="660"/>
      <c r="DJ6" s="660"/>
      <c r="DK6" s="660"/>
      <c r="DL6" s="660"/>
      <c r="DM6" s="660"/>
      <c r="DN6" s="660"/>
      <c r="DO6" s="660"/>
      <c r="DP6" s="661"/>
      <c r="DQ6" s="668">
        <v>676180</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65579</v>
      </c>
      <c r="S7" s="660"/>
      <c r="T7" s="660"/>
      <c r="U7" s="660"/>
      <c r="V7" s="660"/>
      <c r="W7" s="660"/>
      <c r="X7" s="660"/>
      <c r="Y7" s="661"/>
      <c r="Z7" s="662">
        <v>0</v>
      </c>
      <c r="AA7" s="662"/>
      <c r="AB7" s="662"/>
      <c r="AC7" s="662"/>
      <c r="AD7" s="663">
        <v>65579</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18395283</v>
      </c>
      <c r="BH7" s="660"/>
      <c r="BI7" s="660"/>
      <c r="BJ7" s="660"/>
      <c r="BK7" s="660"/>
      <c r="BL7" s="660"/>
      <c r="BM7" s="660"/>
      <c r="BN7" s="661"/>
      <c r="BO7" s="662">
        <v>44.7</v>
      </c>
      <c r="BP7" s="662"/>
      <c r="BQ7" s="662"/>
      <c r="BR7" s="662"/>
      <c r="BS7" s="663">
        <v>535333</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10745342</v>
      </c>
      <c r="CS7" s="660"/>
      <c r="CT7" s="660"/>
      <c r="CU7" s="660"/>
      <c r="CV7" s="660"/>
      <c r="CW7" s="660"/>
      <c r="CX7" s="660"/>
      <c r="CY7" s="661"/>
      <c r="CZ7" s="662">
        <v>8.1999999999999993</v>
      </c>
      <c r="DA7" s="662"/>
      <c r="DB7" s="662"/>
      <c r="DC7" s="662"/>
      <c r="DD7" s="668">
        <v>429338</v>
      </c>
      <c r="DE7" s="660"/>
      <c r="DF7" s="660"/>
      <c r="DG7" s="660"/>
      <c r="DH7" s="660"/>
      <c r="DI7" s="660"/>
      <c r="DJ7" s="660"/>
      <c r="DK7" s="660"/>
      <c r="DL7" s="660"/>
      <c r="DM7" s="660"/>
      <c r="DN7" s="660"/>
      <c r="DO7" s="660"/>
      <c r="DP7" s="661"/>
      <c r="DQ7" s="668">
        <v>8271093</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169779</v>
      </c>
      <c r="S8" s="660"/>
      <c r="T8" s="660"/>
      <c r="U8" s="660"/>
      <c r="V8" s="660"/>
      <c r="W8" s="660"/>
      <c r="X8" s="660"/>
      <c r="Y8" s="661"/>
      <c r="Z8" s="662">
        <v>0.1</v>
      </c>
      <c r="AA8" s="662"/>
      <c r="AB8" s="662"/>
      <c r="AC8" s="662"/>
      <c r="AD8" s="663">
        <v>169779</v>
      </c>
      <c r="AE8" s="663"/>
      <c r="AF8" s="663"/>
      <c r="AG8" s="663"/>
      <c r="AH8" s="663"/>
      <c r="AI8" s="663"/>
      <c r="AJ8" s="663"/>
      <c r="AK8" s="663"/>
      <c r="AL8" s="664">
        <v>0.3</v>
      </c>
      <c r="AM8" s="665"/>
      <c r="AN8" s="665"/>
      <c r="AO8" s="666"/>
      <c r="AP8" s="656" t="s">
        <v>232</v>
      </c>
      <c r="AQ8" s="657"/>
      <c r="AR8" s="657"/>
      <c r="AS8" s="657"/>
      <c r="AT8" s="657"/>
      <c r="AU8" s="657"/>
      <c r="AV8" s="657"/>
      <c r="AW8" s="657"/>
      <c r="AX8" s="657"/>
      <c r="AY8" s="657"/>
      <c r="AZ8" s="657"/>
      <c r="BA8" s="657"/>
      <c r="BB8" s="657"/>
      <c r="BC8" s="657"/>
      <c r="BD8" s="657"/>
      <c r="BE8" s="657"/>
      <c r="BF8" s="658"/>
      <c r="BG8" s="659">
        <v>485768</v>
      </c>
      <c r="BH8" s="660"/>
      <c r="BI8" s="660"/>
      <c r="BJ8" s="660"/>
      <c r="BK8" s="660"/>
      <c r="BL8" s="660"/>
      <c r="BM8" s="660"/>
      <c r="BN8" s="661"/>
      <c r="BO8" s="662">
        <v>1.2</v>
      </c>
      <c r="BP8" s="662"/>
      <c r="BQ8" s="662"/>
      <c r="BR8" s="662"/>
      <c r="BS8" s="668" t="s">
        <v>120</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57127557</v>
      </c>
      <c r="CS8" s="660"/>
      <c r="CT8" s="660"/>
      <c r="CU8" s="660"/>
      <c r="CV8" s="660"/>
      <c r="CW8" s="660"/>
      <c r="CX8" s="660"/>
      <c r="CY8" s="661"/>
      <c r="CZ8" s="662">
        <v>43.7</v>
      </c>
      <c r="DA8" s="662"/>
      <c r="DB8" s="662"/>
      <c r="DC8" s="662"/>
      <c r="DD8" s="668">
        <v>955645</v>
      </c>
      <c r="DE8" s="660"/>
      <c r="DF8" s="660"/>
      <c r="DG8" s="660"/>
      <c r="DH8" s="660"/>
      <c r="DI8" s="660"/>
      <c r="DJ8" s="660"/>
      <c r="DK8" s="660"/>
      <c r="DL8" s="660"/>
      <c r="DM8" s="660"/>
      <c r="DN8" s="660"/>
      <c r="DO8" s="660"/>
      <c r="DP8" s="661"/>
      <c r="DQ8" s="668">
        <v>24848986</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179751</v>
      </c>
      <c r="S9" s="660"/>
      <c r="T9" s="660"/>
      <c r="U9" s="660"/>
      <c r="V9" s="660"/>
      <c r="W9" s="660"/>
      <c r="X9" s="660"/>
      <c r="Y9" s="661"/>
      <c r="Z9" s="662">
        <v>0.1</v>
      </c>
      <c r="AA9" s="662"/>
      <c r="AB9" s="662"/>
      <c r="AC9" s="662"/>
      <c r="AD9" s="663">
        <v>179751</v>
      </c>
      <c r="AE9" s="663"/>
      <c r="AF9" s="663"/>
      <c r="AG9" s="663"/>
      <c r="AH9" s="663"/>
      <c r="AI9" s="663"/>
      <c r="AJ9" s="663"/>
      <c r="AK9" s="663"/>
      <c r="AL9" s="664">
        <v>0.3</v>
      </c>
      <c r="AM9" s="665"/>
      <c r="AN9" s="665"/>
      <c r="AO9" s="666"/>
      <c r="AP9" s="656" t="s">
        <v>235</v>
      </c>
      <c r="AQ9" s="657"/>
      <c r="AR9" s="657"/>
      <c r="AS9" s="657"/>
      <c r="AT9" s="657"/>
      <c r="AU9" s="657"/>
      <c r="AV9" s="657"/>
      <c r="AW9" s="657"/>
      <c r="AX9" s="657"/>
      <c r="AY9" s="657"/>
      <c r="AZ9" s="657"/>
      <c r="BA9" s="657"/>
      <c r="BB9" s="657"/>
      <c r="BC9" s="657"/>
      <c r="BD9" s="657"/>
      <c r="BE9" s="657"/>
      <c r="BF9" s="658"/>
      <c r="BG9" s="659">
        <v>14402846</v>
      </c>
      <c r="BH9" s="660"/>
      <c r="BI9" s="660"/>
      <c r="BJ9" s="660"/>
      <c r="BK9" s="660"/>
      <c r="BL9" s="660"/>
      <c r="BM9" s="660"/>
      <c r="BN9" s="661"/>
      <c r="BO9" s="662">
        <v>35</v>
      </c>
      <c r="BP9" s="662"/>
      <c r="BQ9" s="662"/>
      <c r="BR9" s="662"/>
      <c r="BS9" s="668" t="s">
        <v>236</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10479894</v>
      </c>
      <c r="CS9" s="660"/>
      <c r="CT9" s="660"/>
      <c r="CU9" s="660"/>
      <c r="CV9" s="660"/>
      <c r="CW9" s="660"/>
      <c r="CX9" s="660"/>
      <c r="CY9" s="661"/>
      <c r="CZ9" s="662">
        <v>8</v>
      </c>
      <c r="DA9" s="662"/>
      <c r="DB9" s="662"/>
      <c r="DC9" s="662"/>
      <c r="DD9" s="668">
        <v>2347224</v>
      </c>
      <c r="DE9" s="660"/>
      <c r="DF9" s="660"/>
      <c r="DG9" s="660"/>
      <c r="DH9" s="660"/>
      <c r="DI9" s="660"/>
      <c r="DJ9" s="660"/>
      <c r="DK9" s="660"/>
      <c r="DL9" s="660"/>
      <c r="DM9" s="660"/>
      <c r="DN9" s="660"/>
      <c r="DO9" s="660"/>
      <c r="DP9" s="661"/>
      <c r="DQ9" s="668">
        <v>6112763</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236</v>
      </c>
      <c r="S10" s="660"/>
      <c r="T10" s="660"/>
      <c r="U10" s="660"/>
      <c r="V10" s="660"/>
      <c r="W10" s="660"/>
      <c r="X10" s="660"/>
      <c r="Y10" s="661"/>
      <c r="Z10" s="662" t="s">
        <v>120</v>
      </c>
      <c r="AA10" s="662"/>
      <c r="AB10" s="662"/>
      <c r="AC10" s="662"/>
      <c r="AD10" s="663" t="s">
        <v>120</v>
      </c>
      <c r="AE10" s="663"/>
      <c r="AF10" s="663"/>
      <c r="AG10" s="663"/>
      <c r="AH10" s="663"/>
      <c r="AI10" s="663"/>
      <c r="AJ10" s="663"/>
      <c r="AK10" s="663"/>
      <c r="AL10" s="664" t="s">
        <v>236</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802784</v>
      </c>
      <c r="BH10" s="660"/>
      <c r="BI10" s="660"/>
      <c r="BJ10" s="660"/>
      <c r="BK10" s="660"/>
      <c r="BL10" s="660"/>
      <c r="BM10" s="660"/>
      <c r="BN10" s="661"/>
      <c r="BO10" s="662">
        <v>2</v>
      </c>
      <c r="BP10" s="662"/>
      <c r="BQ10" s="662"/>
      <c r="BR10" s="662"/>
      <c r="BS10" s="668" t="s">
        <v>236</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324758</v>
      </c>
      <c r="CS10" s="660"/>
      <c r="CT10" s="660"/>
      <c r="CU10" s="660"/>
      <c r="CV10" s="660"/>
      <c r="CW10" s="660"/>
      <c r="CX10" s="660"/>
      <c r="CY10" s="661"/>
      <c r="CZ10" s="662">
        <v>0.2</v>
      </c>
      <c r="DA10" s="662"/>
      <c r="DB10" s="662"/>
      <c r="DC10" s="662"/>
      <c r="DD10" s="668" t="s">
        <v>236</v>
      </c>
      <c r="DE10" s="660"/>
      <c r="DF10" s="660"/>
      <c r="DG10" s="660"/>
      <c r="DH10" s="660"/>
      <c r="DI10" s="660"/>
      <c r="DJ10" s="660"/>
      <c r="DK10" s="660"/>
      <c r="DL10" s="660"/>
      <c r="DM10" s="660"/>
      <c r="DN10" s="660"/>
      <c r="DO10" s="660"/>
      <c r="DP10" s="661"/>
      <c r="DQ10" s="668">
        <v>280463</v>
      </c>
      <c r="DR10" s="660"/>
      <c r="DS10" s="660"/>
      <c r="DT10" s="660"/>
      <c r="DU10" s="660"/>
      <c r="DV10" s="660"/>
      <c r="DW10" s="660"/>
      <c r="DX10" s="660"/>
      <c r="DY10" s="660"/>
      <c r="DZ10" s="660"/>
      <c r="EA10" s="660"/>
      <c r="EB10" s="660"/>
      <c r="EC10" s="669"/>
    </row>
    <row r="11" spans="2:143" ht="11.25" customHeight="1">
      <c r="B11" s="656" t="s">
        <v>241</v>
      </c>
      <c r="C11" s="657"/>
      <c r="D11" s="657"/>
      <c r="E11" s="657"/>
      <c r="F11" s="657"/>
      <c r="G11" s="657"/>
      <c r="H11" s="657"/>
      <c r="I11" s="657"/>
      <c r="J11" s="657"/>
      <c r="K11" s="657"/>
      <c r="L11" s="657"/>
      <c r="M11" s="657"/>
      <c r="N11" s="657"/>
      <c r="O11" s="657"/>
      <c r="P11" s="657"/>
      <c r="Q11" s="658"/>
      <c r="R11" s="659" t="s">
        <v>120</v>
      </c>
      <c r="S11" s="660"/>
      <c r="T11" s="660"/>
      <c r="U11" s="660"/>
      <c r="V11" s="660"/>
      <c r="W11" s="660"/>
      <c r="X11" s="660"/>
      <c r="Y11" s="661"/>
      <c r="Z11" s="662" t="s">
        <v>167</v>
      </c>
      <c r="AA11" s="662"/>
      <c r="AB11" s="662"/>
      <c r="AC11" s="662"/>
      <c r="AD11" s="663" t="s">
        <v>120</v>
      </c>
      <c r="AE11" s="663"/>
      <c r="AF11" s="663"/>
      <c r="AG11" s="663"/>
      <c r="AH11" s="663"/>
      <c r="AI11" s="663"/>
      <c r="AJ11" s="663"/>
      <c r="AK11" s="663"/>
      <c r="AL11" s="664" t="s">
        <v>167</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2703885</v>
      </c>
      <c r="BH11" s="660"/>
      <c r="BI11" s="660"/>
      <c r="BJ11" s="660"/>
      <c r="BK11" s="660"/>
      <c r="BL11" s="660"/>
      <c r="BM11" s="660"/>
      <c r="BN11" s="661"/>
      <c r="BO11" s="662">
        <v>6.6</v>
      </c>
      <c r="BP11" s="662"/>
      <c r="BQ11" s="662"/>
      <c r="BR11" s="662"/>
      <c r="BS11" s="668">
        <v>535333</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3750589</v>
      </c>
      <c r="CS11" s="660"/>
      <c r="CT11" s="660"/>
      <c r="CU11" s="660"/>
      <c r="CV11" s="660"/>
      <c r="CW11" s="660"/>
      <c r="CX11" s="660"/>
      <c r="CY11" s="661"/>
      <c r="CZ11" s="662">
        <v>2.9</v>
      </c>
      <c r="DA11" s="662"/>
      <c r="DB11" s="662"/>
      <c r="DC11" s="662"/>
      <c r="DD11" s="668">
        <v>2046063</v>
      </c>
      <c r="DE11" s="660"/>
      <c r="DF11" s="660"/>
      <c r="DG11" s="660"/>
      <c r="DH11" s="660"/>
      <c r="DI11" s="660"/>
      <c r="DJ11" s="660"/>
      <c r="DK11" s="660"/>
      <c r="DL11" s="660"/>
      <c r="DM11" s="660"/>
      <c r="DN11" s="660"/>
      <c r="DO11" s="660"/>
      <c r="DP11" s="661"/>
      <c r="DQ11" s="668">
        <v>1792041</v>
      </c>
      <c r="DR11" s="660"/>
      <c r="DS11" s="660"/>
      <c r="DT11" s="660"/>
      <c r="DU11" s="660"/>
      <c r="DV11" s="660"/>
      <c r="DW11" s="660"/>
      <c r="DX11" s="660"/>
      <c r="DY11" s="660"/>
      <c r="DZ11" s="660"/>
      <c r="EA11" s="660"/>
      <c r="EB11" s="660"/>
      <c r="EC11" s="669"/>
    </row>
    <row r="12" spans="2:143" ht="11.25" customHeight="1">
      <c r="B12" s="656" t="s">
        <v>244</v>
      </c>
      <c r="C12" s="657"/>
      <c r="D12" s="657"/>
      <c r="E12" s="657"/>
      <c r="F12" s="657"/>
      <c r="G12" s="657"/>
      <c r="H12" s="657"/>
      <c r="I12" s="657"/>
      <c r="J12" s="657"/>
      <c r="K12" s="657"/>
      <c r="L12" s="657"/>
      <c r="M12" s="657"/>
      <c r="N12" s="657"/>
      <c r="O12" s="657"/>
      <c r="P12" s="657"/>
      <c r="Q12" s="658"/>
      <c r="R12" s="659">
        <v>5467764</v>
      </c>
      <c r="S12" s="660"/>
      <c r="T12" s="660"/>
      <c r="U12" s="660"/>
      <c r="V12" s="660"/>
      <c r="W12" s="660"/>
      <c r="X12" s="660"/>
      <c r="Y12" s="661"/>
      <c r="Z12" s="662">
        <v>4.0999999999999996</v>
      </c>
      <c r="AA12" s="662"/>
      <c r="AB12" s="662"/>
      <c r="AC12" s="662"/>
      <c r="AD12" s="663">
        <v>5467764</v>
      </c>
      <c r="AE12" s="663"/>
      <c r="AF12" s="663"/>
      <c r="AG12" s="663"/>
      <c r="AH12" s="663"/>
      <c r="AI12" s="663"/>
      <c r="AJ12" s="663"/>
      <c r="AK12" s="663"/>
      <c r="AL12" s="664">
        <v>8.4</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16261234</v>
      </c>
      <c r="BH12" s="660"/>
      <c r="BI12" s="660"/>
      <c r="BJ12" s="660"/>
      <c r="BK12" s="660"/>
      <c r="BL12" s="660"/>
      <c r="BM12" s="660"/>
      <c r="BN12" s="661"/>
      <c r="BO12" s="662">
        <v>39.5</v>
      </c>
      <c r="BP12" s="662"/>
      <c r="BQ12" s="662"/>
      <c r="BR12" s="662"/>
      <c r="BS12" s="668" t="s">
        <v>120</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5427292</v>
      </c>
      <c r="CS12" s="660"/>
      <c r="CT12" s="660"/>
      <c r="CU12" s="660"/>
      <c r="CV12" s="660"/>
      <c r="CW12" s="660"/>
      <c r="CX12" s="660"/>
      <c r="CY12" s="661"/>
      <c r="CZ12" s="662">
        <v>4.2</v>
      </c>
      <c r="DA12" s="662"/>
      <c r="DB12" s="662"/>
      <c r="DC12" s="662"/>
      <c r="DD12" s="668">
        <v>861638</v>
      </c>
      <c r="DE12" s="660"/>
      <c r="DF12" s="660"/>
      <c r="DG12" s="660"/>
      <c r="DH12" s="660"/>
      <c r="DI12" s="660"/>
      <c r="DJ12" s="660"/>
      <c r="DK12" s="660"/>
      <c r="DL12" s="660"/>
      <c r="DM12" s="660"/>
      <c r="DN12" s="660"/>
      <c r="DO12" s="660"/>
      <c r="DP12" s="661"/>
      <c r="DQ12" s="668">
        <v>1867385</v>
      </c>
      <c r="DR12" s="660"/>
      <c r="DS12" s="660"/>
      <c r="DT12" s="660"/>
      <c r="DU12" s="660"/>
      <c r="DV12" s="660"/>
      <c r="DW12" s="660"/>
      <c r="DX12" s="660"/>
      <c r="DY12" s="660"/>
      <c r="DZ12" s="660"/>
      <c r="EA12" s="660"/>
      <c r="EB12" s="660"/>
      <c r="EC12" s="669"/>
    </row>
    <row r="13" spans="2:143" ht="11.25" customHeight="1">
      <c r="B13" s="656" t="s">
        <v>247</v>
      </c>
      <c r="C13" s="657"/>
      <c r="D13" s="657"/>
      <c r="E13" s="657"/>
      <c r="F13" s="657"/>
      <c r="G13" s="657"/>
      <c r="H13" s="657"/>
      <c r="I13" s="657"/>
      <c r="J13" s="657"/>
      <c r="K13" s="657"/>
      <c r="L13" s="657"/>
      <c r="M13" s="657"/>
      <c r="N13" s="657"/>
      <c r="O13" s="657"/>
      <c r="P13" s="657"/>
      <c r="Q13" s="658"/>
      <c r="R13" s="659">
        <v>7965</v>
      </c>
      <c r="S13" s="660"/>
      <c r="T13" s="660"/>
      <c r="U13" s="660"/>
      <c r="V13" s="660"/>
      <c r="W13" s="660"/>
      <c r="X13" s="660"/>
      <c r="Y13" s="661"/>
      <c r="Z13" s="662">
        <v>0</v>
      </c>
      <c r="AA13" s="662"/>
      <c r="AB13" s="662"/>
      <c r="AC13" s="662"/>
      <c r="AD13" s="663">
        <v>7965</v>
      </c>
      <c r="AE13" s="663"/>
      <c r="AF13" s="663"/>
      <c r="AG13" s="663"/>
      <c r="AH13" s="663"/>
      <c r="AI13" s="663"/>
      <c r="AJ13" s="663"/>
      <c r="AK13" s="663"/>
      <c r="AL13" s="664">
        <v>0</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16161824</v>
      </c>
      <c r="BH13" s="660"/>
      <c r="BI13" s="660"/>
      <c r="BJ13" s="660"/>
      <c r="BK13" s="660"/>
      <c r="BL13" s="660"/>
      <c r="BM13" s="660"/>
      <c r="BN13" s="661"/>
      <c r="BO13" s="662">
        <v>39.299999999999997</v>
      </c>
      <c r="BP13" s="662"/>
      <c r="BQ13" s="662"/>
      <c r="BR13" s="662"/>
      <c r="BS13" s="668" t="s">
        <v>120</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10306258</v>
      </c>
      <c r="CS13" s="660"/>
      <c r="CT13" s="660"/>
      <c r="CU13" s="660"/>
      <c r="CV13" s="660"/>
      <c r="CW13" s="660"/>
      <c r="CX13" s="660"/>
      <c r="CY13" s="661"/>
      <c r="CZ13" s="662">
        <v>7.9</v>
      </c>
      <c r="DA13" s="662"/>
      <c r="DB13" s="662"/>
      <c r="DC13" s="662"/>
      <c r="DD13" s="668">
        <v>4837737</v>
      </c>
      <c r="DE13" s="660"/>
      <c r="DF13" s="660"/>
      <c r="DG13" s="660"/>
      <c r="DH13" s="660"/>
      <c r="DI13" s="660"/>
      <c r="DJ13" s="660"/>
      <c r="DK13" s="660"/>
      <c r="DL13" s="660"/>
      <c r="DM13" s="660"/>
      <c r="DN13" s="660"/>
      <c r="DO13" s="660"/>
      <c r="DP13" s="661"/>
      <c r="DQ13" s="668">
        <v>5663793</v>
      </c>
      <c r="DR13" s="660"/>
      <c r="DS13" s="660"/>
      <c r="DT13" s="660"/>
      <c r="DU13" s="660"/>
      <c r="DV13" s="660"/>
      <c r="DW13" s="660"/>
      <c r="DX13" s="660"/>
      <c r="DY13" s="660"/>
      <c r="DZ13" s="660"/>
      <c r="EA13" s="660"/>
      <c r="EB13" s="660"/>
      <c r="EC13" s="669"/>
    </row>
    <row r="14" spans="2:143" ht="11.25" customHeight="1">
      <c r="B14" s="656" t="s">
        <v>250</v>
      </c>
      <c r="C14" s="657"/>
      <c r="D14" s="657"/>
      <c r="E14" s="657"/>
      <c r="F14" s="657"/>
      <c r="G14" s="657"/>
      <c r="H14" s="657"/>
      <c r="I14" s="657"/>
      <c r="J14" s="657"/>
      <c r="K14" s="657"/>
      <c r="L14" s="657"/>
      <c r="M14" s="657"/>
      <c r="N14" s="657"/>
      <c r="O14" s="657"/>
      <c r="P14" s="657"/>
      <c r="Q14" s="658"/>
      <c r="R14" s="659" t="s">
        <v>120</v>
      </c>
      <c r="S14" s="660"/>
      <c r="T14" s="660"/>
      <c r="U14" s="660"/>
      <c r="V14" s="660"/>
      <c r="W14" s="660"/>
      <c r="X14" s="660"/>
      <c r="Y14" s="661"/>
      <c r="Z14" s="662" t="s">
        <v>120</v>
      </c>
      <c r="AA14" s="662"/>
      <c r="AB14" s="662"/>
      <c r="AC14" s="662"/>
      <c r="AD14" s="663" t="s">
        <v>120</v>
      </c>
      <c r="AE14" s="663"/>
      <c r="AF14" s="663"/>
      <c r="AG14" s="663"/>
      <c r="AH14" s="663"/>
      <c r="AI14" s="663"/>
      <c r="AJ14" s="663"/>
      <c r="AK14" s="663"/>
      <c r="AL14" s="664" t="s">
        <v>120</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759465</v>
      </c>
      <c r="BH14" s="660"/>
      <c r="BI14" s="660"/>
      <c r="BJ14" s="660"/>
      <c r="BK14" s="660"/>
      <c r="BL14" s="660"/>
      <c r="BM14" s="660"/>
      <c r="BN14" s="661"/>
      <c r="BO14" s="662">
        <v>1.8</v>
      </c>
      <c r="BP14" s="662"/>
      <c r="BQ14" s="662"/>
      <c r="BR14" s="662"/>
      <c r="BS14" s="668" t="s">
        <v>167</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3256505</v>
      </c>
      <c r="CS14" s="660"/>
      <c r="CT14" s="660"/>
      <c r="CU14" s="660"/>
      <c r="CV14" s="660"/>
      <c r="CW14" s="660"/>
      <c r="CX14" s="660"/>
      <c r="CY14" s="661"/>
      <c r="CZ14" s="662">
        <v>2.5</v>
      </c>
      <c r="DA14" s="662"/>
      <c r="DB14" s="662"/>
      <c r="DC14" s="662"/>
      <c r="DD14" s="668">
        <v>224881</v>
      </c>
      <c r="DE14" s="660"/>
      <c r="DF14" s="660"/>
      <c r="DG14" s="660"/>
      <c r="DH14" s="660"/>
      <c r="DI14" s="660"/>
      <c r="DJ14" s="660"/>
      <c r="DK14" s="660"/>
      <c r="DL14" s="660"/>
      <c r="DM14" s="660"/>
      <c r="DN14" s="660"/>
      <c r="DO14" s="660"/>
      <c r="DP14" s="661"/>
      <c r="DQ14" s="668">
        <v>3006167</v>
      </c>
      <c r="DR14" s="660"/>
      <c r="DS14" s="660"/>
      <c r="DT14" s="660"/>
      <c r="DU14" s="660"/>
      <c r="DV14" s="660"/>
      <c r="DW14" s="660"/>
      <c r="DX14" s="660"/>
      <c r="DY14" s="660"/>
      <c r="DZ14" s="660"/>
      <c r="EA14" s="660"/>
      <c r="EB14" s="660"/>
      <c r="EC14" s="669"/>
    </row>
    <row r="15" spans="2:143" ht="11.25" customHeight="1">
      <c r="B15" s="656" t="s">
        <v>253</v>
      </c>
      <c r="C15" s="657"/>
      <c r="D15" s="657"/>
      <c r="E15" s="657"/>
      <c r="F15" s="657"/>
      <c r="G15" s="657"/>
      <c r="H15" s="657"/>
      <c r="I15" s="657"/>
      <c r="J15" s="657"/>
      <c r="K15" s="657"/>
      <c r="L15" s="657"/>
      <c r="M15" s="657"/>
      <c r="N15" s="657"/>
      <c r="O15" s="657"/>
      <c r="P15" s="657"/>
      <c r="Q15" s="658"/>
      <c r="R15" s="659">
        <v>302945</v>
      </c>
      <c r="S15" s="660"/>
      <c r="T15" s="660"/>
      <c r="U15" s="660"/>
      <c r="V15" s="660"/>
      <c r="W15" s="660"/>
      <c r="X15" s="660"/>
      <c r="Y15" s="661"/>
      <c r="Z15" s="662">
        <v>0.2</v>
      </c>
      <c r="AA15" s="662"/>
      <c r="AB15" s="662"/>
      <c r="AC15" s="662"/>
      <c r="AD15" s="663">
        <v>302945</v>
      </c>
      <c r="AE15" s="663"/>
      <c r="AF15" s="663"/>
      <c r="AG15" s="663"/>
      <c r="AH15" s="663"/>
      <c r="AI15" s="663"/>
      <c r="AJ15" s="663"/>
      <c r="AK15" s="663"/>
      <c r="AL15" s="664">
        <v>0.5</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2080913</v>
      </c>
      <c r="BH15" s="660"/>
      <c r="BI15" s="660"/>
      <c r="BJ15" s="660"/>
      <c r="BK15" s="660"/>
      <c r="BL15" s="660"/>
      <c r="BM15" s="660"/>
      <c r="BN15" s="661"/>
      <c r="BO15" s="662">
        <v>5.0999999999999996</v>
      </c>
      <c r="BP15" s="662"/>
      <c r="BQ15" s="662"/>
      <c r="BR15" s="662"/>
      <c r="BS15" s="668" t="s">
        <v>120</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15682691</v>
      </c>
      <c r="CS15" s="660"/>
      <c r="CT15" s="660"/>
      <c r="CU15" s="660"/>
      <c r="CV15" s="660"/>
      <c r="CW15" s="660"/>
      <c r="CX15" s="660"/>
      <c r="CY15" s="661"/>
      <c r="CZ15" s="662">
        <v>12</v>
      </c>
      <c r="DA15" s="662"/>
      <c r="DB15" s="662"/>
      <c r="DC15" s="662"/>
      <c r="DD15" s="668">
        <v>4869390</v>
      </c>
      <c r="DE15" s="660"/>
      <c r="DF15" s="660"/>
      <c r="DG15" s="660"/>
      <c r="DH15" s="660"/>
      <c r="DI15" s="660"/>
      <c r="DJ15" s="660"/>
      <c r="DK15" s="660"/>
      <c r="DL15" s="660"/>
      <c r="DM15" s="660"/>
      <c r="DN15" s="660"/>
      <c r="DO15" s="660"/>
      <c r="DP15" s="661"/>
      <c r="DQ15" s="668">
        <v>9632729</v>
      </c>
      <c r="DR15" s="660"/>
      <c r="DS15" s="660"/>
      <c r="DT15" s="660"/>
      <c r="DU15" s="660"/>
      <c r="DV15" s="660"/>
      <c r="DW15" s="660"/>
      <c r="DX15" s="660"/>
      <c r="DY15" s="660"/>
      <c r="DZ15" s="660"/>
      <c r="EA15" s="660"/>
      <c r="EB15" s="660"/>
      <c r="EC15" s="669"/>
    </row>
    <row r="16" spans="2:143" ht="11.25" customHeight="1">
      <c r="B16" s="656" t="s">
        <v>256</v>
      </c>
      <c r="C16" s="657"/>
      <c r="D16" s="657"/>
      <c r="E16" s="657"/>
      <c r="F16" s="657"/>
      <c r="G16" s="657"/>
      <c r="H16" s="657"/>
      <c r="I16" s="657"/>
      <c r="J16" s="657"/>
      <c r="K16" s="657"/>
      <c r="L16" s="657"/>
      <c r="M16" s="657"/>
      <c r="N16" s="657"/>
      <c r="O16" s="657"/>
      <c r="P16" s="657"/>
      <c r="Q16" s="658"/>
      <c r="R16" s="659" t="s">
        <v>236</v>
      </c>
      <c r="S16" s="660"/>
      <c r="T16" s="660"/>
      <c r="U16" s="660"/>
      <c r="V16" s="660"/>
      <c r="W16" s="660"/>
      <c r="X16" s="660"/>
      <c r="Y16" s="661"/>
      <c r="Z16" s="662" t="s">
        <v>236</v>
      </c>
      <c r="AA16" s="662"/>
      <c r="AB16" s="662"/>
      <c r="AC16" s="662"/>
      <c r="AD16" s="663" t="s">
        <v>120</v>
      </c>
      <c r="AE16" s="663"/>
      <c r="AF16" s="663"/>
      <c r="AG16" s="663"/>
      <c r="AH16" s="663"/>
      <c r="AI16" s="663"/>
      <c r="AJ16" s="663"/>
      <c r="AK16" s="663"/>
      <c r="AL16" s="664" t="s">
        <v>120</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236</v>
      </c>
      <c r="BH16" s="660"/>
      <c r="BI16" s="660"/>
      <c r="BJ16" s="660"/>
      <c r="BK16" s="660"/>
      <c r="BL16" s="660"/>
      <c r="BM16" s="660"/>
      <c r="BN16" s="661"/>
      <c r="BO16" s="662" t="s">
        <v>167</v>
      </c>
      <c r="BP16" s="662"/>
      <c r="BQ16" s="662"/>
      <c r="BR16" s="662"/>
      <c r="BS16" s="668" t="s">
        <v>236</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155788</v>
      </c>
      <c r="CS16" s="660"/>
      <c r="CT16" s="660"/>
      <c r="CU16" s="660"/>
      <c r="CV16" s="660"/>
      <c r="CW16" s="660"/>
      <c r="CX16" s="660"/>
      <c r="CY16" s="661"/>
      <c r="CZ16" s="662">
        <v>0.1</v>
      </c>
      <c r="DA16" s="662"/>
      <c r="DB16" s="662"/>
      <c r="DC16" s="662"/>
      <c r="DD16" s="668" t="s">
        <v>236</v>
      </c>
      <c r="DE16" s="660"/>
      <c r="DF16" s="660"/>
      <c r="DG16" s="660"/>
      <c r="DH16" s="660"/>
      <c r="DI16" s="660"/>
      <c r="DJ16" s="660"/>
      <c r="DK16" s="660"/>
      <c r="DL16" s="660"/>
      <c r="DM16" s="660"/>
      <c r="DN16" s="660"/>
      <c r="DO16" s="660"/>
      <c r="DP16" s="661"/>
      <c r="DQ16" s="668">
        <v>5134</v>
      </c>
      <c r="DR16" s="660"/>
      <c r="DS16" s="660"/>
      <c r="DT16" s="660"/>
      <c r="DU16" s="660"/>
      <c r="DV16" s="660"/>
      <c r="DW16" s="660"/>
      <c r="DX16" s="660"/>
      <c r="DY16" s="660"/>
      <c r="DZ16" s="660"/>
      <c r="EA16" s="660"/>
      <c r="EB16" s="660"/>
      <c r="EC16" s="669"/>
    </row>
    <row r="17" spans="2:133" ht="11.25" customHeight="1">
      <c r="B17" s="656" t="s">
        <v>259</v>
      </c>
      <c r="C17" s="657"/>
      <c r="D17" s="657"/>
      <c r="E17" s="657"/>
      <c r="F17" s="657"/>
      <c r="G17" s="657"/>
      <c r="H17" s="657"/>
      <c r="I17" s="657"/>
      <c r="J17" s="657"/>
      <c r="K17" s="657"/>
      <c r="L17" s="657"/>
      <c r="M17" s="657"/>
      <c r="N17" s="657"/>
      <c r="O17" s="657"/>
      <c r="P17" s="657"/>
      <c r="Q17" s="658"/>
      <c r="R17" s="659">
        <v>187764</v>
      </c>
      <c r="S17" s="660"/>
      <c r="T17" s="660"/>
      <c r="U17" s="660"/>
      <c r="V17" s="660"/>
      <c r="W17" s="660"/>
      <c r="X17" s="660"/>
      <c r="Y17" s="661"/>
      <c r="Z17" s="662">
        <v>0.1</v>
      </c>
      <c r="AA17" s="662"/>
      <c r="AB17" s="662"/>
      <c r="AC17" s="662"/>
      <c r="AD17" s="663">
        <v>187764</v>
      </c>
      <c r="AE17" s="663"/>
      <c r="AF17" s="663"/>
      <c r="AG17" s="663"/>
      <c r="AH17" s="663"/>
      <c r="AI17" s="663"/>
      <c r="AJ17" s="663"/>
      <c r="AK17" s="663"/>
      <c r="AL17" s="664">
        <v>0.3</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236</v>
      </c>
      <c r="BH17" s="660"/>
      <c r="BI17" s="660"/>
      <c r="BJ17" s="660"/>
      <c r="BK17" s="660"/>
      <c r="BL17" s="660"/>
      <c r="BM17" s="660"/>
      <c r="BN17" s="661"/>
      <c r="BO17" s="662" t="s">
        <v>120</v>
      </c>
      <c r="BP17" s="662"/>
      <c r="BQ17" s="662"/>
      <c r="BR17" s="662"/>
      <c r="BS17" s="668" t="s">
        <v>120</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12744026</v>
      </c>
      <c r="CS17" s="660"/>
      <c r="CT17" s="660"/>
      <c r="CU17" s="660"/>
      <c r="CV17" s="660"/>
      <c r="CW17" s="660"/>
      <c r="CX17" s="660"/>
      <c r="CY17" s="661"/>
      <c r="CZ17" s="662">
        <v>9.6999999999999993</v>
      </c>
      <c r="DA17" s="662"/>
      <c r="DB17" s="662"/>
      <c r="DC17" s="662"/>
      <c r="DD17" s="668" t="s">
        <v>236</v>
      </c>
      <c r="DE17" s="660"/>
      <c r="DF17" s="660"/>
      <c r="DG17" s="660"/>
      <c r="DH17" s="660"/>
      <c r="DI17" s="660"/>
      <c r="DJ17" s="660"/>
      <c r="DK17" s="660"/>
      <c r="DL17" s="660"/>
      <c r="DM17" s="660"/>
      <c r="DN17" s="660"/>
      <c r="DO17" s="660"/>
      <c r="DP17" s="661"/>
      <c r="DQ17" s="668">
        <v>12253222</v>
      </c>
      <c r="DR17" s="660"/>
      <c r="DS17" s="660"/>
      <c r="DT17" s="660"/>
      <c r="DU17" s="660"/>
      <c r="DV17" s="660"/>
      <c r="DW17" s="660"/>
      <c r="DX17" s="660"/>
      <c r="DY17" s="660"/>
      <c r="DZ17" s="660"/>
      <c r="EA17" s="660"/>
      <c r="EB17" s="660"/>
      <c r="EC17" s="669"/>
    </row>
    <row r="18" spans="2:133" ht="11.25" customHeight="1">
      <c r="B18" s="656" t="s">
        <v>262</v>
      </c>
      <c r="C18" s="657"/>
      <c r="D18" s="657"/>
      <c r="E18" s="657"/>
      <c r="F18" s="657"/>
      <c r="G18" s="657"/>
      <c r="H18" s="657"/>
      <c r="I18" s="657"/>
      <c r="J18" s="657"/>
      <c r="K18" s="657"/>
      <c r="L18" s="657"/>
      <c r="M18" s="657"/>
      <c r="N18" s="657"/>
      <c r="O18" s="657"/>
      <c r="P18" s="657"/>
      <c r="Q18" s="658"/>
      <c r="R18" s="659">
        <v>20017059</v>
      </c>
      <c r="S18" s="660"/>
      <c r="T18" s="660"/>
      <c r="U18" s="660"/>
      <c r="V18" s="660"/>
      <c r="W18" s="660"/>
      <c r="X18" s="660"/>
      <c r="Y18" s="661"/>
      <c r="Z18" s="662">
        <v>15.2</v>
      </c>
      <c r="AA18" s="662"/>
      <c r="AB18" s="662"/>
      <c r="AC18" s="662"/>
      <c r="AD18" s="663">
        <v>18852495</v>
      </c>
      <c r="AE18" s="663"/>
      <c r="AF18" s="663"/>
      <c r="AG18" s="663"/>
      <c r="AH18" s="663"/>
      <c r="AI18" s="663"/>
      <c r="AJ18" s="663"/>
      <c r="AK18" s="663"/>
      <c r="AL18" s="664">
        <v>29</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120</v>
      </c>
      <c r="BH18" s="660"/>
      <c r="BI18" s="660"/>
      <c r="BJ18" s="660"/>
      <c r="BK18" s="660"/>
      <c r="BL18" s="660"/>
      <c r="BM18" s="660"/>
      <c r="BN18" s="661"/>
      <c r="BO18" s="662" t="s">
        <v>120</v>
      </c>
      <c r="BP18" s="662"/>
      <c r="BQ18" s="662"/>
      <c r="BR18" s="662"/>
      <c r="BS18" s="668" t="s">
        <v>236</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120</v>
      </c>
      <c r="DA18" s="662"/>
      <c r="DB18" s="662"/>
      <c r="DC18" s="662"/>
      <c r="DD18" s="668" t="s">
        <v>236</v>
      </c>
      <c r="DE18" s="660"/>
      <c r="DF18" s="660"/>
      <c r="DG18" s="660"/>
      <c r="DH18" s="660"/>
      <c r="DI18" s="660"/>
      <c r="DJ18" s="660"/>
      <c r="DK18" s="660"/>
      <c r="DL18" s="660"/>
      <c r="DM18" s="660"/>
      <c r="DN18" s="660"/>
      <c r="DO18" s="660"/>
      <c r="DP18" s="661"/>
      <c r="DQ18" s="668" t="s">
        <v>120</v>
      </c>
      <c r="DR18" s="660"/>
      <c r="DS18" s="660"/>
      <c r="DT18" s="660"/>
      <c r="DU18" s="660"/>
      <c r="DV18" s="660"/>
      <c r="DW18" s="660"/>
      <c r="DX18" s="660"/>
      <c r="DY18" s="660"/>
      <c r="DZ18" s="660"/>
      <c r="EA18" s="660"/>
      <c r="EB18" s="660"/>
      <c r="EC18" s="669"/>
    </row>
    <row r="19" spans="2:133" ht="11.25" customHeight="1">
      <c r="B19" s="656" t="s">
        <v>265</v>
      </c>
      <c r="C19" s="657"/>
      <c r="D19" s="657"/>
      <c r="E19" s="657"/>
      <c r="F19" s="657"/>
      <c r="G19" s="657"/>
      <c r="H19" s="657"/>
      <c r="I19" s="657"/>
      <c r="J19" s="657"/>
      <c r="K19" s="657"/>
      <c r="L19" s="657"/>
      <c r="M19" s="657"/>
      <c r="N19" s="657"/>
      <c r="O19" s="657"/>
      <c r="P19" s="657"/>
      <c r="Q19" s="658"/>
      <c r="R19" s="659">
        <v>18852495</v>
      </c>
      <c r="S19" s="660"/>
      <c r="T19" s="660"/>
      <c r="U19" s="660"/>
      <c r="V19" s="660"/>
      <c r="W19" s="660"/>
      <c r="X19" s="660"/>
      <c r="Y19" s="661"/>
      <c r="Z19" s="662">
        <v>14.3</v>
      </c>
      <c r="AA19" s="662"/>
      <c r="AB19" s="662"/>
      <c r="AC19" s="662"/>
      <c r="AD19" s="663">
        <v>18852495</v>
      </c>
      <c r="AE19" s="663"/>
      <c r="AF19" s="663"/>
      <c r="AG19" s="663"/>
      <c r="AH19" s="663"/>
      <c r="AI19" s="663"/>
      <c r="AJ19" s="663"/>
      <c r="AK19" s="663"/>
      <c r="AL19" s="664">
        <v>29</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3652587</v>
      </c>
      <c r="BH19" s="660"/>
      <c r="BI19" s="660"/>
      <c r="BJ19" s="660"/>
      <c r="BK19" s="660"/>
      <c r="BL19" s="660"/>
      <c r="BM19" s="660"/>
      <c r="BN19" s="661"/>
      <c r="BO19" s="662">
        <v>8.9</v>
      </c>
      <c r="BP19" s="662"/>
      <c r="BQ19" s="662"/>
      <c r="BR19" s="662"/>
      <c r="BS19" s="668" t="s">
        <v>120</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120</v>
      </c>
      <c r="CS19" s="660"/>
      <c r="CT19" s="660"/>
      <c r="CU19" s="660"/>
      <c r="CV19" s="660"/>
      <c r="CW19" s="660"/>
      <c r="CX19" s="660"/>
      <c r="CY19" s="661"/>
      <c r="CZ19" s="662" t="s">
        <v>120</v>
      </c>
      <c r="DA19" s="662"/>
      <c r="DB19" s="662"/>
      <c r="DC19" s="662"/>
      <c r="DD19" s="668" t="s">
        <v>120</v>
      </c>
      <c r="DE19" s="660"/>
      <c r="DF19" s="660"/>
      <c r="DG19" s="660"/>
      <c r="DH19" s="660"/>
      <c r="DI19" s="660"/>
      <c r="DJ19" s="660"/>
      <c r="DK19" s="660"/>
      <c r="DL19" s="660"/>
      <c r="DM19" s="660"/>
      <c r="DN19" s="660"/>
      <c r="DO19" s="660"/>
      <c r="DP19" s="661"/>
      <c r="DQ19" s="668" t="s">
        <v>120</v>
      </c>
      <c r="DR19" s="660"/>
      <c r="DS19" s="660"/>
      <c r="DT19" s="660"/>
      <c r="DU19" s="660"/>
      <c r="DV19" s="660"/>
      <c r="DW19" s="660"/>
      <c r="DX19" s="660"/>
      <c r="DY19" s="660"/>
      <c r="DZ19" s="660"/>
      <c r="EA19" s="660"/>
      <c r="EB19" s="660"/>
      <c r="EC19" s="669"/>
    </row>
    <row r="20" spans="2:133" ht="11.25" customHeight="1">
      <c r="B20" s="656" t="s">
        <v>268</v>
      </c>
      <c r="C20" s="657"/>
      <c r="D20" s="657"/>
      <c r="E20" s="657"/>
      <c r="F20" s="657"/>
      <c r="G20" s="657"/>
      <c r="H20" s="657"/>
      <c r="I20" s="657"/>
      <c r="J20" s="657"/>
      <c r="K20" s="657"/>
      <c r="L20" s="657"/>
      <c r="M20" s="657"/>
      <c r="N20" s="657"/>
      <c r="O20" s="657"/>
      <c r="P20" s="657"/>
      <c r="Q20" s="658"/>
      <c r="R20" s="659">
        <v>1164541</v>
      </c>
      <c r="S20" s="660"/>
      <c r="T20" s="660"/>
      <c r="U20" s="660"/>
      <c r="V20" s="660"/>
      <c r="W20" s="660"/>
      <c r="X20" s="660"/>
      <c r="Y20" s="661"/>
      <c r="Z20" s="662">
        <v>0.9</v>
      </c>
      <c r="AA20" s="662"/>
      <c r="AB20" s="662"/>
      <c r="AC20" s="662"/>
      <c r="AD20" s="663" t="s">
        <v>236</v>
      </c>
      <c r="AE20" s="663"/>
      <c r="AF20" s="663"/>
      <c r="AG20" s="663"/>
      <c r="AH20" s="663"/>
      <c r="AI20" s="663"/>
      <c r="AJ20" s="663"/>
      <c r="AK20" s="663"/>
      <c r="AL20" s="664" t="s">
        <v>120</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3652587</v>
      </c>
      <c r="BH20" s="660"/>
      <c r="BI20" s="660"/>
      <c r="BJ20" s="660"/>
      <c r="BK20" s="660"/>
      <c r="BL20" s="660"/>
      <c r="BM20" s="660"/>
      <c r="BN20" s="661"/>
      <c r="BO20" s="662">
        <v>8.9</v>
      </c>
      <c r="BP20" s="662"/>
      <c r="BQ20" s="662"/>
      <c r="BR20" s="662"/>
      <c r="BS20" s="668" t="s">
        <v>167</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130741675</v>
      </c>
      <c r="CS20" s="660"/>
      <c r="CT20" s="660"/>
      <c r="CU20" s="660"/>
      <c r="CV20" s="660"/>
      <c r="CW20" s="660"/>
      <c r="CX20" s="660"/>
      <c r="CY20" s="661"/>
      <c r="CZ20" s="662">
        <v>100</v>
      </c>
      <c r="DA20" s="662"/>
      <c r="DB20" s="662"/>
      <c r="DC20" s="662"/>
      <c r="DD20" s="668">
        <v>16657621</v>
      </c>
      <c r="DE20" s="660"/>
      <c r="DF20" s="660"/>
      <c r="DG20" s="660"/>
      <c r="DH20" s="660"/>
      <c r="DI20" s="660"/>
      <c r="DJ20" s="660"/>
      <c r="DK20" s="660"/>
      <c r="DL20" s="660"/>
      <c r="DM20" s="660"/>
      <c r="DN20" s="660"/>
      <c r="DO20" s="660"/>
      <c r="DP20" s="661"/>
      <c r="DQ20" s="668">
        <v>74409956</v>
      </c>
      <c r="DR20" s="660"/>
      <c r="DS20" s="660"/>
      <c r="DT20" s="660"/>
      <c r="DU20" s="660"/>
      <c r="DV20" s="660"/>
      <c r="DW20" s="660"/>
      <c r="DX20" s="660"/>
      <c r="DY20" s="660"/>
      <c r="DZ20" s="660"/>
      <c r="EA20" s="660"/>
      <c r="EB20" s="660"/>
      <c r="EC20" s="669"/>
    </row>
    <row r="21" spans="2:133" ht="11.25" customHeight="1">
      <c r="B21" s="656" t="s">
        <v>271</v>
      </c>
      <c r="C21" s="657"/>
      <c r="D21" s="657"/>
      <c r="E21" s="657"/>
      <c r="F21" s="657"/>
      <c r="G21" s="657"/>
      <c r="H21" s="657"/>
      <c r="I21" s="657"/>
      <c r="J21" s="657"/>
      <c r="K21" s="657"/>
      <c r="L21" s="657"/>
      <c r="M21" s="657"/>
      <c r="N21" s="657"/>
      <c r="O21" s="657"/>
      <c r="P21" s="657"/>
      <c r="Q21" s="658"/>
      <c r="R21" s="659">
        <v>23</v>
      </c>
      <c r="S21" s="660"/>
      <c r="T21" s="660"/>
      <c r="U21" s="660"/>
      <c r="V21" s="660"/>
      <c r="W21" s="660"/>
      <c r="X21" s="660"/>
      <c r="Y21" s="661"/>
      <c r="Z21" s="662">
        <v>0</v>
      </c>
      <c r="AA21" s="662"/>
      <c r="AB21" s="662"/>
      <c r="AC21" s="662"/>
      <c r="AD21" s="663" t="s">
        <v>236</v>
      </c>
      <c r="AE21" s="663"/>
      <c r="AF21" s="663"/>
      <c r="AG21" s="663"/>
      <c r="AH21" s="663"/>
      <c r="AI21" s="663"/>
      <c r="AJ21" s="663"/>
      <c r="AK21" s="663"/>
      <c r="AL21" s="664" t="s">
        <v>120</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v>2116</v>
      </c>
      <c r="BH21" s="660"/>
      <c r="BI21" s="660"/>
      <c r="BJ21" s="660"/>
      <c r="BK21" s="660"/>
      <c r="BL21" s="660"/>
      <c r="BM21" s="660"/>
      <c r="BN21" s="661"/>
      <c r="BO21" s="662">
        <v>0</v>
      </c>
      <c r="BP21" s="662"/>
      <c r="BQ21" s="662"/>
      <c r="BR21" s="662"/>
      <c r="BS21" s="668" t="s">
        <v>120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273</v>
      </c>
      <c r="C22" s="657"/>
      <c r="D22" s="657"/>
      <c r="E22" s="657"/>
      <c r="F22" s="657"/>
      <c r="G22" s="657"/>
      <c r="H22" s="657"/>
      <c r="I22" s="657"/>
      <c r="J22" s="657"/>
      <c r="K22" s="657"/>
      <c r="L22" s="657"/>
      <c r="M22" s="657"/>
      <c r="N22" s="657"/>
      <c r="O22" s="657"/>
      <c r="P22" s="657"/>
      <c r="Q22" s="658"/>
      <c r="R22" s="659">
        <v>68373775</v>
      </c>
      <c r="S22" s="660"/>
      <c r="T22" s="660"/>
      <c r="U22" s="660"/>
      <c r="V22" s="660"/>
      <c r="W22" s="660"/>
      <c r="X22" s="660"/>
      <c r="Y22" s="661"/>
      <c r="Z22" s="662">
        <v>51.8</v>
      </c>
      <c r="AA22" s="662"/>
      <c r="AB22" s="662"/>
      <c r="AC22" s="662"/>
      <c r="AD22" s="663">
        <v>64707577</v>
      </c>
      <c r="AE22" s="663"/>
      <c r="AF22" s="663"/>
      <c r="AG22" s="663"/>
      <c r="AH22" s="663"/>
      <c r="AI22" s="663"/>
      <c r="AJ22" s="663"/>
      <c r="AK22" s="663"/>
      <c r="AL22" s="664">
        <v>99.4</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v>1148837</v>
      </c>
      <c r="BH22" s="660"/>
      <c r="BI22" s="660"/>
      <c r="BJ22" s="660"/>
      <c r="BK22" s="660"/>
      <c r="BL22" s="660"/>
      <c r="BM22" s="660"/>
      <c r="BN22" s="661"/>
      <c r="BO22" s="662">
        <v>2.8</v>
      </c>
      <c r="BP22" s="662"/>
      <c r="BQ22" s="662"/>
      <c r="BR22" s="662"/>
      <c r="BS22" s="668" t="s">
        <v>120</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276</v>
      </c>
      <c r="C23" s="657"/>
      <c r="D23" s="657"/>
      <c r="E23" s="657"/>
      <c r="F23" s="657"/>
      <c r="G23" s="657"/>
      <c r="H23" s="657"/>
      <c r="I23" s="657"/>
      <c r="J23" s="657"/>
      <c r="K23" s="657"/>
      <c r="L23" s="657"/>
      <c r="M23" s="657"/>
      <c r="N23" s="657"/>
      <c r="O23" s="657"/>
      <c r="P23" s="657"/>
      <c r="Q23" s="658"/>
      <c r="R23" s="659">
        <v>72942</v>
      </c>
      <c r="S23" s="660"/>
      <c r="T23" s="660"/>
      <c r="U23" s="660"/>
      <c r="V23" s="660"/>
      <c r="W23" s="660"/>
      <c r="X23" s="660"/>
      <c r="Y23" s="661"/>
      <c r="Z23" s="662">
        <v>0.1</v>
      </c>
      <c r="AA23" s="662"/>
      <c r="AB23" s="662"/>
      <c r="AC23" s="662"/>
      <c r="AD23" s="663">
        <v>72942</v>
      </c>
      <c r="AE23" s="663"/>
      <c r="AF23" s="663"/>
      <c r="AG23" s="663"/>
      <c r="AH23" s="663"/>
      <c r="AI23" s="663"/>
      <c r="AJ23" s="663"/>
      <c r="AK23" s="663"/>
      <c r="AL23" s="664">
        <v>0.1</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v>2501634</v>
      </c>
      <c r="BH23" s="660"/>
      <c r="BI23" s="660"/>
      <c r="BJ23" s="660"/>
      <c r="BK23" s="660"/>
      <c r="BL23" s="660"/>
      <c r="BM23" s="660"/>
      <c r="BN23" s="661"/>
      <c r="BO23" s="662">
        <v>6.1</v>
      </c>
      <c r="BP23" s="662"/>
      <c r="BQ23" s="662"/>
      <c r="BR23" s="662"/>
      <c r="BS23" s="668" t="s">
        <v>236</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c r="B24" s="656" t="s">
        <v>283</v>
      </c>
      <c r="C24" s="657"/>
      <c r="D24" s="657"/>
      <c r="E24" s="657"/>
      <c r="F24" s="657"/>
      <c r="G24" s="657"/>
      <c r="H24" s="657"/>
      <c r="I24" s="657"/>
      <c r="J24" s="657"/>
      <c r="K24" s="657"/>
      <c r="L24" s="657"/>
      <c r="M24" s="657"/>
      <c r="N24" s="657"/>
      <c r="O24" s="657"/>
      <c r="P24" s="657"/>
      <c r="Q24" s="658"/>
      <c r="R24" s="659">
        <v>1534169</v>
      </c>
      <c r="S24" s="660"/>
      <c r="T24" s="660"/>
      <c r="U24" s="660"/>
      <c r="V24" s="660"/>
      <c r="W24" s="660"/>
      <c r="X24" s="660"/>
      <c r="Y24" s="661"/>
      <c r="Z24" s="662">
        <v>1.2</v>
      </c>
      <c r="AA24" s="662"/>
      <c r="AB24" s="662"/>
      <c r="AC24" s="662"/>
      <c r="AD24" s="663" t="s">
        <v>236</v>
      </c>
      <c r="AE24" s="663"/>
      <c r="AF24" s="663"/>
      <c r="AG24" s="663"/>
      <c r="AH24" s="663"/>
      <c r="AI24" s="663"/>
      <c r="AJ24" s="663"/>
      <c r="AK24" s="663"/>
      <c r="AL24" s="664" t="s">
        <v>120</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120</v>
      </c>
      <c r="BP24" s="662"/>
      <c r="BQ24" s="662"/>
      <c r="BR24" s="662"/>
      <c r="BS24" s="668" t="s">
        <v>236</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66929740</v>
      </c>
      <c r="CS24" s="649"/>
      <c r="CT24" s="649"/>
      <c r="CU24" s="649"/>
      <c r="CV24" s="649"/>
      <c r="CW24" s="649"/>
      <c r="CX24" s="649"/>
      <c r="CY24" s="650"/>
      <c r="CZ24" s="653">
        <v>51.2</v>
      </c>
      <c r="DA24" s="654"/>
      <c r="DB24" s="654"/>
      <c r="DC24" s="673"/>
      <c r="DD24" s="692">
        <v>37328881</v>
      </c>
      <c r="DE24" s="649"/>
      <c r="DF24" s="649"/>
      <c r="DG24" s="649"/>
      <c r="DH24" s="649"/>
      <c r="DI24" s="649"/>
      <c r="DJ24" s="649"/>
      <c r="DK24" s="650"/>
      <c r="DL24" s="692">
        <v>36962568</v>
      </c>
      <c r="DM24" s="649"/>
      <c r="DN24" s="649"/>
      <c r="DO24" s="649"/>
      <c r="DP24" s="649"/>
      <c r="DQ24" s="649"/>
      <c r="DR24" s="649"/>
      <c r="DS24" s="649"/>
      <c r="DT24" s="649"/>
      <c r="DU24" s="649"/>
      <c r="DV24" s="650"/>
      <c r="DW24" s="653">
        <v>53</v>
      </c>
      <c r="DX24" s="654"/>
      <c r="DY24" s="654"/>
      <c r="DZ24" s="654"/>
      <c r="EA24" s="654"/>
      <c r="EB24" s="654"/>
      <c r="EC24" s="655"/>
    </row>
    <row r="25" spans="2:133" ht="11.25" customHeight="1">
      <c r="B25" s="656" t="s">
        <v>286</v>
      </c>
      <c r="C25" s="657"/>
      <c r="D25" s="657"/>
      <c r="E25" s="657"/>
      <c r="F25" s="657"/>
      <c r="G25" s="657"/>
      <c r="H25" s="657"/>
      <c r="I25" s="657"/>
      <c r="J25" s="657"/>
      <c r="K25" s="657"/>
      <c r="L25" s="657"/>
      <c r="M25" s="657"/>
      <c r="N25" s="657"/>
      <c r="O25" s="657"/>
      <c r="P25" s="657"/>
      <c r="Q25" s="658"/>
      <c r="R25" s="659">
        <v>1489024</v>
      </c>
      <c r="S25" s="660"/>
      <c r="T25" s="660"/>
      <c r="U25" s="660"/>
      <c r="V25" s="660"/>
      <c r="W25" s="660"/>
      <c r="X25" s="660"/>
      <c r="Y25" s="661"/>
      <c r="Z25" s="662">
        <v>1.1000000000000001</v>
      </c>
      <c r="AA25" s="662"/>
      <c r="AB25" s="662"/>
      <c r="AC25" s="662"/>
      <c r="AD25" s="663">
        <v>146570</v>
      </c>
      <c r="AE25" s="663"/>
      <c r="AF25" s="663"/>
      <c r="AG25" s="663"/>
      <c r="AH25" s="663"/>
      <c r="AI25" s="663"/>
      <c r="AJ25" s="663"/>
      <c r="AK25" s="663"/>
      <c r="AL25" s="664">
        <v>0.2</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120</v>
      </c>
      <c r="BH25" s="660"/>
      <c r="BI25" s="660"/>
      <c r="BJ25" s="660"/>
      <c r="BK25" s="660"/>
      <c r="BL25" s="660"/>
      <c r="BM25" s="660"/>
      <c r="BN25" s="661"/>
      <c r="BO25" s="662" t="s">
        <v>167</v>
      </c>
      <c r="BP25" s="662"/>
      <c r="BQ25" s="662"/>
      <c r="BR25" s="662"/>
      <c r="BS25" s="668" t="s">
        <v>236</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14589572</v>
      </c>
      <c r="CS25" s="695"/>
      <c r="CT25" s="695"/>
      <c r="CU25" s="695"/>
      <c r="CV25" s="695"/>
      <c r="CW25" s="695"/>
      <c r="CX25" s="695"/>
      <c r="CY25" s="696"/>
      <c r="CZ25" s="664">
        <v>11.2</v>
      </c>
      <c r="DA25" s="693"/>
      <c r="DB25" s="693"/>
      <c r="DC25" s="697"/>
      <c r="DD25" s="668">
        <v>13334617</v>
      </c>
      <c r="DE25" s="695"/>
      <c r="DF25" s="695"/>
      <c r="DG25" s="695"/>
      <c r="DH25" s="695"/>
      <c r="DI25" s="695"/>
      <c r="DJ25" s="695"/>
      <c r="DK25" s="696"/>
      <c r="DL25" s="668">
        <v>12973296</v>
      </c>
      <c r="DM25" s="695"/>
      <c r="DN25" s="695"/>
      <c r="DO25" s="695"/>
      <c r="DP25" s="695"/>
      <c r="DQ25" s="695"/>
      <c r="DR25" s="695"/>
      <c r="DS25" s="695"/>
      <c r="DT25" s="695"/>
      <c r="DU25" s="695"/>
      <c r="DV25" s="696"/>
      <c r="DW25" s="664">
        <v>18.600000000000001</v>
      </c>
      <c r="DX25" s="693"/>
      <c r="DY25" s="693"/>
      <c r="DZ25" s="693"/>
      <c r="EA25" s="693"/>
      <c r="EB25" s="693"/>
      <c r="EC25" s="694"/>
    </row>
    <row r="26" spans="2:133" ht="11.25" customHeight="1">
      <c r="B26" s="656" t="s">
        <v>289</v>
      </c>
      <c r="C26" s="657"/>
      <c r="D26" s="657"/>
      <c r="E26" s="657"/>
      <c r="F26" s="657"/>
      <c r="G26" s="657"/>
      <c r="H26" s="657"/>
      <c r="I26" s="657"/>
      <c r="J26" s="657"/>
      <c r="K26" s="657"/>
      <c r="L26" s="657"/>
      <c r="M26" s="657"/>
      <c r="N26" s="657"/>
      <c r="O26" s="657"/>
      <c r="P26" s="657"/>
      <c r="Q26" s="658"/>
      <c r="R26" s="659">
        <v>1177282</v>
      </c>
      <c r="S26" s="660"/>
      <c r="T26" s="660"/>
      <c r="U26" s="660"/>
      <c r="V26" s="660"/>
      <c r="W26" s="660"/>
      <c r="X26" s="660"/>
      <c r="Y26" s="661"/>
      <c r="Z26" s="662">
        <v>0.9</v>
      </c>
      <c r="AA26" s="662"/>
      <c r="AB26" s="662"/>
      <c r="AC26" s="662"/>
      <c r="AD26" s="663" t="s">
        <v>120</v>
      </c>
      <c r="AE26" s="663"/>
      <c r="AF26" s="663"/>
      <c r="AG26" s="663"/>
      <c r="AH26" s="663"/>
      <c r="AI26" s="663"/>
      <c r="AJ26" s="663"/>
      <c r="AK26" s="663"/>
      <c r="AL26" s="664" t="s">
        <v>236</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120</v>
      </c>
      <c r="BH26" s="660"/>
      <c r="BI26" s="660"/>
      <c r="BJ26" s="660"/>
      <c r="BK26" s="660"/>
      <c r="BL26" s="660"/>
      <c r="BM26" s="660"/>
      <c r="BN26" s="661"/>
      <c r="BO26" s="662" t="s">
        <v>120</v>
      </c>
      <c r="BP26" s="662"/>
      <c r="BQ26" s="662"/>
      <c r="BR26" s="662"/>
      <c r="BS26" s="668" t="s">
        <v>236</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10175023</v>
      </c>
      <c r="CS26" s="660"/>
      <c r="CT26" s="660"/>
      <c r="CU26" s="660"/>
      <c r="CV26" s="660"/>
      <c r="CW26" s="660"/>
      <c r="CX26" s="660"/>
      <c r="CY26" s="661"/>
      <c r="CZ26" s="664">
        <v>7.8</v>
      </c>
      <c r="DA26" s="693"/>
      <c r="DB26" s="693"/>
      <c r="DC26" s="697"/>
      <c r="DD26" s="668">
        <v>9164482</v>
      </c>
      <c r="DE26" s="660"/>
      <c r="DF26" s="660"/>
      <c r="DG26" s="660"/>
      <c r="DH26" s="660"/>
      <c r="DI26" s="660"/>
      <c r="DJ26" s="660"/>
      <c r="DK26" s="661"/>
      <c r="DL26" s="668" t="s">
        <v>236</v>
      </c>
      <c r="DM26" s="660"/>
      <c r="DN26" s="660"/>
      <c r="DO26" s="660"/>
      <c r="DP26" s="660"/>
      <c r="DQ26" s="660"/>
      <c r="DR26" s="660"/>
      <c r="DS26" s="660"/>
      <c r="DT26" s="660"/>
      <c r="DU26" s="660"/>
      <c r="DV26" s="661"/>
      <c r="DW26" s="664" t="s">
        <v>120</v>
      </c>
      <c r="DX26" s="693"/>
      <c r="DY26" s="693"/>
      <c r="DZ26" s="693"/>
      <c r="EA26" s="693"/>
      <c r="EB26" s="693"/>
      <c r="EC26" s="694"/>
    </row>
    <row r="27" spans="2:133" ht="11.25" customHeight="1">
      <c r="B27" s="656" t="s">
        <v>292</v>
      </c>
      <c r="C27" s="657"/>
      <c r="D27" s="657"/>
      <c r="E27" s="657"/>
      <c r="F27" s="657"/>
      <c r="G27" s="657"/>
      <c r="H27" s="657"/>
      <c r="I27" s="657"/>
      <c r="J27" s="657"/>
      <c r="K27" s="657"/>
      <c r="L27" s="657"/>
      <c r="M27" s="657"/>
      <c r="N27" s="657"/>
      <c r="O27" s="657"/>
      <c r="P27" s="657"/>
      <c r="Q27" s="658"/>
      <c r="R27" s="659">
        <v>24887506</v>
      </c>
      <c r="S27" s="660"/>
      <c r="T27" s="660"/>
      <c r="U27" s="660"/>
      <c r="V27" s="660"/>
      <c r="W27" s="660"/>
      <c r="X27" s="660"/>
      <c r="Y27" s="661"/>
      <c r="Z27" s="662">
        <v>18.899999999999999</v>
      </c>
      <c r="AA27" s="662"/>
      <c r="AB27" s="662"/>
      <c r="AC27" s="662"/>
      <c r="AD27" s="663" t="s">
        <v>120</v>
      </c>
      <c r="AE27" s="663"/>
      <c r="AF27" s="663"/>
      <c r="AG27" s="663"/>
      <c r="AH27" s="663"/>
      <c r="AI27" s="663"/>
      <c r="AJ27" s="663"/>
      <c r="AK27" s="663"/>
      <c r="AL27" s="664" t="s">
        <v>120</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41149482</v>
      </c>
      <c r="BH27" s="660"/>
      <c r="BI27" s="660"/>
      <c r="BJ27" s="660"/>
      <c r="BK27" s="660"/>
      <c r="BL27" s="660"/>
      <c r="BM27" s="660"/>
      <c r="BN27" s="661"/>
      <c r="BO27" s="662">
        <v>100</v>
      </c>
      <c r="BP27" s="662"/>
      <c r="BQ27" s="662"/>
      <c r="BR27" s="662"/>
      <c r="BS27" s="668">
        <v>535333</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39596142</v>
      </c>
      <c r="CS27" s="695"/>
      <c r="CT27" s="695"/>
      <c r="CU27" s="695"/>
      <c r="CV27" s="695"/>
      <c r="CW27" s="695"/>
      <c r="CX27" s="695"/>
      <c r="CY27" s="696"/>
      <c r="CZ27" s="664">
        <v>30.3</v>
      </c>
      <c r="DA27" s="693"/>
      <c r="DB27" s="693"/>
      <c r="DC27" s="697"/>
      <c r="DD27" s="668">
        <v>11741042</v>
      </c>
      <c r="DE27" s="695"/>
      <c r="DF27" s="695"/>
      <c r="DG27" s="695"/>
      <c r="DH27" s="695"/>
      <c r="DI27" s="695"/>
      <c r="DJ27" s="695"/>
      <c r="DK27" s="696"/>
      <c r="DL27" s="668">
        <v>11736050</v>
      </c>
      <c r="DM27" s="695"/>
      <c r="DN27" s="695"/>
      <c r="DO27" s="695"/>
      <c r="DP27" s="695"/>
      <c r="DQ27" s="695"/>
      <c r="DR27" s="695"/>
      <c r="DS27" s="695"/>
      <c r="DT27" s="695"/>
      <c r="DU27" s="695"/>
      <c r="DV27" s="696"/>
      <c r="DW27" s="664">
        <v>16.8</v>
      </c>
      <c r="DX27" s="693"/>
      <c r="DY27" s="693"/>
      <c r="DZ27" s="693"/>
      <c r="EA27" s="693"/>
      <c r="EB27" s="693"/>
      <c r="EC27" s="694"/>
    </row>
    <row r="28" spans="2:133" ht="11.25" customHeight="1">
      <c r="B28" s="701" t="s">
        <v>295</v>
      </c>
      <c r="C28" s="702"/>
      <c r="D28" s="702"/>
      <c r="E28" s="702"/>
      <c r="F28" s="702"/>
      <c r="G28" s="702"/>
      <c r="H28" s="702"/>
      <c r="I28" s="702"/>
      <c r="J28" s="702"/>
      <c r="K28" s="702"/>
      <c r="L28" s="702"/>
      <c r="M28" s="702"/>
      <c r="N28" s="702"/>
      <c r="O28" s="702"/>
      <c r="P28" s="702"/>
      <c r="Q28" s="703"/>
      <c r="R28" s="659">
        <v>114104</v>
      </c>
      <c r="S28" s="660"/>
      <c r="T28" s="660"/>
      <c r="U28" s="660"/>
      <c r="V28" s="660"/>
      <c r="W28" s="660"/>
      <c r="X28" s="660"/>
      <c r="Y28" s="661"/>
      <c r="Z28" s="662">
        <v>0.1</v>
      </c>
      <c r="AA28" s="662"/>
      <c r="AB28" s="662"/>
      <c r="AC28" s="662"/>
      <c r="AD28" s="663">
        <v>114104</v>
      </c>
      <c r="AE28" s="663"/>
      <c r="AF28" s="663"/>
      <c r="AG28" s="663"/>
      <c r="AH28" s="663"/>
      <c r="AI28" s="663"/>
      <c r="AJ28" s="663"/>
      <c r="AK28" s="663"/>
      <c r="AL28" s="664">
        <v>0.2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12744026</v>
      </c>
      <c r="CS28" s="660"/>
      <c r="CT28" s="660"/>
      <c r="CU28" s="660"/>
      <c r="CV28" s="660"/>
      <c r="CW28" s="660"/>
      <c r="CX28" s="660"/>
      <c r="CY28" s="661"/>
      <c r="CZ28" s="664">
        <v>9.6999999999999993</v>
      </c>
      <c r="DA28" s="693"/>
      <c r="DB28" s="693"/>
      <c r="DC28" s="697"/>
      <c r="DD28" s="668">
        <v>12253222</v>
      </c>
      <c r="DE28" s="660"/>
      <c r="DF28" s="660"/>
      <c r="DG28" s="660"/>
      <c r="DH28" s="660"/>
      <c r="DI28" s="660"/>
      <c r="DJ28" s="660"/>
      <c r="DK28" s="661"/>
      <c r="DL28" s="668">
        <v>12253222</v>
      </c>
      <c r="DM28" s="660"/>
      <c r="DN28" s="660"/>
      <c r="DO28" s="660"/>
      <c r="DP28" s="660"/>
      <c r="DQ28" s="660"/>
      <c r="DR28" s="660"/>
      <c r="DS28" s="660"/>
      <c r="DT28" s="660"/>
      <c r="DU28" s="660"/>
      <c r="DV28" s="661"/>
      <c r="DW28" s="664">
        <v>17.600000000000001</v>
      </c>
      <c r="DX28" s="693"/>
      <c r="DY28" s="693"/>
      <c r="DZ28" s="693"/>
      <c r="EA28" s="693"/>
      <c r="EB28" s="693"/>
      <c r="EC28" s="694"/>
    </row>
    <row r="29" spans="2:133" ht="11.25" customHeight="1">
      <c r="B29" s="656" t="s">
        <v>297</v>
      </c>
      <c r="C29" s="657"/>
      <c r="D29" s="657"/>
      <c r="E29" s="657"/>
      <c r="F29" s="657"/>
      <c r="G29" s="657"/>
      <c r="H29" s="657"/>
      <c r="I29" s="657"/>
      <c r="J29" s="657"/>
      <c r="K29" s="657"/>
      <c r="L29" s="657"/>
      <c r="M29" s="657"/>
      <c r="N29" s="657"/>
      <c r="O29" s="657"/>
      <c r="P29" s="657"/>
      <c r="Q29" s="658"/>
      <c r="R29" s="659">
        <v>9999034</v>
      </c>
      <c r="S29" s="660"/>
      <c r="T29" s="660"/>
      <c r="U29" s="660"/>
      <c r="V29" s="660"/>
      <c r="W29" s="660"/>
      <c r="X29" s="660"/>
      <c r="Y29" s="661"/>
      <c r="Z29" s="662">
        <v>7.6</v>
      </c>
      <c r="AA29" s="662"/>
      <c r="AB29" s="662"/>
      <c r="AC29" s="662"/>
      <c r="AD29" s="663" t="s">
        <v>120</v>
      </c>
      <c r="AE29" s="663"/>
      <c r="AF29" s="663"/>
      <c r="AG29" s="663"/>
      <c r="AH29" s="663"/>
      <c r="AI29" s="663"/>
      <c r="AJ29" s="663"/>
      <c r="AK29" s="663"/>
      <c r="AL29" s="664" t="s">
        <v>236</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12743788</v>
      </c>
      <c r="CS29" s="695"/>
      <c r="CT29" s="695"/>
      <c r="CU29" s="695"/>
      <c r="CV29" s="695"/>
      <c r="CW29" s="695"/>
      <c r="CX29" s="695"/>
      <c r="CY29" s="696"/>
      <c r="CZ29" s="664">
        <v>9.6999999999999993</v>
      </c>
      <c r="DA29" s="693"/>
      <c r="DB29" s="693"/>
      <c r="DC29" s="697"/>
      <c r="DD29" s="668">
        <v>12252984</v>
      </c>
      <c r="DE29" s="695"/>
      <c r="DF29" s="695"/>
      <c r="DG29" s="695"/>
      <c r="DH29" s="695"/>
      <c r="DI29" s="695"/>
      <c r="DJ29" s="695"/>
      <c r="DK29" s="696"/>
      <c r="DL29" s="668">
        <v>12252984</v>
      </c>
      <c r="DM29" s="695"/>
      <c r="DN29" s="695"/>
      <c r="DO29" s="695"/>
      <c r="DP29" s="695"/>
      <c r="DQ29" s="695"/>
      <c r="DR29" s="695"/>
      <c r="DS29" s="695"/>
      <c r="DT29" s="695"/>
      <c r="DU29" s="695"/>
      <c r="DV29" s="696"/>
      <c r="DW29" s="664">
        <v>17.600000000000001</v>
      </c>
      <c r="DX29" s="693"/>
      <c r="DY29" s="693"/>
      <c r="DZ29" s="693"/>
      <c r="EA29" s="693"/>
      <c r="EB29" s="693"/>
      <c r="EC29" s="694"/>
    </row>
    <row r="30" spans="2:133" ht="11.25" customHeight="1">
      <c r="B30" s="656" t="s">
        <v>302</v>
      </c>
      <c r="C30" s="657"/>
      <c r="D30" s="657"/>
      <c r="E30" s="657"/>
      <c r="F30" s="657"/>
      <c r="G30" s="657"/>
      <c r="H30" s="657"/>
      <c r="I30" s="657"/>
      <c r="J30" s="657"/>
      <c r="K30" s="657"/>
      <c r="L30" s="657"/>
      <c r="M30" s="657"/>
      <c r="N30" s="657"/>
      <c r="O30" s="657"/>
      <c r="P30" s="657"/>
      <c r="Q30" s="658"/>
      <c r="R30" s="659">
        <v>405137</v>
      </c>
      <c r="S30" s="660"/>
      <c r="T30" s="660"/>
      <c r="U30" s="660"/>
      <c r="V30" s="660"/>
      <c r="W30" s="660"/>
      <c r="X30" s="660"/>
      <c r="Y30" s="661"/>
      <c r="Z30" s="662">
        <v>0.3</v>
      </c>
      <c r="AA30" s="662"/>
      <c r="AB30" s="662"/>
      <c r="AC30" s="662"/>
      <c r="AD30" s="663">
        <v>36338</v>
      </c>
      <c r="AE30" s="663"/>
      <c r="AF30" s="663"/>
      <c r="AG30" s="663"/>
      <c r="AH30" s="663"/>
      <c r="AI30" s="663"/>
      <c r="AJ30" s="663"/>
      <c r="AK30" s="663"/>
      <c r="AL30" s="664">
        <v>0.1</v>
      </c>
      <c r="AM30" s="665"/>
      <c r="AN30" s="665"/>
      <c r="AO30" s="666"/>
      <c r="AP30" s="707" t="s">
        <v>303</v>
      </c>
      <c r="AQ30" s="708"/>
      <c r="AR30" s="708"/>
      <c r="AS30" s="708"/>
      <c r="AT30" s="713" t="s">
        <v>304</v>
      </c>
      <c r="AU30" s="210"/>
      <c r="AV30" s="210"/>
      <c r="AW30" s="210"/>
      <c r="AX30" s="645" t="s">
        <v>179</v>
      </c>
      <c r="AY30" s="646"/>
      <c r="AZ30" s="646"/>
      <c r="BA30" s="646"/>
      <c r="BB30" s="646"/>
      <c r="BC30" s="646"/>
      <c r="BD30" s="646"/>
      <c r="BE30" s="646"/>
      <c r="BF30" s="647"/>
      <c r="BG30" s="719">
        <v>99.2</v>
      </c>
      <c r="BH30" s="720"/>
      <c r="BI30" s="720"/>
      <c r="BJ30" s="720"/>
      <c r="BK30" s="720"/>
      <c r="BL30" s="720"/>
      <c r="BM30" s="654">
        <v>96.9</v>
      </c>
      <c r="BN30" s="720"/>
      <c r="BO30" s="720"/>
      <c r="BP30" s="720"/>
      <c r="BQ30" s="721"/>
      <c r="BR30" s="719">
        <v>98.9</v>
      </c>
      <c r="BS30" s="720"/>
      <c r="BT30" s="720"/>
      <c r="BU30" s="720"/>
      <c r="BV30" s="720"/>
      <c r="BW30" s="720"/>
      <c r="BX30" s="654">
        <v>96.4</v>
      </c>
      <c r="BY30" s="720"/>
      <c r="BZ30" s="720"/>
      <c r="CA30" s="720"/>
      <c r="CB30" s="721"/>
      <c r="CD30" s="724"/>
      <c r="CE30" s="725"/>
      <c r="CF30" s="674" t="s">
        <v>305</v>
      </c>
      <c r="CG30" s="675"/>
      <c r="CH30" s="675"/>
      <c r="CI30" s="675"/>
      <c r="CJ30" s="675"/>
      <c r="CK30" s="675"/>
      <c r="CL30" s="675"/>
      <c r="CM30" s="675"/>
      <c r="CN30" s="675"/>
      <c r="CO30" s="675"/>
      <c r="CP30" s="675"/>
      <c r="CQ30" s="676"/>
      <c r="CR30" s="659">
        <v>11752126</v>
      </c>
      <c r="CS30" s="660"/>
      <c r="CT30" s="660"/>
      <c r="CU30" s="660"/>
      <c r="CV30" s="660"/>
      <c r="CW30" s="660"/>
      <c r="CX30" s="660"/>
      <c r="CY30" s="661"/>
      <c r="CZ30" s="664">
        <v>9</v>
      </c>
      <c r="DA30" s="693"/>
      <c r="DB30" s="693"/>
      <c r="DC30" s="697"/>
      <c r="DD30" s="668">
        <v>11315023</v>
      </c>
      <c r="DE30" s="660"/>
      <c r="DF30" s="660"/>
      <c r="DG30" s="660"/>
      <c r="DH30" s="660"/>
      <c r="DI30" s="660"/>
      <c r="DJ30" s="660"/>
      <c r="DK30" s="661"/>
      <c r="DL30" s="668">
        <v>11315023</v>
      </c>
      <c r="DM30" s="660"/>
      <c r="DN30" s="660"/>
      <c r="DO30" s="660"/>
      <c r="DP30" s="660"/>
      <c r="DQ30" s="660"/>
      <c r="DR30" s="660"/>
      <c r="DS30" s="660"/>
      <c r="DT30" s="660"/>
      <c r="DU30" s="660"/>
      <c r="DV30" s="661"/>
      <c r="DW30" s="664">
        <v>16.2</v>
      </c>
      <c r="DX30" s="693"/>
      <c r="DY30" s="693"/>
      <c r="DZ30" s="693"/>
      <c r="EA30" s="693"/>
      <c r="EB30" s="693"/>
      <c r="EC30" s="694"/>
    </row>
    <row r="31" spans="2:133" ht="11.25" customHeight="1">
      <c r="B31" s="656" t="s">
        <v>306</v>
      </c>
      <c r="C31" s="657"/>
      <c r="D31" s="657"/>
      <c r="E31" s="657"/>
      <c r="F31" s="657"/>
      <c r="G31" s="657"/>
      <c r="H31" s="657"/>
      <c r="I31" s="657"/>
      <c r="J31" s="657"/>
      <c r="K31" s="657"/>
      <c r="L31" s="657"/>
      <c r="M31" s="657"/>
      <c r="N31" s="657"/>
      <c r="O31" s="657"/>
      <c r="P31" s="657"/>
      <c r="Q31" s="658"/>
      <c r="R31" s="659">
        <v>1154430</v>
      </c>
      <c r="S31" s="660"/>
      <c r="T31" s="660"/>
      <c r="U31" s="660"/>
      <c r="V31" s="660"/>
      <c r="W31" s="660"/>
      <c r="X31" s="660"/>
      <c r="Y31" s="661"/>
      <c r="Z31" s="662">
        <v>0.9</v>
      </c>
      <c r="AA31" s="662"/>
      <c r="AB31" s="662"/>
      <c r="AC31" s="662"/>
      <c r="AD31" s="663" t="s">
        <v>236</v>
      </c>
      <c r="AE31" s="663"/>
      <c r="AF31" s="663"/>
      <c r="AG31" s="663"/>
      <c r="AH31" s="663"/>
      <c r="AI31" s="663"/>
      <c r="AJ31" s="663"/>
      <c r="AK31" s="663"/>
      <c r="AL31" s="664" t="s">
        <v>120</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99.2</v>
      </c>
      <c r="BH31" s="695"/>
      <c r="BI31" s="695"/>
      <c r="BJ31" s="695"/>
      <c r="BK31" s="695"/>
      <c r="BL31" s="695"/>
      <c r="BM31" s="665">
        <v>97.3</v>
      </c>
      <c r="BN31" s="717"/>
      <c r="BO31" s="717"/>
      <c r="BP31" s="717"/>
      <c r="BQ31" s="718"/>
      <c r="BR31" s="716">
        <v>98.8</v>
      </c>
      <c r="BS31" s="695"/>
      <c r="BT31" s="695"/>
      <c r="BU31" s="695"/>
      <c r="BV31" s="695"/>
      <c r="BW31" s="695"/>
      <c r="BX31" s="665">
        <v>96.7</v>
      </c>
      <c r="BY31" s="717"/>
      <c r="BZ31" s="717"/>
      <c r="CA31" s="717"/>
      <c r="CB31" s="718"/>
      <c r="CD31" s="724"/>
      <c r="CE31" s="725"/>
      <c r="CF31" s="674" t="s">
        <v>309</v>
      </c>
      <c r="CG31" s="675"/>
      <c r="CH31" s="675"/>
      <c r="CI31" s="675"/>
      <c r="CJ31" s="675"/>
      <c r="CK31" s="675"/>
      <c r="CL31" s="675"/>
      <c r="CM31" s="675"/>
      <c r="CN31" s="675"/>
      <c r="CO31" s="675"/>
      <c r="CP31" s="675"/>
      <c r="CQ31" s="676"/>
      <c r="CR31" s="659">
        <v>991662</v>
      </c>
      <c r="CS31" s="695"/>
      <c r="CT31" s="695"/>
      <c r="CU31" s="695"/>
      <c r="CV31" s="695"/>
      <c r="CW31" s="695"/>
      <c r="CX31" s="695"/>
      <c r="CY31" s="696"/>
      <c r="CZ31" s="664">
        <v>0.8</v>
      </c>
      <c r="DA31" s="693"/>
      <c r="DB31" s="693"/>
      <c r="DC31" s="697"/>
      <c r="DD31" s="668">
        <v>937961</v>
      </c>
      <c r="DE31" s="695"/>
      <c r="DF31" s="695"/>
      <c r="DG31" s="695"/>
      <c r="DH31" s="695"/>
      <c r="DI31" s="695"/>
      <c r="DJ31" s="695"/>
      <c r="DK31" s="696"/>
      <c r="DL31" s="668">
        <v>937961</v>
      </c>
      <c r="DM31" s="695"/>
      <c r="DN31" s="695"/>
      <c r="DO31" s="695"/>
      <c r="DP31" s="695"/>
      <c r="DQ31" s="695"/>
      <c r="DR31" s="695"/>
      <c r="DS31" s="695"/>
      <c r="DT31" s="695"/>
      <c r="DU31" s="695"/>
      <c r="DV31" s="696"/>
      <c r="DW31" s="664">
        <v>1.3</v>
      </c>
      <c r="DX31" s="693"/>
      <c r="DY31" s="693"/>
      <c r="DZ31" s="693"/>
      <c r="EA31" s="693"/>
      <c r="EB31" s="693"/>
      <c r="EC31" s="694"/>
    </row>
    <row r="32" spans="2:133" ht="11.25" customHeight="1">
      <c r="B32" s="656" t="s">
        <v>310</v>
      </c>
      <c r="C32" s="657"/>
      <c r="D32" s="657"/>
      <c r="E32" s="657"/>
      <c r="F32" s="657"/>
      <c r="G32" s="657"/>
      <c r="H32" s="657"/>
      <c r="I32" s="657"/>
      <c r="J32" s="657"/>
      <c r="K32" s="657"/>
      <c r="L32" s="657"/>
      <c r="M32" s="657"/>
      <c r="N32" s="657"/>
      <c r="O32" s="657"/>
      <c r="P32" s="657"/>
      <c r="Q32" s="658"/>
      <c r="R32" s="659">
        <v>2977983</v>
      </c>
      <c r="S32" s="660"/>
      <c r="T32" s="660"/>
      <c r="U32" s="660"/>
      <c r="V32" s="660"/>
      <c r="W32" s="660"/>
      <c r="X32" s="660"/>
      <c r="Y32" s="661"/>
      <c r="Z32" s="662">
        <v>2.2999999999999998</v>
      </c>
      <c r="AA32" s="662"/>
      <c r="AB32" s="662"/>
      <c r="AC32" s="662"/>
      <c r="AD32" s="663" t="s">
        <v>120</v>
      </c>
      <c r="AE32" s="663"/>
      <c r="AF32" s="663"/>
      <c r="AG32" s="663"/>
      <c r="AH32" s="663"/>
      <c r="AI32" s="663"/>
      <c r="AJ32" s="663"/>
      <c r="AK32" s="663"/>
      <c r="AL32" s="664" t="s">
        <v>120</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99.1</v>
      </c>
      <c r="BH32" s="729"/>
      <c r="BI32" s="729"/>
      <c r="BJ32" s="729"/>
      <c r="BK32" s="729"/>
      <c r="BL32" s="729"/>
      <c r="BM32" s="730">
        <v>96.3</v>
      </c>
      <c r="BN32" s="729"/>
      <c r="BO32" s="729"/>
      <c r="BP32" s="729"/>
      <c r="BQ32" s="731"/>
      <c r="BR32" s="728">
        <v>99</v>
      </c>
      <c r="BS32" s="729"/>
      <c r="BT32" s="729"/>
      <c r="BU32" s="729"/>
      <c r="BV32" s="729"/>
      <c r="BW32" s="729"/>
      <c r="BX32" s="730">
        <v>95.8</v>
      </c>
      <c r="BY32" s="729"/>
      <c r="BZ32" s="729"/>
      <c r="CA32" s="729"/>
      <c r="CB32" s="731"/>
      <c r="CD32" s="726"/>
      <c r="CE32" s="727"/>
      <c r="CF32" s="674" t="s">
        <v>312</v>
      </c>
      <c r="CG32" s="675"/>
      <c r="CH32" s="675"/>
      <c r="CI32" s="675"/>
      <c r="CJ32" s="675"/>
      <c r="CK32" s="675"/>
      <c r="CL32" s="675"/>
      <c r="CM32" s="675"/>
      <c r="CN32" s="675"/>
      <c r="CO32" s="675"/>
      <c r="CP32" s="675"/>
      <c r="CQ32" s="676"/>
      <c r="CR32" s="659">
        <v>238</v>
      </c>
      <c r="CS32" s="660"/>
      <c r="CT32" s="660"/>
      <c r="CU32" s="660"/>
      <c r="CV32" s="660"/>
      <c r="CW32" s="660"/>
      <c r="CX32" s="660"/>
      <c r="CY32" s="661"/>
      <c r="CZ32" s="664">
        <v>0</v>
      </c>
      <c r="DA32" s="693"/>
      <c r="DB32" s="693"/>
      <c r="DC32" s="697"/>
      <c r="DD32" s="668">
        <v>238</v>
      </c>
      <c r="DE32" s="660"/>
      <c r="DF32" s="660"/>
      <c r="DG32" s="660"/>
      <c r="DH32" s="660"/>
      <c r="DI32" s="660"/>
      <c r="DJ32" s="660"/>
      <c r="DK32" s="661"/>
      <c r="DL32" s="668">
        <v>238</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313</v>
      </c>
      <c r="C33" s="657"/>
      <c r="D33" s="657"/>
      <c r="E33" s="657"/>
      <c r="F33" s="657"/>
      <c r="G33" s="657"/>
      <c r="H33" s="657"/>
      <c r="I33" s="657"/>
      <c r="J33" s="657"/>
      <c r="K33" s="657"/>
      <c r="L33" s="657"/>
      <c r="M33" s="657"/>
      <c r="N33" s="657"/>
      <c r="O33" s="657"/>
      <c r="P33" s="657"/>
      <c r="Q33" s="658"/>
      <c r="R33" s="659">
        <v>1517089</v>
      </c>
      <c r="S33" s="660"/>
      <c r="T33" s="660"/>
      <c r="U33" s="660"/>
      <c r="V33" s="660"/>
      <c r="W33" s="660"/>
      <c r="X33" s="660"/>
      <c r="Y33" s="661"/>
      <c r="Z33" s="662">
        <v>1.1000000000000001</v>
      </c>
      <c r="AA33" s="662"/>
      <c r="AB33" s="662"/>
      <c r="AC33" s="662"/>
      <c r="AD33" s="663" t="s">
        <v>120</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46998526</v>
      </c>
      <c r="CS33" s="695"/>
      <c r="CT33" s="695"/>
      <c r="CU33" s="695"/>
      <c r="CV33" s="695"/>
      <c r="CW33" s="695"/>
      <c r="CX33" s="695"/>
      <c r="CY33" s="696"/>
      <c r="CZ33" s="664">
        <v>35.9</v>
      </c>
      <c r="DA33" s="693"/>
      <c r="DB33" s="693"/>
      <c r="DC33" s="697"/>
      <c r="DD33" s="668">
        <v>34222843</v>
      </c>
      <c r="DE33" s="695"/>
      <c r="DF33" s="695"/>
      <c r="DG33" s="695"/>
      <c r="DH33" s="695"/>
      <c r="DI33" s="695"/>
      <c r="DJ33" s="695"/>
      <c r="DK33" s="696"/>
      <c r="DL33" s="668">
        <v>29532495</v>
      </c>
      <c r="DM33" s="695"/>
      <c r="DN33" s="695"/>
      <c r="DO33" s="695"/>
      <c r="DP33" s="695"/>
      <c r="DQ33" s="695"/>
      <c r="DR33" s="695"/>
      <c r="DS33" s="695"/>
      <c r="DT33" s="695"/>
      <c r="DU33" s="695"/>
      <c r="DV33" s="696"/>
      <c r="DW33" s="664">
        <v>42.3</v>
      </c>
      <c r="DX33" s="693"/>
      <c r="DY33" s="693"/>
      <c r="DZ33" s="693"/>
      <c r="EA33" s="693"/>
      <c r="EB33" s="693"/>
      <c r="EC33" s="694"/>
    </row>
    <row r="34" spans="2:133" ht="11.25" customHeight="1">
      <c r="B34" s="656" t="s">
        <v>315</v>
      </c>
      <c r="C34" s="657"/>
      <c r="D34" s="657"/>
      <c r="E34" s="657"/>
      <c r="F34" s="657"/>
      <c r="G34" s="657"/>
      <c r="H34" s="657"/>
      <c r="I34" s="657"/>
      <c r="J34" s="657"/>
      <c r="K34" s="657"/>
      <c r="L34" s="657"/>
      <c r="M34" s="657"/>
      <c r="N34" s="657"/>
      <c r="O34" s="657"/>
      <c r="P34" s="657"/>
      <c r="Q34" s="658"/>
      <c r="R34" s="659">
        <v>4103025</v>
      </c>
      <c r="S34" s="660"/>
      <c r="T34" s="660"/>
      <c r="U34" s="660"/>
      <c r="V34" s="660"/>
      <c r="W34" s="660"/>
      <c r="X34" s="660"/>
      <c r="Y34" s="661"/>
      <c r="Z34" s="662">
        <v>3.1</v>
      </c>
      <c r="AA34" s="662"/>
      <c r="AB34" s="662"/>
      <c r="AC34" s="662"/>
      <c r="AD34" s="663">
        <v>9555</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16802505</v>
      </c>
      <c r="CS34" s="660"/>
      <c r="CT34" s="660"/>
      <c r="CU34" s="660"/>
      <c r="CV34" s="660"/>
      <c r="CW34" s="660"/>
      <c r="CX34" s="660"/>
      <c r="CY34" s="661"/>
      <c r="CZ34" s="664">
        <v>12.9</v>
      </c>
      <c r="DA34" s="693"/>
      <c r="DB34" s="693"/>
      <c r="DC34" s="697"/>
      <c r="DD34" s="668">
        <v>12741548</v>
      </c>
      <c r="DE34" s="660"/>
      <c r="DF34" s="660"/>
      <c r="DG34" s="660"/>
      <c r="DH34" s="660"/>
      <c r="DI34" s="660"/>
      <c r="DJ34" s="660"/>
      <c r="DK34" s="661"/>
      <c r="DL34" s="668">
        <v>11670996</v>
      </c>
      <c r="DM34" s="660"/>
      <c r="DN34" s="660"/>
      <c r="DO34" s="660"/>
      <c r="DP34" s="660"/>
      <c r="DQ34" s="660"/>
      <c r="DR34" s="660"/>
      <c r="DS34" s="660"/>
      <c r="DT34" s="660"/>
      <c r="DU34" s="660"/>
      <c r="DV34" s="661"/>
      <c r="DW34" s="664">
        <v>16.7</v>
      </c>
      <c r="DX34" s="693"/>
      <c r="DY34" s="693"/>
      <c r="DZ34" s="693"/>
      <c r="EA34" s="693"/>
      <c r="EB34" s="693"/>
      <c r="EC34" s="694"/>
    </row>
    <row r="35" spans="2:133" ht="11.25" customHeight="1">
      <c r="B35" s="656" t="s">
        <v>319</v>
      </c>
      <c r="C35" s="657"/>
      <c r="D35" s="657"/>
      <c r="E35" s="657"/>
      <c r="F35" s="657"/>
      <c r="G35" s="657"/>
      <c r="H35" s="657"/>
      <c r="I35" s="657"/>
      <c r="J35" s="657"/>
      <c r="K35" s="657"/>
      <c r="L35" s="657"/>
      <c r="M35" s="657"/>
      <c r="N35" s="657"/>
      <c r="O35" s="657"/>
      <c r="P35" s="657"/>
      <c r="Q35" s="658"/>
      <c r="R35" s="659">
        <v>14214943</v>
      </c>
      <c r="S35" s="660"/>
      <c r="T35" s="660"/>
      <c r="U35" s="660"/>
      <c r="V35" s="660"/>
      <c r="W35" s="660"/>
      <c r="X35" s="660"/>
      <c r="Y35" s="661"/>
      <c r="Z35" s="662">
        <v>10.8</v>
      </c>
      <c r="AA35" s="662"/>
      <c r="AB35" s="662"/>
      <c r="AC35" s="662"/>
      <c r="AD35" s="663" t="s">
        <v>167</v>
      </c>
      <c r="AE35" s="663"/>
      <c r="AF35" s="663"/>
      <c r="AG35" s="663"/>
      <c r="AH35" s="663"/>
      <c r="AI35" s="663"/>
      <c r="AJ35" s="663"/>
      <c r="AK35" s="663"/>
      <c r="AL35" s="664" t="s">
        <v>120</v>
      </c>
      <c r="AM35" s="665"/>
      <c r="AN35" s="665"/>
      <c r="AO35" s="666"/>
      <c r="AP35" s="214"/>
      <c r="AQ35" s="732" t="s">
        <v>320</v>
      </c>
      <c r="AR35" s="733"/>
      <c r="AS35" s="733"/>
      <c r="AT35" s="733"/>
      <c r="AU35" s="733"/>
      <c r="AV35" s="733"/>
      <c r="AW35" s="733"/>
      <c r="AX35" s="733"/>
      <c r="AY35" s="734"/>
      <c r="AZ35" s="648">
        <v>13457026</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465423</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1416142</v>
      </c>
      <c r="CS35" s="695"/>
      <c r="CT35" s="695"/>
      <c r="CU35" s="695"/>
      <c r="CV35" s="695"/>
      <c r="CW35" s="695"/>
      <c r="CX35" s="695"/>
      <c r="CY35" s="696"/>
      <c r="CZ35" s="664">
        <v>1.1000000000000001</v>
      </c>
      <c r="DA35" s="693"/>
      <c r="DB35" s="693"/>
      <c r="DC35" s="697"/>
      <c r="DD35" s="668">
        <v>1106093</v>
      </c>
      <c r="DE35" s="695"/>
      <c r="DF35" s="695"/>
      <c r="DG35" s="695"/>
      <c r="DH35" s="695"/>
      <c r="DI35" s="695"/>
      <c r="DJ35" s="695"/>
      <c r="DK35" s="696"/>
      <c r="DL35" s="668">
        <v>1106093</v>
      </c>
      <c r="DM35" s="695"/>
      <c r="DN35" s="695"/>
      <c r="DO35" s="695"/>
      <c r="DP35" s="695"/>
      <c r="DQ35" s="695"/>
      <c r="DR35" s="695"/>
      <c r="DS35" s="695"/>
      <c r="DT35" s="695"/>
      <c r="DU35" s="695"/>
      <c r="DV35" s="696"/>
      <c r="DW35" s="664">
        <v>1.6</v>
      </c>
      <c r="DX35" s="693"/>
      <c r="DY35" s="693"/>
      <c r="DZ35" s="693"/>
      <c r="EA35" s="693"/>
      <c r="EB35" s="693"/>
      <c r="EC35" s="694"/>
    </row>
    <row r="36" spans="2:133" ht="11.25" customHeight="1">
      <c r="B36" s="656" t="s">
        <v>323</v>
      </c>
      <c r="C36" s="657"/>
      <c r="D36" s="657"/>
      <c r="E36" s="657"/>
      <c r="F36" s="657"/>
      <c r="G36" s="657"/>
      <c r="H36" s="657"/>
      <c r="I36" s="657"/>
      <c r="J36" s="657"/>
      <c r="K36" s="657"/>
      <c r="L36" s="657"/>
      <c r="M36" s="657"/>
      <c r="N36" s="657"/>
      <c r="O36" s="657"/>
      <c r="P36" s="657"/>
      <c r="Q36" s="658"/>
      <c r="R36" s="659" t="s">
        <v>236</v>
      </c>
      <c r="S36" s="660"/>
      <c r="T36" s="660"/>
      <c r="U36" s="660"/>
      <c r="V36" s="660"/>
      <c r="W36" s="660"/>
      <c r="X36" s="660"/>
      <c r="Y36" s="661"/>
      <c r="Z36" s="662" t="s">
        <v>236</v>
      </c>
      <c r="AA36" s="662"/>
      <c r="AB36" s="662"/>
      <c r="AC36" s="662"/>
      <c r="AD36" s="663" t="s">
        <v>120</v>
      </c>
      <c r="AE36" s="663"/>
      <c r="AF36" s="663"/>
      <c r="AG36" s="663"/>
      <c r="AH36" s="663"/>
      <c r="AI36" s="663"/>
      <c r="AJ36" s="663"/>
      <c r="AK36" s="663"/>
      <c r="AL36" s="664" t="s">
        <v>120</v>
      </c>
      <c r="AM36" s="665"/>
      <c r="AN36" s="665"/>
      <c r="AO36" s="666"/>
      <c r="AQ36" s="736" t="s">
        <v>324</v>
      </c>
      <c r="AR36" s="737"/>
      <c r="AS36" s="737"/>
      <c r="AT36" s="737"/>
      <c r="AU36" s="737"/>
      <c r="AV36" s="737"/>
      <c r="AW36" s="737"/>
      <c r="AX36" s="737"/>
      <c r="AY36" s="738"/>
      <c r="AZ36" s="659">
        <v>1761000</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-349763</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12762874</v>
      </c>
      <c r="CS36" s="660"/>
      <c r="CT36" s="660"/>
      <c r="CU36" s="660"/>
      <c r="CV36" s="660"/>
      <c r="CW36" s="660"/>
      <c r="CX36" s="660"/>
      <c r="CY36" s="661"/>
      <c r="CZ36" s="664">
        <v>9.8000000000000007</v>
      </c>
      <c r="DA36" s="693"/>
      <c r="DB36" s="693"/>
      <c r="DC36" s="697"/>
      <c r="DD36" s="668">
        <v>10879688</v>
      </c>
      <c r="DE36" s="660"/>
      <c r="DF36" s="660"/>
      <c r="DG36" s="660"/>
      <c r="DH36" s="660"/>
      <c r="DI36" s="660"/>
      <c r="DJ36" s="660"/>
      <c r="DK36" s="661"/>
      <c r="DL36" s="668">
        <v>8239855</v>
      </c>
      <c r="DM36" s="660"/>
      <c r="DN36" s="660"/>
      <c r="DO36" s="660"/>
      <c r="DP36" s="660"/>
      <c r="DQ36" s="660"/>
      <c r="DR36" s="660"/>
      <c r="DS36" s="660"/>
      <c r="DT36" s="660"/>
      <c r="DU36" s="660"/>
      <c r="DV36" s="661"/>
      <c r="DW36" s="664">
        <v>11.8</v>
      </c>
      <c r="DX36" s="693"/>
      <c r="DY36" s="693"/>
      <c r="DZ36" s="693"/>
      <c r="EA36" s="693"/>
      <c r="EB36" s="693"/>
      <c r="EC36" s="694"/>
    </row>
    <row r="37" spans="2:133" ht="11.25" customHeight="1">
      <c r="B37" s="656" t="s">
        <v>327</v>
      </c>
      <c r="C37" s="657"/>
      <c r="D37" s="657"/>
      <c r="E37" s="657"/>
      <c r="F37" s="657"/>
      <c r="G37" s="657"/>
      <c r="H37" s="657"/>
      <c r="I37" s="657"/>
      <c r="J37" s="657"/>
      <c r="K37" s="657"/>
      <c r="L37" s="657"/>
      <c r="M37" s="657"/>
      <c r="N37" s="657"/>
      <c r="O37" s="657"/>
      <c r="P37" s="657"/>
      <c r="Q37" s="658"/>
      <c r="R37" s="659">
        <v>4696843</v>
      </c>
      <c r="S37" s="660"/>
      <c r="T37" s="660"/>
      <c r="U37" s="660"/>
      <c r="V37" s="660"/>
      <c r="W37" s="660"/>
      <c r="X37" s="660"/>
      <c r="Y37" s="661"/>
      <c r="Z37" s="662">
        <v>3.6</v>
      </c>
      <c r="AA37" s="662"/>
      <c r="AB37" s="662"/>
      <c r="AC37" s="662"/>
      <c r="AD37" s="663" t="s">
        <v>120</v>
      </c>
      <c r="AE37" s="663"/>
      <c r="AF37" s="663"/>
      <c r="AG37" s="663"/>
      <c r="AH37" s="663"/>
      <c r="AI37" s="663"/>
      <c r="AJ37" s="663"/>
      <c r="AK37" s="663"/>
      <c r="AL37" s="664" t="s">
        <v>120</v>
      </c>
      <c r="AM37" s="665"/>
      <c r="AN37" s="665"/>
      <c r="AO37" s="666"/>
      <c r="AQ37" s="736" t="s">
        <v>328</v>
      </c>
      <c r="AR37" s="737"/>
      <c r="AS37" s="737"/>
      <c r="AT37" s="737"/>
      <c r="AU37" s="737"/>
      <c r="AV37" s="737"/>
      <c r="AW37" s="737"/>
      <c r="AX37" s="737"/>
      <c r="AY37" s="738"/>
      <c r="AZ37" s="659">
        <v>292201</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41947</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3612254</v>
      </c>
      <c r="CS37" s="695"/>
      <c r="CT37" s="695"/>
      <c r="CU37" s="695"/>
      <c r="CV37" s="695"/>
      <c r="CW37" s="695"/>
      <c r="CX37" s="695"/>
      <c r="CY37" s="696"/>
      <c r="CZ37" s="664">
        <v>2.8</v>
      </c>
      <c r="DA37" s="693"/>
      <c r="DB37" s="693"/>
      <c r="DC37" s="697"/>
      <c r="DD37" s="668">
        <v>3574100</v>
      </c>
      <c r="DE37" s="695"/>
      <c r="DF37" s="695"/>
      <c r="DG37" s="695"/>
      <c r="DH37" s="695"/>
      <c r="DI37" s="695"/>
      <c r="DJ37" s="695"/>
      <c r="DK37" s="696"/>
      <c r="DL37" s="668">
        <v>3403933</v>
      </c>
      <c r="DM37" s="695"/>
      <c r="DN37" s="695"/>
      <c r="DO37" s="695"/>
      <c r="DP37" s="695"/>
      <c r="DQ37" s="695"/>
      <c r="DR37" s="695"/>
      <c r="DS37" s="695"/>
      <c r="DT37" s="695"/>
      <c r="DU37" s="695"/>
      <c r="DV37" s="696"/>
      <c r="DW37" s="664">
        <v>4.9000000000000004</v>
      </c>
      <c r="DX37" s="693"/>
      <c r="DY37" s="693"/>
      <c r="DZ37" s="693"/>
      <c r="EA37" s="693"/>
      <c r="EB37" s="693"/>
      <c r="EC37" s="694"/>
    </row>
    <row r="38" spans="2:133" ht="11.25" customHeight="1">
      <c r="B38" s="704" t="s">
        <v>331</v>
      </c>
      <c r="C38" s="705"/>
      <c r="D38" s="705"/>
      <c r="E38" s="705"/>
      <c r="F38" s="705"/>
      <c r="G38" s="705"/>
      <c r="H38" s="705"/>
      <c r="I38" s="705"/>
      <c r="J38" s="705"/>
      <c r="K38" s="705"/>
      <c r="L38" s="705"/>
      <c r="M38" s="705"/>
      <c r="N38" s="705"/>
      <c r="O38" s="705"/>
      <c r="P38" s="705"/>
      <c r="Q38" s="706"/>
      <c r="R38" s="739">
        <v>132020443</v>
      </c>
      <c r="S38" s="740"/>
      <c r="T38" s="740"/>
      <c r="U38" s="740"/>
      <c r="V38" s="740"/>
      <c r="W38" s="740"/>
      <c r="X38" s="740"/>
      <c r="Y38" s="741"/>
      <c r="Z38" s="742">
        <v>100</v>
      </c>
      <c r="AA38" s="742"/>
      <c r="AB38" s="742"/>
      <c r="AC38" s="742"/>
      <c r="AD38" s="743">
        <v>65087086</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v>103583</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69797</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11597825</v>
      </c>
      <c r="CS38" s="660"/>
      <c r="CT38" s="660"/>
      <c r="CU38" s="660"/>
      <c r="CV38" s="660"/>
      <c r="CW38" s="660"/>
      <c r="CX38" s="660"/>
      <c r="CY38" s="661"/>
      <c r="CZ38" s="664">
        <v>8.9</v>
      </c>
      <c r="DA38" s="693"/>
      <c r="DB38" s="693"/>
      <c r="DC38" s="697"/>
      <c r="DD38" s="668">
        <v>9404539</v>
      </c>
      <c r="DE38" s="660"/>
      <c r="DF38" s="660"/>
      <c r="DG38" s="660"/>
      <c r="DH38" s="660"/>
      <c r="DI38" s="660"/>
      <c r="DJ38" s="660"/>
      <c r="DK38" s="661"/>
      <c r="DL38" s="668">
        <v>8515551</v>
      </c>
      <c r="DM38" s="660"/>
      <c r="DN38" s="660"/>
      <c r="DO38" s="660"/>
      <c r="DP38" s="660"/>
      <c r="DQ38" s="660"/>
      <c r="DR38" s="660"/>
      <c r="DS38" s="660"/>
      <c r="DT38" s="660"/>
      <c r="DU38" s="660"/>
      <c r="DV38" s="661"/>
      <c r="DW38" s="664">
        <v>12.2</v>
      </c>
      <c r="DX38" s="693"/>
      <c r="DY38" s="693"/>
      <c r="DZ38" s="693"/>
      <c r="EA38" s="693"/>
      <c r="EB38" s="693"/>
      <c r="EC38" s="694"/>
    </row>
    <row r="39" spans="2:133" ht="11.25" customHeight="1">
      <c r="AQ39" s="736" t="s">
        <v>335</v>
      </c>
      <c r="AR39" s="737"/>
      <c r="AS39" s="737"/>
      <c r="AT39" s="737"/>
      <c r="AU39" s="737"/>
      <c r="AV39" s="737"/>
      <c r="AW39" s="737"/>
      <c r="AX39" s="737"/>
      <c r="AY39" s="738"/>
      <c r="AZ39" s="659" t="s">
        <v>167</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92</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1352997</v>
      </c>
      <c r="CS39" s="695"/>
      <c r="CT39" s="695"/>
      <c r="CU39" s="695"/>
      <c r="CV39" s="695"/>
      <c r="CW39" s="695"/>
      <c r="CX39" s="695"/>
      <c r="CY39" s="696"/>
      <c r="CZ39" s="664">
        <v>1</v>
      </c>
      <c r="DA39" s="693"/>
      <c r="DB39" s="693"/>
      <c r="DC39" s="697"/>
      <c r="DD39" s="668">
        <v>20172</v>
      </c>
      <c r="DE39" s="695"/>
      <c r="DF39" s="695"/>
      <c r="DG39" s="695"/>
      <c r="DH39" s="695"/>
      <c r="DI39" s="695"/>
      <c r="DJ39" s="695"/>
      <c r="DK39" s="696"/>
      <c r="DL39" s="668" t="s">
        <v>236</v>
      </c>
      <c r="DM39" s="695"/>
      <c r="DN39" s="695"/>
      <c r="DO39" s="695"/>
      <c r="DP39" s="695"/>
      <c r="DQ39" s="695"/>
      <c r="DR39" s="695"/>
      <c r="DS39" s="695"/>
      <c r="DT39" s="695"/>
      <c r="DU39" s="695"/>
      <c r="DV39" s="696"/>
      <c r="DW39" s="664" t="s">
        <v>236</v>
      </c>
      <c r="DX39" s="693"/>
      <c r="DY39" s="693"/>
      <c r="DZ39" s="693"/>
      <c r="EA39" s="693"/>
      <c r="EB39" s="693"/>
      <c r="EC39" s="694"/>
    </row>
    <row r="40" spans="2:133" ht="11.25" customHeight="1">
      <c r="AQ40" s="736" t="s">
        <v>339</v>
      </c>
      <c r="AR40" s="737"/>
      <c r="AS40" s="737"/>
      <c r="AT40" s="737"/>
      <c r="AU40" s="737"/>
      <c r="AV40" s="737"/>
      <c r="AW40" s="737"/>
      <c r="AX40" s="737"/>
      <c r="AY40" s="738"/>
      <c r="AZ40" s="659">
        <v>3260562</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138</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3066183</v>
      </c>
      <c r="CS40" s="660"/>
      <c r="CT40" s="660"/>
      <c r="CU40" s="660"/>
      <c r="CV40" s="660"/>
      <c r="CW40" s="660"/>
      <c r="CX40" s="660"/>
      <c r="CY40" s="661"/>
      <c r="CZ40" s="664">
        <v>2.2999999999999998</v>
      </c>
      <c r="DA40" s="693"/>
      <c r="DB40" s="693"/>
      <c r="DC40" s="697"/>
      <c r="DD40" s="668">
        <v>70803</v>
      </c>
      <c r="DE40" s="660"/>
      <c r="DF40" s="660"/>
      <c r="DG40" s="660"/>
      <c r="DH40" s="660"/>
      <c r="DI40" s="660"/>
      <c r="DJ40" s="660"/>
      <c r="DK40" s="661"/>
      <c r="DL40" s="668" t="s">
        <v>120</v>
      </c>
      <c r="DM40" s="660"/>
      <c r="DN40" s="660"/>
      <c r="DO40" s="660"/>
      <c r="DP40" s="660"/>
      <c r="DQ40" s="660"/>
      <c r="DR40" s="660"/>
      <c r="DS40" s="660"/>
      <c r="DT40" s="660"/>
      <c r="DU40" s="660"/>
      <c r="DV40" s="661"/>
      <c r="DW40" s="664" t="s">
        <v>120</v>
      </c>
      <c r="DX40" s="693"/>
      <c r="DY40" s="693"/>
      <c r="DZ40" s="693"/>
      <c r="EA40" s="693"/>
      <c r="EB40" s="693"/>
      <c r="EC40" s="694"/>
    </row>
    <row r="41" spans="2:133" ht="11.25" customHeight="1">
      <c r="AQ41" s="746" t="s">
        <v>342</v>
      </c>
      <c r="AR41" s="747"/>
      <c r="AS41" s="747"/>
      <c r="AT41" s="747"/>
      <c r="AU41" s="747"/>
      <c r="AV41" s="747"/>
      <c r="AW41" s="747"/>
      <c r="AX41" s="747"/>
      <c r="AY41" s="748"/>
      <c r="AZ41" s="739">
        <v>8039680</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331</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120</v>
      </c>
      <c r="CS41" s="695"/>
      <c r="CT41" s="695"/>
      <c r="CU41" s="695"/>
      <c r="CV41" s="695"/>
      <c r="CW41" s="695"/>
      <c r="CX41" s="695"/>
      <c r="CY41" s="696"/>
      <c r="CZ41" s="664" t="s">
        <v>236</v>
      </c>
      <c r="DA41" s="693"/>
      <c r="DB41" s="693"/>
      <c r="DC41" s="697"/>
      <c r="DD41" s="668" t="s">
        <v>236</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16813409</v>
      </c>
      <c r="CS42" s="660"/>
      <c r="CT42" s="660"/>
      <c r="CU42" s="660"/>
      <c r="CV42" s="660"/>
      <c r="CW42" s="660"/>
      <c r="CX42" s="660"/>
      <c r="CY42" s="661"/>
      <c r="CZ42" s="664">
        <v>12.9</v>
      </c>
      <c r="DA42" s="665"/>
      <c r="DB42" s="665"/>
      <c r="DC42" s="760"/>
      <c r="DD42" s="668">
        <v>2858232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389666</v>
      </c>
      <c r="CS43" s="695"/>
      <c r="CT43" s="695"/>
      <c r="CU43" s="695"/>
      <c r="CV43" s="695"/>
      <c r="CW43" s="695"/>
      <c r="CX43" s="695"/>
      <c r="CY43" s="696"/>
      <c r="CZ43" s="664">
        <v>0.3</v>
      </c>
      <c r="DA43" s="693"/>
      <c r="DB43" s="693"/>
      <c r="DC43" s="697"/>
      <c r="DD43" s="668">
        <v>389666</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300</v>
      </c>
      <c r="CE44" s="772"/>
      <c r="CF44" s="656" t="s">
        <v>350</v>
      </c>
      <c r="CG44" s="657"/>
      <c r="CH44" s="657"/>
      <c r="CI44" s="657"/>
      <c r="CJ44" s="657"/>
      <c r="CK44" s="657"/>
      <c r="CL44" s="657"/>
      <c r="CM44" s="657"/>
      <c r="CN44" s="657"/>
      <c r="CO44" s="657"/>
      <c r="CP44" s="657"/>
      <c r="CQ44" s="658"/>
      <c r="CR44" s="659">
        <v>16657621</v>
      </c>
      <c r="CS44" s="660"/>
      <c r="CT44" s="660"/>
      <c r="CU44" s="660"/>
      <c r="CV44" s="660"/>
      <c r="CW44" s="660"/>
      <c r="CX44" s="660"/>
      <c r="CY44" s="661"/>
      <c r="CZ44" s="664">
        <v>12.7</v>
      </c>
      <c r="DA44" s="665"/>
      <c r="DB44" s="665"/>
      <c r="DC44" s="760"/>
      <c r="DD44" s="668">
        <v>2853098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6388392</v>
      </c>
      <c r="CS45" s="695"/>
      <c r="CT45" s="695"/>
      <c r="CU45" s="695"/>
      <c r="CV45" s="695"/>
      <c r="CW45" s="695"/>
      <c r="CX45" s="695"/>
      <c r="CY45" s="696"/>
      <c r="CZ45" s="664">
        <v>4.9000000000000004</v>
      </c>
      <c r="DA45" s="693"/>
      <c r="DB45" s="693"/>
      <c r="DC45" s="697"/>
      <c r="DD45" s="668">
        <v>617633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7135722</v>
      </c>
      <c r="CS46" s="660"/>
      <c r="CT46" s="660"/>
      <c r="CU46" s="660"/>
      <c r="CV46" s="660"/>
      <c r="CW46" s="660"/>
      <c r="CX46" s="660"/>
      <c r="CY46" s="661"/>
      <c r="CZ46" s="664">
        <v>5.5</v>
      </c>
      <c r="DA46" s="665"/>
      <c r="DB46" s="665"/>
      <c r="DC46" s="760"/>
      <c r="DD46" s="668">
        <v>1784642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v>155788</v>
      </c>
      <c r="CS47" s="695"/>
      <c r="CT47" s="695"/>
      <c r="CU47" s="695"/>
      <c r="CV47" s="695"/>
      <c r="CW47" s="695"/>
      <c r="CX47" s="695"/>
      <c r="CY47" s="696"/>
      <c r="CZ47" s="664">
        <v>0.1</v>
      </c>
      <c r="DA47" s="693"/>
      <c r="DB47" s="693"/>
      <c r="DC47" s="697"/>
      <c r="DD47" s="668">
        <v>5134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236</v>
      </c>
      <c r="CS48" s="660"/>
      <c r="CT48" s="660"/>
      <c r="CU48" s="660"/>
      <c r="CV48" s="660"/>
      <c r="CW48" s="660"/>
      <c r="CX48" s="660"/>
      <c r="CY48" s="661"/>
      <c r="CZ48" s="664" t="s">
        <v>120</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130741675</v>
      </c>
      <c r="CS49" s="729"/>
      <c r="CT49" s="729"/>
      <c r="CU49" s="729"/>
      <c r="CV49" s="729"/>
      <c r="CW49" s="729"/>
      <c r="CX49" s="729"/>
      <c r="CY49" s="761"/>
      <c r="CZ49" s="744">
        <v>100</v>
      </c>
      <c r="DA49" s="762"/>
      <c r="DB49" s="762"/>
      <c r="DC49" s="763"/>
      <c r="DD49" s="764">
        <v>74409956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F8BrukVe35x9PC7GKwcRhgtO2w3N3t3jxOlEzIPHVTrCLXQ1kGFIv3N8FyzRFom+hY1gZO+G4G+XCZX/zZno0w==" saltValue="PRR4CJD3bncBNOepeaGhv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131764</v>
      </c>
      <c r="R7" s="795"/>
      <c r="S7" s="795"/>
      <c r="T7" s="795"/>
      <c r="U7" s="795"/>
      <c r="V7" s="795">
        <v>130651</v>
      </c>
      <c r="W7" s="795"/>
      <c r="X7" s="795"/>
      <c r="Y7" s="795"/>
      <c r="Z7" s="795"/>
      <c r="AA7" s="795">
        <v>1113</v>
      </c>
      <c r="AB7" s="795"/>
      <c r="AC7" s="795"/>
      <c r="AD7" s="795"/>
      <c r="AE7" s="796"/>
      <c r="AF7" s="797">
        <v>869</v>
      </c>
      <c r="AG7" s="798"/>
      <c r="AH7" s="798"/>
      <c r="AI7" s="798"/>
      <c r="AJ7" s="799"/>
      <c r="AK7" s="834">
        <v>2978</v>
      </c>
      <c r="AL7" s="835"/>
      <c r="AM7" s="835"/>
      <c r="AN7" s="835"/>
      <c r="AO7" s="835"/>
      <c r="AP7" s="835">
        <v>144975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597</v>
      </c>
      <c r="BT7" s="839"/>
      <c r="BU7" s="839"/>
      <c r="BV7" s="839"/>
      <c r="BW7" s="839"/>
      <c r="BX7" s="839"/>
      <c r="BY7" s="839"/>
      <c r="BZ7" s="839"/>
      <c r="CA7" s="839"/>
      <c r="CB7" s="839"/>
      <c r="CC7" s="839"/>
      <c r="CD7" s="839"/>
      <c r="CE7" s="839"/>
      <c r="CF7" s="839"/>
      <c r="CG7" s="840"/>
      <c r="CH7" s="831">
        <v>81</v>
      </c>
      <c r="CI7" s="832"/>
      <c r="CJ7" s="832"/>
      <c r="CK7" s="832"/>
      <c r="CL7" s="833"/>
      <c r="CM7" s="831">
        <v>2939</v>
      </c>
      <c r="CN7" s="832"/>
      <c r="CO7" s="832"/>
      <c r="CP7" s="832"/>
      <c r="CQ7" s="833"/>
      <c r="CR7" s="831">
        <v>2</v>
      </c>
      <c r="CS7" s="832"/>
      <c r="CT7" s="832"/>
      <c r="CU7" s="832"/>
      <c r="CV7" s="833"/>
      <c r="CW7" s="831" t="s">
        <v>580</v>
      </c>
      <c r="CX7" s="832"/>
      <c r="CY7" s="832"/>
      <c r="CZ7" s="832"/>
      <c r="DA7" s="833"/>
      <c r="DB7" s="831" t="s">
        <v>580</v>
      </c>
      <c r="DC7" s="832"/>
      <c r="DD7" s="832"/>
      <c r="DE7" s="832"/>
      <c r="DF7" s="833"/>
      <c r="DG7" s="831" t="s">
        <v>580</v>
      </c>
      <c r="DH7" s="832"/>
      <c r="DI7" s="832"/>
      <c r="DJ7" s="832"/>
      <c r="DK7" s="833"/>
      <c r="DL7" s="831">
        <v>2259</v>
      </c>
      <c r="DM7" s="832"/>
      <c r="DN7" s="832"/>
      <c r="DO7" s="832"/>
      <c r="DP7" s="833"/>
      <c r="DQ7" s="831">
        <v>226</v>
      </c>
      <c r="DR7" s="832"/>
      <c r="DS7" s="832"/>
      <c r="DT7" s="832"/>
      <c r="DU7" s="833"/>
      <c r="DV7" s="812"/>
      <c r="DW7" s="813"/>
      <c r="DX7" s="813"/>
      <c r="DY7" s="813"/>
      <c r="DZ7" s="814"/>
      <c r="EA7" s="234"/>
    </row>
    <row r="8" spans="1:131" s="235" customFormat="1" ht="26.25" customHeight="1">
      <c r="A8" s="241">
        <v>2</v>
      </c>
      <c r="B8" s="815" t="s">
        <v>379</v>
      </c>
      <c r="C8" s="816"/>
      <c r="D8" s="816"/>
      <c r="E8" s="816"/>
      <c r="F8" s="816"/>
      <c r="G8" s="816"/>
      <c r="H8" s="816"/>
      <c r="I8" s="816"/>
      <c r="J8" s="816"/>
      <c r="K8" s="816"/>
      <c r="L8" s="816"/>
      <c r="M8" s="816"/>
      <c r="N8" s="816"/>
      <c r="O8" s="816"/>
      <c r="P8" s="817"/>
      <c r="Q8" s="818">
        <v>27</v>
      </c>
      <c r="R8" s="819"/>
      <c r="S8" s="819"/>
      <c r="T8" s="819"/>
      <c r="U8" s="819"/>
      <c r="V8" s="819">
        <v>3</v>
      </c>
      <c r="W8" s="819"/>
      <c r="X8" s="819"/>
      <c r="Y8" s="819"/>
      <c r="Z8" s="819"/>
      <c r="AA8" s="819">
        <v>24</v>
      </c>
      <c r="AB8" s="819"/>
      <c r="AC8" s="819"/>
      <c r="AD8" s="819"/>
      <c r="AE8" s="820"/>
      <c r="AF8" s="821">
        <v>24</v>
      </c>
      <c r="AG8" s="822"/>
      <c r="AH8" s="822"/>
      <c r="AI8" s="822"/>
      <c r="AJ8" s="823"/>
      <c r="AK8" s="824" t="s">
        <v>580</v>
      </c>
      <c r="AL8" s="825"/>
      <c r="AM8" s="825"/>
      <c r="AN8" s="825"/>
      <c r="AO8" s="825"/>
      <c r="AP8" s="825">
        <v>5</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598</v>
      </c>
      <c r="BT8" s="829"/>
      <c r="BU8" s="829"/>
      <c r="BV8" s="829"/>
      <c r="BW8" s="829"/>
      <c r="BX8" s="829"/>
      <c r="BY8" s="829"/>
      <c r="BZ8" s="829"/>
      <c r="CA8" s="829"/>
      <c r="CB8" s="829"/>
      <c r="CC8" s="829"/>
      <c r="CD8" s="829"/>
      <c r="CE8" s="829"/>
      <c r="CF8" s="829"/>
      <c r="CG8" s="830"/>
      <c r="CH8" s="841">
        <v>-12</v>
      </c>
      <c r="CI8" s="842"/>
      <c r="CJ8" s="842"/>
      <c r="CK8" s="842"/>
      <c r="CL8" s="843"/>
      <c r="CM8" s="841">
        <v>604</v>
      </c>
      <c r="CN8" s="842"/>
      <c r="CO8" s="842"/>
      <c r="CP8" s="842"/>
      <c r="CQ8" s="843"/>
      <c r="CR8" s="841">
        <v>3</v>
      </c>
      <c r="CS8" s="842"/>
      <c r="CT8" s="842"/>
      <c r="CU8" s="842"/>
      <c r="CV8" s="843"/>
      <c r="CW8" s="841">
        <v>64</v>
      </c>
      <c r="CX8" s="842"/>
      <c r="CY8" s="842"/>
      <c r="CZ8" s="842"/>
      <c r="DA8" s="843"/>
      <c r="DB8" s="841" t="s">
        <v>580</v>
      </c>
      <c r="DC8" s="842"/>
      <c r="DD8" s="842"/>
      <c r="DE8" s="842"/>
      <c r="DF8" s="843"/>
      <c r="DG8" s="841" t="s">
        <v>580</v>
      </c>
      <c r="DH8" s="842"/>
      <c r="DI8" s="842"/>
      <c r="DJ8" s="842"/>
      <c r="DK8" s="843"/>
      <c r="DL8" s="841" t="s">
        <v>612</v>
      </c>
      <c r="DM8" s="842"/>
      <c r="DN8" s="842"/>
      <c r="DO8" s="842"/>
      <c r="DP8" s="843"/>
      <c r="DQ8" s="841" t="s">
        <v>580</v>
      </c>
      <c r="DR8" s="842"/>
      <c r="DS8" s="842"/>
      <c r="DT8" s="842"/>
      <c r="DU8" s="843"/>
      <c r="DV8" s="844"/>
      <c r="DW8" s="845"/>
      <c r="DX8" s="845"/>
      <c r="DY8" s="845"/>
      <c r="DZ8" s="846"/>
      <c r="EA8" s="234"/>
    </row>
    <row r="9" spans="1:131" s="235" customFormat="1" ht="26.25" customHeight="1">
      <c r="A9" s="241">
        <v>3</v>
      </c>
      <c r="B9" s="815" t="s">
        <v>380</v>
      </c>
      <c r="C9" s="816"/>
      <c r="D9" s="816"/>
      <c r="E9" s="816"/>
      <c r="F9" s="816"/>
      <c r="G9" s="816"/>
      <c r="H9" s="816"/>
      <c r="I9" s="816"/>
      <c r="J9" s="816"/>
      <c r="K9" s="816"/>
      <c r="L9" s="816"/>
      <c r="M9" s="816"/>
      <c r="N9" s="816"/>
      <c r="O9" s="816"/>
      <c r="P9" s="817"/>
      <c r="Q9" s="818">
        <v>230</v>
      </c>
      <c r="R9" s="819"/>
      <c r="S9" s="819"/>
      <c r="T9" s="819"/>
      <c r="U9" s="819"/>
      <c r="V9" s="819">
        <v>88</v>
      </c>
      <c r="W9" s="819"/>
      <c r="X9" s="819"/>
      <c r="Y9" s="819"/>
      <c r="Z9" s="819"/>
      <c r="AA9" s="819">
        <v>142</v>
      </c>
      <c r="AB9" s="819"/>
      <c r="AC9" s="819"/>
      <c r="AD9" s="819"/>
      <c r="AE9" s="820"/>
      <c r="AF9" s="821">
        <v>142</v>
      </c>
      <c r="AG9" s="822"/>
      <c r="AH9" s="822"/>
      <c r="AI9" s="822"/>
      <c r="AJ9" s="823"/>
      <c r="AK9" s="824" t="s">
        <v>580</v>
      </c>
      <c r="AL9" s="825"/>
      <c r="AM9" s="825"/>
      <c r="AN9" s="825"/>
      <c r="AO9" s="825"/>
      <c r="AP9" s="825">
        <v>542</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599</v>
      </c>
      <c r="BT9" s="829"/>
      <c r="BU9" s="829"/>
      <c r="BV9" s="829"/>
      <c r="BW9" s="829"/>
      <c r="BX9" s="829"/>
      <c r="BY9" s="829"/>
      <c r="BZ9" s="829"/>
      <c r="CA9" s="829"/>
      <c r="CB9" s="829"/>
      <c r="CC9" s="829"/>
      <c r="CD9" s="829"/>
      <c r="CE9" s="829"/>
      <c r="CF9" s="829"/>
      <c r="CG9" s="830"/>
      <c r="CH9" s="841">
        <v>9</v>
      </c>
      <c r="CI9" s="842"/>
      <c r="CJ9" s="842"/>
      <c r="CK9" s="842"/>
      <c r="CL9" s="843"/>
      <c r="CM9" s="841">
        <v>123</v>
      </c>
      <c r="CN9" s="842"/>
      <c r="CO9" s="842"/>
      <c r="CP9" s="842"/>
      <c r="CQ9" s="843"/>
      <c r="CR9" s="841">
        <v>20</v>
      </c>
      <c r="CS9" s="842"/>
      <c r="CT9" s="842"/>
      <c r="CU9" s="842"/>
      <c r="CV9" s="843"/>
      <c r="CW9" s="841">
        <v>35</v>
      </c>
      <c r="CX9" s="842"/>
      <c r="CY9" s="842"/>
      <c r="CZ9" s="842"/>
      <c r="DA9" s="843"/>
      <c r="DB9" s="841" t="s">
        <v>580</v>
      </c>
      <c r="DC9" s="842"/>
      <c r="DD9" s="842"/>
      <c r="DE9" s="842"/>
      <c r="DF9" s="843"/>
      <c r="DG9" s="841" t="s">
        <v>580</v>
      </c>
      <c r="DH9" s="842"/>
      <c r="DI9" s="842"/>
      <c r="DJ9" s="842"/>
      <c r="DK9" s="843"/>
      <c r="DL9" s="841" t="s">
        <v>580</v>
      </c>
      <c r="DM9" s="842"/>
      <c r="DN9" s="842"/>
      <c r="DO9" s="842"/>
      <c r="DP9" s="843"/>
      <c r="DQ9" s="841" t="s">
        <v>580</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600</v>
      </c>
      <c r="BT10" s="829"/>
      <c r="BU10" s="829"/>
      <c r="BV10" s="829"/>
      <c r="BW10" s="829"/>
      <c r="BX10" s="829"/>
      <c r="BY10" s="829"/>
      <c r="BZ10" s="829"/>
      <c r="CA10" s="829"/>
      <c r="CB10" s="829"/>
      <c r="CC10" s="829"/>
      <c r="CD10" s="829"/>
      <c r="CE10" s="829"/>
      <c r="CF10" s="829"/>
      <c r="CG10" s="830"/>
      <c r="CH10" s="841">
        <v>-7</v>
      </c>
      <c r="CI10" s="842"/>
      <c r="CJ10" s="842"/>
      <c r="CK10" s="842"/>
      <c r="CL10" s="843"/>
      <c r="CM10" s="841">
        <v>598</v>
      </c>
      <c r="CN10" s="842"/>
      <c r="CO10" s="842"/>
      <c r="CP10" s="842"/>
      <c r="CQ10" s="843"/>
      <c r="CR10" s="841">
        <v>5</v>
      </c>
      <c r="CS10" s="842"/>
      <c r="CT10" s="842"/>
      <c r="CU10" s="842"/>
      <c r="CV10" s="843"/>
      <c r="CW10" s="841">
        <v>28</v>
      </c>
      <c r="CX10" s="842"/>
      <c r="CY10" s="842"/>
      <c r="CZ10" s="842"/>
      <c r="DA10" s="843"/>
      <c r="DB10" s="841" t="s">
        <v>611</v>
      </c>
      <c r="DC10" s="842"/>
      <c r="DD10" s="842"/>
      <c r="DE10" s="842"/>
      <c r="DF10" s="843"/>
      <c r="DG10" s="841" t="s">
        <v>580</v>
      </c>
      <c r="DH10" s="842"/>
      <c r="DI10" s="842"/>
      <c r="DJ10" s="842"/>
      <c r="DK10" s="843"/>
      <c r="DL10" s="841" t="s">
        <v>580</v>
      </c>
      <c r="DM10" s="842"/>
      <c r="DN10" s="842"/>
      <c r="DO10" s="842"/>
      <c r="DP10" s="843"/>
      <c r="DQ10" s="841" t="s">
        <v>580</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601</v>
      </c>
      <c r="BT11" s="829"/>
      <c r="BU11" s="829"/>
      <c r="BV11" s="829"/>
      <c r="BW11" s="829"/>
      <c r="BX11" s="829"/>
      <c r="BY11" s="829"/>
      <c r="BZ11" s="829"/>
      <c r="CA11" s="829"/>
      <c r="CB11" s="829"/>
      <c r="CC11" s="829"/>
      <c r="CD11" s="829"/>
      <c r="CE11" s="829"/>
      <c r="CF11" s="829"/>
      <c r="CG11" s="830"/>
      <c r="CH11" s="841">
        <v>-13</v>
      </c>
      <c r="CI11" s="842"/>
      <c r="CJ11" s="842"/>
      <c r="CK11" s="842"/>
      <c r="CL11" s="843"/>
      <c r="CM11" s="841">
        <v>727</v>
      </c>
      <c r="CN11" s="842"/>
      <c r="CO11" s="842"/>
      <c r="CP11" s="842"/>
      <c r="CQ11" s="843"/>
      <c r="CR11" s="841">
        <v>48</v>
      </c>
      <c r="CS11" s="842"/>
      <c r="CT11" s="842"/>
      <c r="CU11" s="842"/>
      <c r="CV11" s="843"/>
      <c r="CW11" s="841">
        <v>255</v>
      </c>
      <c r="CX11" s="842"/>
      <c r="CY11" s="842"/>
      <c r="CZ11" s="842"/>
      <c r="DA11" s="843"/>
      <c r="DB11" s="841" t="s">
        <v>580</v>
      </c>
      <c r="DC11" s="842"/>
      <c r="DD11" s="842"/>
      <c r="DE11" s="842"/>
      <c r="DF11" s="843"/>
      <c r="DG11" s="841" t="s">
        <v>580</v>
      </c>
      <c r="DH11" s="842"/>
      <c r="DI11" s="842"/>
      <c r="DJ11" s="842"/>
      <c r="DK11" s="843"/>
      <c r="DL11" s="841" t="s">
        <v>580</v>
      </c>
      <c r="DM11" s="842"/>
      <c r="DN11" s="842"/>
      <c r="DO11" s="842"/>
      <c r="DP11" s="843"/>
      <c r="DQ11" s="841" t="s">
        <v>580</v>
      </c>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602</v>
      </c>
      <c r="BT12" s="829"/>
      <c r="BU12" s="829"/>
      <c r="BV12" s="829"/>
      <c r="BW12" s="829"/>
      <c r="BX12" s="829"/>
      <c r="BY12" s="829"/>
      <c r="BZ12" s="829"/>
      <c r="CA12" s="829"/>
      <c r="CB12" s="829"/>
      <c r="CC12" s="829"/>
      <c r="CD12" s="829"/>
      <c r="CE12" s="829"/>
      <c r="CF12" s="829"/>
      <c r="CG12" s="830"/>
      <c r="CH12" s="841">
        <v>-2</v>
      </c>
      <c r="CI12" s="842"/>
      <c r="CJ12" s="842"/>
      <c r="CK12" s="842"/>
      <c r="CL12" s="843"/>
      <c r="CM12" s="841">
        <v>169</v>
      </c>
      <c r="CN12" s="842"/>
      <c r="CO12" s="842"/>
      <c r="CP12" s="842"/>
      <c r="CQ12" s="843"/>
      <c r="CR12" s="841">
        <v>15</v>
      </c>
      <c r="CS12" s="842"/>
      <c r="CT12" s="842"/>
      <c r="CU12" s="842"/>
      <c r="CV12" s="843"/>
      <c r="CW12" s="841">
        <v>62</v>
      </c>
      <c r="CX12" s="842"/>
      <c r="CY12" s="842"/>
      <c r="CZ12" s="842"/>
      <c r="DA12" s="843"/>
      <c r="DB12" s="841" t="s">
        <v>580</v>
      </c>
      <c r="DC12" s="842"/>
      <c r="DD12" s="842"/>
      <c r="DE12" s="842"/>
      <c r="DF12" s="843"/>
      <c r="DG12" s="841" t="s">
        <v>580</v>
      </c>
      <c r="DH12" s="842"/>
      <c r="DI12" s="842"/>
      <c r="DJ12" s="842"/>
      <c r="DK12" s="843"/>
      <c r="DL12" s="841" t="s">
        <v>580</v>
      </c>
      <c r="DM12" s="842"/>
      <c r="DN12" s="842"/>
      <c r="DO12" s="842"/>
      <c r="DP12" s="843"/>
      <c r="DQ12" s="841" t="s">
        <v>580</v>
      </c>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t="s">
        <v>603</v>
      </c>
      <c r="BT13" s="829"/>
      <c r="BU13" s="829"/>
      <c r="BV13" s="829"/>
      <c r="BW13" s="829"/>
      <c r="BX13" s="829"/>
      <c r="BY13" s="829"/>
      <c r="BZ13" s="829"/>
      <c r="CA13" s="829"/>
      <c r="CB13" s="829"/>
      <c r="CC13" s="829"/>
      <c r="CD13" s="829"/>
      <c r="CE13" s="829"/>
      <c r="CF13" s="829"/>
      <c r="CG13" s="830"/>
      <c r="CH13" s="841">
        <v>2</v>
      </c>
      <c r="CI13" s="842"/>
      <c r="CJ13" s="842"/>
      <c r="CK13" s="842"/>
      <c r="CL13" s="843"/>
      <c r="CM13" s="841">
        <v>126</v>
      </c>
      <c r="CN13" s="842"/>
      <c r="CO13" s="842"/>
      <c r="CP13" s="842"/>
      <c r="CQ13" s="843"/>
      <c r="CR13" s="841">
        <v>20</v>
      </c>
      <c r="CS13" s="842"/>
      <c r="CT13" s="842"/>
      <c r="CU13" s="842"/>
      <c r="CV13" s="843"/>
      <c r="CW13" s="841" t="s">
        <v>580</v>
      </c>
      <c r="CX13" s="842"/>
      <c r="CY13" s="842"/>
      <c r="CZ13" s="842"/>
      <c r="DA13" s="843"/>
      <c r="DB13" s="841" t="s">
        <v>620</v>
      </c>
      <c r="DC13" s="842"/>
      <c r="DD13" s="842"/>
      <c r="DE13" s="842"/>
      <c r="DF13" s="843"/>
      <c r="DG13" s="841" t="s">
        <v>580</v>
      </c>
      <c r="DH13" s="842"/>
      <c r="DI13" s="842"/>
      <c r="DJ13" s="842"/>
      <c r="DK13" s="843"/>
      <c r="DL13" s="841" t="s">
        <v>580</v>
      </c>
      <c r="DM13" s="842"/>
      <c r="DN13" s="842"/>
      <c r="DO13" s="842"/>
      <c r="DP13" s="843"/>
      <c r="DQ13" s="841" t="s">
        <v>580</v>
      </c>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t="s">
        <v>604</v>
      </c>
      <c r="BT14" s="829"/>
      <c r="BU14" s="829"/>
      <c r="BV14" s="829"/>
      <c r="BW14" s="829"/>
      <c r="BX14" s="829"/>
      <c r="BY14" s="829"/>
      <c r="BZ14" s="829"/>
      <c r="CA14" s="829"/>
      <c r="CB14" s="829"/>
      <c r="CC14" s="829"/>
      <c r="CD14" s="829"/>
      <c r="CE14" s="829"/>
      <c r="CF14" s="829"/>
      <c r="CG14" s="830"/>
      <c r="CH14" s="841">
        <v>8</v>
      </c>
      <c r="CI14" s="842"/>
      <c r="CJ14" s="842"/>
      <c r="CK14" s="842"/>
      <c r="CL14" s="843"/>
      <c r="CM14" s="841">
        <v>1896</v>
      </c>
      <c r="CN14" s="842"/>
      <c r="CO14" s="842"/>
      <c r="CP14" s="842"/>
      <c r="CQ14" s="843"/>
      <c r="CR14" s="841">
        <v>301</v>
      </c>
      <c r="CS14" s="842"/>
      <c r="CT14" s="842"/>
      <c r="CU14" s="842"/>
      <c r="CV14" s="843"/>
      <c r="CW14" s="841">
        <v>22</v>
      </c>
      <c r="CX14" s="842"/>
      <c r="CY14" s="842"/>
      <c r="CZ14" s="842"/>
      <c r="DA14" s="843"/>
      <c r="DB14" s="841" t="s">
        <v>580</v>
      </c>
      <c r="DC14" s="842"/>
      <c r="DD14" s="842"/>
      <c r="DE14" s="842"/>
      <c r="DF14" s="843"/>
      <c r="DG14" s="841" t="s">
        <v>580</v>
      </c>
      <c r="DH14" s="842"/>
      <c r="DI14" s="842"/>
      <c r="DJ14" s="842"/>
      <c r="DK14" s="843"/>
      <c r="DL14" s="841" t="s">
        <v>580</v>
      </c>
      <c r="DM14" s="842"/>
      <c r="DN14" s="842"/>
      <c r="DO14" s="842"/>
      <c r="DP14" s="843"/>
      <c r="DQ14" s="841" t="s">
        <v>580</v>
      </c>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t="s">
        <v>605</v>
      </c>
      <c r="BT15" s="829"/>
      <c r="BU15" s="829"/>
      <c r="BV15" s="829"/>
      <c r="BW15" s="829"/>
      <c r="BX15" s="829"/>
      <c r="BY15" s="829"/>
      <c r="BZ15" s="829"/>
      <c r="CA15" s="829"/>
      <c r="CB15" s="829"/>
      <c r="CC15" s="829"/>
      <c r="CD15" s="829"/>
      <c r="CE15" s="829"/>
      <c r="CF15" s="829"/>
      <c r="CG15" s="830"/>
      <c r="CH15" s="841">
        <v>33</v>
      </c>
      <c r="CI15" s="842"/>
      <c r="CJ15" s="842"/>
      <c r="CK15" s="842"/>
      <c r="CL15" s="843"/>
      <c r="CM15" s="841">
        <v>1970</v>
      </c>
      <c r="CN15" s="842"/>
      <c r="CO15" s="842"/>
      <c r="CP15" s="842"/>
      <c r="CQ15" s="843"/>
      <c r="CR15" s="841">
        <v>467</v>
      </c>
      <c r="CS15" s="842"/>
      <c r="CT15" s="842"/>
      <c r="CU15" s="842"/>
      <c r="CV15" s="843"/>
      <c r="CW15" s="841">
        <v>162</v>
      </c>
      <c r="CX15" s="842"/>
      <c r="CY15" s="842"/>
      <c r="CZ15" s="842"/>
      <c r="DA15" s="843"/>
      <c r="DB15" s="841" t="s">
        <v>580</v>
      </c>
      <c r="DC15" s="842"/>
      <c r="DD15" s="842"/>
      <c r="DE15" s="842"/>
      <c r="DF15" s="843"/>
      <c r="DG15" s="841" t="s">
        <v>580</v>
      </c>
      <c r="DH15" s="842"/>
      <c r="DI15" s="842"/>
      <c r="DJ15" s="842"/>
      <c r="DK15" s="843"/>
      <c r="DL15" s="841" t="s">
        <v>580</v>
      </c>
      <c r="DM15" s="842"/>
      <c r="DN15" s="842"/>
      <c r="DO15" s="842"/>
      <c r="DP15" s="843"/>
      <c r="DQ15" s="841" t="s">
        <v>580</v>
      </c>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t="s">
        <v>606</v>
      </c>
      <c r="BT16" s="829"/>
      <c r="BU16" s="829"/>
      <c r="BV16" s="829"/>
      <c r="BW16" s="829"/>
      <c r="BX16" s="829"/>
      <c r="BY16" s="829"/>
      <c r="BZ16" s="829"/>
      <c r="CA16" s="829"/>
      <c r="CB16" s="829"/>
      <c r="CC16" s="829"/>
      <c r="CD16" s="829"/>
      <c r="CE16" s="829"/>
      <c r="CF16" s="829"/>
      <c r="CG16" s="830"/>
      <c r="CH16" s="841">
        <v>3</v>
      </c>
      <c r="CI16" s="842"/>
      <c r="CJ16" s="842"/>
      <c r="CK16" s="842"/>
      <c r="CL16" s="843"/>
      <c r="CM16" s="841">
        <v>656</v>
      </c>
      <c r="CN16" s="842"/>
      <c r="CO16" s="842"/>
      <c r="CP16" s="842"/>
      <c r="CQ16" s="843"/>
      <c r="CR16" s="841">
        <v>253</v>
      </c>
      <c r="CS16" s="842"/>
      <c r="CT16" s="842"/>
      <c r="CU16" s="842"/>
      <c r="CV16" s="843"/>
      <c r="CW16" s="841">
        <v>16</v>
      </c>
      <c r="CX16" s="842"/>
      <c r="CY16" s="842"/>
      <c r="CZ16" s="842"/>
      <c r="DA16" s="843"/>
      <c r="DB16" s="841" t="s">
        <v>580</v>
      </c>
      <c r="DC16" s="842"/>
      <c r="DD16" s="842"/>
      <c r="DE16" s="842"/>
      <c r="DF16" s="843"/>
      <c r="DG16" s="841" t="s">
        <v>612</v>
      </c>
      <c r="DH16" s="842"/>
      <c r="DI16" s="842"/>
      <c r="DJ16" s="842"/>
      <c r="DK16" s="843"/>
      <c r="DL16" s="841" t="s">
        <v>580</v>
      </c>
      <c r="DM16" s="842"/>
      <c r="DN16" s="842"/>
      <c r="DO16" s="842"/>
      <c r="DP16" s="843"/>
      <c r="DQ16" s="841" t="s">
        <v>580</v>
      </c>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t="s">
        <v>607</v>
      </c>
      <c r="BT17" s="829"/>
      <c r="BU17" s="829"/>
      <c r="BV17" s="829"/>
      <c r="BW17" s="829"/>
      <c r="BX17" s="829"/>
      <c r="BY17" s="829"/>
      <c r="BZ17" s="829"/>
      <c r="CA17" s="829"/>
      <c r="CB17" s="829"/>
      <c r="CC17" s="829"/>
      <c r="CD17" s="829"/>
      <c r="CE17" s="829"/>
      <c r="CF17" s="829"/>
      <c r="CG17" s="830"/>
      <c r="CH17" s="841" t="s">
        <v>580</v>
      </c>
      <c r="CI17" s="842"/>
      <c r="CJ17" s="842"/>
      <c r="CK17" s="842"/>
      <c r="CL17" s="843"/>
      <c r="CM17" s="841" t="s">
        <v>580</v>
      </c>
      <c r="CN17" s="842"/>
      <c r="CO17" s="842"/>
      <c r="CP17" s="842"/>
      <c r="CQ17" s="843"/>
      <c r="CR17" s="841">
        <v>6</v>
      </c>
      <c r="CS17" s="842"/>
      <c r="CT17" s="842"/>
      <c r="CU17" s="842"/>
      <c r="CV17" s="843"/>
      <c r="CW17" s="841" t="s">
        <v>580</v>
      </c>
      <c r="CX17" s="842"/>
      <c r="CY17" s="842"/>
      <c r="CZ17" s="842"/>
      <c r="DA17" s="843"/>
      <c r="DB17" s="841" t="s">
        <v>580</v>
      </c>
      <c r="DC17" s="842"/>
      <c r="DD17" s="842"/>
      <c r="DE17" s="842"/>
      <c r="DF17" s="843"/>
      <c r="DG17" s="841" t="s">
        <v>580</v>
      </c>
      <c r="DH17" s="842"/>
      <c r="DI17" s="842"/>
      <c r="DJ17" s="842"/>
      <c r="DK17" s="843"/>
      <c r="DL17" s="841" t="s">
        <v>612</v>
      </c>
      <c r="DM17" s="842"/>
      <c r="DN17" s="842"/>
      <c r="DO17" s="842"/>
      <c r="DP17" s="843"/>
      <c r="DQ17" s="841" t="s">
        <v>580</v>
      </c>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t="s">
        <v>608</v>
      </c>
      <c r="BT18" s="829"/>
      <c r="BU18" s="829"/>
      <c r="BV18" s="829"/>
      <c r="BW18" s="829"/>
      <c r="BX18" s="829"/>
      <c r="BY18" s="829"/>
      <c r="BZ18" s="829"/>
      <c r="CA18" s="829"/>
      <c r="CB18" s="829"/>
      <c r="CC18" s="829"/>
      <c r="CD18" s="829"/>
      <c r="CE18" s="829"/>
      <c r="CF18" s="829"/>
      <c r="CG18" s="830"/>
      <c r="CH18" s="841" t="s">
        <v>580</v>
      </c>
      <c r="CI18" s="842"/>
      <c r="CJ18" s="842"/>
      <c r="CK18" s="842"/>
      <c r="CL18" s="843"/>
      <c r="CM18" s="841" t="s">
        <v>580</v>
      </c>
      <c r="CN18" s="842"/>
      <c r="CO18" s="842"/>
      <c r="CP18" s="842"/>
      <c r="CQ18" s="843"/>
      <c r="CR18" s="841">
        <v>13</v>
      </c>
      <c r="CS18" s="842"/>
      <c r="CT18" s="842"/>
      <c r="CU18" s="842"/>
      <c r="CV18" s="843"/>
      <c r="CW18" s="841" t="s">
        <v>580</v>
      </c>
      <c r="CX18" s="842"/>
      <c r="CY18" s="842"/>
      <c r="CZ18" s="842"/>
      <c r="DA18" s="843"/>
      <c r="DB18" s="841" t="s">
        <v>580</v>
      </c>
      <c r="DC18" s="842"/>
      <c r="DD18" s="842"/>
      <c r="DE18" s="842"/>
      <c r="DF18" s="843"/>
      <c r="DG18" s="841" t="s">
        <v>580</v>
      </c>
      <c r="DH18" s="842"/>
      <c r="DI18" s="842"/>
      <c r="DJ18" s="842"/>
      <c r="DK18" s="843"/>
      <c r="DL18" s="841" t="s">
        <v>580</v>
      </c>
      <c r="DM18" s="842"/>
      <c r="DN18" s="842"/>
      <c r="DO18" s="842"/>
      <c r="DP18" s="843"/>
      <c r="DQ18" s="841" t="s">
        <v>580</v>
      </c>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t="s">
        <v>609</v>
      </c>
      <c r="BT19" s="829"/>
      <c r="BU19" s="829"/>
      <c r="BV19" s="829"/>
      <c r="BW19" s="829"/>
      <c r="BX19" s="829"/>
      <c r="BY19" s="829"/>
      <c r="BZ19" s="829"/>
      <c r="CA19" s="829"/>
      <c r="CB19" s="829"/>
      <c r="CC19" s="829"/>
      <c r="CD19" s="829"/>
      <c r="CE19" s="829"/>
      <c r="CF19" s="829"/>
      <c r="CG19" s="830"/>
      <c r="CH19" s="841" t="s">
        <v>580</v>
      </c>
      <c r="CI19" s="842"/>
      <c r="CJ19" s="842"/>
      <c r="CK19" s="842"/>
      <c r="CL19" s="843"/>
      <c r="CM19" s="841" t="s">
        <v>580</v>
      </c>
      <c r="CN19" s="842"/>
      <c r="CO19" s="842"/>
      <c r="CP19" s="842"/>
      <c r="CQ19" s="843"/>
      <c r="CR19" s="841">
        <v>21</v>
      </c>
      <c r="CS19" s="842"/>
      <c r="CT19" s="842"/>
      <c r="CU19" s="842"/>
      <c r="CV19" s="843"/>
      <c r="CW19" s="841" t="s">
        <v>580</v>
      </c>
      <c r="CX19" s="842"/>
      <c r="CY19" s="842"/>
      <c r="CZ19" s="842"/>
      <c r="DA19" s="843"/>
      <c r="DB19" s="841" t="s">
        <v>580</v>
      </c>
      <c r="DC19" s="842"/>
      <c r="DD19" s="842"/>
      <c r="DE19" s="842"/>
      <c r="DF19" s="843"/>
      <c r="DG19" s="841" t="s">
        <v>580</v>
      </c>
      <c r="DH19" s="842"/>
      <c r="DI19" s="842"/>
      <c r="DJ19" s="842"/>
      <c r="DK19" s="843"/>
      <c r="DL19" s="841" t="s">
        <v>580</v>
      </c>
      <c r="DM19" s="842"/>
      <c r="DN19" s="842"/>
      <c r="DO19" s="842"/>
      <c r="DP19" s="843"/>
      <c r="DQ19" s="841" t="s">
        <v>580</v>
      </c>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t="s">
        <v>610</v>
      </c>
      <c r="BT20" s="829"/>
      <c r="BU20" s="829"/>
      <c r="BV20" s="829"/>
      <c r="BW20" s="829"/>
      <c r="BX20" s="829"/>
      <c r="BY20" s="829"/>
      <c r="BZ20" s="829"/>
      <c r="CA20" s="829"/>
      <c r="CB20" s="829"/>
      <c r="CC20" s="829"/>
      <c r="CD20" s="829"/>
      <c r="CE20" s="829"/>
      <c r="CF20" s="829"/>
      <c r="CG20" s="830"/>
      <c r="CH20" s="841">
        <v>0</v>
      </c>
      <c r="CI20" s="842"/>
      <c r="CJ20" s="842"/>
      <c r="CK20" s="842"/>
      <c r="CL20" s="843"/>
      <c r="CM20" s="841">
        <v>216</v>
      </c>
      <c r="CN20" s="842"/>
      <c r="CO20" s="842"/>
      <c r="CP20" s="842"/>
      <c r="CQ20" s="843"/>
      <c r="CR20" s="841">
        <v>7</v>
      </c>
      <c r="CS20" s="842"/>
      <c r="CT20" s="842"/>
      <c r="CU20" s="842"/>
      <c r="CV20" s="843"/>
      <c r="CW20" s="841">
        <v>29</v>
      </c>
      <c r="CX20" s="842"/>
      <c r="CY20" s="842"/>
      <c r="CZ20" s="842"/>
      <c r="DA20" s="843"/>
      <c r="DB20" s="841" t="s">
        <v>580</v>
      </c>
      <c r="DC20" s="842"/>
      <c r="DD20" s="842"/>
      <c r="DE20" s="842"/>
      <c r="DF20" s="843"/>
      <c r="DG20" s="841">
        <v>1097</v>
      </c>
      <c r="DH20" s="842"/>
      <c r="DI20" s="842"/>
      <c r="DJ20" s="842"/>
      <c r="DK20" s="843"/>
      <c r="DL20" s="841" t="s">
        <v>580</v>
      </c>
      <c r="DM20" s="842"/>
      <c r="DN20" s="842"/>
      <c r="DO20" s="842"/>
      <c r="DP20" s="843"/>
      <c r="DQ20" s="841" t="s">
        <v>580</v>
      </c>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132020</v>
      </c>
      <c r="R23" s="854"/>
      <c r="S23" s="854"/>
      <c r="T23" s="854"/>
      <c r="U23" s="854"/>
      <c r="V23" s="854">
        <v>130742</v>
      </c>
      <c r="W23" s="854"/>
      <c r="X23" s="854"/>
      <c r="Y23" s="854"/>
      <c r="Z23" s="854"/>
      <c r="AA23" s="854">
        <v>1279</v>
      </c>
      <c r="AB23" s="854"/>
      <c r="AC23" s="854"/>
      <c r="AD23" s="854"/>
      <c r="AE23" s="855"/>
      <c r="AF23" s="856">
        <v>1035</v>
      </c>
      <c r="AG23" s="854"/>
      <c r="AH23" s="854"/>
      <c r="AI23" s="854"/>
      <c r="AJ23" s="857"/>
      <c r="AK23" s="858"/>
      <c r="AL23" s="859"/>
      <c r="AM23" s="859"/>
      <c r="AN23" s="859"/>
      <c r="AO23" s="859"/>
      <c r="AP23" s="854">
        <v>145523</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395</v>
      </c>
      <c r="C28" s="792"/>
      <c r="D28" s="792"/>
      <c r="E28" s="792"/>
      <c r="F28" s="792"/>
      <c r="G28" s="792"/>
      <c r="H28" s="792"/>
      <c r="I28" s="792"/>
      <c r="J28" s="792"/>
      <c r="K28" s="792"/>
      <c r="L28" s="792"/>
      <c r="M28" s="792"/>
      <c r="N28" s="792"/>
      <c r="O28" s="792"/>
      <c r="P28" s="793"/>
      <c r="Q28" s="882">
        <v>39673</v>
      </c>
      <c r="R28" s="883"/>
      <c r="S28" s="883"/>
      <c r="T28" s="883"/>
      <c r="U28" s="883"/>
      <c r="V28" s="883">
        <v>39208</v>
      </c>
      <c r="W28" s="883"/>
      <c r="X28" s="883"/>
      <c r="Y28" s="883"/>
      <c r="Z28" s="883"/>
      <c r="AA28" s="883">
        <v>465</v>
      </c>
      <c r="AB28" s="883"/>
      <c r="AC28" s="883"/>
      <c r="AD28" s="883"/>
      <c r="AE28" s="884"/>
      <c r="AF28" s="885">
        <v>465</v>
      </c>
      <c r="AG28" s="883"/>
      <c r="AH28" s="883"/>
      <c r="AI28" s="883"/>
      <c r="AJ28" s="886"/>
      <c r="AK28" s="887">
        <v>3261</v>
      </c>
      <c r="AL28" s="878"/>
      <c r="AM28" s="878"/>
      <c r="AN28" s="878"/>
      <c r="AO28" s="878"/>
      <c r="AP28" s="878" t="s">
        <v>613</v>
      </c>
      <c r="AQ28" s="878"/>
      <c r="AR28" s="878"/>
      <c r="AS28" s="878"/>
      <c r="AT28" s="878"/>
      <c r="AU28" s="878" t="s">
        <v>621</v>
      </c>
      <c r="AV28" s="878"/>
      <c r="AW28" s="878"/>
      <c r="AX28" s="878"/>
      <c r="AY28" s="878"/>
      <c r="AZ28" s="879" t="s">
        <v>580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396</v>
      </c>
      <c r="C29" s="816"/>
      <c r="D29" s="816"/>
      <c r="E29" s="816"/>
      <c r="F29" s="816"/>
      <c r="G29" s="816"/>
      <c r="H29" s="816"/>
      <c r="I29" s="816"/>
      <c r="J29" s="816"/>
      <c r="K29" s="816"/>
      <c r="L29" s="816"/>
      <c r="M29" s="816"/>
      <c r="N29" s="816"/>
      <c r="O29" s="816"/>
      <c r="P29" s="817"/>
      <c r="Q29" s="818">
        <v>25446</v>
      </c>
      <c r="R29" s="819"/>
      <c r="S29" s="819"/>
      <c r="T29" s="819"/>
      <c r="U29" s="819"/>
      <c r="V29" s="819">
        <v>24879</v>
      </c>
      <c r="W29" s="819"/>
      <c r="X29" s="819"/>
      <c r="Y29" s="819"/>
      <c r="Z29" s="819"/>
      <c r="AA29" s="819">
        <v>566</v>
      </c>
      <c r="AB29" s="819"/>
      <c r="AC29" s="819"/>
      <c r="AD29" s="819"/>
      <c r="AE29" s="820"/>
      <c r="AF29" s="821">
        <v>566</v>
      </c>
      <c r="AG29" s="822"/>
      <c r="AH29" s="822"/>
      <c r="AI29" s="822"/>
      <c r="AJ29" s="823"/>
      <c r="AK29" s="890">
        <v>3712</v>
      </c>
      <c r="AL29" s="891"/>
      <c r="AM29" s="891"/>
      <c r="AN29" s="891"/>
      <c r="AO29" s="891"/>
      <c r="AP29" s="891" t="s">
        <v>613</v>
      </c>
      <c r="AQ29" s="891"/>
      <c r="AR29" s="891"/>
      <c r="AS29" s="891"/>
      <c r="AT29" s="891"/>
      <c r="AU29" s="891" t="s">
        <v>622</v>
      </c>
      <c r="AV29" s="891"/>
      <c r="AW29" s="891"/>
      <c r="AX29" s="891"/>
      <c r="AY29" s="891"/>
      <c r="AZ29" s="892" t="s">
        <v>580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397</v>
      </c>
      <c r="C30" s="816"/>
      <c r="D30" s="816"/>
      <c r="E30" s="816"/>
      <c r="F30" s="816"/>
      <c r="G30" s="816"/>
      <c r="H30" s="816"/>
      <c r="I30" s="816"/>
      <c r="J30" s="816"/>
      <c r="K30" s="816"/>
      <c r="L30" s="816"/>
      <c r="M30" s="816"/>
      <c r="N30" s="816"/>
      <c r="O30" s="816"/>
      <c r="P30" s="817"/>
      <c r="Q30" s="818">
        <v>4145</v>
      </c>
      <c r="R30" s="819"/>
      <c r="S30" s="819"/>
      <c r="T30" s="819"/>
      <c r="U30" s="819"/>
      <c r="V30" s="819">
        <v>4024</v>
      </c>
      <c r="W30" s="819"/>
      <c r="X30" s="819"/>
      <c r="Y30" s="819"/>
      <c r="Z30" s="819"/>
      <c r="AA30" s="819">
        <v>121</v>
      </c>
      <c r="AB30" s="819"/>
      <c r="AC30" s="819"/>
      <c r="AD30" s="819"/>
      <c r="AE30" s="820"/>
      <c r="AF30" s="821">
        <v>121</v>
      </c>
      <c r="AG30" s="822"/>
      <c r="AH30" s="822"/>
      <c r="AI30" s="822"/>
      <c r="AJ30" s="823"/>
      <c r="AK30" s="890">
        <v>996</v>
      </c>
      <c r="AL30" s="891"/>
      <c r="AM30" s="891"/>
      <c r="AN30" s="891"/>
      <c r="AO30" s="891"/>
      <c r="AP30" s="891" t="s">
        <v>613</v>
      </c>
      <c r="AQ30" s="891"/>
      <c r="AR30" s="891"/>
      <c r="AS30" s="891"/>
      <c r="AT30" s="891"/>
      <c r="AU30" s="891" t="s">
        <v>622</v>
      </c>
      <c r="AV30" s="891"/>
      <c r="AW30" s="891"/>
      <c r="AX30" s="891"/>
      <c r="AY30" s="891"/>
      <c r="AZ30" s="892" t="s">
        <v>580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398</v>
      </c>
      <c r="C31" s="816"/>
      <c r="D31" s="816"/>
      <c r="E31" s="816"/>
      <c r="F31" s="816"/>
      <c r="G31" s="816"/>
      <c r="H31" s="816"/>
      <c r="I31" s="816"/>
      <c r="J31" s="816"/>
      <c r="K31" s="816"/>
      <c r="L31" s="816"/>
      <c r="M31" s="816"/>
      <c r="N31" s="816"/>
      <c r="O31" s="816"/>
      <c r="P31" s="817"/>
      <c r="Q31" s="818">
        <v>81</v>
      </c>
      <c r="R31" s="819"/>
      <c r="S31" s="819"/>
      <c r="T31" s="819"/>
      <c r="U31" s="819"/>
      <c r="V31" s="819">
        <v>73</v>
      </c>
      <c r="W31" s="819"/>
      <c r="X31" s="819"/>
      <c r="Y31" s="819"/>
      <c r="Z31" s="819"/>
      <c r="AA31" s="819">
        <v>8</v>
      </c>
      <c r="AB31" s="819"/>
      <c r="AC31" s="819"/>
      <c r="AD31" s="819"/>
      <c r="AE31" s="820"/>
      <c r="AF31" s="821">
        <v>8</v>
      </c>
      <c r="AG31" s="822"/>
      <c r="AH31" s="822"/>
      <c r="AI31" s="822"/>
      <c r="AJ31" s="823"/>
      <c r="AK31" s="890">
        <v>19</v>
      </c>
      <c r="AL31" s="891"/>
      <c r="AM31" s="891"/>
      <c r="AN31" s="891"/>
      <c r="AO31" s="891"/>
      <c r="AP31" s="891">
        <v>207</v>
      </c>
      <c r="AQ31" s="891"/>
      <c r="AR31" s="891"/>
      <c r="AS31" s="891"/>
      <c r="AT31" s="891"/>
      <c r="AU31" s="891" t="s">
        <v>622</v>
      </c>
      <c r="AV31" s="891"/>
      <c r="AW31" s="891"/>
      <c r="AX31" s="891"/>
      <c r="AY31" s="891"/>
      <c r="AZ31" s="893" t="s">
        <v>580</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399</v>
      </c>
      <c r="C32" s="816"/>
      <c r="D32" s="816"/>
      <c r="E32" s="816"/>
      <c r="F32" s="816"/>
      <c r="G32" s="816"/>
      <c r="H32" s="816"/>
      <c r="I32" s="816"/>
      <c r="J32" s="816"/>
      <c r="K32" s="816"/>
      <c r="L32" s="816"/>
      <c r="M32" s="816"/>
      <c r="N32" s="816"/>
      <c r="O32" s="816"/>
      <c r="P32" s="817"/>
      <c r="Q32" s="818">
        <v>16539</v>
      </c>
      <c r="R32" s="819"/>
      <c r="S32" s="819"/>
      <c r="T32" s="819"/>
      <c r="U32" s="819"/>
      <c r="V32" s="819">
        <v>15975</v>
      </c>
      <c r="W32" s="819"/>
      <c r="X32" s="819"/>
      <c r="Y32" s="819"/>
      <c r="Z32" s="819"/>
      <c r="AA32" s="819">
        <v>565</v>
      </c>
      <c r="AB32" s="819"/>
      <c r="AC32" s="819"/>
      <c r="AD32" s="819"/>
      <c r="AE32" s="820"/>
      <c r="AF32" s="821">
        <v>565</v>
      </c>
      <c r="AG32" s="822"/>
      <c r="AH32" s="822"/>
      <c r="AI32" s="822"/>
      <c r="AJ32" s="823"/>
      <c r="AK32" s="890" t="s">
        <v>580</v>
      </c>
      <c r="AL32" s="891"/>
      <c r="AM32" s="891"/>
      <c r="AN32" s="891"/>
      <c r="AO32" s="891"/>
      <c r="AP32" s="891" t="s">
        <v>613</v>
      </c>
      <c r="AQ32" s="891"/>
      <c r="AR32" s="891"/>
      <c r="AS32" s="891"/>
      <c r="AT32" s="891"/>
      <c r="AU32" s="891" t="s">
        <v>622</v>
      </c>
      <c r="AV32" s="891"/>
      <c r="AW32" s="891"/>
      <c r="AX32" s="891"/>
      <c r="AY32" s="891"/>
      <c r="AZ32" s="892" t="s">
        <v>580</v>
      </c>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400</v>
      </c>
      <c r="C33" s="816"/>
      <c r="D33" s="816"/>
      <c r="E33" s="816"/>
      <c r="F33" s="816"/>
      <c r="G33" s="816"/>
      <c r="H33" s="816"/>
      <c r="I33" s="816"/>
      <c r="J33" s="816"/>
      <c r="K33" s="816"/>
      <c r="L33" s="816"/>
      <c r="M33" s="816"/>
      <c r="N33" s="816"/>
      <c r="O33" s="816"/>
      <c r="P33" s="817"/>
      <c r="Q33" s="818">
        <v>4623</v>
      </c>
      <c r="R33" s="819"/>
      <c r="S33" s="819"/>
      <c r="T33" s="819"/>
      <c r="U33" s="819"/>
      <c r="V33" s="819">
        <v>3890</v>
      </c>
      <c r="W33" s="819"/>
      <c r="X33" s="819"/>
      <c r="Y33" s="819"/>
      <c r="Z33" s="819"/>
      <c r="AA33" s="819">
        <v>733</v>
      </c>
      <c r="AB33" s="819"/>
      <c r="AC33" s="819"/>
      <c r="AD33" s="819"/>
      <c r="AE33" s="820"/>
      <c r="AF33" s="821">
        <v>4130</v>
      </c>
      <c r="AG33" s="822"/>
      <c r="AH33" s="822"/>
      <c r="AI33" s="822"/>
      <c r="AJ33" s="823"/>
      <c r="AK33" s="890">
        <v>34</v>
      </c>
      <c r="AL33" s="891"/>
      <c r="AM33" s="891"/>
      <c r="AN33" s="891"/>
      <c r="AO33" s="891"/>
      <c r="AP33" s="891">
        <v>8713</v>
      </c>
      <c r="AQ33" s="891"/>
      <c r="AR33" s="891"/>
      <c r="AS33" s="891"/>
      <c r="AT33" s="891"/>
      <c r="AU33" s="891">
        <v>26</v>
      </c>
      <c r="AV33" s="891"/>
      <c r="AW33" s="891"/>
      <c r="AX33" s="891"/>
      <c r="AY33" s="891"/>
      <c r="AZ33" s="892" t="s">
        <v>580</v>
      </c>
      <c r="BA33" s="892"/>
      <c r="BB33" s="892"/>
      <c r="BC33" s="892"/>
      <c r="BD33" s="892"/>
      <c r="BE33" s="888" t="s">
        <v>401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402</v>
      </c>
      <c r="C34" s="816"/>
      <c r="D34" s="816"/>
      <c r="E34" s="816"/>
      <c r="F34" s="816"/>
      <c r="G34" s="816"/>
      <c r="H34" s="816"/>
      <c r="I34" s="816"/>
      <c r="J34" s="816"/>
      <c r="K34" s="816"/>
      <c r="L34" s="816"/>
      <c r="M34" s="816"/>
      <c r="N34" s="816"/>
      <c r="O34" s="816"/>
      <c r="P34" s="817"/>
      <c r="Q34" s="818">
        <v>6545</v>
      </c>
      <c r="R34" s="819"/>
      <c r="S34" s="819"/>
      <c r="T34" s="819"/>
      <c r="U34" s="819"/>
      <c r="V34" s="819">
        <v>6193</v>
      </c>
      <c r="W34" s="819"/>
      <c r="X34" s="819"/>
      <c r="Y34" s="819"/>
      <c r="Z34" s="819"/>
      <c r="AA34" s="819">
        <v>352</v>
      </c>
      <c r="AB34" s="819"/>
      <c r="AC34" s="819"/>
      <c r="AD34" s="819"/>
      <c r="AE34" s="820"/>
      <c r="AF34" s="821">
        <v>1669</v>
      </c>
      <c r="AG34" s="822"/>
      <c r="AH34" s="822"/>
      <c r="AI34" s="822"/>
      <c r="AJ34" s="823"/>
      <c r="AK34" s="890">
        <v>2072</v>
      </c>
      <c r="AL34" s="891"/>
      <c r="AM34" s="891"/>
      <c r="AN34" s="891"/>
      <c r="AO34" s="891"/>
      <c r="AP34" s="891">
        <v>62565</v>
      </c>
      <c r="AQ34" s="891"/>
      <c r="AR34" s="891"/>
      <c r="AS34" s="891"/>
      <c r="AT34" s="891"/>
      <c r="AU34" s="891">
        <v>20332</v>
      </c>
      <c r="AV34" s="891"/>
      <c r="AW34" s="891"/>
      <c r="AX34" s="891"/>
      <c r="AY34" s="891"/>
      <c r="AZ34" s="892" t="s">
        <v>580</v>
      </c>
      <c r="BA34" s="892"/>
      <c r="BB34" s="892"/>
      <c r="BC34" s="892"/>
      <c r="BD34" s="892"/>
      <c r="BE34" s="888" t="s">
        <v>403</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404</v>
      </c>
      <c r="C35" s="816"/>
      <c r="D35" s="816"/>
      <c r="E35" s="816"/>
      <c r="F35" s="816"/>
      <c r="G35" s="816"/>
      <c r="H35" s="816"/>
      <c r="I35" s="816"/>
      <c r="J35" s="816"/>
      <c r="K35" s="816"/>
      <c r="L35" s="816"/>
      <c r="M35" s="816"/>
      <c r="N35" s="816"/>
      <c r="O35" s="816"/>
      <c r="P35" s="817"/>
      <c r="Q35" s="818">
        <v>231</v>
      </c>
      <c r="R35" s="819"/>
      <c r="S35" s="819"/>
      <c r="T35" s="819"/>
      <c r="U35" s="819"/>
      <c r="V35" s="819">
        <v>220</v>
      </c>
      <c r="W35" s="819"/>
      <c r="X35" s="819"/>
      <c r="Y35" s="819"/>
      <c r="Z35" s="819"/>
      <c r="AA35" s="819">
        <v>11</v>
      </c>
      <c r="AB35" s="819"/>
      <c r="AC35" s="819"/>
      <c r="AD35" s="819"/>
      <c r="AE35" s="820"/>
      <c r="AF35" s="821">
        <v>11</v>
      </c>
      <c r="AG35" s="822"/>
      <c r="AH35" s="822"/>
      <c r="AI35" s="822"/>
      <c r="AJ35" s="823"/>
      <c r="AK35" s="890">
        <v>128</v>
      </c>
      <c r="AL35" s="891"/>
      <c r="AM35" s="891"/>
      <c r="AN35" s="891"/>
      <c r="AO35" s="891"/>
      <c r="AP35" s="891">
        <v>1825</v>
      </c>
      <c r="AQ35" s="891"/>
      <c r="AR35" s="891"/>
      <c r="AS35" s="891"/>
      <c r="AT35" s="891"/>
      <c r="AU35" s="891">
        <v>1402</v>
      </c>
      <c r="AV35" s="891"/>
      <c r="AW35" s="891"/>
      <c r="AX35" s="891"/>
      <c r="AY35" s="891"/>
      <c r="AZ35" s="892" t="s">
        <v>580</v>
      </c>
      <c r="BA35" s="892"/>
      <c r="BB35" s="892"/>
      <c r="BC35" s="892"/>
      <c r="BD35" s="892"/>
      <c r="BE35" s="888" t="s">
        <v>405</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406</v>
      </c>
      <c r="C36" s="816"/>
      <c r="D36" s="816"/>
      <c r="E36" s="816"/>
      <c r="F36" s="816"/>
      <c r="G36" s="816"/>
      <c r="H36" s="816"/>
      <c r="I36" s="816"/>
      <c r="J36" s="816"/>
      <c r="K36" s="816"/>
      <c r="L36" s="816"/>
      <c r="M36" s="816"/>
      <c r="N36" s="816"/>
      <c r="O36" s="816"/>
      <c r="P36" s="817"/>
      <c r="Q36" s="818">
        <v>200</v>
      </c>
      <c r="R36" s="819"/>
      <c r="S36" s="819"/>
      <c r="T36" s="819"/>
      <c r="U36" s="819"/>
      <c r="V36" s="819">
        <v>188</v>
      </c>
      <c r="W36" s="819"/>
      <c r="X36" s="819"/>
      <c r="Y36" s="819"/>
      <c r="Z36" s="819"/>
      <c r="AA36" s="819">
        <v>12</v>
      </c>
      <c r="AB36" s="819"/>
      <c r="AC36" s="819"/>
      <c r="AD36" s="819"/>
      <c r="AE36" s="820"/>
      <c r="AF36" s="821">
        <v>12</v>
      </c>
      <c r="AG36" s="822"/>
      <c r="AH36" s="822"/>
      <c r="AI36" s="822"/>
      <c r="AJ36" s="823"/>
      <c r="AK36" s="890">
        <v>66</v>
      </c>
      <c r="AL36" s="891"/>
      <c r="AM36" s="891"/>
      <c r="AN36" s="891"/>
      <c r="AO36" s="891"/>
      <c r="AP36" s="891">
        <v>611</v>
      </c>
      <c r="AQ36" s="891"/>
      <c r="AR36" s="891"/>
      <c r="AS36" s="891"/>
      <c r="AT36" s="891"/>
      <c r="AU36" s="891">
        <v>459</v>
      </c>
      <c r="AV36" s="891"/>
      <c r="AW36" s="891"/>
      <c r="AX36" s="891"/>
      <c r="AY36" s="891"/>
      <c r="AZ36" s="892" t="s">
        <v>580</v>
      </c>
      <c r="BA36" s="892"/>
      <c r="BB36" s="892"/>
      <c r="BC36" s="892"/>
      <c r="BD36" s="892"/>
      <c r="BE36" s="888" t="s">
        <v>407</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t="s">
        <v>408</v>
      </c>
      <c r="C37" s="816"/>
      <c r="D37" s="816"/>
      <c r="E37" s="816"/>
      <c r="F37" s="816"/>
      <c r="G37" s="816"/>
      <c r="H37" s="816"/>
      <c r="I37" s="816"/>
      <c r="J37" s="816"/>
      <c r="K37" s="816"/>
      <c r="L37" s="816"/>
      <c r="M37" s="816"/>
      <c r="N37" s="816"/>
      <c r="O37" s="816"/>
      <c r="P37" s="817"/>
      <c r="Q37" s="818">
        <v>325</v>
      </c>
      <c r="R37" s="819"/>
      <c r="S37" s="819"/>
      <c r="T37" s="819"/>
      <c r="U37" s="819"/>
      <c r="V37" s="819">
        <v>315</v>
      </c>
      <c r="W37" s="819"/>
      <c r="X37" s="819"/>
      <c r="Y37" s="819"/>
      <c r="Z37" s="819"/>
      <c r="AA37" s="819">
        <v>10</v>
      </c>
      <c r="AB37" s="819"/>
      <c r="AC37" s="819"/>
      <c r="AD37" s="819"/>
      <c r="AE37" s="820"/>
      <c r="AF37" s="821">
        <v>10</v>
      </c>
      <c r="AG37" s="822"/>
      <c r="AH37" s="822"/>
      <c r="AI37" s="822"/>
      <c r="AJ37" s="823"/>
      <c r="AK37" s="890">
        <v>103</v>
      </c>
      <c r="AL37" s="891"/>
      <c r="AM37" s="891"/>
      <c r="AN37" s="891"/>
      <c r="AO37" s="891"/>
      <c r="AP37" s="891">
        <v>808</v>
      </c>
      <c r="AQ37" s="891"/>
      <c r="AR37" s="891"/>
      <c r="AS37" s="891"/>
      <c r="AT37" s="891"/>
      <c r="AU37" s="891">
        <v>409</v>
      </c>
      <c r="AV37" s="891"/>
      <c r="AW37" s="891"/>
      <c r="AX37" s="891"/>
      <c r="AY37" s="891"/>
      <c r="AZ37" s="892" t="s">
        <v>580</v>
      </c>
      <c r="BA37" s="892"/>
      <c r="BB37" s="892"/>
      <c r="BC37" s="892"/>
      <c r="BD37" s="892"/>
      <c r="BE37" s="888" t="s">
        <v>409</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t="s">
        <v>410</v>
      </c>
      <c r="C38" s="816"/>
      <c r="D38" s="816"/>
      <c r="E38" s="816"/>
      <c r="F38" s="816"/>
      <c r="G38" s="816"/>
      <c r="H38" s="816"/>
      <c r="I38" s="816"/>
      <c r="J38" s="816"/>
      <c r="K38" s="816"/>
      <c r="L38" s="816"/>
      <c r="M38" s="816"/>
      <c r="N38" s="816"/>
      <c r="O38" s="816"/>
      <c r="P38" s="817"/>
      <c r="Q38" s="818">
        <v>23</v>
      </c>
      <c r="R38" s="819"/>
      <c r="S38" s="819"/>
      <c r="T38" s="819"/>
      <c r="U38" s="819"/>
      <c r="V38" s="819">
        <v>23</v>
      </c>
      <c r="W38" s="819"/>
      <c r="X38" s="819"/>
      <c r="Y38" s="819"/>
      <c r="Z38" s="819"/>
      <c r="AA38" s="819" t="s">
        <v>580</v>
      </c>
      <c r="AB38" s="819"/>
      <c r="AC38" s="819"/>
      <c r="AD38" s="819"/>
      <c r="AE38" s="820"/>
      <c r="AF38" s="821" t="s">
        <v>411</v>
      </c>
      <c r="AG38" s="822"/>
      <c r="AH38" s="822"/>
      <c r="AI38" s="822"/>
      <c r="AJ38" s="823"/>
      <c r="AK38" s="890">
        <v>1</v>
      </c>
      <c r="AL38" s="891"/>
      <c r="AM38" s="891"/>
      <c r="AN38" s="891"/>
      <c r="AO38" s="891"/>
      <c r="AP38" s="891">
        <v>14</v>
      </c>
      <c r="AQ38" s="891"/>
      <c r="AR38" s="891"/>
      <c r="AS38" s="891"/>
      <c r="AT38" s="891"/>
      <c r="AU38" s="891" t="s">
        <v>622</v>
      </c>
      <c r="AV38" s="891"/>
      <c r="AW38" s="891"/>
      <c r="AX38" s="891"/>
      <c r="AY38" s="891"/>
      <c r="AZ38" s="892" t="s">
        <v>580</v>
      </c>
      <c r="BA38" s="892"/>
      <c r="BB38" s="892"/>
      <c r="BC38" s="892"/>
      <c r="BD38" s="892"/>
      <c r="BE38" s="888" t="s">
        <v>412</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4"/>
      <c r="R50" s="895"/>
      <c r="S50" s="895"/>
      <c r="T50" s="895"/>
      <c r="U50" s="895"/>
      <c r="V50" s="895"/>
      <c r="W50" s="895"/>
      <c r="X50" s="895"/>
      <c r="Y50" s="895"/>
      <c r="Z50" s="895"/>
      <c r="AA50" s="895"/>
      <c r="AB50" s="895"/>
      <c r="AC50" s="895"/>
      <c r="AD50" s="895"/>
      <c r="AE50" s="896"/>
      <c r="AF50" s="821"/>
      <c r="AG50" s="822"/>
      <c r="AH50" s="822"/>
      <c r="AI50" s="822"/>
      <c r="AJ50" s="823"/>
      <c r="AK50" s="897"/>
      <c r="AL50" s="895"/>
      <c r="AM50" s="895"/>
      <c r="AN50" s="895"/>
      <c r="AO50" s="895"/>
      <c r="AP50" s="895"/>
      <c r="AQ50" s="895"/>
      <c r="AR50" s="895"/>
      <c r="AS50" s="895"/>
      <c r="AT50" s="895"/>
      <c r="AU50" s="895"/>
      <c r="AV50" s="895"/>
      <c r="AW50" s="895"/>
      <c r="AX50" s="895"/>
      <c r="AY50" s="895"/>
      <c r="AZ50" s="898"/>
      <c r="BA50" s="898"/>
      <c r="BB50" s="898"/>
      <c r="BC50" s="898"/>
      <c r="BD50" s="898"/>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4"/>
      <c r="R51" s="895"/>
      <c r="S51" s="895"/>
      <c r="T51" s="895"/>
      <c r="U51" s="895"/>
      <c r="V51" s="895"/>
      <c r="W51" s="895"/>
      <c r="X51" s="895"/>
      <c r="Y51" s="895"/>
      <c r="Z51" s="895"/>
      <c r="AA51" s="895"/>
      <c r="AB51" s="895"/>
      <c r="AC51" s="895"/>
      <c r="AD51" s="895"/>
      <c r="AE51" s="896"/>
      <c r="AF51" s="821"/>
      <c r="AG51" s="822"/>
      <c r="AH51" s="822"/>
      <c r="AI51" s="822"/>
      <c r="AJ51" s="823"/>
      <c r="AK51" s="897"/>
      <c r="AL51" s="895"/>
      <c r="AM51" s="895"/>
      <c r="AN51" s="895"/>
      <c r="AO51" s="895"/>
      <c r="AP51" s="895"/>
      <c r="AQ51" s="895"/>
      <c r="AR51" s="895"/>
      <c r="AS51" s="895"/>
      <c r="AT51" s="895"/>
      <c r="AU51" s="895"/>
      <c r="AV51" s="895"/>
      <c r="AW51" s="895"/>
      <c r="AX51" s="895"/>
      <c r="AY51" s="895"/>
      <c r="AZ51" s="898"/>
      <c r="BA51" s="898"/>
      <c r="BB51" s="898"/>
      <c r="BC51" s="898"/>
      <c r="BD51" s="898"/>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4"/>
      <c r="R52" s="895"/>
      <c r="S52" s="895"/>
      <c r="T52" s="895"/>
      <c r="U52" s="895"/>
      <c r="V52" s="895"/>
      <c r="W52" s="895"/>
      <c r="X52" s="895"/>
      <c r="Y52" s="895"/>
      <c r="Z52" s="895"/>
      <c r="AA52" s="895"/>
      <c r="AB52" s="895"/>
      <c r="AC52" s="895"/>
      <c r="AD52" s="895"/>
      <c r="AE52" s="896"/>
      <c r="AF52" s="821"/>
      <c r="AG52" s="822"/>
      <c r="AH52" s="822"/>
      <c r="AI52" s="822"/>
      <c r="AJ52" s="823"/>
      <c r="AK52" s="897"/>
      <c r="AL52" s="895"/>
      <c r="AM52" s="895"/>
      <c r="AN52" s="895"/>
      <c r="AO52" s="895"/>
      <c r="AP52" s="895"/>
      <c r="AQ52" s="895"/>
      <c r="AR52" s="895"/>
      <c r="AS52" s="895"/>
      <c r="AT52" s="895"/>
      <c r="AU52" s="895"/>
      <c r="AV52" s="895"/>
      <c r="AW52" s="895"/>
      <c r="AX52" s="895"/>
      <c r="AY52" s="895"/>
      <c r="AZ52" s="898"/>
      <c r="BA52" s="898"/>
      <c r="BB52" s="898"/>
      <c r="BC52" s="898"/>
      <c r="BD52" s="898"/>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4"/>
      <c r="R53" s="895"/>
      <c r="S53" s="895"/>
      <c r="T53" s="895"/>
      <c r="U53" s="895"/>
      <c r="V53" s="895"/>
      <c r="W53" s="895"/>
      <c r="X53" s="895"/>
      <c r="Y53" s="895"/>
      <c r="Z53" s="895"/>
      <c r="AA53" s="895"/>
      <c r="AB53" s="895"/>
      <c r="AC53" s="895"/>
      <c r="AD53" s="895"/>
      <c r="AE53" s="896"/>
      <c r="AF53" s="821"/>
      <c r="AG53" s="822"/>
      <c r="AH53" s="822"/>
      <c r="AI53" s="822"/>
      <c r="AJ53" s="823"/>
      <c r="AK53" s="897"/>
      <c r="AL53" s="895"/>
      <c r="AM53" s="895"/>
      <c r="AN53" s="895"/>
      <c r="AO53" s="895"/>
      <c r="AP53" s="895"/>
      <c r="AQ53" s="895"/>
      <c r="AR53" s="895"/>
      <c r="AS53" s="895"/>
      <c r="AT53" s="895"/>
      <c r="AU53" s="895"/>
      <c r="AV53" s="895"/>
      <c r="AW53" s="895"/>
      <c r="AX53" s="895"/>
      <c r="AY53" s="895"/>
      <c r="AZ53" s="898"/>
      <c r="BA53" s="898"/>
      <c r="BB53" s="898"/>
      <c r="BC53" s="898"/>
      <c r="BD53" s="898"/>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4"/>
      <c r="R54" s="895"/>
      <c r="S54" s="895"/>
      <c r="T54" s="895"/>
      <c r="U54" s="895"/>
      <c r="V54" s="895"/>
      <c r="W54" s="895"/>
      <c r="X54" s="895"/>
      <c r="Y54" s="895"/>
      <c r="Z54" s="895"/>
      <c r="AA54" s="895"/>
      <c r="AB54" s="895"/>
      <c r="AC54" s="895"/>
      <c r="AD54" s="895"/>
      <c r="AE54" s="896"/>
      <c r="AF54" s="821"/>
      <c r="AG54" s="822"/>
      <c r="AH54" s="822"/>
      <c r="AI54" s="822"/>
      <c r="AJ54" s="823"/>
      <c r="AK54" s="897"/>
      <c r="AL54" s="895"/>
      <c r="AM54" s="895"/>
      <c r="AN54" s="895"/>
      <c r="AO54" s="895"/>
      <c r="AP54" s="895"/>
      <c r="AQ54" s="895"/>
      <c r="AR54" s="895"/>
      <c r="AS54" s="895"/>
      <c r="AT54" s="895"/>
      <c r="AU54" s="895"/>
      <c r="AV54" s="895"/>
      <c r="AW54" s="895"/>
      <c r="AX54" s="895"/>
      <c r="AY54" s="895"/>
      <c r="AZ54" s="898"/>
      <c r="BA54" s="898"/>
      <c r="BB54" s="898"/>
      <c r="BC54" s="898"/>
      <c r="BD54" s="898"/>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4"/>
      <c r="R55" s="895"/>
      <c r="S55" s="895"/>
      <c r="T55" s="895"/>
      <c r="U55" s="895"/>
      <c r="V55" s="895"/>
      <c r="W55" s="895"/>
      <c r="X55" s="895"/>
      <c r="Y55" s="895"/>
      <c r="Z55" s="895"/>
      <c r="AA55" s="895"/>
      <c r="AB55" s="895"/>
      <c r="AC55" s="895"/>
      <c r="AD55" s="895"/>
      <c r="AE55" s="896"/>
      <c r="AF55" s="821"/>
      <c r="AG55" s="822"/>
      <c r="AH55" s="822"/>
      <c r="AI55" s="822"/>
      <c r="AJ55" s="823"/>
      <c r="AK55" s="897"/>
      <c r="AL55" s="895"/>
      <c r="AM55" s="895"/>
      <c r="AN55" s="895"/>
      <c r="AO55" s="895"/>
      <c r="AP55" s="895"/>
      <c r="AQ55" s="895"/>
      <c r="AR55" s="895"/>
      <c r="AS55" s="895"/>
      <c r="AT55" s="895"/>
      <c r="AU55" s="895"/>
      <c r="AV55" s="895"/>
      <c r="AW55" s="895"/>
      <c r="AX55" s="895"/>
      <c r="AY55" s="895"/>
      <c r="AZ55" s="898"/>
      <c r="BA55" s="898"/>
      <c r="BB55" s="898"/>
      <c r="BC55" s="898"/>
      <c r="BD55" s="898"/>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4"/>
      <c r="R56" s="895"/>
      <c r="S56" s="895"/>
      <c r="T56" s="895"/>
      <c r="U56" s="895"/>
      <c r="V56" s="895"/>
      <c r="W56" s="895"/>
      <c r="X56" s="895"/>
      <c r="Y56" s="895"/>
      <c r="Z56" s="895"/>
      <c r="AA56" s="895"/>
      <c r="AB56" s="895"/>
      <c r="AC56" s="895"/>
      <c r="AD56" s="895"/>
      <c r="AE56" s="896"/>
      <c r="AF56" s="821"/>
      <c r="AG56" s="822"/>
      <c r="AH56" s="822"/>
      <c r="AI56" s="822"/>
      <c r="AJ56" s="823"/>
      <c r="AK56" s="897"/>
      <c r="AL56" s="895"/>
      <c r="AM56" s="895"/>
      <c r="AN56" s="895"/>
      <c r="AO56" s="895"/>
      <c r="AP56" s="895"/>
      <c r="AQ56" s="895"/>
      <c r="AR56" s="895"/>
      <c r="AS56" s="895"/>
      <c r="AT56" s="895"/>
      <c r="AU56" s="895"/>
      <c r="AV56" s="895"/>
      <c r="AW56" s="895"/>
      <c r="AX56" s="895"/>
      <c r="AY56" s="895"/>
      <c r="AZ56" s="898"/>
      <c r="BA56" s="898"/>
      <c r="BB56" s="898"/>
      <c r="BC56" s="898"/>
      <c r="BD56" s="898"/>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4"/>
      <c r="R57" s="895"/>
      <c r="S57" s="895"/>
      <c r="T57" s="895"/>
      <c r="U57" s="895"/>
      <c r="V57" s="895"/>
      <c r="W57" s="895"/>
      <c r="X57" s="895"/>
      <c r="Y57" s="895"/>
      <c r="Z57" s="895"/>
      <c r="AA57" s="895"/>
      <c r="AB57" s="895"/>
      <c r="AC57" s="895"/>
      <c r="AD57" s="895"/>
      <c r="AE57" s="896"/>
      <c r="AF57" s="821"/>
      <c r="AG57" s="822"/>
      <c r="AH57" s="822"/>
      <c r="AI57" s="822"/>
      <c r="AJ57" s="823"/>
      <c r="AK57" s="897"/>
      <c r="AL57" s="895"/>
      <c r="AM57" s="895"/>
      <c r="AN57" s="895"/>
      <c r="AO57" s="895"/>
      <c r="AP57" s="895"/>
      <c r="AQ57" s="895"/>
      <c r="AR57" s="895"/>
      <c r="AS57" s="895"/>
      <c r="AT57" s="895"/>
      <c r="AU57" s="895"/>
      <c r="AV57" s="895"/>
      <c r="AW57" s="895"/>
      <c r="AX57" s="895"/>
      <c r="AY57" s="895"/>
      <c r="AZ57" s="898"/>
      <c r="BA57" s="898"/>
      <c r="BB57" s="898"/>
      <c r="BC57" s="898"/>
      <c r="BD57" s="898"/>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4"/>
      <c r="R58" s="895"/>
      <c r="S58" s="895"/>
      <c r="T58" s="895"/>
      <c r="U58" s="895"/>
      <c r="V58" s="895"/>
      <c r="W58" s="895"/>
      <c r="X58" s="895"/>
      <c r="Y58" s="895"/>
      <c r="Z58" s="895"/>
      <c r="AA58" s="895"/>
      <c r="AB58" s="895"/>
      <c r="AC58" s="895"/>
      <c r="AD58" s="895"/>
      <c r="AE58" s="896"/>
      <c r="AF58" s="821"/>
      <c r="AG58" s="822"/>
      <c r="AH58" s="822"/>
      <c r="AI58" s="822"/>
      <c r="AJ58" s="823"/>
      <c r="AK58" s="897"/>
      <c r="AL58" s="895"/>
      <c r="AM58" s="895"/>
      <c r="AN58" s="895"/>
      <c r="AO58" s="895"/>
      <c r="AP58" s="895"/>
      <c r="AQ58" s="895"/>
      <c r="AR58" s="895"/>
      <c r="AS58" s="895"/>
      <c r="AT58" s="895"/>
      <c r="AU58" s="895"/>
      <c r="AV58" s="895"/>
      <c r="AW58" s="895"/>
      <c r="AX58" s="895"/>
      <c r="AY58" s="895"/>
      <c r="AZ58" s="898"/>
      <c r="BA58" s="898"/>
      <c r="BB58" s="898"/>
      <c r="BC58" s="898"/>
      <c r="BD58" s="898"/>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4"/>
      <c r="R59" s="895"/>
      <c r="S59" s="895"/>
      <c r="T59" s="895"/>
      <c r="U59" s="895"/>
      <c r="V59" s="895"/>
      <c r="W59" s="895"/>
      <c r="X59" s="895"/>
      <c r="Y59" s="895"/>
      <c r="Z59" s="895"/>
      <c r="AA59" s="895"/>
      <c r="AB59" s="895"/>
      <c r="AC59" s="895"/>
      <c r="AD59" s="895"/>
      <c r="AE59" s="896"/>
      <c r="AF59" s="821"/>
      <c r="AG59" s="822"/>
      <c r="AH59" s="822"/>
      <c r="AI59" s="822"/>
      <c r="AJ59" s="823"/>
      <c r="AK59" s="897"/>
      <c r="AL59" s="895"/>
      <c r="AM59" s="895"/>
      <c r="AN59" s="895"/>
      <c r="AO59" s="895"/>
      <c r="AP59" s="895"/>
      <c r="AQ59" s="895"/>
      <c r="AR59" s="895"/>
      <c r="AS59" s="895"/>
      <c r="AT59" s="895"/>
      <c r="AU59" s="895"/>
      <c r="AV59" s="895"/>
      <c r="AW59" s="895"/>
      <c r="AX59" s="895"/>
      <c r="AY59" s="895"/>
      <c r="AZ59" s="898"/>
      <c r="BA59" s="898"/>
      <c r="BB59" s="898"/>
      <c r="BC59" s="898"/>
      <c r="BD59" s="898"/>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4"/>
      <c r="R60" s="895"/>
      <c r="S60" s="895"/>
      <c r="T60" s="895"/>
      <c r="U60" s="895"/>
      <c r="V60" s="895"/>
      <c r="W60" s="895"/>
      <c r="X60" s="895"/>
      <c r="Y60" s="895"/>
      <c r="Z60" s="895"/>
      <c r="AA60" s="895"/>
      <c r="AB60" s="895"/>
      <c r="AC60" s="895"/>
      <c r="AD60" s="895"/>
      <c r="AE60" s="896"/>
      <c r="AF60" s="821"/>
      <c r="AG60" s="822"/>
      <c r="AH60" s="822"/>
      <c r="AI60" s="822"/>
      <c r="AJ60" s="823"/>
      <c r="AK60" s="897"/>
      <c r="AL60" s="895"/>
      <c r="AM60" s="895"/>
      <c r="AN60" s="895"/>
      <c r="AO60" s="895"/>
      <c r="AP60" s="895"/>
      <c r="AQ60" s="895"/>
      <c r="AR60" s="895"/>
      <c r="AS60" s="895"/>
      <c r="AT60" s="895"/>
      <c r="AU60" s="895"/>
      <c r="AV60" s="895"/>
      <c r="AW60" s="895"/>
      <c r="AX60" s="895"/>
      <c r="AY60" s="895"/>
      <c r="AZ60" s="898"/>
      <c r="BA60" s="898"/>
      <c r="BB60" s="898"/>
      <c r="BC60" s="898"/>
      <c r="BD60" s="898"/>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4"/>
      <c r="R61" s="895"/>
      <c r="S61" s="895"/>
      <c r="T61" s="895"/>
      <c r="U61" s="895"/>
      <c r="V61" s="895"/>
      <c r="W61" s="895"/>
      <c r="X61" s="895"/>
      <c r="Y61" s="895"/>
      <c r="Z61" s="895"/>
      <c r="AA61" s="895"/>
      <c r="AB61" s="895"/>
      <c r="AC61" s="895"/>
      <c r="AD61" s="895"/>
      <c r="AE61" s="896"/>
      <c r="AF61" s="821"/>
      <c r="AG61" s="822"/>
      <c r="AH61" s="822"/>
      <c r="AI61" s="822"/>
      <c r="AJ61" s="823"/>
      <c r="AK61" s="897"/>
      <c r="AL61" s="895"/>
      <c r="AM61" s="895"/>
      <c r="AN61" s="895"/>
      <c r="AO61" s="895"/>
      <c r="AP61" s="895"/>
      <c r="AQ61" s="895"/>
      <c r="AR61" s="895"/>
      <c r="AS61" s="895"/>
      <c r="AT61" s="895"/>
      <c r="AU61" s="895"/>
      <c r="AV61" s="895"/>
      <c r="AW61" s="895"/>
      <c r="AX61" s="895"/>
      <c r="AY61" s="895"/>
      <c r="AZ61" s="898"/>
      <c r="BA61" s="898"/>
      <c r="BB61" s="898"/>
      <c r="BC61" s="898"/>
      <c r="BD61" s="898"/>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4"/>
      <c r="R62" s="895"/>
      <c r="S62" s="895"/>
      <c r="T62" s="895"/>
      <c r="U62" s="895"/>
      <c r="V62" s="895"/>
      <c r="W62" s="895"/>
      <c r="X62" s="895"/>
      <c r="Y62" s="895"/>
      <c r="Z62" s="895"/>
      <c r="AA62" s="895"/>
      <c r="AB62" s="895"/>
      <c r="AC62" s="895"/>
      <c r="AD62" s="895"/>
      <c r="AE62" s="896"/>
      <c r="AF62" s="821"/>
      <c r="AG62" s="822"/>
      <c r="AH62" s="822"/>
      <c r="AI62" s="822"/>
      <c r="AJ62" s="823"/>
      <c r="AK62" s="897"/>
      <c r="AL62" s="895"/>
      <c r="AM62" s="895"/>
      <c r="AN62" s="895"/>
      <c r="AO62" s="895"/>
      <c r="AP62" s="895"/>
      <c r="AQ62" s="895"/>
      <c r="AR62" s="895"/>
      <c r="AS62" s="895"/>
      <c r="AT62" s="895"/>
      <c r="AU62" s="895"/>
      <c r="AV62" s="895"/>
      <c r="AW62" s="895"/>
      <c r="AX62" s="895"/>
      <c r="AY62" s="895"/>
      <c r="AZ62" s="898"/>
      <c r="BA62" s="898"/>
      <c r="BB62" s="898"/>
      <c r="BC62" s="898"/>
      <c r="BD62" s="898"/>
      <c r="BE62" s="888"/>
      <c r="BF62" s="888"/>
      <c r="BG62" s="888"/>
      <c r="BH62" s="888"/>
      <c r="BI62" s="889"/>
      <c r="BJ62" s="906" t="s">
        <v>413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414</v>
      </c>
      <c r="C63" s="851"/>
      <c r="D63" s="851"/>
      <c r="E63" s="851"/>
      <c r="F63" s="851"/>
      <c r="G63" s="851"/>
      <c r="H63" s="851"/>
      <c r="I63" s="851"/>
      <c r="J63" s="851"/>
      <c r="K63" s="851"/>
      <c r="L63" s="851"/>
      <c r="M63" s="851"/>
      <c r="N63" s="851"/>
      <c r="O63" s="851"/>
      <c r="P63" s="852"/>
      <c r="Q63" s="899"/>
      <c r="R63" s="900"/>
      <c r="S63" s="900"/>
      <c r="T63" s="900"/>
      <c r="U63" s="900"/>
      <c r="V63" s="900"/>
      <c r="W63" s="900"/>
      <c r="X63" s="900"/>
      <c r="Y63" s="900"/>
      <c r="Z63" s="900"/>
      <c r="AA63" s="900"/>
      <c r="AB63" s="900"/>
      <c r="AC63" s="900"/>
      <c r="AD63" s="900"/>
      <c r="AE63" s="901"/>
      <c r="AF63" s="902">
        <v>7557</v>
      </c>
      <c r="AG63" s="903"/>
      <c r="AH63" s="903"/>
      <c r="AI63" s="903"/>
      <c r="AJ63" s="904"/>
      <c r="AK63" s="905"/>
      <c r="AL63" s="900"/>
      <c r="AM63" s="900"/>
      <c r="AN63" s="900"/>
      <c r="AO63" s="900"/>
      <c r="AP63" s="903">
        <v>74743</v>
      </c>
      <c r="AQ63" s="903"/>
      <c r="AR63" s="903"/>
      <c r="AS63" s="903"/>
      <c r="AT63" s="903"/>
      <c r="AU63" s="903">
        <v>22628</v>
      </c>
      <c r="AV63" s="903"/>
      <c r="AW63" s="903"/>
      <c r="AX63" s="903"/>
      <c r="AY63" s="903"/>
      <c r="AZ63" s="907"/>
      <c r="BA63" s="907"/>
      <c r="BB63" s="907"/>
      <c r="BC63" s="907"/>
      <c r="BD63" s="907"/>
      <c r="BE63" s="908"/>
      <c r="BF63" s="908"/>
      <c r="BG63" s="908"/>
      <c r="BH63" s="908"/>
      <c r="BI63" s="909"/>
      <c r="BJ63" s="910" t="s">
        <v>411</v>
      </c>
      <c r="BK63" s="911"/>
      <c r="BL63" s="911"/>
      <c r="BM63" s="911"/>
      <c r="BN63" s="912"/>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416</v>
      </c>
      <c r="B66" s="801"/>
      <c r="C66" s="801"/>
      <c r="D66" s="801"/>
      <c r="E66" s="801"/>
      <c r="F66" s="801"/>
      <c r="G66" s="801"/>
      <c r="H66" s="801"/>
      <c r="I66" s="801"/>
      <c r="J66" s="801"/>
      <c r="K66" s="801"/>
      <c r="L66" s="801"/>
      <c r="M66" s="801"/>
      <c r="N66" s="801"/>
      <c r="O66" s="801"/>
      <c r="P66" s="802"/>
      <c r="Q66" s="777" t="s">
        <v>387</v>
      </c>
      <c r="R66" s="778"/>
      <c r="S66" s="778"/>
      <c r="T66" s="778"/>
      <c r="U66" s="779"/>
      <c r="V66" s="777" t="s">
        <v>417</v>
      </c>
      <c r="W66" s="778"/>
      <c r="X66" s="778"/>
      <c r="Y66" s="778"/>
      <c r="Z66" s="779"/>
      <c r="AA66" s="777" t="s">
        <v>418</v>
      </c>
      <c r="AB66" s="778"/>
      <c r="AC66" s="778"/>
      <c r="AD66" s="778"/>
      <c r="AE66" s="779"/>
      <c r="AF66" s="913" t="s">
        <v>419</v>
      </c>
      <c r="AG66" s="873"/>
      <c r="AH66" s="873"/>
      <c r="AI66" s="873"/>
      <c r="AJ66" s="914"/>
      <c r="AK66" s="777" t="s">
        <v>420</v>
      </c>
      <c r="AL66" s="801"/>
      <c r="AM66" s="801"/>
      <c r="AN66" s="801"/>
      <c r="AO66" s="802"/>
      <c r="AP66" s="777" t="s">
        <v>421</v>
      </c>
      <c r="AQ66" s="778"/>
      <c r="AR66" s="778"/>
      <c r="AS66" s="778"/>
      <c r="AT66" s="779"/>
      <c r="AU66" s="777" t="s">
        <v>422</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4"/>
      <c r="BT66" s="925"/>
      <c r="BU66" s="925"/>
      <c r="BV66" s="925"/>
      <c r="BW66" s="925"/>
      <c r="BX66" s="925"/>
      <c r="BY66" s="925"/>
      <c r="BZ66" s="925"/>
      <c r="CA66" s="925"/>
      <c r="CB66" s="925"/>
      <c r="CC66" s="925"/>
      <c r="CD66" s="925"/>
      <c r="CE66" s="925"/>
      <c r="CF66" s="925"/>
      <c r="CG66" s="926"/>
      <c r="CH66" s="921"/>
      <c r="CI66" s="922"/>
      <c r="CJ66" s="922"/>
      <c r="CK66" s="922"/>
      <c r="CL66" s="923"/>
      <c r="CM66" s="921"/>
      <c r="CN66" s="922"/>
      <c r="CO66" s="922"/>
      <c r="CP66" s="922"/>
      <c r="CQ66" s="923"/>
      <c r="CR66" s="921"/>
      <c r="CS66" s="922"/>
      <c r="CT66" s="922"/>
      <c r="CU66" s="922"/>
      <c r="CV66" s="923"/>
      <c r="CW66" s="921"/>
      <c r="CX66" s="922"/>
      <c r="CY66" s="922"/>
      <c r="CZ66" s="922"/>
      <c r="DA66" s="923"/>
      <c r="DB66" s="921"/>
      <c r="DC66" s="922"/>
      <c r="DD66" s="922"/>
      <c r="DE66" s="922"/>
      <c r="DF66" s="923"/>
      <c r="DG66" s="921"/>
      <c r="DH66" s="922"/>
      <c r="DI66" s="922"/>
      <c r="DJ66" s="922"/>
      <c r="DK66" s="923"/>
      <c r="DL66" s="921"/>
      <c r="DM66" s="922"/>
      <c r="DN66" s="922"/>
      <c r="DO66" s="922"/>
      <c r="DP66" s="923"/>
      <c r="DQ66" s="921"/>
      <c r="DR66" s="922"/>
      <c r="DS66" s="922"/>
      <c r="DT66" s="922"/>
      <c r="DU66" s="923"/>
      <c r="DV66" s="918"/>
      <c r="DW66" s="919"/>
      <c r="DX66" s="919"/>
      <c r="DY66" s="919"/>
      <c r="DZ66" s="920"/>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5"/>
      <c r="AG67" s="876"/>
      <c r="AH67" s="876"/>
      <c r="AI67" s="876"/>
      <c r="AJ67" s="916"/>
      <c r="AK67" s="917"/>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4"/>
      <c r="BT67" s="925"/>
      <c r="BU67" s="925"/>
      <c r="BV67" s="925"/>
      <c r="BW67" s="925"/>
      <c r="BX67" s="925"/>
      <c r="BY67" s="925"/>
      <c r="BZ67" s="925"/>
      <c r="CA67" s="925"/>
      <c r="CB67" s="925"/>
      <c r="CC67" s="925"/>
      <c r="CD67" s="925"/>
      <c r="CE67" s="925"/>
      <c r="CF67" s="925"/>
      <c r="CG67" s="926"/>
      <c r="CH67" s="921"/>
      <c r="CI67" s="922"/>
      <c r="CJ67" s="922"/>
      <c r="CK67" s="922"/>
      <c r="CL67" s="923"/>
      <c r="CM67" s="921"/>
      <c r="CN67" s="922"/>
      <c r="CO67" s="922"/>
      <c r="CP67" s="922"/>
      <c r="CQ67" s="923"/>
      <c r="CR67" s="921"/>
      <c r="CS67" s="922"/>
      <c r="CT67" s="922"/>
      <c r="CU67" s="922"/>
      <c r="CV67" s="923"/>
      <c r="CW67" s="921"/>
      <c r="CX67" s="922"/>
      <c r="CY67" s="922"/>
      <c r="CZ67" s="922"/>
      <c r="DA67" s="923"/>
      <c r="DB67" s="921"/>
      <c r="DC67" s="922"/>
      <c r="DD67" s="922"/>
      <c r="DE67" s="922"/>
      <c r="DF67" s="923"/>
      <c r="DG67" s="921"/>
      <c r="DH67" s="922"/>
      <c r="DI67" s="922"/>
      <c r="DJ67" s="922"/>
      <c r="DK67" s="923"/>
      <c r="DL67" s="921"/>
      <c r="DM67" s="922"/>
      <c r="DN67" s="922"/>
      <c r="DO67" s="922"/>
      <c r="DP67" s="923"/>
      <c r="DQ67" s="921"/>
      <c r="DR67" s="922"/>
      <c r="DS67" s="922"/>
      <c r="DT67" s="922"/>
      <c r="DU67" s="923"/>
      <c r="DV67" s="918"/>
      <c r="DW67" s="919"/>
      <c r="DX67" s="919"/>
      <c r="DY67" s="919"/>
      <c r="DZ67" s="920"/>
      <c r="EA67" s="226"/>
    </row>
    <row r="68" spans="1:131" s="227" customFormat="1" ht="26.25" customHeight="1" thickTop="1">
      <c r="A68" s="238">
        <v>1</v>
      </c>
      <c r="B68" s="930" t="s">
        <v>581</v>
      </c>
      <c r="C68" s="931"/>
      <c r="D68" s="931"/>
      <c r="E68" s="931"/>
      <c r="F68" s="931"/>
      <c r="G68" s="931"/>
      <c r="H68" s="931"/>
      <c r="I68" s="931"/>
      <c r="J68" s="931"/>
      <c r="K68" s="931"/>
      <c r="L68" s="931"/>
      <c r="M68" s="931"/>
      <c r="N68" s="931"/>
      <c r="O68" s="931"/>
      <c r="P68" s="932"/>
      <c r="Q68" s="933">
        <v>162</v>
      </c>
      <c r="R68" s="927"/>
      <c r="S68" s="927"/>
      <c r="T68" s="927"/>
      <c r="U68" s="927"/>
      <c r="V68" s="927">
        <v>118</v>
      </c>
      <c r="W68" s="927"/>
      <c r="X68" s="927"/>
      <c r="Y68" s="927"/>
      <c r="Z68" s="927"/>
      <c r="AA68" s="927">
        <v>44</v>
      </c>
      <c r="AB68" s="927"/>
      <c r="AC68" s="927"/>
      <c r="AD68" s="927"/>
      <c r="AE68" s="927"/>
      <c r="AF68" s="927">
        <v>44</v>
      </c>
      <c r="AG68" s="927"/>
      <c r="AH68" s="927"/>
      <c r="AI68" s="927"/>
      <c r="AJ68" s="927"/>
      <c r="AK68" s="927" t="s">
        <v>614</v>
      </c>
      <c r="AL68" s="927"/>
      <c r="AM68" s="927"/>
      <c r="AN68" s="927"/>
      <c r="AO68" s="927"/>
      <c r="AP68" s="927" t="s">
        <v>614</v>
      </c>
      <c r="AQ68" s="927"/>
      <c r="AR68" s="927"/>
      <c r="AS68" s="927"/>
      <c r="AT68" s="927"/>
      <c r="AU68" s="927" t="s">
        <v>614</v>
      </c>
      <c r="AV68" s="927"/>
      <c r="AW68" s="927"/>
      <c r="AX68" s="927"/>
      <c r="AY68" s="927"/>
      <c r="AZ68" s="928"/>
      <c r="BA68" s="928"/>
      <c r="BB68" s="928"/>
      <c r="BC68" s="928"/>
      <c r="BD68" s="929"/>
      <c r="BE68" s="245"/>
      <c r="BF68" s="245"/>
      <c r="BG68" s="245"/>
      <c r="BH68" s="245"/>
      <c r="BI68" s="245"/>
      <c r="BJ68" s="245"/>
      <c r="BK68" s="245"/>
      <c r="BL68" s="245"/>
      <c r="BM68" s="245"/>
      <c r="BN68" s="245"/>
      <c r="BO68" s="245"/>
      <c r="BP68" s="245"/>
      <c r="BQ68" s="242">
        <v>62</v>
      </c>
      <c r="BR68" s="247"/>
      <c r="BS68" s="924"/>
      <c r="BT68" s="925"/>
      <c r="BU68" s="925"/>
      <c r="BV68" s="925"/>
      <c r="BW68" s="925"/>
      <c r="BX68" s="925"/>
      <c r="BY68" s="925"/>
      <c r="BZ68" s="925"/>
      <c r="CA68" s="925"/>
      <c r="CB68" s="925"/>
      <c r="CC68" s="925"/>
      <c r="CD68" s="925"/>
      <c r="CE68" s="925"/>
      <c r="CF68" s="925"/>
      <c r="CG68" s="926"/>
      <c r="CH68" s="921"/>
      <c r="CI68" s="922"/>
      <c r="CJ68" s="922"/>
      <c r="CK68" s="922"/>
      <c r="CL68" s="923"/>
      <c r="CM68" s="921"/>
      <c r="CN68" s="922"/>
      <c r="CO68" s="922"/>
      <c r="CP68" s="922"/>
      <c r="CQ68" s="923"/>
      <c r="CR68" s="921"/>
      <c r="CS68" s="922"/>
      <c r="CT68" s="922"/>
      <c r="CU68" s="922"/>
      <c r="CV68" s="923"/>
      <c r="CW68" s="921"/>
      <c r="CX68" s="922"/>
      <c r="CY68" s="922"/>
      <c r="CZ68" s="922"/>
      <c r="DA68" s="923"/>
      <c r="DB68" s="921"/>
      <c r="DC68" s="922"/>
      <c r="DD68" s="922"/>
      <c r="DE68" s="922"/>
      <c r="DF68" s="923"/>
      <c r="DG68" s="921"/>
      <c r="DH68" s="922"/>
      <c r="DI68" s="922"/>
      <c r="DJ68" s="922"/>
      <c r="DK68" s="923"/>
      <c r="DL68" s="921"/>
      <c r="DM68" s="922"/>
      <c r="DN68" s="922"/>
      <c r="DO68" s="922"/>
      <c r="DP68" s="923"/>
      <c r="DQ68" s="921"/>
      <c r="DR68" s="922"/>
      <c r="DS68" s="922"/>
      <c r="DT68" s="922"/>
      <c r="DU68" s="923"/>
      <c r="DV68" s="918"/>
      <c r="DW68" s="919"/>
      <c r="DX68" s="919"/>
      <c r="DY68" s="919"/>
      <c r="DZ68" s="920"/>
      <c r="EA68" s="226"/>
    </row>
    <row r="69" spans="1:131" s="227" customFormat="1" ht="26.25" customHeight="1">
      <c r="A69" s="241">
        <v>2</v>
      </c>
      <c r="B69" s="934" t="s">
        <v>582</v>
      </c>
      <c r="C69" s="935"/>
      <c r="D69" s="935"/>
      <c r="E69" s="935"/>
      <c r="F69" s="935"/>
      <c r="G69" s="935"/>
      <c r="H69" s="935"/>
      <c r="I69" s="935"/>
      <c r="J69" s="935"/>
      <c r="K69" s="935"/>
      <c r="L69" s="935"/>
      <c r="M69" s="935"/>
      <c r="N69" s="935"/>
      <c r="O69" s="935"/>
      <c r="P69" s="936"/>
      <c r="Q69" s="937">
        <v>1239</v>
      </c>
      <c r="R69" s="891"/>
      <c r="S69" s="891"/>
      <c r="T69" s="891"/>
      <c r="U69" s="891"/>
      <c r="V69" s="891">
        <v>1126</v>
      </c>
      <c r="W69" s="891"/>
      <c r="X69" s="891"/>
      <c r="Y69" s="891"/>
      <c r="Z69" s="891"/>
      <c r="AA69" s="891">
        <v>114</v>
      </c>
      <c r="AB69" s="891"/>
      <c r="AC69" s="891"/>
      <c r="AD69" s="891"/>
      <c r="AE69" s="891"/>
      <c r="AF69" s="891">
        <v>114</v>
      </c>
      <c r="AG69" s="891"/>
      <c r="AH69" s="891"/>
      <c r="AI69" s="891"/>
      <c r="AJ69" s="891"/>
      <c r="AK69" s="891" t="s">
        <v>614</v>
      </c>
      <c r="AL69" s="891"/>
      <c r="AM69" s="891"/>
      <c r="AN69" s="891"/>
      <c r="AO69" s="891"/>
      <c r="AP69" s="891">
        <v>323</v>
      </c>
      <c r="AQ69" s="891"/>
      <c r="AR69" s="891"/>
      <c r="AS69" s="891"/>
      <c r="AT69" s="891"/>
      <c r="AU69" s="891">
        <v>121</v>
      </c>
      <c r="AV69" s="891"/>
      <c r="AW69" s="891"/>
      <c r="AX69" s="891"/>
      <c r="AY69" s="891"/>
      <c r="AZ69" s="938"/>
      <c r="BA69" s="938"/>
      <c r="BB69" s="938"/>
      <c r="BC69" s="938"/>
      <c r="BD69" s="939"/>
      <c r="BE69" s="245"/>
      <c r="BF69" s="245"/>
      <c r="BG69" s="245"/>
      <c r="BH69" s="245"/>
      <c r="BI69" s="245"/>
      <c r="BJ69" s="245"/>
      <c r="BK69" s="245"/>
      <c r="BL69" s="245"/>
      <c r="BM69" s="245"/>
      <c r="BN69" s="245"/>
      <c r="BO69" s="245"/>
      <c r="BP69" s="245"/>
      <c r="BQ69" s="242">
        <v>63</v>
      </c>
      <c r="BR69" s="247"/>
      <c r="BS69" s="924"/>
      <c r="BT69" s="925"/>
      <c r="BU69" s="925"/>
      <c r="BV69" s="925"/>
      <c r="BW69" s="925"/>
      <c r="BX69" s="925"/>
      <c r="BY69" s="925"/>
      <c r="BZ69" s="925"/>
      <c r="CA69" s="925"/>
      <c r="CB69" s="925"/>
      <c r="CC69" s="925"/>
      <c r="CD69" s="925"/>
      <c r="CE69" s="925"/>
      <c r="CF69" s="925"/>
      <c r="CG69" s="926"/>
      <c r="CH69" s="921"/>
      <c r="CI69" s="922"/>
      <c r="CJ69" s="922"/>
      <c r="CK69" s="922"/>
      <c r="CL69" s="923"/>
      <c r="CM69" s="921"/>
      <c r="CN69" s="922"/>
      <c r="CO69" s="922"/>
      <c r="CP69" s="922"/>
      <c r="CQ69" s="923"/>
      <c r="CR69" s="921"/>
      <c r="CS69" s="922"/>
      <c r="CT69" s="922"/>
      <c r="CU69" s="922"/>
      <c r="CV69" s="923"/>
      <c r="CW69" s="921"/>
      <c r="CX69" s="922"/>
      <c r="CY69" s="922"/>
      <c r="CZ69" s="922"/>
      <c r="DA69" s="923"/>
      <c r="DB69" s="921"/>
      <c r="DC69" s="922"/>
      <c r="DD69" s="922"/>
      <c r="DE69" s="922"/>
      <c r="DF69" s="923"/>
      <c r="DG69" s="921"/>
      <c r="DH69" s="922"/>
      <c r="DI69" s="922"/>
      <c r="DJ69" s="922"/>
      <c r="DK69" s="923"/>
      <c r="DL69" s="921"/>
      <c r="DM69" s="922"/>
      <c r="DN69" s="922"/>
      <c r="DO69" s="922"/>
      <c r="DP69" s="923"/>
      <c r="DQ69" s="921"/>
      <c r="DR69" s="922"/>
      <c r="DS69" s="922"/>
      <c r="DT69" s="922"/>
      <c r="DU69" s="923"/>
      <c r="DV69" s="918"/>
      <c r="DW69" s="919"/>
      <c r="DX69" s="919"/>
      <c r="DY69" s="919"/>
      <c r="DZ69" s="920"/>
      <c r="EA69" s="226"/>
    </row>
    <row r="70" spans="1:131" s="227" customFormat="1" ht="26.25" customHeight="1">
      <c r="A70" s="241">
        <v>3</v>
      </c>
      <c r="B70" s="934" t="s">
        <v>583</v>
      </c>
      <c r="C70" s="935"/>
      <c r="D70" s="935"/>
      <c r="E70" s="935"/>
      <c r="F70" s="935"/>
      <c r="G70" s="935"/>
      <c r="H70" s="935"/>
      <c r="I70" s="935"/>
      <c r="J70" s="935"/>
      <c r="K70" s="935"/>
      <c r="L70" s="935"/>
      <c r="M70" s="935"/>
      <c r="N70" s="935"/>
      <c r="O70" s="935"/>
      <c r="P70" s="936"/>
      <c r="Q70" s="937">
        <v>243</v>
      </c>
      <c r="R70" s="891"/>
      <c r="S70" s="891"/>
      <c r="T70" s="891"/>
      <c r="U70" s="891"/>
      <c r="V70" s="891">
        <v>154</v>
      </c>
      <c r="W70" s="891"/>
      <c r="X70" s="891"/>
      <c r="Y70" s="891"/>
      <c r="Z70" s="891"/>
      <c r="AA70" s="891">
        <v>89</v>
      </c>
      <c r="AB70" s="891"/>
      <c r="AC70" s="891"/>
      <c r="AD70" s="891"/>
      <c r="AE70" s="891"/>
      <c r="AF70" s="891">
        <v>89</v>
      </c>
      <c r="AG70" s="891"/>
      <c r="AH70" s="891"/>
      <c r="AI70" s="891"/>
      <c r="AJ70" s="891"/>
      <c r="AK70" s="891" t="s">
        <v>614</v>
      </c>
      <c r="AL70" s="891"/>
      <c r="AM70" s="891"/>
      <c r="AN70" s="891"/>
      <c r="AO70" s="891"/>
      <c r="AP70" s="891" t="s">
        <v>614</v>
      </c>
      <c r="AQ70" s="891"/>
      <c r="AR70" s="891"/>
      <c r="AS70" s="891"/>
      <c r="AT70" s="891"/>
      <c r="AU70" s="891" t="s">
        <v>614</v>
      </c>
      <c r="AV70" s="891"/>
      <c r="AW70" s="891"/>
      <c r="AX70" s="891"/>
      <c r="AY70" s="891"/>
      <c r="AZ70" s="938"/>
      <c r="BA70" s="938"/>
      <c r="BB70" s="938"/>
      <c r="BC70" s="938"/>
      <c r="BD70" s="939"/>
      <c r="BE70" s="245"/>
      <c r="BF70" s="245"/>
      <c r="BG70" s="245"/>
      <c r="BH70" s="245"/>
      <c r="BI70" s="245"/>
      <c r="BJ70" s="245"/>
      <c r="BK70" s="245"/>
      <c r="BL70" s="245"/>
      <c r="BM70" s="245"/>
      <c r="BN70" s="245"/>
      <c r="BO70" s="245"/>
      <c r="BP70" s="245"/>
      <c r="BQ70" s="242">
        <v>64</v>
      </c>
      <c r="BR70" s="247"/>
      <c r="BS70" s="924"/>
      <c r="BT70" s="925"/>
      <c r="BU70" s="925"/>
      <c r="BV70" s="925"/>
      <c r="BW70" s="925"/>
      <c r="BX70" s="925"/>
      <c r="BY70" s="925"/>
      <c r="BZ70" s="925"/>
      <c r="CA70" s="925"/>
      <c r="CB70" s="925"/>
      <c r="CC70" s="925"/>
      <c r="CD70" s="925"/>
      <c r="CE70" s="925"/>
      <c r="CF70" s="925"/>
      <c r="CG70" s="926"/>
      <c r="CH70" s="921"/>
      <c r="CI70" s="922"/>
      <c r="CJ70" s="922"/>
      <c r="CK70" s="922"/>
      <c r="CL70" s="923"/>
      <c r="CM70" s="921"/>
      <c r="CN70" s="922"/>
      <c r="CO70" s="922"/>
      <c r="CP70" s="922"/>
      <c r="CQ70" s="923"/>
      <c r="CR70" s="921"/>
      <c r="CS70" s="922"/>
      <c r="CT70" s="922"/>
      <c r="CU70" s="922"/>
      <c r="CV70" s="923"/>
      <c r="CW70" s="921"/>
      <c r="CX70" s="922"/>
      <c r="CY70" s="922"/>
      <c r="CZ70" s="922"/>
      <c r="DA70" s="923"/>
      <c r="DB70" s="921"/>
      <c r="DC70" s="922"/>
      <c r="DD70" s="922"/>
      <c r="DE70" s="922"/>
      <c r="DF70" s="923"/>
      <c r="DG70" s="921"/>
      <c r="DH70" s="922"/>
      <c r="DI70" s="922"/>
      <c r="DJ70" s="922"/>
      <c r="DK70" s="923"/>
      <c r="DL70" s="921"/>
      <c r="DM70" s="922"/>
      <c r="DN70" s="922"/>
      <c r="DO70" s="922"/>
      <c r="DP70" s="923"/>
      <c r="DQ70" s="921"/>
      <c r="DR70" s="922"/>
      <c r="DS70" s="922"/>
      <c r="DT70" s="922"/>
      <c r="DU70" s="923"/>
      <c r="DV70" s="918"/>
      <c r="DW70" s="919"/>
      <c r="DX70" s="919"/>
      <c r="DY70" s="919"/>
      <c r="DZ70" s="920"/>
      <c r="EA70" s="226"/>
    </row>
    <row r="71" spans="1:131" s="227" customFormat="1" ht="26.25" customHeight="1">
      <c r="A71" s="241">
        <v>4</v>
      </c>
      <c r="B71" s="934" t="s">
        <v>584</v>
      </c>
      <c r="C71" s="935"/>
      <c r="D71" s="935"/>
      <c r="E71" s="935"/>
      <c r="F71" s="935"/>
      <c r="G71" s="935"/>
      <c r="H71" s="935"/>
      <c r="I71" s="935"/>
      <c r="J71" s="935"/>
      <c r="K71" s="935"/>
      <c r="L71" s="935"/>
      <c r="M71" s="935"/>
      <c r="N71" s="935"/>
      <c r="O71" s="935"/>
      <c r="P71" s="936"/>
      <c r="Q71" s="937">
        <v>381</v>
      </c>
      <c r="R71" s="891"/>
      <c r="S71" s="891"/>
      <c r="T71" s="891"/>
      <c r="U71" s="891"/>
      <c r="V71" s="891">
        <v>344</v>
      </c>
      <c r="W71" s="891"/>
      <c r="X71" s="891"/>
      <c r="Y71" s="891"/>
      <c r="Z71" s="891"/>
      <c r="AA71" s="891">
        <v>37</v>
      </c>
      <c r="AB71" s="891"/>
      <c r="AC71" s="891"/>
      <c r="AD71" s="891"/>
      <c r="AE71" s="891"/>
      <c r="AF71" s="891">
        <v>37</v>
      </c>
      <c r="AG71" s="891"/>
      <c r="AH71" s="891"/>
      <c r="AI71" s="891"/>
      <c r="AJ71" s="891"/>
      <c r="AK71" s="891" t="s">
        <v>614</v>
      </c>
      <c r="AL71" s="891"/>
      <c r="AM71" s="891"/>
      <c r="AN71" s="891"/>
      <c r="AO71" s="891"/>
      <c r="AP71" s="891" t="s">
        <v>614</v>
      </c>
      <c r="AQ71" s="891"/>
      <c r="AR71" s="891"/>
      <c r="AS71" s="891"/>
      <c r="AT71" s="891"/>
      <c r="AU71" s="891" t="s">
        <v>614</v>
      </c>
      <c r="AV71" s="891"/>
      <c r="AW71" s="891"/>
      <c r="AX71" s="891"/>
      <c r="AY71" s="891"/>
      <c r="AZ71" s="938"/>
      <c r="BA71" s="938"/>
      <c r="BB71" s="938"/>
      <c r="BC71" s="938"/>
      <c r="BD71" s="939"/>
      <c r="BE71" s="245"/>
      <c r="BF71" s="245"/>
      <c r="BG71" s="245"/>
      <c r="BH71" s="245"/>
      <c r="BI71" s="245"/>
      <c r="BJ71" s="245"/>
      <c r="BK71" s="245"/>
      <c r="BL71" s="245"/>
      <c r="BM71" s="245"/>
      <c r="BN71" s="245"/>
      <c r="BO71" s="245"/>
      <c r="BP71" s="245"/>
      <c r="BQ71" s="242">
        <v>65</v>
      </c>
      <c r="BR71" s="247"/>
      <c r="BS71" s="924"/>
      <c r="BT71" s="925"/>
      <c r="BU71" s="925"/>
      <c r="BV71" s="925"/>
      <c r="BW71" s="925"/>
      <c r="BX71" s="925"/>
      <c r="BY71" s="925"/>
      <c r="BZ71" s="925"/>
      <c r="CA71" s="925"/>
      <c r="CB71" s="925"/>
      <c r="CC71" s="925"/>
      <c r="CD71" s="925"/>
      <c r="CE71" s="925"/>
      <c r="CF71" s="925"/>
      <c r="CG71" s="926"/>
      <c r="CH71" s="921"/>
      <c r="CI71" s="922"/>
      <c r="CJ71" s="922"/>
      <c r="CK71" s="922"/>
      <c r="CL71" s="923"/>
      <c r="CM71" s="921"/>
      <c r="CN71" s="922"/>
      <c r="CO71" s="922"/>
      <c r="CP71" s="922"/>
      <c r="CQ71" s="923"/>
      <c r="CR71" s="921"/>
      <c r="CS71" s="922"/>
      <c r="CT71" s="922"/>
      <c r="CU71" s="922"/>
      <c r="CV71" s="923"/>
      <c r="CW71" s="921"/>
      <c r="CX71" s="922"/>
      <c r="CY71" s="922"/>
      <c r="CZ71" s="922"/>
      <c r="DA71" s="923"/>
      <c r="DB71" s="921"/>
      <c r="DC71" s="922"/>
      <c r="DD71" s="922"/>
      <c r="DE71" s="922"/>
      <c r="DF71" s="923"/>
      <c r="DG71" s="921"/>
      <c r="DH71" s="922"/>
      <c r="DI71" s="922"/>
      <c r="DJ71" s="922"/>
      <c r="DK71" s="923"/>
      <c r="DL71" s="921"/>
      <c r="DM71" s="922"/>
      <c r="DN71" s="922"/>
      <c r="DO71" s="922"/>
      <c r="DP71" s="923"/>
      <c r="DQ71" s="921"/>
      <c r="DR71" s="922"/>
      <c r="DS71" s="922"/>
      <c r="DT71" s="922"/>
      <c r="DU71" s="923"/>
      <c r="DV71" s="918"/>
      <c r="DW71" s="919"/>
      <c r="DX71" s="919"/>
      <c r="DY71" s="919"/>
      <c r="DZ71" s="920"/>
      <c r="EA71" s="226"/>
    </row>
    <row r="72" spans="1:131" s="227" customFormat="1" ht="26.25" customHeight="1">
      <c r="A72" s="241">
        <v>5</v>
      </c>
      <c r="B72" s="934" t="s">
        <v>585</v>
      </c>
      <c r="C72" s="935"/>
      <c r="D72" s="935"/>
      <c r="E72" s="935"/>
      <c r="F72" s="935"/>
      <c r="G72" s="935"/>
      <c r="H72" s="935"/>
      <c r="I72" s="935"/>
      <c r="J72" s="935"/>
      <c r="K72" s="935"/>
      <c r="L72" s="935"/>
      <c r="M72" s="935"/>
      <c r="N72" s="935"/>
      <c r="O72" s="935"/>
      <c r="P72" s="936"/>
      <c r="Q72" s="937">
        <v>35</v>
      </c>
      <c r="R72" s="891"/>
      <c r="S72" s="891"/>
      <c r="T72" s="891"/>
      <c r="U72" s="891"/>
      <c r="V72" s="891">
        <v>32</v>
      </c>
      <c r="W72" s="891"/>
      <c r="X72" s="891"/>
      <c r="Y72" s="891"/>
      <c r="Z72" s="891"/>
      <c r="AA72" s="891">
        <v>3</v>
      </c>
      <c r="AB72" s="891"/>
      <c r="AC72" s="891"/>
      <c r="AD72" s="891"/>
      <c r="AE72" s="891"/>
      <c r="AF72" s="891">
        <v>3</v>
      </c>
      <c r="AG72" s="891"/>
      <c r="AH72" s="891"/>
      <c r="AI72" s="891"/>
      <c r="AJ72" s="891"/>
      <c r="AK72" s="891" t="s">
        <v>614</v>
      </c>
      <c r="AL72" s="891"/>
      <c r="AM72" s="891"/>
      <c r="AN72" s="891"/>
      <c r="AO72" s="891"/>
      <c r="AP72" s="891" t="s">
        <v>614</v>
      </c>
      <c r="AQ72" s="891"/>
      <c r="AR72" s="891"/>
      <c r="AS72" s="891"/>
      <c r="AT72" s="891"/>
      <c r="AU72" s="891" t="s">
        <v>614</v>
      </c>
      <c r="AV72" s="891"/>
      <c r="AW72" s="891"/>
      <c r="AX72" s="891"/>
      <c r="AY72" s="891"/>
      <c r="AZ72" s="938"/>
      <c r="BA72" s="938"/>
      <c r="BB72" s="938"/>
      <c r="BC72" s="938"/>
      <c r="BD72" s="939"/>
      <c r="BE72" s="245"/>
      <c r="BF72" s="245"/>
      <c r="BG72" s="245"/>
      <c r="BH72" s="245"/>
      <c r="BI72" s="245"/>
      <c r="BJ72" s="245"/>
      <c r="BK72" s="245"/>
      <c r="BL72" s="245"/>
      <c r="BM72" s="245"/>
      <c r="BN72" s="245"/>
      <c r="BO72" s="245"/>
      <c r="BP72" s="245"/>
      <c r="BQ72" s="242">
        <v>66</v>
      </c>
      <c r="BR72" s="247"/>
      <c r="BS72" s="924"/>
      <c r="BT72" s="925"/>
      <c r="BU72" s="925"/>
      <c r="BV72" s="925"/>
      <c r="BW72" s="925"/>
      <c r="BX72" s="925"/>
      <c r="BY72" s="925"/>
      <c r="BZ72" s="925"/>
      <c r="CA72" s="925"/>
      <c r="CB72" s="925"/>
      <c r="CC72" s="925"/>
      <c r="CD72" s="925"/>
      <c r="CE72" s="925"/>
      <c r="CF72" s="925"/>
      <c r="CG72" s="926"/>
      <c r="CH72" s="921"/>
      <c r="CI72" s="922"/>
      <c r="CJ72" s="922"/>
      <c r="CK72" s="922"/>
      <c r="CL72" s="923"/>
      <c r="CM72" s="921"/>
      <c r="CN72" s="922"/>
      <c r="CO72" s="922"/>
      <c r="CP72" s="922"/>
      <c r="CQ72" s="923"/>
      <c r="CR72" s="921"/>
      <c r="CS72" s="922"/>
      <c r="CT72" s="922"/>
      <c r="CU72" s="922"/>
      <c r="CV72" s="923"/>
      <c r="CW72" s="921"/>
      <c r="CX72" s="922"/>
      <c r="CY72" s="922"/>
      <c r="CZ72" s="922"/>
      <c r="DA72" s="923"/>
      <c r="DB72" s="921"/>
      <c r="DC72" s="922"/>
      <c r="DD72" s="922"/>
      <c r="DE72" s="922"/>
      <c r="DF72" s="923"/>
      <c r="DG72" s="921"/>
      <c r="DH72" s="922"/>
      <c r="DI72" s="922"/>
      <c r="DJ72" s="922"/>
      <c r="DK72" s="923"/>
      <c r="DL72" s="921"/>
      <c r="DM72" s="922"/>
      <c r="DN72" s="922"/>
      <c r="DO72" s="922"/>
      <c r="DP72" s="923"/>
      <c r="DQ72" s="921"/>
      <c r="DR72" s="922"/>
      <c r="DS72" s="922"/>
      <c r="DT72" s="922"/>
      <c r="DU72" s="923"/>
      <c r="DV72" s="918"/>
      <c r="DW72" s="919"/>
      <c r="DX72" s="919"/>
      <c r="DY72" s="919"/>
      <c r="DZ72" s="920"/>
      <c r="EA72" s="226"/>
    </row>
    <row r="73" spans="1:131" s="227" customFormat="1" ht="26.25" customHeight="1">
      <c r="A73" s="241">
        <v>6</v>
      </c>
      <c r="B73" s="934" t="s">
        <v>586</v>
      </c>
      <c r="C73" s="935"/>
      <c r="D73" s="935"/>
      <c r="E73" s="935"/>
      <c r="F73" s="935"/>
      <c r="G73" s="935"/>
      <c r="H73" s="935"/>
      <c r="I73" s="935"/>
      <c r="J73" s="935"/>
      <c r="K73" s="935"/>
      <c r="L73" s="935"/>
      <c r="M73" s="935"/>
      <c r="N73" s="935"/>
      <c r="O73" s="935"/>
      <c r="P73" s="936"/>
      <c r="Q73" s="937">
        <v>24</v>
      </c>
      <c r="R73" s="891"/>
      <c r="S73" s="891"/>
      <c r="T73" s="891"/>
      <c r="U73" s="891"/>
      <c r="V73" s="891">
        <v>14</v>
      </c>
      <c r="W73" s="891"/>
      <c r="X73" s="891"/>
      <c r="Y73" s="891"/>
      <c r="Z73" s="891"/>
      <c r="AA73" s="891">
        <v>10</v>
      </c>
      <c r="AB73" s="891"/>
      <c r="AC73" s="891"/>
      <c r="AD73" s="891"/>
      <c r="AE73" s="891"/>
      <c r="AF73" s="891">
        <v>10</v>
      </c>
      <c r="AG73" s="891"/>
      <c r="AH73" s="891"/>
      <c r="AI73" s="891"/>
      <c r="AJ73" s="891"/>
      <c r="AK73" s="891" t="s">
        <v>614</v>
      </c>
      <c r="AL73" s="891"/>
      <c r="AM73" s="891"/>
      <c r="AN73" s="891"/>
      <c r="AO73" s="891"/>
      <c r="AP73" s="891" t="s">
        <v>614</v>
      </c>
      <c r="AQ73" s="891"/>
      <c r="AR73" s="891"/>
      <c r="AS73" s="891"/>
      <c r="AT73" s="891"/>
      <c r="AU73" s="891" t="s">
        <v>614</v>
      </c>
      <c r="AV73" s="891"/>
      <c r="AW73" s="891"/>
      <c r="AX73" s="891"/>
      <c r="AY73" s="891"/>
      <c r="AZ73" s="938"/>
      <c r="BA73" s="938"/>
      <c r="BB73" s="938"/>
      <c r="BC73" s="938"/>
      <c r="BD73" s="939"/>
      <c r="BE73" s="245"/>
      <c r="BF73" s="245"/>
      <c r="BG73" s="245"/>
      <c r="BH73" s="245"/>
      <c r="BI73" s="245"/>
      <c r="BJ73" s="245"/>
      <c r="BK73" s="245"/>
      <c r="BL73" s="245"/>
      <c r="BM73" s="245"/>
      <c r="BN73" s="245"/>
      <c r="BO73" s="245"/>
      <c r="BP73" s="245"/>
      <c r="BQ73" s="242">
        <v>67</v>
      </c>
      <c r="BR73" s="247"/>
      <c r="BS73" s="924"/>
      <c r="BT73" s="925"/>
      <c r="BU73" s="925"/>
      <c r="BV73" s="925"/>
      <c r="BW73" s="925"/>
      <c r="BX73" s="925"/>
      <c r="BY73" s="925"/>
      <c r="BZ73" s="925"/>
      <c r="CA73" s="925"/>
      <c r="CB73" s="925"/>
      <c r="CC73" s="925"/>
      <c r="CD73" s="925"/>
      <c r="CE73" s="925"/>
      <c r="CF73" s="925"/>
      <c r="CG73" s="926"/>
      <c r="CH73" s="921"/>
      <c r="CI73" s="922"/>
      <c r="CJ73" s="922"/>
      <c r="CK73" s="922"/>
      <c r="CL73" s="923"/>
      <c r="CM73" s="921"/>
      <c r="CN73" s="922"/>
      <c r="CO73" s="922"/>
      <c r="CP73" s="922"/>
      <c r="CQ73" s="923"/>
      <c r="CR73" s="921"/>
      <c r="CS73" s="922"/>
      <c r="CT73" s="922"/>
      <c r="CU73" s="922"/>
      <c r="CV73" s="923"/>
      <c r="CW73" s="921"/>
      <c r="CX73" s="922"/>
      <c r="CY73" s="922"/>
      <c r="CZ73" s="922"/>
      <c r="DA73" s="923"/>
      <c r="DB73" s="921"/>
      <c r="DC73" s="922"/>
      <c r="DD73" s="922"/>
      <c r="DE73" s="922"/>
      <c r="DF73" s="923"/>
      <c r="DG73" s="921"/>
      <c r="DH73" s="922"/>
      <c r="DI73" s="922"/>
      <c r="DJ73" s="922"/>
      <c r="DK73" s="923"/>
      <c r="DL73" s="921"/>
      <c r="DM73" s="922"/>
      <c r="DN73" s="922"/>
      <c r="DO73" s="922"/>
      <c r="DP73" s="923"/>
      <c r="DQ73" s="921"/>
      <c r="DR73" s="922"/>
      <c r="DS73" s="922"/>
      <c r="DT73" s="922"/>
      <c r="DU73" s="923"/>
      <c r="DV73" s="918"/>
      <c r="DW73" s="919"/>
      <c r="DX73" s="919"/>
      <c r="DY73" s="919"/>
      <c r="DZ73" s="920"/>
      <c r="EA73" s="226"/>
    </row>
    <row r="74" spans="1:131" s="227" customFormat="1" ht="26.25" customHeight="1">
      <c r="A74" s="241">
        <v>7</v>
      </c>
      <c r="B74" s="934" t="s">
        <v>587</v>
      </c>
      <c r="C74" s="935"/>
      <c r="D74" s="935"/>
      <c r="E74" s="935"/>
      <c r="F74" s="935"/>
      <c r="G74" s="935"/>
      <c r="H74" s="935"/>
      <c r="I74" s="935"/>
      <c r="J74" s="935"/>
      <c r="K74" s="935"/>
      <c r="L74" s="935"/>
      <c r="M74" s="935"/>
      <c r="N74" s="935"/>
      <c r="O74" s="935"/>
      <c r="P74" s="936"/>
      <c r="Q74" s="937">
        <v>35</v>
      </c>
      <c r="R74" s="891"/>
      <c r="S74" s="891"/>
      <c r="T74" s="891"/>
      <c r="U74" s="891"/>
      <c r="V74" s="891">
        <v>33</v>
      </c>
      <c r="W74" s="891"/>
      <c r="X74" s="891"/>
      <c r="Y74" s="891"/>
      <c r="Z74" s="891"/>
      <c r="AA74" s="891">
        <v>2</v>
      </c>
      <c r="AB74" s="891"/>
      <c r="AC74" s="891"/>
      <c r="AD74" s="891"/>
      <c r="AE74" s="891"/>
      <c r="AF74" s="891">
        <v>2</v>
      </c>
      <c r="AG74" s="891"/>
      <c r="AH74" s="891"/>
      <c r="AI74" s="891"/>
      <c r="AJ74" s="891"/>
      <c r="AK74" s="891">
        <v>10</v>
      </c>
      <c r="AL74" s="891"/>
      <c r="AM74" s="891"/>
      <c r="AN74" s="891"/>
      <c r="AO74" s="891"/>
      <c r="AP74" s="891" t="s">
        <v>614</v>
      </c>
      <c r="AQ74" s="891"/>
      <c r="AR74" s="891"/>
      <c r="AS74" s="891"/>
      <c r="AT74" s="891"/>
      <c r="AU74" s="891" t="s">
        <v>614</v>
      </c>
      <c r="AV74" s="891"/>
      <c r="AW74" s="891"/>
      <c r="AX74" s="891"/>
      <c r="AY74" s="891"/>
      <c r="AZ74" s="938"/>
      <c r="BA74" s="938"/>
      <c r="BB74" s="938"/>
      <c r="BC74" s="938"/>
      <c r="BD74" s="939"/>
      <c r="BE74" s="245"/>
      <c r="BF74" s="245"/>
      <c r="BG74" s="245"/>
      <c r="BH74" s="245"/>
      <c r="BI74" s="245"/>
      <c r="BJ74" s="245"/>
      <c r="BK74" s="245"/>
      <c r="BL74" s="245"/>
      <c r="BM74" s="245"/>
      <c r="BN74" s="245"/>
      <c r="BO74" s="245"/>
      <c r="BP74" s="245"/>
      <c r="BQ74" s="242">
        <v>68</v>
      </c>
      <c r="BR74" s="247"/>
      <c r="BS74" s="924"/>
      <c r="BT74" s="925"/>
      <c r="BU74" s="925"/>
      <c r="BV74" s="925"/>
      <c r="BW74" s="925"/>
      <c r="BX74" s="925"/>
      <c r="BY74" s="925"/>
      <c r="BZ74" s="925"/>
      <c r="CA74" s="925"/>
      <c r="CB74" s="925"/>
      <c r="CC74" s="925"/>
      <c r="CD74" s="925"/>
      <c r="CE74" s="925"/>
      <c r="CF74" s="925"/>
      <c r="CG74" s="926"/>
      <c r="CH74" s="921"/>
      <c r="CI74" s="922"/>
      <c r="CJ74" s="922"/>
      <c r="CK74" s="922"/>
      <c r="CL74" s="923"/>
      <c r="CM74" s="921"/>
      <c r="CN74" s="922"/>
      <c r="CO74" s="922"/>
      <c r="CP74" s="922"/>
      <c r="CQ74" s="923"/>
      <c r="CR74" s="921"/>
      <c r="CS74" s="922"/>
      <c r="CT74" s="922"/>
      <c r="CU74" s="922"/>
      <c r="CV74" s="923"/>
      <c r="CW74" s="921"/>
      <c r="CX74" s="922"/>
      <c r="CY74" s="922"/>
      <c r="CZ74" s="922"/>
      <c r="DA74" s="923"/>
      <c r="DB74" s="921"/>
      <c r="DC74" s="922"/>
      <c r="DD74" s="922"/>
      <c r="DE74" s="922"/>
      <c r="DF74" s="923"/>
      <c r="DG74" s="921"/>
      <c r="DH74" s="922"/>
      <c r="DI74" s="922"/>
      <c r="DJ74" s="922"/>
      <c r="DK74" s="923"/>
      <c r="DL74" s="921"/>
      <c r="DM74" s="922"/>
      <c r="DN74" s="922"/>
      <c r="DO74" s="922"/>
      <c r="DP74" s="923"/>
      <c r="DQ74" s="921"/>
      <c r="DR74" s="922"/>
      <c r="DS74" s="922"/>
      <c r="DT74" s="922"/>
      <c r="DU74" s="923"/>
      <c r="DV74" s="918"/>
      <c r="DW74" s="919"/>
      <c r="DX74" s="919"/>
      <c r="DY74" s="919"/>
      <c r="DZ74" s="920"/>
      <c r="EA74" s="226"/>
    </row>
    <row r="75" spans="1:131" s="227" customFormat="1" ht="26.25" customHeight="1">
      <c r="A75" s="241">
        <v>8</v>
      </c>
      <c r="B75" s="934" t="s">
        <v>588</v>
      </c>
      <c r="C75" s="935"/>
      <c r="D75" s="935"/>
      <c r="E75" s="935"/>
      <c r="F75" s="935"/>
      <c r="G75" s="935"/>
      <c r="H75" s="935"/>
      <c r="I75" s="935"/>
      <c r="J75" s="935"/>
      <c r="K75" s="935"/>
      <c r="L75" s="935"/>
      <c r="M75" s="935"/>
      <c r="N75" s="935"/>
      <c r="O75" s="935"/>
      <c r="P75" s="936"/>
      <c r="Q75" s="940">
        <v>4855</v>
      </c>
      <c r="R75" s="941"/>
      <c r="S75" s="941"/>
      <c r="T75" s="941"/>
      <c r="U75" s="890"/>
      <c r="V75" s="942">
        <v>4557</v>
      </c>
      <c r="W75" s="941"/>
      <c r="X75" s="941"/>
      <c r="Y75" s="941"/>
      <c r="Z75" s="890"/>
      <c r="AA75" s="942">
        <v>298</v>
      </c>
      <c r="AB75" s="941"/>
      <c r="AC75" s="941"/>
      <c r="AD75" s="941"/>
      <c r="AE75" s="890"/>
      <c r="AF75" s="942">
        <v>296</v>
      </c>
      <c r="AG75" s="941"/>
      <c r="AH75" s="941"/>
      <c r="AI75" s="941"/>
      <c r="AJ75" s="890"/>
      <c r="AK75" s="942" t="s">
        <v>614</v>
      </c>
      <c r="AL75" s="941"/>
      <c r="AM75" s="941"/>
      <c r="AN75" s="941"/>
      <c r="AO75" s="890"/>
      <c r="AP75" s="942">
        <v>2666</v>
      </c>
      <c r="AQ75" s="941"/>
      <c r="AR75" s="941"/>
      <c r="AS75" s="941"/>
      <c r="AT75" s="890"/>
      <c r="AU75" s="942">
        <v>1910</v>
      </c>
      <c r="AV75" s="941"/>
      <c r="AW75" s="941"/>
      <c r="AX75" s="941"/>
      <c r="AY75" s="890"/>
      <c r="AZ75" s="938"/>
      <c r="BA75" s="938"/>
      <c r="BB75" s="938"/>
      <c r="BC75" s="938"/>
      <c r="BD75" s="939"/>
      <c r="BE75" s="245"/>
      <c r="BF75" s="245"/>
      <c r="BG75" s="245"/>
      <c r="BH75" s="245"/>
      <c r="BI75" s="245"/>
      <c r="BJ75" s="245"/>
      <c r="BK75" s="245"/>
      <c r="BL75" s="245"/>
      <c r="BM75" s="245"/>
      <c r="BN75" s="245"/>
      <c r="BO75" s="245"/>
      <c r="BP75" s="245"/>
      <c r="BQ75" s="242">
        <v>69</v>
      </c>
      <c r="BR75" s="247"/>
      <c r="BS75" s="924"/>
      <c r="BT75" s="925"/>
      <c r="BU75" s="925"/>
      <c r="BV75" s="925"/>
      <c r="BW75" s="925"/>
      <c r="BX75" s="925"/>
      <c r="BY75" s="925"/>
      <c r="BZ75" s="925"/>
      <c r="CA75" s="925"/>
      <c r="CB75" s="925"/>
      <c r="CC75" s="925"/>
      <c r="CD75" s="925"/>
      <c r="CE75" s="925"/>
      <c r="CF75" s="925"/>
      <c r="CG75" s="926"/>
      <c r="CH75" s="921"/>
      <c r="CI75" s="922"/>
      <c r="CJ75" s="922"/>
      <c r="CK75" s="922"/>
      <c r="CL75" s="923"/>
      <c r="CM75" s="921"/>
      <c r="CN75" s="922"/>
      <c r="CO75" s="922"/>
      <c r="CP75" s="922"/>
      <c r="CQ75" s="923"/>
      <c r="CR75" s="921"/>
      <c r="CS75" s="922"/>
      <c r="CT75" s="922"/>
      <c r="CU75" s="922"/>
      <c r="CV75" s="923"/>
      <c r="CW75" s="921"/>
      <c r="CX75" s="922"/>
      <c r="CY75" s="922"/>
      <c r="CZ75" s="922"/>
      <c r="DA75" s="923"/>
      <c r="DB75" s="921"/>
      <c r="DC75" s="922"/>
      <c r="DD75" s="922"/>
      <c r="DE75" s="922"/>
      <c r="DF75" s="923"/>
      <c r="DG75" s="921"/>
      <c r="DH75" s="922"/>
      <c r="DI75" s="922"/>
      <c r="DJ75" s="922"/>
      <c r="DK75" s="923"/>
      <c r="DL75" s="921"/>
      <c r="DM75" s="922"/>
      <c r="DN75" s="922"/>
      <c r="DO75" s="922"/>
      <c r="DP75" s="923"/>
      <c r="DQ75" s="921"/>
      <c r="DR75" s="922"/>
      <c r="DS75" s="922"/>
      <c r="DT75" s="922"/>
      <c r="DU75" s="923"/>
      <c r="DV75" s="918"/>
      <c r="DW75" s="919"/>
      <c r="DX75" s="919"/>
      <c r="DY75" s="919"/>
      <c r="DZ75" s="920"/>
      <c r="EA75" s="226"/>
    </row>
    <row r="76" spans="1:131" s="227" customFormat="1" ht="26.25" customHeight="1">
      <c r="A76" s="241">
        <v>9</v>
      </c>
      <c r="B76" s="934" t="s">
        <v>589</v>
      </c>
      <c r="C76" s="935"/>
      <c r="D76" s="935"/>
      <c r="E76" s="935"/>
      <c r="F76" s="935"/>
      <c r="G76" s="935"/>
      <c r="H76" s="935"/>
      <c r="I76" s="935"/>
      <c r="J76" s="935"/>
      <c r="K76" s="935"/>
      <c r="L76" s="935"/>
      <c r="M76" s="935"/>
      <c r="N76" s="935"/>
      <c r="O76" s="935"/>
      <c r="P76" s="936"/>
      <c r="Q76" s="940">
        <v>2491</v>
      </c>
      <c r="R76" s="941"/>
      <c r="S76" s="941"/>
      <c r="T76" s="941"/>
      <c r="U76" s="890"/>
      <c r="V76" s="942">
        <v>2237</v>
      </c>
      <c r="W76" s="941"/>
      <c r="X76" s="941"/>
      <c r="Y76" s="941"/>
      <c r="Z76" s="890"/>
      <c r="AA76" s="942">
        <v>254</v>
      </c>
      <c r="AB76" s="941"/>
      <c r="AC76" s="941"/>
      <c r="AD76" s="941"/>
      <c r="AE76" s="890"/>
      <c r="AF76" s="942">
        <v>176</v>
      </c>
      <c r="AG76" s="941"/>
      <c r="AH76" s="941"/>
      <c r="AI76" s="941"/>
      <c r="AJ76" s="890"/>
      <c r="AK76" s="942">
        <v>304</v>
      </c>
      <c r="AL76" s="941"/>
      <c r="AM76" s="941"/>
      <c r="AN76" s="941"/>
      <c r="AO76" s="890"/>
      <c r="AP76" s="942">
        <v>385</v>
      </c>
      <c r="AQ76" s="941"/>
      <c r="AR76" s="941"/>
      <c r="AS76" s="941"/>
      <c r="AT76" s="890"/>
      <c r="AU76" s="942">
        <v>55</v>
      </c>
      <c r="AV76" s="941"/>
      <c r="AW76" s="941"/>
      <c r="AX76" s="941"/>
      <c r="AY76" s="890"/>
      <c r="AZ76" s="938"/>
      <c r="BA76" s="938"/>
      <c r="BB76" s="938"/>
      <c r="BC76" s="938"/>
      <c r="BD76" s="939"/>
      <c r="BE76" s="245"/>
      <c r="BF76" s="245"/>
      <c r="BG76" s="245"/>
      <c r="BH76" s="245"/>
      <c r="BI76" s="245"/>
      <c r="BJ76" s="245"/>
      <c r="BK76" s="245"/>
      <c r="BL76" s="245"/>
      <c r="BM76" s="245"/>
      <c r="BN76" s="245"/>
      <c r="BO76" s="245"/>
      <c r="BP76" s="245"/>
      <c r="BQ76" s="242">
        <v>70</v>
      </c>
      <c r="BR76" s="247"/>
      <c r="BS76" s="924"/>
      <c r="BT76" s="925"/>
      <c r="BU76" s="925"/>
      <c r="BV76" s="925"/>
      <c r="BW76" s="925"/>
      <c r="BX76" s="925"/>
      <c r="BY76" s="925"/>
      <c r="BZ76" s="925"/>
      <c r="CA76" s="925"/>
      <c r="CB76" s="925"/>
      <c r="CC76" s="925"/>
      <c r="CD76" s="925"/>
      <c r="CE76" s="925"/>
      <c r="CF76" s="925"/>
      <c r="CG76" s="926"/>
      <c r="CH76" s="921"/>
      <c r="CI76" s="922"/>
      <c r="CJ76" s="922"/>
      <c r="CK76" s="922"/>
      <c r="CL76" s="923"/>
      <c r="CM76" s="921"/>
      <c r="CN76" s="922"/>
      <c r="CO76" s="922"/>
      <c r="CP76" s="922"/>
      <c r="CQ76" s="923"/>
      <c r="CR76" s="921"/>
      <c r="CS76" s="922"/>
      <c r="CT76" s="922"/>
      <c r="CU76" s="922"/>
      <c r="CV76" s="923"/>
      <c r="CW76" s="921"/>
      <c r="CX76" s="922"/>
      <c r="CY76" s="922"/>
      <c r="CZ76" s="922"/>
      <c r="DA76" s="923"/>
      <c r="DB76" s="921"/>
      <c r="DC76" s="922"/>
      <c r="DD76" s="922"/>
      <c r="DE76" s="922"/>
      <c r="DF76" s="923"/>
      <c r="DG76" s="921"/>
      <c r="DH76" s="922"/>
      <c r="DI76" s="922"/>
      <c r="DJ76" s="922"/>
      <c r="DK76" s="923"/>
      <c r="DL76" s="921"/>
      <c r="DM76" s="922"/>
      <c r="DN76" s="922"/>
      <c r="DO76" s="922"/>
      <c r="DP76" s="923"/>
      <c r="DQ76" s="921"/>
      <c r="DR76" s="922"/>
      <c r="DS76" s="922"/>
      <c r="DT76" s="922"/>
      <c r="DU76" s="923"/>
      <c r="DV76" s="918"/>
      <c r="DW76" s="919"/>
      <c r="DX76" s="919"/>
      <c r="DY76" s="919"/>
      <c r="DZ76" s="920"/>
      <c r="EA76" s="226"/>
    </row>
    <row r="77" spans="1:131" s="227" customFormat="1" ht="26.25" customHeight="1">
      <c r="A77" s="241">
        <v>10</v>
      </c>
      <c r="B77" s="934" t="s">
        <v>590</v>
      </c>
      <c r="C77" s="935"/>
      <c r="D77" s="935"/>
      <c r="E77" s="935"/>
      <c r="F77" s="935"/>
      <c r="G77" s="935"/>
      <c r="H77" s="935"/>
      <c r="I77" s="935"/>
      <c r="J77" s="935"/>
      <c r="K77" s="935"/>
      <c r="L77" s="935"/>
      <c r="M77" s="935"/>
      <c r="N77" s="935"/>
      <c r="O77" s="935"/>
      <c r="P77" s="936"/>
      <c r="Q77" s="940">
        <v>204</v>
      </c>
      <c r="R77" s="941"/>
      <c r="S77" s="941"/>
      <c r="T77" s="941"/>
      <c r="U77" s="890"/>
      <c r="V77" s="942">
        <v>195</v>
      </c>
      <c r="W77" s="941"/>
      <c r="X77" s="941"/>
      <c r="Y77" s="941"/>
      <c r="Z77" s="890"/>
      <c r="AA77" s="942">
        <v>9</v>
      </c>
      <c r="AB77" s="941"/>
      <c r="AC77" s="941"/>
      <c r="AD77" s="941"/>
      <c r="AE77" s="890"/>
      <c r="AF77" s="942">
        <v>9</v>
      </c>
      <c r="AG77" s="941"/>
      <c r="AH77" s="941"/>
      <c r="AI77" s="941"/>
      <c r="AJ77" s="890"/>
      <c r="AK77" s="942">
        <v>16</v>
      </c>
      <c r="AL77" s="941"/>
      <c r="AM77" s="941"/>
      <c r="AN77" s="941"/>
      <c r="AO77" s="890"/>
      <c r="AP77" s="942" t="s">
        <v>614</v>
      </c>
      <c r="AQ77" s="941"/>
      <c r="AR77" s="941"/>
      <c r="AS77" s="941"/>
      <c r="AT77" s="890"/>
      <c r="AU77" s="942" t="s">
        <v>614</v>
      </c>
      <c r="AV77" s="941"/>
      <c r="AW77" s="941"/>
      <c r="AX77" s="941"/>
      <c r="AY77" s="890"/>
      <c r="AZ77" s="938"/>
      <c r="BA77" s="938"/>
      <c r="BB77" s="938"/>
      <c r="BC77" s="938"/>
      <c r="BD77" s="939"/>
      <c r="BE77" s="245"/>
      <c r="BF77" s="245"/>
      <c r="BG77" s="245"/>
      <c r="BH77" s="245"/>
      <c r="BI77" s="245"/>
      <c r="BJ77" s="245"/>
      <c r="BK77" s="245"/>
      <c r="BL77" s="245"/>
      <c r="BM77" s="245"/>
      <c r="BN77" s="245"/>
      <c r="BO77" s="245"/>
      <c r="BP77" s="245"/>
      <c r="BQ77" s="242">
        <v>71</v>
      </c>
      <c r="BR77" s="247"/>
      <c r="BS77" s="924"/>
      <c r="BT77" s="925"/>
      <c r="BU77" s="925"/>
      <c r="BV77" s="925"/>
      <c r="BW77" s="925"/>
      <c r="BX77" s="925"/>
      <c r="BY77" s="925"/>
      <c r="BZ77" s="925"/>
      <c r="CA77" s="925"/>
      <c r="CB77" s="925"/>
      <c r="CC77" s="925"/>
      <c r="CD77" s="925"/>
      <c r="CE77" s="925"/>
      <c r="CF77" s="925"/>
      <c r="CG77" s="926"/>
      <c r="CH77" s="921"/>
      <c r="CI77" s="922"/>
      <c r="CJ77" s="922"/>
      <c r="CK77" s="922"/>
      <c r="CL77" s="923"/>
      <c r="CM77" s="921"/>
      <c r="CN77" s="922"/>
      <c r="CO77" s="922"/>
      <c r="CP77" s="922"/>
      <c r="CQ77" s="923"/>
      <c r="CR77" s="921"/>
      <c r="CS77" s="922"/>
      <c r="CT77" s="922"/>
      <c r="CU77" s="922"/>
      <c r="CV77" s="923"/>
      <c r="CW77" s="921"/>
      <c r="CX77" s="922"/>
      <c r="CY77" s="922"/>
      <c r="CZ77" s="922"/>
      <c r="DA77" s="923"/>
      <c r="DB77" s="921"/>
      <c r="DC77" s="922"/>
      <c r="DD77" s="922"/>
      <c r="DE77" s="922"/>
      <c r="DF77" s="923"/>
      <c r="DG77" s="921"/>
      <c r="DH77" s="922"/>
      <c r="DI77" s="922"/>
      <c r="DJ77" s="922"/>
      <c r="DK77" s="923"/>
      <c r="DL77" s="921"/>
      <c r="DM77" s="922"/>
      <c r="DN77" s="922"/>
      <c r="DO77" s="922"/>
      <c r="DP77" s="923"/>
      <c r="DQ77" s="921"/>
      <c r="DR77" s="922"/>
      <c r="DS77" s="922"/>
      <c r="DT77" s="922"/>
      <c r="DU77" s="923"/>
      <c r="DV77" s="918"/>
      <c r="DW77" s="919"/>
      <c r="DX77" s="919"/>
      <c r="DY77" s="919"/>
      <c r="DZ77" s="920"/>
      <c r="EA77" s="226"/>
    </row>
    <row r="78" spans="1:131" s="227" customFormat="1" ht="26.25" customHeight="1">
      <c r="A78" s="241">
        <v>11</v>
      </c>
      <c r="B78" s="934" t="s">
        <v>591</v>
      </c>
      <c r="C78" s="935"/>
      <c r="D78" s="935"/>
      <c r="E78" s="935"/>
      <c r="F78" s="935"/>
      <c r="G78" s="935"/>
      <c r="H78" s="935"/>
      <c r="I78" s="935"/>
      <c r="J78" s="935"/>
      <c r="K78" s="935"/>
      <c r="L78" s="935"/>
      <c r="M78" s="935"/>
      <c r="N78" s="935"/>
      <c r="O78" s="935"/>
      <c r="P78" s="936"/>
      <c r="Q78" s="937">
        <v>66</v>
      </c>
      <c r="R78" s="891"/>
      <c r="S78" s="891"/>
      <c r="T78" s="891"/>
      <c r="U78" s="891"/>
      <c r="V78" s="891">
        <v>66</v>
      </c>
      <c r="W78" s="891"/>
      <c r="X78" s="891"/>
      <c r="Y78" s="891"/>
      <c r="Z78" s="891"/>
      <c r="AA78" s="891" t="s">
        <v>614</v>
      </c>
      <c r="AB78" s="891"/>
      <c r="AC78" s="891"/>
      <c r="AD78" s="891"/>
      <c r="AE78" s="891"/>
      <c r="AF78" s="891" t="s">
        <v>614</v>
      </c>
      <c r="AG78" s="891"/>
      <c r="AH78" s="891"/>
      <c r="AI78" s="891"/>
      <c r="AJ78" s="891"/>
      <c r="AK78" s="891" t="s">
        <v>614</v>
      </c>
      <c r="AL78" s="891"/>
      <c r="AM78" s="891"/>
      <c r="AN78" s="891"/>
      <c r="AO78" s="891"/>
      <c r="AP78" s="891" t="s">
        <v>614</v>
      </c>
      <c r="AQ78" s="891"/>
      <c r="AR78" s="891"/>
      <c r="AS78" s="891"/>
      <c r="AT78" s="891"/>
      <c r="AU78" s="891" t="s">
        <v>614</v>
      </c>
      <c r="AV78" s="891"/>
      <c r="AW78" s="891"/>
      <c r="AX78" s="891"/>
      <c r="AY78" s="891"/>
      <c r="AZ78" s="938"/>
      <c r="BA78" s="938"/>
      <c r="BB78" s="938"/>
      <c r="BC78" s="938"/>
      <c r="BD78" s="939"/>
      <c r="BE78" s="245"/>
      <c r="BF78" s="245"/>
      <c r="BG78" s="245"/>
      <c r="BH78" s="245"/>
      <c r="BI78" s="245"/>
      <c r="BJ78" s="248"/>
      <c r="BK78" s="248"/>
      <c r="BL78" s="248"/>
      <c r="BM78" s="248"/>
      <c r="BN78" s="248"/>
      <c r="BO78" s="245"/>
      <c r="BP78" s="245"/>
      <c r="BQ78" s="242">
        <v>72</v>
      </c>
      <c r="BR78" s="247"/>
      <c r="BS78" s="924"/>
      <c r="BT78" s="925"/>
      <c r="BU78" s="925"/>
      <c r="BV78" s="925"/>
      <c r="BW78" s="925"/>
      <c r="BX78" s="925"/>
      <c r="BY78" s="925"/>
      <c r="BZ78" s="925"/>
      <c r="CA78" s="925"/>
      <c r="CB78" s="925"/>
      <c r="CC78" s="925"/>
      <c r="CD78" s="925"/>
      <c r="CE78" s="925"/>
      <c r="CF78" s="925"/>
      <c r="CG78" s="926"/>
      <c r="CH78" s="921"/>
      <c r="CI78" s="922"/>
      <c r="CJ78" s="922"/>
      <c r="CK78" s="922"/>
      <c r="CL78" s="923"/>
      <c r="CM78" s="921"/>
      <c r="CN78" s="922"/>
      <c r="CO78" s="922"/>
      <c r="CP78" s="922"/>
      <c r="CQ78" s="923"/>
      <c r="CR78" s="921"/>
      <c r="CS78" s="922"/>
      <c r="CT78" s="922"/>
      <c r="CU78" s="922"/>
      <c r="CV78" s="923"/>
      <c r="CW78" s="921"/>
      <c r="CX78" s="922"/>
      <c r="CY78" s="922"/>
      <c r="CZ78" s="922"/>
      <c r="DA78" s="923"/>
      <c r="DB78" s="921"/>
      <c r="DC78" s="922"/>
      <c r="DD78" s="922"/>
      <c r="DE78" s="922"/>
      <c r="DF78" s="923"/>
      <c r="DG78" s="921"/>
      <c r="DH78" s="922"/>
      <c r="DI78" s="922"/>
      <c r="DJ78" s="922"/>
      <c r="DK78" s="923"/>
      <c r="DL78" s="921"/>
      <c r="DM78" s="922"/>
      <c r="DN78" s="922"/>
      <c r="DO78" s="922"/>
      <c r="DP78" s="923"/>
      <c r="DQ78" s="921"/>
      <c r="DR78" s="922"/>
      <c r="DS78" s="922"/>
      <c r="DT78" s="922"/>
      <c r="DU78" s="923"/>
      <c r="DV78" s="918"/>
      <c r="DW78" s="919"/>
      <c r="DX78" s="919"/>
      <c r="DY78" s="919"/>
      <c r="DZ78" s="920"/>
      <c r="EA78" s="226"/>
    </row>
    <row r="79" spans="1:131" s="227" customFormat="1" ht="26.25" customHeight="1">
      <c r="A79" s="241">
        <v>12</v>
      </c>
      <c r="B79" s="934" t="s">
        <v>592</v>
      </c>
      <c r="C79" s="935"/>
      <c r="D79" s="935"/>
      <c r="E79" s="935"/>
      <c r="F79" s="935"/>
      <c r="G79" s="935"/>
      <c r="H79" s="935"/>
      <c r="I79" s="935"/>
      <c r="J79" s="935"/>
      <c r="K79" s="935"/>
      <c r="L79" s="935"/>
      <c r="M79" s="935"/>
      <c r="N79" s="935"/>
      <c r="O79" s="935"/>
      <c r="P79" s="936"/>
      <c r="Q79" s="937">
        <v>247</v>
      </c>
      <c r="R79" s="891"/>
      <c r="S79" s="891"/>
      <c r="T79" s="891"/>
      <c r="U79" s="891"/>
      <c r="V79" s="891">
        <v>205</v>
      </c>
      <c r="W79" s="891"/>
      <c r="X79" s="891"/>
      <c r="Y79" s="891"/>
      <c r="Z79" s="891"/>
      <c r="AA79" s="891">
        <v>42</v>
      </c>
      <c r="AB79" s="891"/>
      <c r="AC79" s="891"/>
      <c r="AD79" s="891"/>
      <c r="AE79" s="891"/>
      <c r="AF79" s="891">
        <v>42</v>
      </c>
      <c r="AG79" s="891"/>
      <c r="AH79" s="891"/>
      <c r="AI79" s="891"/>
      <c r="AJ79" s="891"/>
      <c r="AK79" s="891">
        <v>53</v>
      </c>
      <c r="AL79" s="891"/>
      <c r="AM79" s="891"/>
      <c r="AN79" s="891"/>
      <c r="AO79" s="891"/>
      <c r="AP79" s="891" t="s">
        <v>614</v>
      </c>
      <c r="AQ79" s="891"/>
      <c r="AR79" s="891"/>
      <c r="AS79" s="891"/>
      <c r="AT79" s="891"/>
      <c r="AU79" s="891" t="s">
        <v>614</v>
      </c>
      <c r="AV79" s="891"/>
      <c r="AW79" s="891"/>
      <c r="AX79" s="891"/>
      <c r="AY79" s="891"/>
      <c r="AZ79" s="938"/>
      <c r="BA79" s="938"/>
      <c r="BB79" s="938"/>
      <c r="BC79" s="938"/>
      <c r="BD79" s="939"/>
      <c r="BE79" s="245"/>
      <c r="BF79" s="245"/>
      <c r="BG79" s="245"/>
      <c r="BH79" s="245"/>
      <c r="BI79" s="245"/>
      <c r="BJ79" s="248"/>
      <c r="BK79" s="248"/>
      <c r="BL79" s="248"/>
      <c r="BM79" s="248"/>
      <c r="BN79" s="248"/>
      <c r="BO79" s="245"/>
      <c r="BP79" s="245"/>
      <c r="BQ79" s="242">
        <v>73</v>
      </c>
      <c r="BR79" s="247"/>
      <c r="BS79" s="924"/>
      <c r="BT79" s="925"/>
      <c r="BU79" s="925"/>
      <c r="BV79" s="925"/>
      <c r="BW79" s="925"/>
      <c r="BX79" s="925"/>
      <c r="BY79" s="925"/>
      <c r="BZ79" s="925"/>
      <c r="CA79" s="925"/>
      <c r="CB79" s="925"/>
      <c r="CC79" s="925"/>
      <c r="CD79" s="925"/>
      <c r="CE79" s="925"/>
      <c r="CF79" s="925"/>
      <c r="CG79" s="926"/>
      <c r="CH79" s="921"/>
      <c r="CI79" s="922"/>
      <c r="CJ79" s="922"/>
      <c r="CK79" s="922"/>
      <c r="CL79" s="923"/>
      <c r="CM79" s="921"/>
      <c r="CN79" s="922"/>
      <c r="CO79" s="922"/>
      <c r="CP79" s="922"/>
      <c r="CQ79" s="923"/>
      <c r="CR79" s="921"/>
      <c r="CS79" s="922"/>
      <c r="CT79" s="922"/>
      <c r="CU79" s="922"/>
      <c r="CV79" s="923"/>
      <c r="CW79" s="921"/>
      <c r="CX79" s="922"/>
      <c r="CY79" s="922"/>
      <c r="CZ79" s="922"/>
      <c r="DA79" s="923"/>
      <c r="DB79" s="921"/>
      <c r="DC79" s="922"/>
      <c r="DD79" s="922"/>
      <c r="DE79" s="922"/>
      <c r="DF79" s="923"/>
      <c r="DG79" s="921"/>
      <c r="DH79" s="922"/>
      <c r="DI79" s="922"/>
      <c r="DJ79" s="922"/>
      <c r="DK79" s="923"/>
      <c r="DL79" s="921"/>
      <c r="DM79" s="922"/>
      <c r="DN79" s="922"/>
      <c r="DO79" s="922"/>
      <c r="DP79" s="923"/>
      <c r="DQ79" s="921"/>
      <c r="DR79" s="922"/>
      <c r="DS79" s="922"/>
      <c r="DT79" s="922"/>
      <c r="DU79" s="923"/>
      <c r="DV79" s="918"/>
      <c r="DW79" s="919"/>
      <c r="DX79" s="919"/>
      <c r="DY79" s="919"/>
      <c r="DZ79" s="920"/>
      <c r="EA79" s="226"/>
    </row>
    <row r="80" spans="1:131" s="227" customFormat="1" ht="26.25" customHeight="1">
      <c r="A80" s="241">
        <v>13</v>
      </c>
      <c r="B80" s="934" t="s">
        <v>593</v>
      </c>
      <c r="C80" s="935"/>
      <c r="D80" s="935"/>
      <c r="E80" s="935"/>
      <c r="F80" s="935"/>
      <c r="G80" s="935"/>
      <c r="H80" s="935"/>
      <c r="I80" s="935"/>
      <c r="J80" s="935"/>
      <c r="K80" s="935"/>
      <c r="L80" s="935"/>
      <c r="M80" s="935"/>
      <c r="N80" s="935"/>
      <c r="O80" s="935"/>
      <c r="P80" s="936"/>
      <c r="Q80" s="937">
        <v>758744</v>
      </c>
      <c r="R80" s="891"/>
      <c r="S80" s="891"/>
      <c r="T80" s="891"/>
      <c r="U80" s="891"/>
      <c r="V80" s="891">
        <v>730814</v>
      </c>
      <c r="W80" s="891"/>
      <c r="X80" s="891"/>
      <c r="Y80" s="891"/>
      <c r="Z80" s="891"/>
      <c r="AA80" s="891">
        <v>27930</v>
      </c>
      <c r="AB80" s="891"/>
      <c r="AC80" s="891"/>
      <c r="AD80" s="891"/>
      <c r="AE80" s="891"/>
      <c r="AF80" s="891">
        <v>27930</v>
      </c>
      <c r="AG80" s="891"/>
      <c r="AH80" s="891"/>
      <c r="AI80" s="891"/>
      <c r="AJ80" s="891"/>
      <c r="AK80" s="891" t="s">
        <v>614</v>
      </c>
      <c r="AL80" s="891"/>
      <c r="AM80" s="891"/>
      <c r="AN80" s="891"/>
      <c r="AO80" s="891"/>
      <c r="AP80" s="891" t="s">
        <v>614</v>
      </c>
      <c r="AQ80" s="891"/>
      <c r="AR80" s="891"/>
      <c r="AS80" s="891"/>
      <c r="AT80" s="891"/>
      <c r="AU80" s="891" t="s">
        <v>614</v>
      </c>
      <c r="AV80" s="891"/>
      <c r="AW80" s="891"/>
      <c r="AX80" s="891"/>
      <c r="AY80" s="891"/>
      <c r="AZ80" s="938"/>
      <c r="BA80" s="938"/>
      <c r="BB80" s="938"/>
      <c r="BC80" s="938"/>
      <c r="BD80" s="939"/>
      <c r="BE80" s="245"/>
      <c r="BF80" s="245"/>
      <c r="BG80" s="245"/>
      <c r="BH80" s="245"/>
      <c r="BI80" s="245"/>
      <c r="BJ80" s="245"/>
      <c r="BK80" s="245"/>
      <c r="BL80" s="245"/>
      <c r="BM80" s="245"/>
      <c r="BN80" s="245"/>
      <c r="BO80" s="245"/>
      <c r="BP80" s="245"/>
      <c r="BQ80" s="242">
        <v>74</v>
      </c>
      <c r="BR80" s="247"/>
      <c r="BS80" s="924"/>
      <c r="BT80" s="925"/>
      <c r="BU80" s="925"/>
      <c r="BV80" s="925"/>
      <c r="BW80" s="925"/>
      <c r="BX80" s="925"/>
      <c r="BY80" s="925"/>
      <c r="BZ80" s="925"/>
      <c r="CA80" s="925"/>
      <c r="CB80" s="925"/>
      <c r="CC80" s="925"/>
      <c r="CD80" s="925"/>
      <c r="CE80" s="925"/>
      <c r="CF80" s="925"/>
      <c r="CG80" s="926"/>
      <c r="CH80" s="921"/>
      <c r="CI80" s="922"/>
      <c r="CJ80" s="922"/>
      <c r="CK80" s="922"/>
      <c r="CL80" s="923"/>
      <c r="CM80" s="921"/>
      <c r="CN80" s="922"/>
      <c r="CO80" s="922"/>
      <c r="CP80" s="922"/>
      <c r="CQ80" s="923"/>
      <c r="CR80" s="921"/>
      <c r="CS80" s="922"/>
      <c r="CT80" s="922"/>
      <c r="CU80" s="922"/>
      <c r="CV80" s="923"/>
      <c r="CW80" s="921"/>
      <c r="CX80" s="922"/>
      <c r="CY80" s="922"/>
      <c r="CZ80" s="922"/>
      <c r="DA80" s="923"/>
      <c r="DB80" s="921"/>
      <c r="DC80" s="922"/>
      <c r="DD80" s="922"/>
      <c r="DE80" s="922"/>
      <c r="DF80" s="923"/>
      <c r="DG80" s="921"/>
      <c r="DH80" s="922"/>
      <c r="DI80" s="922"/>
      <c r="DJ80" s="922"/>
      <c r="DK80" s="923"/>
      <c r="DL80" s="921"/>
      <c r="DM80" s="922"/>
      <c r="DN80" s="922"/>
      <c r="DO80" s="922"/>
      <c r="DP80" s="923"/>
      <c r="DQ80" s="921"/>
      <c r="DR80" s="922"/>
      <c r="DS80" s="922"/>
      <c r="DT80" s="922"/>
      <c r="DU80" s="923"/>
      <c r="DV80" s="918"/>
      <c r="DW80" s="919"/>
      <c r="DX80" s="919"/>
      <c r="DY80" s="919"/>
      <c r="DZ80" s="920"/>
      <c r="EA80" s="226"/>
    </row>
    <row r="81" spans="1:131" s="227" customFormat="1" ht="26.25" customHeight="1">
      <c r="A81" s="241">
        <v>14</v>
      </c>
      <c r="B81" s="934" t="s">
        <v>594</v>
      </c>
      <c r="C81" s="935"/>
      <c r="D81" s="935"/>
      <c r="E81" s="935"/>
      <c r="F81" s="935"/>
      <c r="G81" s="935"/>
      <c r="H81" s="935"/>
      <c r="I81" s="935"/>
      <c r="J81" s="935"/>
      <c r="K81" s="935"/>
      <c r="L81" s="935"/>
      <c r="M81" s="935"/>
      <c r="N81" s="935"/>
      <c r="O81" s="935"/>
      <c r="P81" s="936"/>
      <c r="Q81" s="937">
        <v>3969</v>
      </c>
      <c r="R81" s="891"/>
      <c r="S81" s="891"/>
      <c r="T81" s="891"/>
      <c r="U81" s="891"/>
      <c r="V81" s="891">
        <v>3450</v>
      </c>
      <c r="W81" s="891"/>
      <c r="X81" s="891"/>
      <c r="Y81" s="891"/>
      <c r="Z81" s="891"/>
      <c r="AA81" s="891">
        <v>520</v>
      </c>
      <c r="AB81" s="891"/>
      <c r="AC81" s="891"/>
      <c r="AD81" s="891"/>
      <c r="AE81" s="891"/>
      <c r="AF81" s="891">
        <v>2231</v>
      </c>
      <c r="AG81" s="891"/>
      <c r="AH81" s="891"/>
      <c r="AI81" s="891"/>
      <c r="AJ81" s="891"/>
      <c r="AK81" s="891" t="s">
        <v>614</v>
      </c>
      <c r="AL81" s="891"/>
      <c r="AM81" s="891"/>
      <c r="AN81" s="891"/>
      <c r="AO81" s="891"/>
      <c r="AP81" s="891">
        <v>8702</v>
      </c>
      <c r="AQ81" s="891"/>
      <c r="AR81" s="891"/>
      <c r="AS81" s="891"/>
      <c r="AT81" s="891"/>
      <c r="AU81" s="891" t="s">
        <v>614</v>
      </c>
      <c r="AV81" s="891"/>
      <c r="AW81" s="891"/>
      <c r="AX81" s="891"/>
      <c r="AY81" s="891"/>
      <c r="AZ81" s="938"/>
      <c r="BA81" s="938"/>
      <c r="BB81" s="938"/>
      <c r="BC81" s="938"/>
      <c r="BD81" s="939"/>
      <c r="BE81" s="245"/>
      <c r="BF81" s="245"/>
      <c r="BG81" s="245"/>
      <c r="BH81" s="245"/>
      <c r="BI81" s="245"/>
      <c r="BJ81" s="245"/>
      <c r="BK81" s="245"/>
      <c r="BL81" s="245"/>
      <c r="BM81" s="245"/>
      <c r="BN81" s="245"/>
      <c r="BO81" s="245"/>
      <c r="BP81" s="245"/>
      <c r="BQ81" s="242">
        <v>75</v>
      </c>
      <c r="BR81" s="247"/>
      <c r="BS81" s="924"/>
      <c r="BT81" s="925"/>
      <c r="BU81" s="925"/>
      <c r="BV81" s="925"/>
      <c r="BW81" s="925"/>
      <c r="BX81" s="925"/>
      <c r="BY81" s="925"/>
      <c r="BZ81" s="925"/>
      <c r="CA81" s="925"/>
      <c r="CB81" s="925"/>
      <c r="CC81" s="925"/>
      <c r="CD81" s="925"/>
      <c r="CE81" s="925"/>
      <c r="CF81" s="925"/>
      <c r="CG81" s="926"/>
      <c r="CH81" s="921"/>
      <c r="CI81" s="922"/>
      <c r="CJ81" s="922"/>
      <c r="CK81" s="922"/>
      <c r="CL81" s="923"/>
      <c r="CM81" s="921"/>
      <c r="CN81" s="922"/>
      <c r="CO81" s="922"/>
      <c r="CP81" s="922"/>
      <c r="CQ81" s="923"/>
      <c r="CR81" s="921"/>
      <c r="CS81" s="922"/>
      <c r="CT81" s="922"/>
      <c r="CU81" s="922"/>
      <c r="CV81" s="923"/>
      <c r="CW81" s="921"/>
      <c r="CX81" s="922"/>
      <c r="CY81" s="922"/>
      <c r="CZ81" s="922"/>
      <c r="DA81" s="923"/>
      <c r="DB81" s="921"/>
      <c r="DC81" s="922"/>
      <c r="DD81" s="922"/>
      <c r="DE81" s="922"/>
      <c r="DF81" s="923"/>
      <c r="DG81" s="921"/>
      <c r="DH81" s="922"/>
      <c r="DI81" s="922"/>
      <c r="DJ81" s="922"/>
      <c r="DK81" s="923"/>
      <c r="DL81" s="921"/>
      <c r="DM81" s="922"/>
      <c r="DN81" s="922"/>
      <c r="DO81" s="922"/>
      <c r="DP81" s="923"/>
      <c r="DQ81" s="921"/>
      <c r="DR81" s="922"/>
      <c r="DS81" s="922"/>
      <c r="DT81" s="922"/>
      <c r="DU81" s="923"/>
      <c r="DV81" s="918"/>
      <c r="DW81" s="919"/>
      <c r="DX81" s="919"/>
      <c r="DY81" s="919"/>
      <c r="DZ81" s="920"/>
      <c r="EA81" s="226"/>
    </row>
    <row r="82" spans="1:131" s="227" customFormat="1" ht="26.25" customHeight="1">
      <c r="A82" s="241">
        <v>15</v>
      </c>
      <c r="B82" s="934" t="s">
        <v>595</v>
      </c>
      <c r="C82" s="935"/>
      <c r="D82" s="935"/>
      <c r="E82" s="935"/>
      <c r="F82" s="935"/>
      <c r="G82" s="935"/>
      <c r="H82" s="935"/>
      <c r="I82" s="935"/>
      <c r="J82" s="935"/>
      <c r="K82" s="935"/>
      <c r="L82" s="935"/>
      <c r="M82" s="935"/>
      <c r="N82" s="935"/>
      <c r="O82" s="935"/>
      <c r="P82" s="936"/>
      <c r="Q82" s="937">
        <v>1533</v>
      </c>
      <c r="R82" s="891"/>
      <c r="S82" s="891"/>
      <c r="T82" s="891"/>
      <c r="U82" s="891"/>
      <c r="V82" s="891">
        <v>1331</v>
      </c>
      <c r="W82" s="891"/>
      <c r="X82" s="891"/>
      <c r="Y82" s="891"/>
      <c r="Z82" s="891"/>
      <c r="AA82" s="891">
        <v>202</v>
      </c>
      <c r="AB82" s="891"/>
      <c r="AC82" s="891"/>
      <c r="AD82" s="891"/>
      <c r="AE82" s="891"/>
      <c r="AF82" s="891">
        <v>2016</v>
      </c>
      <c r="AG82" s="891"/>
      <c r="AH82" s="891"/>
      <c r="AI82" s="891"/>
      <c r="AJ82" s="891"/>
      <c r="AK82" s="891" t="s">
        <v>614</v>
      </c>
      <c r="AL82" s="891"/>
      <c r="AM82" s="891"/>
      <c r="AN82" s="891"/>
      <c r="AO82" s="891"/>
      <c r="AP82" s="891">
        <v>517</v>
      </c>
      <c r="AQ82" s="891"/>
      <c r="AR82" s="891"/>
      <c r="AS82" s="891"/>
      <c r="AT82" s="891"/>
      <c r="AU82" s="891" t="s">
        <v>614</v>
      </c>
      <c r="AV82" s="891"/>
      <c r="AW82" s="891"/>
      <c r="AX82" s="891"/>
      <c r="AY82" s="891"/>
      <c r="AZ82" s="938"/>
      <c r="BA82" s="938"/>
      <c r="BB82" s="938"/>
      <c r="BC82" s="938"/>
      <c r="BD82" s="939"/>
      <c r="BE82" s="245"/>
      <c r="BF82" s="245"/>
      <c r="BG82" s="245"/>
      <c r="BH82" s="245"/>
      <c r="BI82" s="245"/>
      <c r="BJ82" s="245"/>
      <c r="BK82" s="245"/>
      <c r="BL82" s="245"/>
      <c r="BM82" s="245"/>
      <c r="BN82" s="245"/>
      <c r="BO82" s="245"/>
      <c r="BP82" s="245"/>
      <c r="BQ82" s="242">
        <v>76</v>
      </c>
      <c r="BR82" s="247"/>
      <c r="BS82" s="924"/>
      <c r="BT82" s="925"/>
      <c r="BU82" s="925"/>
      <c r="BV82" s="925"/>
      <c r="BW82" s="925"/>
      <c r="BX82" s="925"/>
      <c r="BY82" s="925"/>
      <c r="BZ82" s="925"/>
      <c r="CA82" s="925"/>
      <c r="CB82" s="925"/>
      <c r="CC82" s="925"/>
      <c r="CD82" s="925"/>
      <c r="CE82" s="925"/>
      <c r="CF82" s="925"/>
      <c r="CG82" s="926"/>
      <c r="CH82" s="921"/>
      <c r="CI82" s="922"/>
      <c r="CJ82" s="922"/>
      <c r="CK82" s="922"/>
      <c r="CL82" s="923"/>
      <c r="CM82" s="921"/>
      <c r="CN82" s="922"/>
      <c r="CO82" s="922"/>
      <c r="CP82" s="922"/>
      <c r="CQ82" s="923"/>
      <c r="CR82" s="921"/>
      <c r="CS82" s="922"/>
      <c r="CT82" s="922"/>
      <c r="CU82" s="922"/>
      <c r="CV82" s="923"/>
      <c r="CW82" s="921"/>
      <c r="CX82" s="922"/>
      <c r="CY82" s="922"/>
      <c r="CZ82" s="922"/>
      <c r="DA82" s="923"/>
      <c r="DB82" s="921"/>
      <c r="DC82" s="922"/>
      <c r="DD82" s="922"/>
      <c r="DE82" s="922"/>
      <c r="DF82" s="923"/>
      <c r="DG82" s="921"/>
      <c r="DH82" s="922"/>
      <c r="DI82" s="922"/>
      <c r="DJ82" s="922"/>
      <c r="DK82" s="923"/>
      <c r="DL82" s="921"/>
      <c r="DM82" s="922"/>
      <c r="DN82" s="922"/>
      <c r="DO82" s="922"/>
      <c r="DP82" s="923"/>
      <c r="DQ82" s="921"/>
      <c r="DR82" s="922"/>
      <c r="DS82" s="922"/>
      <c r="DT82" s="922"/>
      <c r="DU82" s="923"/>
      <c r="DV82" s="918"/>
      <c r="DW82" s="919"/>
      <c r="DX82" s="919"/>
      <c r="DY82" s="919"/>
      <c r="DZ82" s="920"/>
      <c r="EA82" s="226"/>
    </row>
    <row r="83" spans="1:131" s="227" customFormat="1" ht="26.25" customHeight="1">
      <c r="A83" s="241">
        <v>16</v>
      </c>
      <c r="B83" s="934" t="s">
        <v>596</v>
      </c>
      <c r="C83" s="935"/>
      <c r="D83" s="935"/>
      <c r="E83" s="935"/>
      <c r="F83" s="935"/>
      <c r="G83" s="935"/>
      <c r="H83" s="935"/>
      <c r="I83" s="935"/>
      <c r="J83" s="935"/>
      <c r="K83" s="935"/>
      <c r="L83" s="935"/>
      <c r="M83" s="935"/>
      <c r="N83" s="935"/>
      <c r="O83" s="935"/>
      <c r="P83" s="936"/>
      <c r="Q83" s="937">
        <v>545</v>
      </c>
      <c r="R83" s="891"/>
      <c r="S83" s="891"/>
      <c r="T83" s="891"/>
      <c r="U83" s="891"/>
      <c r="V83" s="891">
        <v>512</v>
      </c>
      <c r="W83" s="891"/>
      <c r="X83" s="891"/>
      <c r="Y83" s="891"/>
      <c r="Z83" s="891"/>
      <c r="AA83" s="891">
        <v>32</v>
      </c>
      <c r="AB83" s="891"/>
      <c r="AC83" s="891"/>
      <c r="AD83" s="891"/>
      <c r="AE83" s="891"/>
      <c r="AF83" s="891">
        <v>1299</v>
      </c>
      <c r="AG83" s="891"/>
      <c r="AH83" s="891"/>
      <c r="AI83" s="891"/>
      <c r="AJ83" s="891"/>
      <c r="AK83" s="891" t="s">
        <v>614</v>
      </c>
      <c r="AL83" s="891"/>
      <c r="AM83" s="891"/>
      <c r="AN83" s="891"/>
      <c r="AO83" s="891"/>
      <c r="AP83" s="891">
        <v>2321</v>
      </c>
      <c r="AQ83" s="891"/>
      <c r="AR83" s="891"/>
      <c r="AS83" s="891"/>
      <c r="AT83" s="891"/>
      <c r="AU83" s="891" t="s">
        <v>614</v>
      </c>
      <c r="AV83" s="891"/>
      <c r="AW83" s="891"/>
      <c r="AX83" s="891"/>
      <c r="AY83" s="891"/>
      <c r="AZ83" s="938"/>
      <c r="BA83" s="938"/>
      <c r="BB83" s="938"/>
      <c r="BC83" s="938"/>
      <c r="BD83" s="939"/>
      <c r="BE83" s="245"/>
      <c r="BF83" s="245"/>
      <c r="BG83" s="245"/>
      <c r="BH83" s="245"/>
      <c r="BI83" s="245"/>
      <c r="BJ83" s="245"/>
      <c r="BK83" s="245"/>
      <c r="BL83" s="245"/>
      <c r="BM83" s="245"/>
      <c r="BN83" s="245"/>
      <c r="BO83" s="245"/>
      <c r="BP83" s="245"/>
      <c r="BQ83" s="242">
        <v>77</v>
      </c>
      <c r="BR83" s="247"/>
      <c r="BS83" s="924"/>
      <c r="BT83" s="925"/>
      <c r="BU83" s="925"/>
      <c r="BV83" s="925"/>
      <c r="BW83" s="925"/>
      <c r="BX83" s="925"/>
      <c r="BY83" s="925"/>
      <c r="BZ83" s="925"/>
      <c r="CA83" s="925"/>
      <c r="CB83" s="925"/>
      <c r="CC83" s="925"/>
      <c r="CD83" s="925"/>
      <c r="CE83" s="925"/>
      <c r="CF83" s="925"/>
      <c r="CG83" s="926"/>
      <c r="CH83" s="921"/>
      <c r="CI83" s="922"/>
      <c r="CJ83" s="922"/>
      <c r="CK83" s="922"/>
      <c r="CL83" s="923"/>
      <c r="CM83" s="921"/>
      <c r="CN83" s="922"/>
      <c r="CO83" s="922"/>
      <c r="CP83" s="922"/>
      <c r="CQ83" s="923"/>
      <c r="CR83" s="921"/>
      <c r="CS83" s="922"/>
      <c r="CT83" s="922"/>
      <c r="CU83" s="922"/>
      <c r="CV83" s="923"/>
      <c r="CW83" s="921"/>
      <c r="CX83" s="922"/>
      <c r="CY83" s="922"/>
      <c r="CZ83" s="922"/>
      <c r="DA83" s="923"/>
      <c r="DB83" s="921"/>
      <c r="DC83" s="922"/>
      <c r="DD83" s="922"/>
      <c r="DE83" s="922"/>
      <c r="DF83" s="923"/>
      <c r="DG83" s="921"/>
      <c r="DH83" s="922"/>
      <c r="DI83" s="922"/>
      <c r="DJ83" s="922"/>
      <c r="DK83" s="923"/>
      <c r="DL83" s="921"/>
      <c r="DM83" s="922"/>
      <c r="DN83" s="922"/>
      <c r="DO83" s="922"/>
      <c r="DP83" s="923"/>
      <c r="DQ83" s="921"/>
      <c r="DR83" s="922"/>
      <c r="DS83" s="922"/>
      <c r="DT83" s="922"/>
      <c r="DU83" s="923"/>
      <c r="DV83" s="918"/>
      <c r="DW83" s="919"/>
      <c r="DX83" s="919"/>
      <c r="DY83" s="919"/>
      <c r="DZ83" s="920"/>
      <c r="EA83" s="226"/>
    </row>
    <row r="84" spans="1:131" s="227" customFormat="1" ht="26.25" customHeight="1">
      <c r="A84" s="241">
        <v>17</v>
      </c>
      <c r="B84" s="934"/>
      <c r="C84" s="935"/>
      <c r="D84" s="935"/>
      <c r="E84" s="935"/>
      <c r="F84" s="935"/>
      <c r="G84" s="935"/>
      <c r="H84" s="935"/>
      <c r="I84" s="935"/>
      <c r="J84" s="935"/>
      <c r="K84" s="935"/>
      <c r="L84" s="935"/>
      <c r="M84" s="935"/>
      <c r="N84" s="935"/>
      <c r="O84" s="935"/>
      <c r="P84" s="936"/>
      <c r="Q84" s="937"/>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8"/>
      <c r="BA84" s="938"/>
      <c r="BB84" s="938"/>
      <c r="BC84" s="938"/>
      <c r="BD84" s="939"/>
      <c r="BE84" s="245"/>
      <c r="BF84" s="245"/>
      <c r="BG84" s="245"/>
      <c r="BH84" s="245"/>
      <c r="BI84" s="245"/>
      <c r="BJ84" s="245"/>
      <c r="BK84" s="245"/>
      <c r="BL84" s="245"/>
      <c r="BM84" s="245"/>
      <c r="BN84" s="245"/>
      <c r="BO84" s="245"/>
      <c r="BP84" s="245"/>
      <c r="BQ84" s="242">
        <v>78</v>
      </c>
      <c r="BR84" s="247"/>
      <c r="BS84" s="924"/>
      <c r="BT84" s="925"/>
      <c r="BU84" s="925"/>
      <c r="BV84" s="925"/>
      <c r="BW84" s="925"/>
      <c r="BX84" s="925"/>
      <c r="BY84" s="925"/>
      <c r="BZ84" s="925"/>
      <c r="CA84" s="925"/>
      <c r="CB84" s="925"/>
      <c r="CC84" s="925"/>
      <c r="CD84" s="925"/>
      <c r="CE84" s="925"/>
      <c r="CF84" s="925"/>
      <c r="CG84" s="926"/>
      <c r="CH84" s="921"/>
      <c r="CI84" s="922"/>
      <c r="CJ84" s="922"/>
      <c r="CK84" s="922"/>
      <c r="CL84" s="923"/>
      <c r="CM84" s="921"/>
      <c r="CN84" s="922"/>
      <c r="CO84" s="922"/>
      <c r="CP84" s="922"/>
      <c r="CQ84" s="923"/>
      <c r="CR84" s="921"/>
      <c r="CS84" s="922"/>
      <c r="CT84" s="922"/>
      <c r="CU84" s="922"/>
      <c r="CV84" s="923"/>
      <c r="CW84" s="921"/>
      <c r="CX84" s="922"/>
      <c r="CY84" s="922"/>
      <c r="CZ84" s="922"/>
      <c r="DA84" s="923"/>
      <c r="DB84" s="921"/>
      <c r="DC84" s="922"/>
      <c r="DD84" s="922"/>
      <c r="DE84" s="922"/>
      <c r="DF84" s="923"/>
      <c r="DG84" s="921"/>
      <c r="DH84" s="922"/>
      <c r="DI84" s="922"/>
      <c r="DJ84" s="922"/>
      <c r="DK84" s="923"/>
      <c r="DL84" s="921"/>
      <c r="DM84" s="922"/>
      <c r="DN84" s="922"/>
      <c r="DO84" s="922"/>
      <c r="DP84" s="923"/>
      <c r="DQ84" s="921"/>
      <c r="DR84" s="922"/>
      <c r="DS84" s="922"/>
      <c r="DT84" s="922"/>
      <c r="DU84" s="923"/>
      <c r="DV84" s="918"/>
      <c r="DW84" s="919"/>
      <c r="DX84" s="919"/>
      <c r="DY84" s="919"/>
      <c r="DZ84" s="920"/>
      <c r="EA84" s="226"/>
    </row>
    <row r="85" spans="1:131" s="227" customFormat="1" ht="26.25" customHeight="1">
      <c r="A85" s="241">
        <v>18</v>
      </c>
      <c r="B85" s="934"/>
      <c r="C85" s="935"/>
      <c r="D85" s="935"/>
      <c r="E85" s="935"/>
      <c r="F85" s="935"/>
      <c r="G85" s="935"/>
      <c r="H85" s="935"/>
      <c r="I85" s="935"/>
      <c r="J85" s="935"/>
      <c r="K85" s="935"/>
      <c r="L85" s="935"/>
      <c r="M85" s="935"/>
      <c r="N85" s="935"/>
      <c r="O85" s="935"/>
      <c r="P85" s="936"/>
      <c r="Q85" s="937"/>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8"/>
      <c r="BA85" s="938"/>
      <c r="BB85" s="938"/>
      <c r="BC85" s="938"/>
      <c r="BD85" s="939"/>
      <c r="BE85" s="245"/>
      <c r="BF85" s="245"/>
      <c r="BG85" s="245"/>
      <c r="BH85" s="245"/>
      <c r="BI85" s="245"/>
      <c r="BJ85" s="245"/>
      <c r="BK85" s="245"/>
      <c r="BL85" s="245"/>
      <c r="BM85" s="245"/>
      <c r="BN85" s="245"/>
      <c r="BO85" s="245"/>
      <c r="BP85" s="245"/>
      <c r="BQ85" s="242">
        <v>79</v>
      </c>
      <c r="BR85" s="247"/>
      <c r="BS85" s="924"/>
      <c r="BT85" s="925"/>
      <c r="BU85" s="925"/>
      <c r="BV85" s="925"/>
      <c r="BW85" s="925"/>
      <c r="BX85" s="925"/>
      <c r="BY85" s="925"/>
      <c r="BZ85" s="925"/>
      <c r="CA85" s="925"/>
      <c r="CB85" s="925"/>
      <c r="CC85" s="925"/>
      <c r="CD85" s="925"/>
      <c r="CE85" s="925"/>
      <c r="CF85" s="925"/>
      <c r="CG85" s="926"/>
      <c r="CH85" s="921"/>
      <c r="CI85" s="922"/>
      <c r="CJ85" s="922"/>
      <c r="CK85" s="922"/>
      <c r="CL85" s="923"/>
      <c r="CM85" s="921"/>
      <c r="CN85" s="922"/>
      <c r="CO85" s="922"/>
      <c r="CP85" s="922"/>
      <c r="CQ85" s="923"/>
      <c r="CR85" s="921"/>
      <c r="CS85" s="922"/>
      <c r="CT85" s="922"/>
      <c r="CU85" s="922"/>
      <c r="CV85" s="923"/>
      <c r="CW85" s="921"/>
      <c r="CX85" s="922"/>
      <c r="CY85" s="922"/>
      <c r="CZ85" s="922"/>
      <c r="DA85" s="923"/>
      <c r="DB85" s="921"/>
      <c r="DC85" s="922"/>
      <c r="DD85" s="922"/>
      <c r="DE85" s="922"/>
      <c r="DF85" s="923"/>
      <c r="DG85" s="921"/>
      <c r="DH85" s="922"/>
      <c r="DI85" s="922"/>
      <c r="DJ85" s="922"/>
      <c r="DK85" s="923"/>
      <c r="DL85" s="921"/>
      <c r="DM85" s="922"/>
      <c r="DN85" s="922"/>
      <c r="DO85" s="922"/>
      <c r="DP85" s="923"/>
      <c r="DQ85" s="921"/>
      <c r="DR85" s="922"/>
      <c r="DS85" s="922"/>
      <c r="DT85" s="922"/>
      <c r="DU85" s="923"/>
      <c r="DV85" s="918"/>
      <c r="DW85" s="919"/>
      <c r="DX85" s="919"/>
      <c r="DY85" s="919"/>
      <c r="DZ85" s="920"/>
      <c r="EA85" s="226"/>
    </row>
    <row r="86" spans="1:131" s="227" customFormat="1" ht="26.25" customHeight="1">
      <c r="A86" s="241">
        <v>19</v>
      </c>
      <c r="B86" s="934"/>
      <c r="C86" s="935"/>
      <c r="D86" s="935"/>
      <c r="E86" s="935"/>
      <c r="F86" s="935"/>
      <c r="G86" s="935"/>
      <c r="H86" s="935"/>
      <c r="I86" s="935"/>
      <c r="J86" s="935"/>
      <c r="K86" s="935"/>
      <c r="L86" s="935"/>
      <c r="M86" s="935"/>
      <c r="N86" s="935"/>
      <c r="O86" s="935"/>
      <c r="P86" s="936"/>
      <c r="Q86" s="937"/>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8"/>
      <c r="BA86" s="938"/>
      <c r="BB86" s="938"/>
      <c r="BC86" s="938"/>
      <c r="BD86" s="939"/>
      <c r="BE86" s="245"/>
      <c r="BF86" s="245"/>
      <c r="BG86" s="245"/>
      <c r="BH86" s="245"/>
      <c r="BI86" s="245"/>
      <c r="BJ86" s="245"/>
      <c r="BK86" s="245"/>
      <c r="BL86" s="245"/>
      <c r="BM86" s="245"/>
      <c r="BN86" s="245"/>
      <c r="BO86" s="245"/>
      <c r="BP86" s="245"/>
      <c r="BQ86" s="242">
        <v>80</v>
      </c>
      <c r="BR86" s="247"/>
      <c r="BS86" s="924"/>
      <c r="BT86" s="925"/>
      <c r="BU86" s="925"/>
      <c r="BV86" s="925"/>
      <c r="BW86" s="925"/>
      <c r="BX86" s="925"/>
      <c r="BY86" s="925"/>
      <c r="BZ86" s="925"/>
      <c r="CA86" s="925"/>
      <c r="CB86" s="925"/>
      <c r="CC86" s="925"/>
      <c r="CD86" s="925"/>
      <c r="CE86" s="925"/>
      <c r="CF86" s="925"/>
      <c r="CG86" s="926"/>
      <c r="CH86" s="921"/>
      <c r="CI86" s="922"/>
      <c r="CJ86" s="922"/>
      <c r="CK86" s="922"/>
      <c r="CL86" s="923"/>
      <c r="CM86" s="921"/>
      <c r="CN86" s="922"/>
      <c r="CO86" s="922"/>
      <c r="CP86" s="922"/>
      <c r="CQ86" s="923"/>
      <c r="CR86" s="921"/>
      <c r="CS86" s="922"/>
      <c r="CT86" s="922"/>
      <c r="CU86" s="922"/>
      <c r="CV86" s="923"/>
      <c r="CW86" s="921"/>
      <c r="CX86" s="922"/>
      <c r="CY86" s="922"/>
      <c r="CZ86" s="922"/>
      <c r="DA86" s="923"/>
      <c r="DB86" s="921"/>
      <c r="DC86" s="922"/>
      <c r="DD86" s="922"/>
      <c r="DE86" s="922"/>
      <c r="DF86" s="923"/>
      <c r="DG86" s="921"/>
      <c r="DH86" s="922"/>
      <c r="DI86" s="922"/>
      <c r="DJ86" s="922"/>
      <c r="DK86" s="923"/>
      <c r="DL86" s="921"/>
      <c r="DM86" s="922"/>
      <c r="DN86" s="922"/>
      <c r="DO86" s="922"/>
      <c r="DP86" s="923"/>
      <c r="DQ86" s="921"/>
      <c r="DR86" s="922"/>
      <c r="DS86" s="922"/>
      <c r="DT86" s="922"/>
      <c r="DU86" s="923"/>
      <c r="DV86" s="918"/>
      <c r="DW86" s="919"/>
      <c r="DX86" s="919"/>
      <c r="DY86" s="919"/>
      <c r="DZ86" s="920"/>
      <c r="EA86" s="226"/>
    </row>
    <row r="87" spans="1:131" s="227" customFormat="1" ht="26.25" customHeight="1">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4"/>
      <c r="BT87" s="925"/>
      <c r="BU87" s="925"/>
      <c r="BV87" s="925"/>
      <c r="BW87" s="925"/>
      <c r="BX87" s="925"/>
      <c r="BY87" s="925"/>
      <c r="BZ87" s="925"/>
      <c r="CA87" s="925"/>
      <c r="CB87" s="925"/>
      <c r="CC87" s="925"/>
      <c r="CD87" s="925"/>
      <c r="CE87" s="925"/>
      <c r="CF87" s="925"/>
      <c r="CG87" s="926"/>
      <c r="CH87" s="921"/>
      <c r="CI87" s="922"/>
      <c r="CJ87" s="922"/>
      <c r="CK87" s="922"/>
      <c r="CL87" s="923"/>
      <c r="CM87" s="921"/>
      <c r="CN87" s="922"/>
      <c r="CO87" s="922"/>
      <c r="CP87" s="922"/>
      <c r="CQ87" s="923"/>
      <c r="CR87" s="921"/>
      <c r="CS87" s="922"/>
      <c r="CT87" s="922"/>
      <c r="CU87" s="922"/>
      <c r="CV87" s="923"/>
      <c r="CW87" s="921"/>
      <c r="CX87" s="922"/>
      <c r="CY87" s="922"/>
      <c r="CZ87" s="922"/>
      <c r="DA87" s="923"/>
      <c r="DB87" s="921"/>
      <c r="DC87" s="922"/>
      <c r="DD87" s="922"/>
      <c r="DE87" s="922"/>
      <c r="DF87" s="923"/>
      <c r="DG87" s="921"/>
      <c r="DH87" s="922"/>
      <c r="DI87" s="922"/>
      <c r="DJ87" s="922"/>
      <c r="DK87" s="923"/>
      <c r="DL87" s="921"/>
      <c r="DM87" s="922"/>
      <c r="DN87" s="922"/>
      <c r="DO87" s="922"/>
      <c r="DP87" s="923"/>
      <c r="DQ87" s="921"/>
      <c r="DR87" s="922"/>
      <c r="DS87" s="922"/>
      <c r="DT87" s="922"/>
      <c r="DU87" s="923"/>
      <c r="DV87" s="918"/>
      <c r="DW87" s="919"/>
      <c r="DX87" s="919"/>
      <c r="DY87" s="919"/>
      <c r="DZ87" s="920"/>
      <c r="EA87" s="226"/>
    </row>
    <row r="88" spans="1:131" s="227" customFormat="1" ht="26.25" customHeight="1" thickBot="1">
      <c r="A88" s="244" t="s">
        <v>382</v>
      </c>
      <c r="B88" s="850" t="s">
        <v>423</v>
      </c>
      <c r="C88" s="851"/>
      <c r="D88" s="851"/>
      <c r="E88" s="851"/>
      <c r="F88" s="851"/>
      <c r="G88" s="851"/>
      <c r="H88" s="851"/>
      <c r="I88" s="851"/>
      <c r="J88" s="851"/>
      <c r="K88" s="851"/>
      <c r="L88" s="851"/>
      <c r="M88" s="851"/>
      <c r="N88" s="851"/>
      <c r="O88" s="851"/>
      <c r="P88" s="852"/>
      <c r="Q88" s="899"/>
      <c r="R88" s="900"/>
      <c r="S88" s="900"/>
      <c r="T88" s="900"/>
      <c r="U88" s="900"/>
      <c r="V88" s="900"/>
      <c r="W88" s="900"/>
      <c r="X88" s="900"/>
      <c r="Y88" s="900"/>
      <c r="Z88" s="900"/>
      <c r="AA88" s="900"/>
      <c r="AB88" s="900"/>
      <c r="AC88" s="900"/>
      <c r="AD88" s="900"/>
      <c r="AE88" s="900"/>
      <c r="AF88" s="903">
        <v>34298</v>
      </c>
      <c r="AG88" s="903"/>
      <c r="AH88" s="903"/>
      <c r="AI88" s="903"/>
      <c r="AJ88" s="903"/>
      <c r="AK88" s="900"/>
      <c r="AL88" s="900"/>
      <c r="AM88" s="900"/>
      <c r="AN88" s="900"/>
      <c r="AO88" s="900"/>
      <c r="AP88" s="903">
        <v>14914</v>
      </c>
      <c r="AQ88" s="903"/>
      <c r="AR88" s="903"/>
      <c r="AS88" s="903"/>
      <c r="AT88" s="903"/>
      <c r="AU88" s="903">
        <v>2086</v>
      </c>
      <c r="AV88" s="903"/>
      <c r="AW88" s="903"/>
      <c r="AX88" s="903"/>
      <c r="AY88" s="903"/>
      <c r="AZ88" s="908"/>
      <c r="BA88" s="908"/>
      <c r="BB88" s="908"/>
      <c r="BC88" s="908"/>
      <c r="BD88" s="909"/>
      <c r="BE88" s="245"/>
      <c r="BF88" s="245"/>
      <c r="BG88" s="245"/>
      <c r="BH88" s="245"/>
      <c r="BI88" s="245"/>
      <c r="BJ88" s="245"/>
      <c r="BK88" s="245"/>
      <c r="BL88" s="245"/>
      <c r="BM88" s="245"/>
      <c r="BN88" s="245"/>
      <c r="BO88" s="245"/>
      <c r="BP88" s="245"/>
      <c r="BQ88" s="242">
        <v>82</v>
      </c>
      <c r="BR88" s="247"/>
      <c r="BS88" s="924"/>
      <c r="BT88" s="925"/>
      <c r="BU88" s="925"/>
      <c r="BV88" s="925"/>
      <c r="BW88" s="925"/>
      <c r="BX88" s="925"/>
      <c r="BY88" s="925"/>
      <c r="BZ88" s="925"/>
      <c r="CA88" s="925"/>
      <c r="CB88" s="925"/>
      <c r="CC88" s="925"/>
      <c r="CD88" s="925"/>
      <c r="CE88" s="925"/>
      <c r="CF88" s="925"/>
      <c r="CG88" s="926"/>
      <c r="CH88" s="921"/>
      <c r="CI88" s="922"/>
      <c r="CJ88" s="922"/>
      <c r="CK88" s="922"/>
      <c r="CL88" s="923"/>
      <c r="CM88" s="921"/>
      <c r="CN88" s="922"/>
      <c r="CO88" s="922"/>
      <c r="CP88" s="922"/>
      <c r="CQ88" s="923"/>
      <c r="CR88" s="921"/>
      <c r="CS88" s="922"/>
      <c r="CT88" s="922"/>
      <c r="CU88" s="922"/>
      <c r="CV88" s="923"/>
      <c r="CW88" s="921"/>
      <c r="CX88" s="922"/>
      <c r="CY88" s="922"/>
      <c r="CZ88" s="922"/>
      <c r="DA88" s="923"/>
      <c r="DB88" s="921"/>
      <c r="DC88" s="922"/>
      <c r="DD88" s="922"/>
      <c r="DE88" s="922"/>
      <c r="DF88" s="923"/>
      <c r="DG88" s="921"/>
      <c r="DH88" s="922"/>
      <c r="DI88" s="922"/>
      <c r="DJ88" s="922"/>
      <c r="DK88" s="923"/>
      <c r="DL88" s="921"/>
      <c r="DM88" s="922"/>
      <c r="DN88" s="922"/>
      <c r="DO88" s="922"/>
      <c r="DP88" s="923"/>
      <c r="DQ88" s="921"/>
      <c r="DR88" s="922"/>
      <c r="DS88" s="922"/>
      <c r="DT88" s="922"/>
      <c r="DU88" s="923"/>
      <c r="DV88" s="918"/>
      <c r="DW88" s="919"/>
      <c r="DX88" s="919"/>
      <c r="DY88" s="919"/>
      <c r="DZ88" s="920"/>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4"/>
      <c r="BT89" s="925"/>
      <c r="BU89" s="925"/>
      <c r="BV89" s="925"/>
      <c r="BW89" s="925"/>
      <c r="BX89" s="925"/>
      <c r="BY89" s="925"/>
      <c r="BZ89" s="925"/>
      <c r="CA89" s="925"/>
      <c r="CB89" s="925"/>
      <c r="CC89" s="925"/>
      <c r="CD89" s="925"/>
      <c r="CE89" s="925"/>
      <c r="CF89" s="925"/>
      <c r="CG89" s="926"/>
      <c r="CH89" s="921"/>
      <c r="CI89" s="922"/>
      <c r="CJ89" s="922"/>
      <c r="CK89" s="922"/>
      <c r="CL89" s="923"/>
      <c r="CM89" s="921"/>
      <c r="CN89" s="922"/>
      <c r="CO89" s="922"/>
      <c r="CP89" s="922"/>
      <c r="CQ89" s="923"/>
      <c r="CR89" s="921"/>
      <c r="CS89" s="922"/>
      <c r="CT89" s="922"/>
      <c r="CU89" s="922"/>
      <c r="CV89" s="923"/>
      <c r="CW89" s="921"/>
      <c r="CX89" s="922"/>
      <c r="CY89" s="922"/>
      <c r="CZ89" s="922"/>
      <c r="DA89" s="923"/>
      <c r="DB89" s="921"/>
      <c r="DC89" s="922"/>
      <c r="DD89" s="922"/>
      <c r="DE89" s="922"/>
      <c r="DF89" s="923"/>
      <c r="DG89" s="921"/>
      <c r="DH89" s="922"/>
      <c r="DI89" s="922"/>
      <c r="DJ89" s="922"/>
      <c r="DK89" s="923"/>
      <c r="DL89" s="921"/>
      <c r="DM89" s="922"/>
      <c r="DN89" s="922"/>
      <c r="DO89" s="922"/>
      <c r="DP89" s="923"/>
      <c r="DQ89" s="921"/>
      <c r="DR89" s="922"/>
      <c r="DS89" s="922"/>
      <c r="DT89" s="922"/>
      <c r="DU89" s="923"/>
      <c r="DV89" s="918"/>
      <c r="DW89" s="919"/>
      <c r="DX89" s="919"/>
      <c r="DY89" s="919"/>
      <c r="DZ89" s="920"/>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4"/>
      <c r="BT90" s="925"/>
      <c r="BU90" s="925"/>
      <c r="BV90" s="925"/>
      <c r="BW90" s="925"/>
      <c r="BX90" s="925"/>
      <c r="BY90" s="925"/>
      <c r="BZ90" s="925"/>
      <c r="CA90" s="925"/>
      <c r="CB90" s="925"/>
      <c r="CC90" s="925"/>
      <c r="CD90" s="925"/>
      <c r="CE90" s="925"/>
      <c r="CF90" s="925"/>
      <c r="CG90" s="926"/>
      <c r="CH90" s="921"/>
      <c r="CI90" s="922"/>
      <c r="CJ90" s="922"/>
      <c r="CK90" s="922"/>
      <c r="CL90" s="923"/>
      <c r="CM90" s="921"/>
      <c r="CN90" s="922"/>
      <c r="CO90" s="922"/>
      <c r="CP90" s="922"/>
      <c r="CQ90" s="923"/>
      <c r="CR90" s="921"/>
      <c r="CS90" s="922"/>
      <c r="CT90" s="922"/>
      <c r="CU90" s="922"/>
      <c r="CV90" s="923"/>
      <c r="CW90" s="921"/>
      <c r="CX90" s="922"/>
      <c r="CY90" s="922"/>
      <c r="CZ90" s="922"/>
      <c r="DA90" s="923"/>
      <c r="DB90" s="921"/>
      <c r="DC90" s="922"/>
      <c r="DD90" s="922"/>
      <c r="DE90" s="922"/>
      <c r="DF90" s="923"/>
      <c r="DG90" s="921"/>
      <c r="DH90" s="922"/>
      <c r="DI90" s="922"/>
      <c r="DJ90" s="922"/>
      <c r="DK90" s="923"/>
      <c r="DL90" s="921"/>
      <c r="DM90" s="922"/>
      <c r="DN90" s="922"/>
      <c r="DO90" s="922"/>
      <c r="DP90" s="923"/>
      <c r="DQ90" s="921"/>
      <c r="DR90" s="922"/>
      <c r="DS90" s="922"/>
      <c r="DT90" s="922"/>
      <c r="DU90" s="923"/>
      <c r="DV90" s="918"/>
      <c r="DW90" s="919"/>
      <c r="DX90" s="919"/>
      <c r="DY90" s="919"/>
      <c r="DZ90" s="920"/>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4"/>
      <c r="BT91" s="925"/>
      <c r="BU91" s="925"/>
      <c r="BV91" s="925"/>
      <c r="BW91" s="925"/>
      <c r="BX91" s="925"/>
      <c r="BY91" s="925"/>
      <c r="BZ91" s="925"/>
      <c r="CA91" s="925"/>
      <c r="CB91" s="925"/>
      <c r="CC91" s="925"/>
      <c r="CD91" s="925"/>
      <c r="CE91" s="925"/>
      <c r="CF91" s="925"/>
      <c r="CG91" s="926"/>
      <c r="CH91" s="921"/>
      <c r="CI91" s="922"/>
      <c r="CJ91" s="922"/>
      <c r="CK91" s="922"/>
      <c r="CL91" s="923"/>
      <c r="CM91" s="921"/>
      <c r="CN91" s="922"/>
      <c r="CO91" s="922"/>
      <c r="CP91" s="922"/>
      <c r="CQ91" s="923"/>
      <c r="CR91" s="921"/>
      <c r="CS91" s="922"/>
      <c r="CT91" s="922"/>
      <c r="CU91" s="922"/>
      <c r="CV91" s="923"/>
      <c r="CW91" s="921"/>
      <c r="CX91" s="922"/>
      <c r="CY91" s="922"/>
      <c r="CZ91" s="922"/>
      <c r="DA91" s="923"/>
      <c r="DB91" s="921"/>
      <c r="DC91" s="922"/>
      <c r="DD91" s="922"/>
      <c r="DE91" s="922"/>
      <c r="DF91" s="923"/>
      <c r="DG91" s="921"/>
      <c r="DH91" s="922"/>
      <c r="DI91" s="922"/>
      <c r="DJ91" s="922"/>
      <c r="DK91" s="923"/>
      <c r="DL91" s="921"/>
      <c r="DM91" s="922"/>
      <c r="DN91" s="922"/>
      <c r="DO91" s="922"/>
      <c r="DP91" s="923"/>
      <c r="DQ91" s="921"/>
      <c r="DR91" s="922"/>
      <c r="DS91" s="922"/>
      <c r="DT91" s="922"/>
      <c r="DU91" s="923"/>
      <c r="DV91" s="918"/>
      <c r="DW91" s="919"/>
      <c r="DX91" s="919"/>
      <c r="DY91" s="919"/>
      <c r="DZ91" s="920"/>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4"/>
      <c r="BT92" s="925"/>
      <c r="BU92" s="925"/>
      <c r="BV92" s="925"/>
      <c r="BW92" s="925"/>
      <c r="BX92" s="925"/>
      <c r="BY92" s="925"/>
      <c r="BZ92" s="925"/>
      <c r="CA92" s="925"/>
      <c r="CB92" s="925"/>
      <c r="CC92" s="925"/>
      <c r="CD92" s="925"/>
      <c r="CE92" s="925"/>
      <c r="CF92" s="925"/>
      <c r="CG92" s="926"/>
      <c r="CH92" s="921"/>
      <c r="CI92" s="922"/>
      <c r="CJ92" s="922"/>
      <c r="CK92" s="922"/>
      <c r="CL92" s="923"/>
      <c r="CM92" s="921"/>
      <c r="CN92" s="922"/>
      <c r="CO92" s="922"/>
      <c r="CP92" s="922"/>
      <c r="CQ92" s="923"/>
      <c r="CR92" s="921"/>
      <c r="CS92" s="922"/>
      <c r="CT92" s="922"/>
      <c r="CU92" s="922"/>
      <c r="CV92" s="923"/>
      <c r="CW92" s="921"/>
      <c r="CX92" s="922"/>
      <c r="CY92" s="922"/>
      <c r="CZ92" s="922"/>
      <c r="DA92" s="923"/>
      <c r="DB92" s="921"/>
      <c r="DC92" s="922"/>
      <c r="DD92" s="922"/>
      <c r="DE92" s="922"/>
      <c r="DF92" s="923"/>
      <c r="DG92" s="921"/>
      <c r="DH92" s="922"/>
      <c r="DI92" s="922"/>
      <c r="DJ92" s="922"/>
      <c r="DK92" s="923"/>
      <c r="DL92" s="921"/>
      <c r="DM92" s="922"/>
      <c r="DN92" s="922"/>
      <c r="DO92" s="922"/>
      <c r="DP92" s="923"/>
      <c r="DQ92" s="921"/>
      <c r="DR92" s="922"/>
      <c r="DS92" s="922"/>
      <c r="DT92" s="922"/>
      <c r="DU92" s="923"/>
      <c r="DV92" s="918"/>
      <c r="DW92" s="919"/>
      <c r="DX92" s="919"/>
      <c r="DY92" s="919"/>
      <c r="DZ92" s="920"/>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4"/>
      <c r="BT93" s="925"/>
      <c r="BU93" s="925"/>
      <c r="BV93" s="925"/>
      <c r="BW93" s="925"/>
      <c r="BX93" s="925"/>
      <c r="BY93" s="925"/>
      <c r="BZ93" s="925"/>
      <c r="CA93" s="925"/>
      <c r="CB93" s="925"/>
      <c r="CC93" s="925"/>
      <c r="CD93" s="925"/>
      <c r="CE93" s="925"/>
      <c r="CF93" s="925"/>
      <c r="CG93" s="926"/>
      <c r="CH93" s="921"/>
      <c r="CI93" s="922"/>
      <c r="CJ93" s="922"/>
      <c r="CK93" s="922"/>
      <c r="CL93" s="923"/>
      <c r="CM93" s="921"/>
      <c r="CN93" s="922"/>
      <c r="CO93" s="922"/>
      <c r="CP93" s="922"/>
      <c r="CQ93" s="923"/>
      <c r="CR93" s="921"/>
      <c r="CS93" s="922"/>
      <c r="CT93" s="922"/>
      <c r="CU93" s="922"/>
      <c r="CV93" s="923"/>
      <c r="CW93" s="921"/>
      <c r="CX93" s="922"/>
      <c r="CY93" s="922"/>
      <c r="CZ93" s="922"/>
      <c r="DA93" s="923"/>
      <c r="DB93" s="921"/>
      <c r="DC93" s="922"/>
      <c r="DD93" s="922"/>
      <c r="DE93" s="922"/>
      <c r="DF93" s="923"/>
      <c r="DG93" s="921"/>
      <c r="DH93" s="922"/>
      <c r="DI93" s="922"/>
      <c r="DJ93" s="922"/>
      <c r="DK93" s="923"/>
      <c r="DL93" s="921"/>
      <c r="DM93" s="922"/>
      <c r="DN93" s="922"/>
      <c r="DO93" s="922"/>
      <c r="DP93" s="923"/>
      <c r="DQ93" s="921"/>
      <c r="DR93" s="922"/>
      <c r="DS93" s="922"/>
      <c r="DT93" s="922"/>
      <c r="DU93" s="923"/>
      <c r="DV93" s="918"/>
      <c r="DW93" s="919"/>
      <c r="DX93" s="919"/>
      <c r="DY93" s="919"/>
      <c r="DZ93" s="920"/>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4"/>
      <c r="BT94" s="925"/>
      <c r="BU94" s="925"/>
      <c r="BV94" s="925"/>
      <c r="BW94" s="925"/>
      <c r="BX94" s="925"/>
      <c r="BY94" s="925"/>
      <c r="BZ94" s="925"/>
      <c r="CA94" s="925"/>
      <c r="CB94" s="925"/>
      <c r="CC94" s="925"/>
      <c r="CD94" s="925"/>
      <c r="CE94" s="925"/>
      <c r="CF94" s="925"/>
      <c r="CG94" s="926"/>
      <c r="CH94" s="921"/>
      <c r="CI94" s="922"/>
      <c r="CJ94" s="922"/>
      <c r="CK94" s="922"/>
      <c r="CL94" s="923"/>
      <c r="CM94" s="921"/>
      <c r="CN94" s="922"/>
      <c r="CO94" s="922"/>
      <c r="CP94" s="922"/>
      <c r="CQ94" s="923"/>
      <c r="CR94" s="921"/>
      <c r="CS94" s="922"/>
      <c r="CT94" s="922"/>
      <c r="CU94" s="922"/>
      <c r="CV94" s="923"/>
      <c r="CW94" s="921"/>
      <c r="CX94" s="922"/>
      <c r="CY94" s="922"/>
      <c r="CZ94" s="922"/>
      <c r="DA94" s="923"/>
      <c r="DB94" s="921"/>
      <c r="DC94" s="922"/>
      <c r="DD94" s="922"/>
      <c r="DE94" s="922"/>
      <c r="DF94" s="923"/>
      <c r="DG94" s="921"/>
      <c r="DH94" s="922"/>
      <c r="DI94" s="922"/>
      <c r="DJ94" s="922"/>
      <c r="DK94" s="923"/>
      <c r="DL94" s="921"/>
      <c r="DM94" s="922"/>
      <c r="DN94" s="922"/>
      <c r="DO94" s="922"/>
      <c r="DP94" s="923"/>
      <c r="DQ94" s="921"/>
      <c r="DR94" s="922"/>
      <c r="DS94" s="922"/>
      <c r="DT94" s="922"/>
      <c r="DU94" s="923"/>
      <c r="DV94" s="918"/>
      <c r="DW94" s="919"/>
      <c r="DX94" s="919"/>
      <c r="DY94" s="919"/>
      <c r="DZ94" s="920"/>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4"/>
      <c r="BT95" s="925"/>
      <c r="BU95" s="925"/>
      <c r="BV95" s="925"/>
      <c r="BW95" s="925"/>
      <c r="BX95" s="925"/>
      <c r="BY95" s="925"/>
      <c r="BZ95" s="925"/>
      <c r="CA95" s="925"/>
      <c r="CB95" s="925"/>
      <c r="CC95" s="925"/>
      <c r="CD95" s="925"/>
      <c r="CE95" s="925"/>
      <c r="CF95" s="925"/>
      <c r="CG95" s="926"/>
      <c r="CH95" s="921"/>
      <c r="CI95" s="922"/>
      <c r="CJ95" s="922"/>
      <c r="CK95" s="922"/>
      <c r="CL95" s="923"/>
      <c r="CM95" s="921"/>
      <c r="CN95" s="922"/>
      <c r="CO95" s="922"/>
      <c r="CP95" s="922"/>
      <c r="CQ95" s="923"/>
      <c r="CR95" s="921"/>
      <c r="CS95" s="922"/>
      <c r="CT95" s="922"/>
      <c r="CU95" s="922"/>
      <c r="CV95" s="923"/>
      <c r="CW95" s="921"/>
      <c r="CX95" s="922"/>
      <c r="CY95" s="922"/>
      <c r="CZ95" s="922"/>
      <c r="DA95" s="923"/>
      <c r="DB95" s="921"/>
      <c r="DC95" s="922"/>
      <c r="DD95" s="922"/>
      <c r="DE95" s="922"/>
      <c r="DF95" s="923"/>
      <c r="DG95" s="921"/>
      <c r="DH95" s="922"/>
      <c r="DI95" s="922"/>
      <c r="DJ95" s="922"/>
      <c r="DK95" s="923"/>
      <c r="DL95" s="921"/>
      <c r="DM95" s="922"/>
      <c r="DN95" s="922"/>
      <c r="DO95" s="922"/>
      <c r="DP95" s="923"/>
      <c r="DQ95" s="921"/>
      <c r="DR95" s="922"/>
      <c r="DS95" s="922"/>
      <c r="DT95" s="922"/>
      <c r="DU95" s="923"/>
      <c r="DV95" s="918"/>
      <c r="DW95" s="919"/>
      <c r="DX95" s="919"/>
      <c r="DY95" s="919"/>
      <c r="DZ95" s="920"/>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4"/>
      <c r="BT96" s="925"/>
      <c r="BU96" s="925"/>
      <c r="BV96" s="925"/>
      <c r="BW96" s="925"/>
      <c r="BX96" s="925"/>
      <c r="BY96" s="925"/>
      <c r="BZ96" s="925"/>
      <c r="CA96" s="925"/>
      <c r="CB96" s="925"/>
      <c r="CC96" s="925"/>
      <c r="CD96" s="925"/>
      <c r="CE96" s="925"/>
      <c r="CF96" s="925"/>
      <c r="CG96" s="926"/>
      <c r="CH96" s="921"/>
      <c r="CI96" s="922"/>
      <c r="CJ96" s="922"/>
      <c r="CK96" s="922"/>
      <c r="CL96" s="923"/>
      <c r="CM96" s="921"/>
      <c r="CN96" s="922"/>
      <c r="CO96" s="922"/>
      <c r="CP96" s="922"/>
      <c r="CQ96" s="923"/>
      <c r="CR96" s="921"/>
      <c r="CS96" s="922"/>
      <c r="CT96" s="922"/>
      <c r="CU96" s="922"/>
      <c r="CV96" s="923"/>
      <c r="CW96" s="921"/>
      <c r="CX96" s="922"/>
      <c r="CY96" s="922"/>
      <c r="CZ96" s="922"/>
      <c r="DA96" s="923"/>
      <c r="DB96" s="921"/>
      <c r="DC96" s="922"/>
      <c r="DD96" s="922"/>
      <c r="DE96" s="922"/>
      <c r="DF96" s="923"/>
      <c r="DG96" s="921"/>
      <c r="DH96" s="922"/>
      <c r="DI96" s="922"/>
      <c r="DJ96" s="922"/>
      <c r="DK96" s="923"/>
      <c r="DL96" s="921"/>
      <c r="DM96" s="922"/>
      <c r="DN96" s="922"/>
      <c r="DO96" s="922"/>
      <c r="DP96" s="923"/>
      <c r="DQ96" s="921"/>
      <c r="DR96" s="922"/>
      <c r="DS96" s="922"/>
      <c r="DT96" s="922"/>
      <c r="DU96" s="923"/>
      <c r="DV96" s="918"/>
      <c r="DW96" s="919"/>
      <c r="DX96" s="919"/>
      <c r="DY96" s="919"/>
      <c r="DZ96" s="920"/>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4"/>
      <c r="BT97" s="925"/>
      <c r="BU97" s="925"/>
      <c r="BV97" s="925"/>
      <c r="BW97" s="925"/>
      <c r="BX97" s="925"/>
      <c r="BY97" s="925"/>
      <c r="BZ97" s="925"/>
      <c r="CA97" s="925"/>
      <c r="CB97" s="925"/>
      <c r="CC97" s="925"/>
      <c r="CD97" s="925"/>
      <c r="CE97" s="925"/>
      <c r="CF97" s="925"/>
      <c r="CG97" s="926"/>
      <c r="CH97" s="921"/>
      <c r="CI97" s="922"/>
      <c r="CJ97" s="922"/>
      <c r="CK97" s="922"/>
      <c r="CL97" s="923"/>
      <c r="CM97" s="921"/>
      <c r="CN97" s="922"/>
      <c r="CO97" s="922"/>
      <c r="CP97" s="922"/>
      <c r="CQ97" s="923"/>
      <c r="CR97" s="921"/>
      <c r="CS97" s="922"/>
      <c r="CT97" s="922"/>
      <c r="CU97" s="922"/>
      <c r="CV97" s="923"/>
      <c r="CW97" s="921"/>
      <c r="CX97" s="922"/>
      <c r="CY97" s="922"/>
      <c r="CZ97" s="922"/>
      <c r="DA97" s="923"/>
      <c r="DB97" s="921"/>
      <c r="DC97" s="922"/>
      <c r="DD97" s="922"/>
      <c r="DE97" s="922"/>
      <c r="DF97" s="923"/>
      <c r="DG97" s="921"/>
      <c r="DH97" s="922"/>
      <c r="DI97" s="922"/>
      <c r="DJ97" s="922"/>
      <c r="DK97" s="923"/>
      <c r="DL97" s="921"/>
      <c r="DM97" s="922"/>
      <c r="DN97" s="922"/>
      <c r="DO97" s="922"/>
      <c r="DP97" s="923"/>
      <c r="DQ97" s="921"/>
      <c r="DR97" s="922"/>
      <c r="DS97" s="922"/>
      <c r="DT97" s="922"/>
      <c r="DU97" s="923"/>
      <c r="DV97" s="918"/>
      <c r="DW97" s="919"/>
      <c r="DX97" s="919"/>
      <c r="DY97" s="919"/>
      <c r="DZ97" s="920"/>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4"/>
      <c r="BT98" s="925"/>
      <c r="BU98" s="925"/>
      <c r="BV98" s="925"/>
      <c r="BW98" s="925"/>
      <c r="BX98" s="925"/>
      <c r="BY98" s="925"/>
      <c r="BZ98" s="925"/>
      <c r="CA98" s="925"/>
      <c r="CB98" s="925"/>
      <c r="CC98" s="925"/>
      <c r="CD98" s="925"/>
      <c r="CE98" s="925"/>
      <c r="CF98" s="925"/>
      <c r="CG98" s="926"/>
      <c r="CH98" s="921"/>
      <c r="CI98" s="922"/>
      <c r="CJ98" s="922"/>
      <c r="CK98" s="922"/>
      <c r="CL98" s="923"/>
      <c r="CM98" s="921"/>
      <c r="CN98" s="922"/>
      <c r="CO98" s="922"/>
      <c r="CP98" s="922"/>
      <c r="CQ98" s="923"/>
      <c r="CR98" s="921"/>
      <c r="CS98" s="922"/>
      <c r="CT98" s="922"/>
      <c r="CU98" s="922"/>
      <c r="CV98" s="923"/>
      <c r="CW98" s="921"/>
      <c r="CX98" s="922"/>
      <c r="CY98" s="922"/>
      <c r="CZ98" s="922"/>
      <c r="DA98" s="923"/>
      <c r="DB98" s="921"/>
      <c r="DC98" s="922"/>
      <c r="DD98" s="922"/>
      <c r="DE98" s="922"/>
      <c r="DF98" s="923"/>
      <c r="DG98" s="921"/>
      <c r="DH98" s="922"/>
      <c r="DI98" s="922"/>
      <c r="DJ98" s="922"/>
      <c r="DK98" s="923"/>
      <c r="DL98" s="921"/>
      <c r="DM98" s="922"/>
      <c r="DN98" s="922"/>
      <c r="DO98" s="922"/>
      <c r="DP98" s="923"/>
      <c r="DQ98" s="921"/>
      <c r="DR98" s="922"/>
      <c r="DS98" s="922"/>
      <c r="DT98" s="922"/>
      <c r="DU98" s="923"/>
      <c r="DV98" s="918"/>
      <c r="DW98" s="919"/>
      <c r="DX98" s="919"/>
      <c r="DY98" s="919"/>
      <c r="DZ98" s="920"/>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4"/>
      <c r="BT99" s="925"/>
      <c r="BU99" s="925"/>
      <c r="BV99" s="925"/>
      <c r="BW99" s="925"/>
      <c r="BX99" s="925"/>
      <c r="BY99" s="925"/>
      <c r="BZ99" s="925"/>
      <c r="CA99" s="925"/>
      <c r="CB99" s="925"/>
      <c r="CC99" s="925"/>
      <c r="CD99" s="925"/>
      <c r="CE99" s="925"/>
      <c r="CF99" s="925"/>
      <c r="CG99" s="926"/>
      <c r="CH99" s="921"/>
      <c r="CI99" s="922"/>
      <c r="CJ99" s="922"/>
      <c r="CK99" s="922"/>
      <c r="CL99" s="923"/>
      <c r="CM99" s="921"/>
      <c r="CN99" s="922"/>
      <c r="CO99" s="922"/>
      <c r="CP99" s="922"/>
      <c r="CQ99" s="923"/>
      <c r="CR99" s="921"/>
      <c r="CS99" s="922"/>
      <c r="CT99" s="922"/>
      <c r="CU99" s="922"/>
      <c r="CV99" s="923"/>
      <c r="CW99" s="921"/>
      <c r="CX99" s="922"/>
      <c r="CY99" s="922"/>
      <c r="CZ99" s="922"/>
      <c r="DA99" s="923"/>
      <c r="DB99" s="921"/>
      <c r="DC99" s="922"/>
      <c r="DD99" s="922"/>
      <c r="DE99" s="922"/>
      <c r="DF99" s="923"/>
      <c r="DG99" s="921"/>
      <c r="DH99" s="922"/>
      <c r="DI99" s="922"/>
      <c r="DJ99" s="922"/>
      <c r="DK99" s="923"/>
      <c r="DL99" s="921"/>
      <c r="DM99" s="922"/>
      <c r="DN99" s="922"/>
      <c r="DO99" s="922"/>
      <c r="DP99" s="923"/>
      <c r="DQ99" s="921"/>
      <c r="DR99" s="922"/>
      <c r="DS99" s="922"/>
      <c r="DT99" s="922"/>
      <c r="DU99" s="923"/>
      <c r="DV99" s="918"/>
      <c r="DW99" s="919"/>
      <c r="DX99" s="919"/>
      <c r="DY99" s="919"/>
      <c r="DZ99" s="920"/>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4"/>
      <c r="BT100" s="925"/>
      <c r="BU100" s="925"/>
      <c r="BV100" s="925"/>
      <c r="BW100" s="925"/>
      <c r="BX100" s="925"/>
      <c r="BY100" s="925"/>
      <c r="BZ100" s="925"/>
      <c r="CA100" s="925"/>
      <c r="CB100" s="925"/>
      <c r="CC100" s="925"/>
      <c r="CD100" s="925"/>
      <c r="CE100" s="925"/>
      <c r="CF100" s="925"/>
      <c r="CG100" s="926"/>
      <c r="CH100" s="921"/>
      <c r="CI100" s="922"/>
      <c r="CJ100" s="922"/>
      <c r="CK100" s="922"/>
      <c r="CL100" s="923"/>
      <c r="CM100" s="921"/>
      <c r="CN100" s="922"/>
      <c r="CO100" s="922"/>
      <c r="CP100" s="922"/>
      <c r="CQ100" s="923"/>
      <c r="CR100" s="921"/>
      <c r="CS100" s="922"/>
      <c r="CT100" s="922"/>
      <c r="CU100" s="922"/>
      <c r="CV100" s="923"/>
      <c r="CW100" s="921"/>
      <c r="CX100" s="922"/>
      <c r="CY100" s="922"/>
      <c r="CZ100" s="922"/>
      <c r="DA100" s="923"/>
      <c r="DB100" s="921"/>
      <c r="DC100" s="922"/>
      <c r="DD100" s="922"/>
      <c r="DE100" s="922"/>
      <c r="DF100" s="923"/>
      <c r="DG100" s="921"/>
      <c r="DH100" s="922"/>
      <c r="DI100" s="922"/>
      <c r="DJ100" s="922"/>
      <c r="DK100" s="923"/>
      <c r="DL100" s="921"/>
      <c r="DM100" s="922"/>
      <c r="DN100" s="922"/>
      <c r="DO100" s="922"/>
      <c r="DP100" s="923"/>
      <c r="DQ100" s="921"/>
      <c r="DR100" s="922"/>
      <c r="DS100" s="922"/>
      <c r="DT100" s="922"/>
      <c r="DU100" s="923"/>
      <c r="DV100" s="918"/>
      <c r="DW100" s="919"/>
      <c r="DX100" s="919"/>
      <c r="DY100" s="919"/>
      <c r="DZ100" s="920"/>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4"/>
      <c r="BT101" s="925"/>
      <c r="BU101" s="925"/>
      <c r="BV101" s="925"/>
      <c r="BW101" s="925"/>
      <c r="BX101" s="925"/>
      <c r="BY101" s="925"/>
      <c r="BZ101" s="925"/>
      <c r="CA101" s="925"/>
      <c r="CB101" s="925"/>
      <c r="CC101" s="925"/>
      <c r="CD101" s="925"/>
      <c r="CE101" s="925"/>
      <c r="CF101" s="925"/>
      <c r="CG101" s="926"/>
      <c r="CH101" s="921"/>
      <c r="CI101" s="922"/>
      <c r="CJ101" s="922"/>
      <c r="CK101" s="922"/>
      <c r="CL101" s="923"/>
      <c r="CM101" s="921"/>
      <c r="CN101" s="922"/>
      <c r="CO101" s="922"/>
      <c r="CP101" s="922"/>
      <c r="CQ101" s="923"/>
      <c r="CR101" s="921"/>
      <c r="CS101" s="922"/>
      <c r="CT101" s="922"/>
      <c r="CU101" s="922"/>
      <c r="CV101" s="923"/>
      <c r="CW101" s="921"/>
      <c r="CX101" s="922"/>
      <c r="CY101" s="922"/>
      <c r="CZ101" s="922"/>
      <c r="DA101" s="923"/>
      <c r="DB101" s="921"/>
      <c r="DC101" s="922"/>
      <c r="DD101" s="922"/>
      <c r="DE101" s="922"/>
      <c r="DF101" s="923"/>
      <c r="DG101" s="921"/>
      <c r="DH101" s="922"/>
      <c r="DI101" s="922"/>
      <c r="DJ101" s="922"/>
      <c r="DK101" s="923"/>
      <c r="DL101" s="921"/>
      <c r="DM101" s="922"/>
      <c r="DN101" s="922"/>
      <c r="DO101" s="922"/>
      <c r="DP101" s="923"/>
      <c r="DQ101" s="921"/>
      <c r="DR101" s="922"/>
      <c r="DS101" s="922"/>
      <c r="DT101" s="922"/>
      <c r="DU101" s="923"/>
      <c r="DV101" s="918"/>
      <c r="DW101" s="919"/>
      <c r="DX101" s="919"/>
      <c r="DY101" s="919"/>
      <c r="DZ101" s="920"/>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424</v>
      </c>
      <c r="BS102" s="851"/>
      <c r="BT102" s="851"/>
      <c r="BU102" s="851"/>
      <c r="BV102" s="851"/>
      <c r="BW102" s="851"/>
      <c r="BX102" s="851"/>
      <c r="BY102" s="851"/>
      <c r="BZ102" s="851"/>
      <c r="CA102" s="851"/>
      <c r="CB102" s="851"/>
      <c r="CC102" s="851"/>
      <c r="CD102" s="851"/>
      <c r="CE102" s="851"/>
      <c r="CF102" s="851"/>
      <c r="CG102" s="852"/>
      <c r="CH102" s="950"/>
      <c r="CI102" s="951"/>
      <c r="CJ102" s="951"/>
      <c r="CK102" s="951"/>
      <c r="CL102" s="952"/>
      <c r="CM102" s="950"/>
      <c r="CN102" s="951"/>
      <c r="CO102" s="951"/>
      <c r="CP102" s="951"/>
      <c r="CQ102" s="952"/>
      <c r="CR102" s="953">
        <v>1181</v>
      </c>
      <c r="CS102" s="911"/>
      <c r="CT102" s="911"/>
      <c r="CU102" s="911"/>
      <c r="CV102" s="954"/>
      <c r="CW102" s="953">
        <v>673</v>
      </c>
      <c r="CX102" s="911"/>
      <c r="CY102" s="911"/>
      <c r="CZ102" s="911"/>
      <c r="DA102" s="954"/>
      <c r="DB102" s="953"/>
      <c r="DC102" s="911"/>
      <c r="DD102" s="911"/>
      <c r="DE102" s="911"/>
      <c r="DF102" s="954"/>
      <c r="DG102" s="953">
        <v>1097</v>
      </c>
      <c r="DH102" s="911"/>
      <c r="DI102" s="911"/>
      <c r="DJ102" s="911"/>
      <c r="DK102" s="954"/>
      <c r="DL102" s="953">
        <v>2259</v>
      </c>
      <c r="DM102" s="911"/>
      <c r="DN102" s="911"/>
      <c r="DO102" s="911"/>
      <c r="DP102" s="954"/>
      <c r="DQ102" s="953">
        <v>226</v>
      </c>
      <c r="DR102" s="911"/>
      <c r="DS102" s="911"/>
      <c r="DT102" s="911"/>
      <c r="DU102" s="954"/>
      <c r="DV102" s="977"/>
      <c r="DW102" s="978"/>
      <c r="DX102" s="978"/>
      <c r="DY102" s="978"/>
      <c r="DZ102" s="979"/>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425</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426</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2" t="s">
        <v>429</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430</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5" t="s">
        <v>431</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432</v>
      </c>
      <c r="AB109" s="956"/>
      <c r="AC109" s="956"/>
      <c r="AD109" s="956"/>
      <c r="AE109" s="957"/>
      <c r="AF109" s="955" t="s">
        <v>299</v>
      </c>
      <c r="AG109" s="956"/>
      <c r="AH109" s="956"/>
      <c r="AI109" s="956"/>
      <c r="AJ109" s="957"/>
      <c r="AK109" s="955" t="s">
        <v>298</v>
      </c>
      <c r="AL109" s="956"/>
      <c r="AM109" s="956"/>
      <c r="AN109" s="956"/>
      <c r="AO109" s="957"/>
      <c r="AP109" s="955" t="s">
        <v>433</v>
      </c>
      <c r="AQ109" s="956"/>
      <c r="AR109" s="956"/>
      <c r="AS109" s="956"/>
      <c r="AT109" s="958"/>
      <c r="AU109" s="975" t="s">
        <v>431</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432</v>
      </c>
      <c r="BR109" s="956"/>
      <c r="BS109" s="956"/>
      <c r="BT109" s="956"/>
      <c r="BU109" s="957"/>
      <c r="BV109" s="955" t="s">
        <v>299</v>
      </c>
      <c r="BW109" s="956"/>
      <c r="BX109" s="956"/>
      <c r="BY109" s="956"/>
      <c r="BZ109" s="957"/>
      <c r="CA109" s="955" t="s">
        <v>298</v>
      </c>
      <c r="CB109" s="956"/>
      <c r="CC109" s="956"/>
      <c r="CD109" s="956"/>
      <c r="CE109" s="957"/>
      <c r="CF109" s="976" t="s">
        <v>433</v>
      </c>
      <c r="CG109" s="976"/>
      <c r="CH109" s="976"/>
      <c r="CI109" s="976"/>
      <c r="CJ109" s="976"/>
      <c r="CK109" s="955" t="s">
        <v>434</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432</v>
      </c>
      <c r="DH109" s="956"/>
      <c r="DI109" s="956"/>
      <c r="DJ109" s="956"/>
      <c r="DK109" s="957"/>
      <c r="DL109" s="955" t="s">
        <v>299</v>
      </c>
      <c r="DM109" s="956"/>
      <c r="DN109" s="956"/>
      <c r="DO109" s="956"/>
      <c r="DP109" s="957"/>
      <c r="DQ109" s="955" t="s">
        <v>298</v>
      </c>
      <c r="DR109" s="956"/>
      <c r="DS109" s="956"/>
      <c r="DT109" s="956"/>
      <c r="DU109" s="957"/>
      <c r="DV109" s="955" t="s">
        <v>433</v>
      </c>
      <c r="DW109" s="956"/>
      <c r="DX109" s="956"/>
      <c r="DY109" s="956"/>
      <c r="DZ109" s="958"/>
    </row>
    <row r="110" spans="1:131" s="226" customFormat="1" ht="26.25" customHeight="1">
      <c r="A110" s="959" t="s">
        <v>435</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12269580</v>
      </c>
      <c r="AB110" s="963"/>
      <c r="AC110" s="963"/>
      <c r="AD110" s="963"/>
      <c r="AE110" s="964"/>
      <c r="AF110" s="965">
        <v>12308070</v>
      </c>
      <c r="AG110" s="963"/>
      <c r="AH110" s="963"/>
      <c r="AI110" s="963"/>
      <c r="AJ110" s="964"/>
      <c r="AK110" s="965">
        <v>12743788</v>
      </c>
      <c r="AL110" s="963"/>
      <c r="AM110" s="963"/>
      <c r="AN110" s="963"/>
      <c r="AO110" s="964"/>
      <c r="AP110" s="966">
        <v>22</v>
      </c>
      <c r="AQ110" s="967"/>
      <c r="AR110" s="967"/>
      <c r="AS110" s="967"/>
      <c r="AT110" s="968"/>
      <c r="AU110" s="969" t="s">
        <v>67</v>
      </c>
      <c r="AV110" s="970"/>
      <c r="AW110" s="970"/>
      <c r="AX110" s="970"/>
      <c r="AY110" s="970"/>
      <c r="AZ110" s="1011" t="s">
        <v>436</v>
      </c>
      <c r="BA110" s="960"/>
      <c r="BB110" s="960"/>
      <c r="BC110" s="960"/>
      <c r="BD110" s="960"/>
      <c r="BE110" s="960"/>
      <c r="BF110" s="960"/>
      <c r="BG110" s="960"/>
      <c r="BH110" s="960"/>
      <c r="BI110" s="960"/>
      <c r="BJ110" s="960"/>
      <c r="BK110" s="960"/>
      <c r="BL110" s="960"/>
      <c r="BM110" s="960"/>
      <c r="BN110" s="960"/>
      <c r="BO110" s="960"/>
      <c r="BP110" s="961"/>
      <c r="BQ110" s="997">
        <v>144592266</v>
      </c>
      <c r="BR110" s="998"/>
      <c r="BS110" s="998"/>
      <c r="BT110" s="998"/>
      <c r="BU110" s="998"/>
      <c r="BV110" s="998">
        <v>143060112</v>
      </c>
      <c r="BW110" s="998"/>
      <c r="BX110" s="998"/>
      <c r="BY110" s="998"/>
      <c r="BZ110" s="998"/>
      <c r="CA110" s="998">
        <v>145522929</v>
      </c>
      <c r="CB110" s="998"/>
      <c r="CC110" s="998"/>
      <c r="CD110" s="998"/>
      <c r="CE110" s="998"/>
      <c r="CF110" s="1012">
        <v>251</v>
      </c>
      <c r="CG110" s="1013"/>
      <c r="CH110" s="1013"/>
      <c r="CI110" s="1013"/>
      <c r="CJ110" s="1013"/>
      <c r="CK110" s="1014" t="s">
        <v>437</v>
      </c>
      <c r="CL110" s="1015"/>
      <c r="CM110" s="994" t="s">
        <v>438</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v>230534</v>
      </c>
      <c r="DH110" s="998"/>
      <c r="DI110" s="998"/>
      <c r="DJ110" s="998"/>
      <c r="DK110" s="998"/>
      <c r="DL110" s="998">
        <v>207217</v>
      </c>
      <c r="DM110" s="998"/>
      <c r="DN110" s="998"/>
      <c r="DO110" s="998"/>
      <c r="DP110" s="998"/>
      <c r="DQ110" s="998">
        <v>183355</v>
      </c>
      <c r="DR110" s="998"/>
      <c r="DS110" s="998"/>
      <c r="DT110" s="998"/>
      <c r="DU110" s="998"/>
      <c r="DV110" s="999">
        <v>0.3</v>
      </c>
      <c r="DW110" s="999"/>
      <c r="DX110" s="999"/>
      <c r="DY110" s="999"/>
      <c r="DZ110" s="1000"/>
    </row>
    <row r="111" spans="1:131" s="226" customFormat="1" ht="26.25" customHeight="1">
      <c r="A111" s="1001" t="s">
        <v>439</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440</v>
      </c>
      <c r="AB111" s="1005"/>
      <c r="AC111" s="1005"/>
      <c r="AD111" s="1005"/>
      <c r="AE111" s="1006"/>
      <c r="AF111" s="1007" t="s">
        <v>441</v>
      </c>
      <c r="AG111" s="1005"/>
      <c r="AH111" s="1005"/>
      <c r="AI111" s="1005"/>
      <c r="AJ111" s="1006"/>
      <c r="AK111" s="1007" t="s">
        <v>384</v>
      </c>
      <c r="AL111" s="1005"/>
      <c r="AM111" s="1005"/>
      <c r="AN111" s="1005"/>
      <c r="AO111" s="1006"/>
      <c r="AP111" s="1008" t="s">
        <v>440</v>
      </c>
      <c r="AQ111" s="1009"/>
      <c r="AR111" s="1009"/>
      <c r="AS111" s="1009"/>
      <c r="AT111" s="1010"/>
      <c r="AU111" s="971"/>
      <c r="AV111" s="972"/>
      <c r="AW111" s="972"/>
      <c r="AX111" s="972"/>
      <c r="AY111" s="972"/>
      <c r="AZ111" s="1020" t="s">
        <v>442</v>
      </c>
      <c r="BA111" s="1021"/>
      <c r="BB111" s="1021"/>
      <c r="BC111" s="1021"/>
      <c r="BD111" s="1021"/>
      <c r="BE111" s="1021"/>
      <c r="BF111" s="1021"/>
      <c r="BG111" s="1021"/>
      <c r="BH111" s="1021"/>
      <c r="BI111" s="1021"/>
      <c r="BJ111" s="1021"/>
      <c r="BK111" s="1021"/>
      <c r="BL111" s="1021"/>
      <c r="BM111" s="1021"/>
      <c r="BN111" s="1021"/>
      <c r="BO111" s="1021"/>
      <c r="BP111" s="1022"/>
      <c r="BQ111" s="990">
        <v>1626793</v>
      </c>
      <c r="BR111" s="991"/>
      <c r="BS111" s="991"/>
      <c r="BT111" s="991"/>
      <c r="BU111" s="991"/>
      <c r="BV111" s="991">
        <v>1404941</v>
      </c>
      <c r="BW111" s="991"/>
      <c r="BX111" s="991"/>
      <c r="BY111" s="991"/>
      <c r="BZ111" s="991"/>
      <c r="CA111" s="991">
        <v>1226248</v>
      </c>
      <c r="CB111" s="991"/>
      <c r="CC111" s="991"/>
      <c r="CD111" s="991"/>
      <c r="CE111" s="991"/>
      <c r="CF111" s="985">
        <v>2.1</v>
      </c>
      <c r="CG111" s="986"/>
      <c r="CH111" s="986"/>
      <c r="CI111" s="986"/>
      <c r="CJ111" s="986"/>
      <c r="CK111" s="1016"/>
      <c r="CL111" s="1017"/>
      <c r="CM111" s="987" t="s">
        <v>443</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384</v>
      </c>
      <c r="DH111" s="991"/>
      <c r="DI111" s="991"/>
      <c r="DJ111" s="991"/>
      <c r="DK111" s="991"/>
      <c r="DL111" s="991" t="s">
        <v>440</v>
      </c>
      <c r="DM111" s="991"/>
      <c r="DN111" s="991"/>
      <c r="DO111" s="991"/>
      <c r="DP111" s="991"/>
      <c r="DQ111" s="991" t="s">
        <v>384</v>
      </c>
      <c r="DR111" s="991"/>
      <c r="DS111" s="991"/>
      <c r="DT111" s="991"/>
      <c r="DU111" s="991"/>
      <c r="DV111" s="992" t="s">
        <v>440</v>
      </c>
      <c r="DW111" s="992"/>
      <c r="DX111" s="992"/>
      <c r="DY111" s="992"/>
      <c r="DZ111" s="993"/>
    </row>
    <row r="112" spans="1:131" s="226" customFormat="1" ht="26.25" customHeight="1">
      <c r="A112" s="1023" t="s">
        <v>444</v>
      </c>
      <c r="B112" s="1024"/>
      <c r="C112" s="1021" t="s">
        <v>445</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v>66667</v>
      </c>
      <c r="AB112" s="1030"/>
      <c r="AC112" s="1030"/>
      <c r="AD112" s="1030"/>
      <c r="AE112" s="1031"/>
      <c r="AF112" s="1032">
        <v>66667</v>
      </c>
      <c r="AG112" s="1030"/>
      <c r="AH112" s="1030"/>
      <c r="AI112" s="1030"/>
      <c r="AJ112" s="1031"/>
      <c r="AK112" s="1032">
        <v>66667</v>
      </c>
      <c r="AL112" s="1030"/>
      <c r="AM112" s="1030"/>
      <c r="AN112" s="1030"/>
      <c r="AO112" s="1031"/>
      <c r="AP112" s="1033">
        <v>0.1</v>
      </c>
      <c r="AQ112" s="1034"/>
      <c r="AR112" s="1034"/>
      <c r="AS112" s="1034"/>
      <c r="AT112" s="1035"/>
      <c r="AU112" s="971"/>
      <c r="AV112" s="972"/>
      <c r="AW112" s="972"/>
      <c r="AX112" s="972"/>
      <c r="AY112" s="972"/>
      <c r="AZ112" s="1020" t="s">
        <v>446</v>
      </c>
      <c r="BA112" s="1021"/>
      <c r="BB112" s="1021"/>
      <c r="BC112" s="1021"/>
      <c r="BD112" s="1021"/>
      <c r="BE112" s="1021"/>
      <c r="BF112" s="1021"/>
      <c r="BG112" s="1021"/>
      <c r="BH112" s="1021"/>
      <c r="BI112" s="1021"/>
      <c r="BJ112" s="1021"/>
      <c r="BK112" s="1021"/>
      <c r="BL112" s="1021"/>
      <c r="BM112" s="1021"/>
      <c r="BN112" s="1021"/>
      <c r="BO112" s="1021"/>
      <c r="BP112" s="1022"/>
      <c r="BQ112" s="990">
        <v>21977369</v>
      </c>
      <c r="BR112" s="991"/>
      <c r="BS112" s="991"/>
      <c r="BT112" s="991"/>
      <c r="BU112" s="991"/>
      <c r="BV112" s="991">
        <v>22253263</v>
      </c>
      <c r="BW112" s="991"/>
      <c r="BX112" s="991"/>
      <c r="BY112" s="991"/>
      <c r="BZ112" s="991"/>
      <c r="CA112" s="991">
        <v>22628317</v>
      </c>
      <c r="CB112" s="991"/>
      <c r="CC112" s="991"/>
      <c r="CD112" s="991"/>
      <c r="CE112" s="991"/>
      <c r="CF112" s="985">
        <v>39</v>
      </c>
      <c r="CG112" s="986"/>
      <c r="CH112" s="986"/>
      <c r="CI112" s="986"/>
      <c r="CJ112" s="986"/>
      <c r="CK112" s="1016"/>
      <c r="CL112" s="1017"/>
      <c r="CM112" s="987" t="s">
        <v>447</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v>110501</v>
      </c>
      <c r="DH112" s="991"/>
      <c r="DI112" s="991"/>
      <c r="DJ112" s="991"/>
      <c r="DK112" s="991"/>
      <c r="DL112" s="991">
        <v>73667</v>
      </c>
      <c r="DM112" s="991"/>
      <c r="DN112" s="991"/>
      <c r="DO112" s="991"/>
      <c r="DP112" s="991"/>
      <c r="DQ112" s="991">
        <v>36834</v>
      </c>
      <c r="DR112" s="991"/>
      <c r="DS112" s="991"/>
      <c r="DT112" s="991"/>
      <c r="DU112" s="991"/>
      <c r="DV112" s="992">
        <v>0.1</v>
      </c>
      <c r="DW112" s="992"/>
      <c r="DX112" s="992"/>
      <c r="DY112" s="992"/>
      <c r="DZ112" s="993"/>
    </row>
    <row r="113" spans="1:130" s="226" customFormat="1" ht="26.25" customHeight="1">
      <c r="A113" s="1025"/>
      <c r="B113" s="1026"/>
      <c r="C113" s="1021" t="s">
        <v>448</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1666992</v>
      </c>
      <c r="AB113" s="1005"/>
      <c r="AC113" s="1005"/>
      <c r="AD113" s="1005"/>
      <c r="AE113" s="1006"/>
      <c r="AF113" s="1007">
        <v>1650510</v>
      </c>
      <c r="AG113" s="1005"/>
      <c r="AH113" s="1005"/>
      <c r="AI113" s="1005"/>
      <c r="AJ113" s="1006"/>
      <c r="AK113" s="1007">
        <v>1636531</v>
      </c>
      <c r="AL113" s="1005"/>
      <c r="AM113" s="1005"/>
      <c r="AN113" s="1005"/>
      <c r="AO113" s="1006"/>
      <c r="AP113" s="1008">
        <v>2.8</v>
      </c>
      <c r="AQ113" s="1009"/>
      <c r="AR113" s="1009"/>
      <c r="AS113" s="1009"/>
      <c r="AT113" s="1010"/>
      <c r="AU113" s="971"/>
      <c r="AV113" s="972"/>
      <c r="AW113" s="972"/>
      <c r="AX113" s="972"/>
      <c r="AY113" s="972"/>
      <c r="AZ113" s="1020" t="s">
        <v>449</v>
      </c>
      <c r="BA113" s="1021"/>
      <c r="BB113" s="1021"/>
      <c r="BC113" s="1021"/>
      <c r="BD113" s="1021"/>
      <c r="BE113" s="1021"/>
      <c r="BF113" s="1021"/>
      <c r="BG113" s="1021"/>
      <c r="BH113" s="1021"/>
      <c r="BI113" s="1021"/>
      <c r="BJ113" s="1021"/>
      <c r="BK113" s="1021"/>
      <c r="BL113" s="1021"/>
      <c r="BM113" s="1021"/>
      <c r="BN113" s="1021"/>
      <c r="BO113" s="1021"/>
      <c r="BP113" s="1022"/>
      <c r="BQ113" s="990">
        <v>1665078</v>
      </c>
      <c r="BR113" s="991"/>
      <c r="BS113" s="991"/>
      <c r="BT113" s="991"/>
      <c r="BU113" s="991"/>
      <c r="BV113" s="991">
        <v>1898689</v>
      </c>
      <c r="BW113" s="991"/>
      <c r="BX113" s="991"/>
      <c r="BY113" s="991"/>
      <c r="BZ113" s="991"/>
      <c r="CA113" s="991">
        <v>2086194</v>
      </c>
      <c r="CB113" s="991"/>
      <c r="CC113" s="991"/>
      <c r="CD113" s="991"/>
      <c r="CE113" s="991"/>
      <c r="CF113" s="985">
        <v>3.6</v>
      </c>
      <c r="CG113" s="986"/>
      <c r="CH113" s="986"/>
      <c r="CI113" s="986"/>
      <c r="CJ113" s="986"/>
      <c r="CK113" s="1016"/>
      <c r="CL113" s="1017"/>
      <c r="CM113" s="987" t="s">
        <v>450</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384</v>
      </c>
      <c r="DH113" s="1030"/>
      <c r="DI113" s="1030"/>
      <c r="DJ113" s="1030"/>
      <c r="DK113" s="1031"/>
      <c r="DL113" s="1032" t="s">
        <v>384</v>
      </c>
      <c r="DM113" s="1030"/>
      <c r="DN113" s="1030"/>
      <c r="DO113" s="1030"/>
      <c r="DP113" s="1031"/>
      <c r="DQ113" s="1032" t="s">
        <v>451</v>
      </c>
      <c r="DR113" s="1030"/>
      <c r="DS113" s="1030"/>
      <c r="DT113" s="1030"/>
      <c r="DU113" s="1031"/>
      <c r="DV113" s="1033" t="s">
        <v>384</v>
      </c>
      <c r="DW113" s="1034"/>
      <c r="DX113" s="1034"/>
      <c r="DY113" s="1034"/>
      <c r="DZ113" s="1035"/>
    </row>
    <row r="114" spans="1:130" s="226" customFormat="1" ht="26.25" customHeight="1">
      <c r="A114" s="1025"/>
      <c r="B114" s="1026"/>
      <c r="C114" s="1021" t="s">
        <v>452</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316976</v>
      </c>
      <c r="AB114" s="1030"/>
      <c r="AC114" s="1030"/>
      <c r="AD114" s="1030"/>
      <c r="AE114" s="1031"/>
      <c r="AF114" s="1032">
        <v>360208</v>
      </c>
      <c r="AG114" s="1030"/>
      <c r="AH114" s="1030"/>
      <c r="AI114" s="1030"/>
      <c r="AJ114" s="1031"/>
      <c r="AK114" s="1032">
        <v>376508</v>
      </c>
      <c r="AL114" s="1030"/>
      <c r="AM114" s="1030"/>
      <c r="AN114" s="1030"/>
      <c r="AO114" s="1031"/>
      <c r="AP114" s="1033">
        <v>0.6</v>
      </c>
      <c r="AQ114" s="1034"/>
      <c r="AR114" s="1034"/>
      <c r="AS114" s="1034"/>
      <c r="AT114" s="1035"/>
      <c r="AU114" s="971"/>
      <c r="AV114" s="972"/>
      <c r="AW114" s="972"/>
      <c r="AX114" s="972"/>
      <c r="AY114" s="972"/>
      <c r="AZ114" s="1020" t="s">
        <v>453</v>
      </c>
      <c r="BA114" s="1021"/>
      <c r="BB114" s="1021"/>
      <c r="BC114" s="1021"/>
      <c r="BD114" s="1021"/>
      <c r="BE114" s="1021"/>
      <c r="BF114" s="1021"/>
      <c r="BG114" s="1021"/>
      <c r="BH114" s="1021"/>
      <c r="BI114" s="1021"/>
      <c r="BJ114" s="1021"/>
      <c r="BK114" s="1021"/>
      <c r="BL114" s="1021"/>
      <c r="BM114" s="1021"/>
      <c r="BN114" s="1021"/>
      <c r="BO114" s="1021"/>
      <c r="BP114" s="1022"/>
      <c r="BQ114" s="990">
        <v>15240084</v>
      </c>
      <c r="BR114" s="991"/>
      <c r="BS114" s="991"/>
      <c r="BT114" s="991"/>
      <c r="BU114" s="991"/>
      <c r="BV114" s="991">
        <v>15244303</v>
      </c>
      <c r="BW114" s="991"/>
      <c r="BX114" s="991"/>
      <c r="BY114" s="991"/>
      <c r="BZ114" s="991"/>
      <c r="CA114" s="991">
        <v>15230631</v>
      </c>
      <c r="CB114" s="991"/>
      <c r="CC114" s="991"/>
      <c r="CD114" s="991"/>
      <c r="CE114" s="991"/>
      <c r="CF114" s="985">
        <v>26.3</v>
      </c>
      <c r="CG114" s="986"/>
      <c r="CH114" s="986"/>
      <c r="CI114" s="986"/>
      <c r="CJ114" s="986"/>
      <c r="CK114" s="1016"/>
      <c r="CL114" s="1017"/>
      <c r="CM114" s="987" t="s">
        <v>454</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384</v>
      </c>
      <c r="DH114" s="1030"/>
      <c r="DI114" s="1030"/>
      <c r="DJ114" s="1030"/>
      <c r="DK114" s="1031"/>
      <c r="DL114" s="1032" t="s">
        <v>451</v>
      </c>
      <c r="DM114" s="1030"/>
      <c r="DN114" s="1030"/>
      <c r="DO114" s="1030"/>
      <c r="DP114" s="1031"/>
      <c r="DQ114" s="1032" t="s">
        <v>384</v>
      </c>
      <c r="DR114" s="1030"/>
      <c r="DS114" s="1030"/>
      <c r="DT114" s="1030"/>
      <c r="DU114" s="1031"/>
      <c r="DV114" s="1033" t="s">
        <v>451</v>
      </c>
      <c r="DW114" s="1034"/>
      <c r="DX114" s="1034"/>
      <c r="DY114" s="1034"/>
      <c r="DZ114" s="1035"/>
    </row>
    <row r="115" spans="1:130" s="226" customFormat="1" ht="26.25" customHeight="1">
      <c r="A115" s="1025"/>
      <c r="B115" s="1026"/>
      <c r="C115" s="1021" t="s">
        <v>455</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v>373623</v>
      </c>
      <c r="AB115" s="1005"/>
      <c r="AC115" s="1005"/>
      <c r="AD115" s="1005"/>
      <c r="AE115" s="1006"/>
      <c r="AF115" s="1007">
        <v>134914</v>
      </c>
      <c r="AG115" s="1005"/>
      <c r="AH115" s="1005"/>
      <c r="AI115" s="1005"/>
      <c r="AJ115" s="1006"/>
      <c r="AK115" s="1007">
        <v>204694</v>
      </c>
      <c r="AL115" s="1005"/>
      <c r="AM115" s="1005"/>
      <c r="AN115" s="1005"/>
      <c r="AO115" s="1006"/>
      <c r="AP115" s="1008">
        <v>0.4</v>
      </c>
      <c r="AQ115" s="1009"/>
      <c r="AR115" s="1009"/>
      <c r="AS115" s="1009"/>
      <c r="AT115" s="1010"/>
      <c r="AU115" s="971"/>
      <c r="AV115" s="972"/>
      <c r="AW115" s="972"/>
      <c r="AX115" s="972"/>
      <c r="AY115" s="972"/>
      <c r="AZ115" s="1020" t="s">
        <v>456</v>
      </c>
      <c r="BA115" s="1021"/>
      <c r="BB115" s="1021"/>
      <c r="BC115" s="1021"/>
      <c r="BD115" s="1021"/>
      <c r="BE115" s="1021"/>
      <c r="BF115" s="1021"/>
      <c r="BG115" s="1021"/>
      <c r="BH115" s="1021"/>
      <c r="BI115" s="1021"/>
      <c r="BJ115" s="1021"/>
      <c r="BK115" s="1021"/>
      <c r="BL115" s="1021"/>
      <c r="BM115" s="1021"/>
      <c r="BN115" s="1021"/>
      <c r="BO115" s="1021"/>
      <c r="BP115" s="1022"/>
      <c r="BQ115" s="990">
        <v>332328</v>
      </c>
      <c r="BR115" s="991"/>
      <c r="BS115" s="991"/>
      <c r="BT115" s="991"/>
      <c r="BU115" s="991"/>
      <c r="BV115" s="991">
        <v>260578</v>
      </c>
      <c r="BW115" s="991"/>
      <c r="BX115" s="991"/>
      <c r="BY115" s="991"/>
      <c r="BZ115" s="991"/>
      <c r="CA115" s="991">
        <v>234916</v>
      </c>
      <c r="CB115" s="991"/>
      <c r="CC115" s="991"/>
      <c r="CD115" s="991"/>
      <c r="CE115" s="991"/>
      <c r="CF115" s="985">
        <v>0.4</v>
      </c>
      <c r="CG115" s="986"/>
      <c r="CH115" s="986"/>
      <c r="CI115" s="986"/>
      <c r="CJ115" s="986"/>
      <c r="CK115" s="1016"/>
      <c r="CL115" s="1017"/>
      <c r="CM115" s="1020" t="s">
        <v>457</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v>1029206</v>
      </c>
      <c r="DH115" s="1030"/>
      <c r="DI115" s="1030"/>
      <c r="DJ115" s="1030"/>
      <c r="DK115" s="1031"/>
      <c r="DL115" s="1032">
        <v>929661</v>
      </c>
      <c r="DM115" s="1030"/>
      <c r="DN115" s="1030"/>
      <c r="DO115" s="1030"/>
      <c r="DP115" s="1031"/>
      <c r="DQ115" s="1032">
        <v>855117</v>
      </c>
      <c r="DR115" s="1030"/>
      <c r="DS115" s="1030"/>
      <c r="DT115" s="1030"/>
      <c r="DU115" s="1031"/>
      <c r="DV115" s="1033">
        <v>1.5</v>
      </c>
      <c r="DW115" s="1034"/>
      <c r="DX115" s="1034"/>
      <c r="DY115" s="1034"/>
      <c r="DZ115" s="1035"/>
    </row>
    <row r="116" spans="1:130" s="226" customFormat="1" ht="26.25" customHeight="1">
      <c r="A116" s="1027"/>
      <c r="B116" s="1028"/>
      <c r="C116" s="1036" t="s">
        <v>458</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t="s">
        <v>384</v>
      </c>
      <c r="AB116" s="1030"/>
      <c r="AC116" s="1030"/>
      <c r="AD116" s="1030"/>
      <c r="AE116" s="1031"/>
      <c r="AF116" s="1032">
        <v>27</v>
      </c>
      <c r="AG116" s="1030"/>
      <c r="AH116" s="1030"/>
      <c r="AI116" s="1030"/>
      <c r="AJ116" s="1031"/>
      <c r="AK116" s="1032" t="s">
        <v>384</v>
      </c>
      <c r="AL116" s="1030"/>
      <c r="AM116" s="1030"/>
      <c r="AN116" s="1030"/>
      <c r="AO116" s="1031"/>
      <c r="AP116" s="1033" t="s">
        <v>384</v>
      </c>
      <c r="AQ116" s="1034"/>
      <c r="AR116" s="1034"/>
      <c r="AS116" s="1034"/>
      <c r="AT116" s="1035"/>
      <c r="AU116" s="971"/>
      <c r="AV116" s="972"/>
      <c r="AW116" s="972"/>
      <c r="AX116" s="972"/>
      <c r="AY116" s="972"/>
      <c r="AZ116" s="1038" t="s">
        <v>459</v>
      </c>
      <c r="BA116" s="1039"/>
      <c r="BB116" s="1039"/>
      <c r="BC116" s="1039"/>
      <c r="BD116" s="1039"/>
      <c r="BE116" s="1039"/>
      <c r="BF116" s="1039"/>
      <c r="BG116" s="1039"/>
      <c r="BH116" s="1039"/>
      <c r="BI116" s="1039"/>
      <c r="BJ116" s="1039"/>
      <c r="BK116" s="1039"/>
      <c r="BL116" s="1039"/>
      <c r="BM116" s="1039"/>
      <c r="BN116" s="1039"/>
      <c r="BO116" s="1039"/>
      <c r="BP116" s="1040"/>
      <c r="BQ116" s="990" t="s">
        <v>384</v>
      </c>
      <c r="BR116" s="991"/>
      <c r="BS116" s="991"/>
      <c r="BT116" s="991"/>
      <c r="BU116" s="991"/>
      <c r="BV116" s="991" t="s">
        <v>384</v>
      </c>
      <c r="BW116" s="991"/>
      <c r="BX116" s="991"/>
      <c r="BY116" s="991"/>
      <c r="BZ116" s="991"/>
      <c r="CA116" s="991" t="s">
        <v>384</v>
      </c>
      <c r="CB116" s="991"/>
      <c r="CC116" s="991"/>
      <c r="CD116" s="991"/>
      <c r="CE116" s="991"/>
      <c r="CF116" s="985" t="s">
        <v>451</v>
      </c>
      <c r="CG116" s="986"/>
      <c r="CH116" s="986"/>
      <c r="CI116" s="986"/>
      <c r="CJ116" s="986"/>
      <c r="CK116" s="1016"/>
      <c r="CL116" s="1017"/>
      <c r="CM116" s="987" t="s">
        <v>460</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v>12750</v>
      </c>
      <c r="DH116" s="1030"/>
      <c r="DI116" s="1030"/>
      <c r="DJ116" s="1030"/>
      <c r="DK116" s="1031"/>
      <c r="DL116" s="1032">
        <v>10200</v>
      </c>
      <c r="DM116" s="1030"/>
      <c r="DN116" s="1030"/>
      <c r="DO116" s="1030"/>
      <c r="DP116" s="1031"/>
      <c r="DQ116" s="1032">
        <v>7650</v>
      </c>
      <c r="DR116" s="1030"/>
      <c r="DS116" s="1030"/>
      <c r="DT116" s="1030"/>
      <c r="DU116" s="1031"/>
      <c r="DV116" s="1033">
        <v>0</v>
      </c>
      <c r="DW116" s="1034"/>
      <c r="DX116" s="1034"/>
      <c r="DY116" s="1034"/>
      <c r="DZ116" s="1035"/>
    </row>
    <row r="117" spans="1:130" s="226" customFormat="1" ht="26.25" customHeight="1">
      <c r="A117" s="975" t="s">
        <v>179</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461</v>
      </c>
      <c r="Z117" s="957"/>
      <c r="AA117" s="1047">
        <v>14693838</v>
      </c>
      <c r="AB117" s="1048"/>
      <c r="AC117" s="1048"/>
      <c r="AD117" s="1048"/>
      <c r="AE117" s="1049"/>
      <c r="AF117" s="1050">
        <v>14520396</v>
      </c>
      <c r="AG117" s="1048"/>
      <c r="AH117" s="1048"/>
      <c r="AI117" s="1048"/>
      <c r="AJ117" s="1049"/>
      <c r="AK117" s="1050">
        <v>15028188</v>
      </c>
      <c r="AL117" s="1048"/>
      <c r="AM117" s="1048"/>
      <c r="AN117" s="1048"/>
      <c r="AO117" s="1049"/>
      <c r="AP117" s="1051"/>
      <c r="AQ117" s="1052"/>
      <c r="AR117" s="1052"/>
      <c r="AS117" s="1052"/>
      <c r="AT117" s="1053"/>
      <c r="AU117" s="971"/>
      <c r="AV117" s="972"/>
      <c r="AW117" s="972"/>
      <c r="AX117" s="972"/>
      <c r="AY117" s="972"/>
      <c r="AZ117" s="1038" t="s">
        <v>462</v>
      </c>
      <c r="BA117" s="1039"/>
      <c r="BB117" s="1039"/>
      <c r="BC117" s="1039"/>
      <c r="BD117" s="1039"/>
      <c r="BE117" s="1039"/>
      <c r="BF117" s="1039"/>
      <c r="BG117" s="1039"/>
      <c r="BH117" s="1039"/>
      <c r="BI117" s="1039"/>
      <c r="BJ117" s="1039"/>
      <c r="BK117" s="1039"/>
      <c r="BL117" s="1039"/>
      <c r="BM117" s="1039"/>
      <c r="BN117" s="1039"/>
      <c r="BO117" s="1039"/>
      <c r="BP117" s="1040"/>
      <c r="BQ117" s="990" t="s">
        <v>463</v>
      </c>
      <c r="BR117" s="991"/>
      <c r="BS117" s="991"/>
      <c r="BT117" s="991"/>
      <c r="BU117" s="991"/>
      <c r="BV117" s="991" t="s">
        <v>464</v>
      </c>
      <c r="BW117" s="991"/>
      <c r="BX117" s="991"/>
      <c r="BY117" s="991"/>
      <c r="BZ117" s="991"/>
      <c r="CA117" s="991" t="s">
        <v>411</v>
      </c>
      <c r="CB117" s="991"/>
      <c r="CC117" s="991"/>
      <c r="CD117" s="991"/>
      <c r="CE117" s="991"/>
      <c r="CF117" s="985" t="s">
        <v>384</v>
      </c>
      <c r="CG117" s="986"/>
      <c r="CH117" s="986"/>
      <c r="CI117" s="986"/>
      <c r="CJ117" s="986"/>
      <c r="CK117" s="1016"/>
      <c r="CL117" s="1017"/>
      <c r="CM117" s="987" t="s">
        <v>465</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466</v>
      </c>
      <c r="DH117" s="1030"/>
      <c r="DI117" s="1030"/>
      <c r="DJ117" s="1030"/>
      <c r="DK117" s="1031"/>
      <c r="DL117" s="1032" t="s">
        <v>463</v>
      </c>
      <c r="DM117" s="1030"/>
      <c r="DN117" s="1030"/>
      <c r="DO117" s="1030"/>
      <c r="DP117" s="1031"/>
      <c r="DQ117" s="1032" t="s">
        <v>464</v>
      </c>
      <c r="DR117" s="1030"/>
      <c r="DS117" s="1030"/>
      <c r="DT117" s="1030"/>
      <c r="DU117" s="1031"/>
      <c r="DV117" s="1033" t="s">
        <v>464</v>
      </c>
      <c r="DW117" s="1034"/>
      <c r="DX117" s="1034"/>
      <c r="DY117" s="1034"/>
      <c r="DZ117" s="1035"/>
    </row>
    <row r="118" spans="1:130" s="226" customFormat="1" ht="26.25" customHeight="1">
      <c r="A118" s="975" t="s">
        <v>434</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432</v>
      </c>
      <c r="AB118" s="956"/>
      <c r="AC118" s="956"/>
      <c r="AD118" s="956"/>
      <c r="AE118" s="957"/>
      <c r="AF118" s="955" t="s">
        <v>299</v>
      </c>
      <c r="AG118" s="956"/>
      <c r="AH118" s="956"/>
      <c r="AI118" s="956"/>
      <c r="AJ118" s="957"/>
      <c r="AK118" s="955" t="s">
        <v>298</v>
      </c>
      <c r="AL118" s="956"/>
      <c r="AM118" s="956"/>
      <c r="AN118" s="956"/>
      <c r="AO118" s="957"/>
      <c r="AP118" s="1042" t="s">
        <v>433</v>
      </c>
      <c r="AQ118" s="1043"/>
      <c r="AR118" s="1043"/>
      <c r="AS118" s="1043"/>
      <c r="AT118" s="1044"/>
      <c r="AU118" s="971"/>
      <c r="AV118" s="972"/>
      <c r="AW118" s="972"/>
      <c r="AX118" s="972"/>
      <c r="AY118" s="972"/>
      <c r="AZ118" s="1045" t="s">
        <v>467</v>
      </c>
      <c r="BA118" s="1036"/>
      <c r="BB118" s="1036"/>
      <c r="BC118" s="1036"/>
      <c r="BD118" s="1036"/>
      <c r="BE118" s="1036"/>
      <c r="BF118" s="1036"/>
      <c r="BG118" s="1036"/>
      <c r="BH118" s="1036"/>
      <c r="BI118" s="1036"/>
      <c r="BJ118" s="1036"/>
      <c r="BK118" s="1036"/>
      <c r="BL118" s="1036"/>
      <c r="BM118" s="1036"/>
      <c r="BN118" s="1036"/>
      <c r="BO118" s="1036"/>
      <c r="BP118" s="1037"/>
      <c r="BQ118" s="1068" t="s">
        <v>384</v>
      </c>
      <c r="BR118" s="1069"/>
      <c r="BS118" s="1069"/>
      <c r="BT118" s="1069"/>
      <c r="BU118" s="1069"/>
      <c r="BV118" s="1069" t="s">
        <v>384</v>
      </c>
      <c r="BW118" s="1069"/>
      <c r="BX118" s="1069"/>
      <c r="BY118" s="1069"/>
      <c r="BZ118" s="1069"/>
      <c r="CA118" s="1069" t="s">
        <v>464</v>
      </c>
      <c r="CB118" s="1069"/>
      <c r="CC118" s="1069"/>
      <c r="CD118" s="1069"/>
      <c r="CE118" s="1069"/>
      <c r="CF118" s="985" t="s">
        <v>451</v>
      </c>
      <c r="CG118" s="986"/>
      <c r="CH118" s="986"/>
      <c r="CI118" s="986"/>
      <c r="CJ118" s="986"/>
      <c r="CK118" s="1016"/>
      <c r="CL118" s="1017"/>
      <c r="CM118" s="987" t="s">
        <v>468</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464</v>
      </c>
      <c r="DH118" s="1030"/>
      <c r="DI118" s="1030"/>
      <c r="DJ118" s="1030"/>
      <c r="DK118" s="1031"/>
      <c r="DL118" s="1032" t="s">
        <v>464</v>
      </c>
      <c r="DM118" s="1030"/>
      <c r="DN118" s="1030"/>
      <c r="DO118" s="1030"/>
      <c r="DP118" s="1031"/>
      <c r="DQ118" s="1032" t="s">
        <v>464</v>
      </c>
      <c r="DR118" s="1030"/>
      <c r="DS118" s="1030"/>
      <c r="DT118" s="1030"/>
      <c r="DU118" s="1031"/>
      <c r="DV118" s="1033" t="s">
        <v>411</v>
      </c>
      <c r="DW118" s="1034"/>
      <c r="DX118" s="1034"/>
      <c r="DY118" s="1034"/>
      <c r="DZ118" s="1035"/>
    </row>
    <row r="119" spans="1:130" s="226" customFormat="1" ht="26.25" customHeight="1">
      <c r="A119" s="1129" t="s">
        <v>437</v>
      </c>
      <c r="B119" s="1015"/>
      <c r="C119" s="994" t="s">
        <v>438</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v>29588</v>
      </c>
      <c r="AB119" s="963"/>
      <c r="AC119" s="963"/>
      <c r="AD119" s="963"/>
      <c r="AE119" s="964"/>
      <c r="AF119" s="965">
        <v>29615</v>
      </c>
      <c r="AG119" s="963"/>
      <c r="AH119" s="963"/>
      <c r="AI119" s="963"/>
      <c r="AJ119" s="964"/>
      <c r="AK119" s="965">
        <v>29642</v>
      </c>
      <c r="AL119" s="963"/>
      <c r="AM119" s="963"/>
      <c r="AN119" s="963"/>
      <c r="AO119" s="964"/>
      <c r="AP119" s="966">
        <v>0.1</v>
      </c>
      <c r="AQ119" s="967"/>
      <c r="AR119" s="967"/>
      <c r="AS119" s="967"/>
      <c r="AT119" s="968"/>
      <c r="AU119" s="973"/>
      <c r="AV119" s="974"/>
      <c r="AW119" s="974"/>
      <c r="AX119" s="974"/>
      <c r="AY119" s="974"/>
      <c r="AZ119" s="257" t="s">
        <v>179</v>
      </c>
      <c r="BA119" s="257"/>
      <c r="BB119" s="257"/>
      <c r="BC119" s="257"/>
      <c r="BD119" s="257"/>
      <c r="BE119" s="257"/>
      <c r="BF119" s="257"/>
      <c r="BG119" s="257"/>
      <c r="BH119" s="257"/>
      <c r="BI119" s="257"/>
      <c r="BJ119" s="257"/>
      <c r="BK119" s="257"/>
      <c r="BL119" s="257"/>
      <c r="BM119" s="257"/>
      <c r="BN119" s="257"/>
      <c r="BO119" s="1046" t="s">
        <v>469</v>
      </c>
      <c r="BP119" s="1077"/>
      <c r="BQ119" s="1068">
        <v>185433918</v>
      </c>
      <c r="BR119" s="1069"/>
      <c r="BS119" s="1069"/>
      <c r="BT119" s="1069"/>
      <c r="BU119" s="1069"/>
      <c r="BV119" s="1069">
        <v>184121886</v>
      </c>
      <c r="BW119" s="1069"/>
      <c r="BX119" s="1069"/>
      <c r="BY119" s="1069"/>
      <c r="BZ119" s="1069"/>
      <c r="CA119" s="1069">
        <v>186929235</v>
      </c>
      <c r="CB119" s="1069"/>
      <c r="CC119" s="1069"/>
      <c r="CD119" s="1069"/>
      <c r="CE119" s="1069"/>
      <c r="CF119" s="1070"/>
      <c r="CG119" s="1071"/>
      <c r="CH119" s="1071"/>
      <c r="CI119" s="1071"/>
      <c r="CJ119" s="1072"/>
      <c r="CK119" s="1018"/>
      <c r="CL119" s="1019"/>
      <c r="CM119" s="1073" t="s">
        <v>470</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v>243802</v>
      </c>
      <c r="DH119" s="1055"/>
      <c r="DI119" s="1055"/>
      <c r="DJ119" s="1055"/>
      <c r="DK119" s="1056"/>
      <c r="DL119" s="1054">
        <v>184196</v>
      </c>
      <c r="DM119" s="1055"/>
      <c r="DN119" s="1055"/>
      <c r="DO119" s="1055"/>
      <c r="DP119" s="1056"/>
      <c r="DQ119" s="1054">
        <v>143292</v>
      </c>
      <c r="DR119" s="1055"/>
      <c r="DS119" s="1055"/>
      <c r="DT119" s="1055"/>
      <c r="DU119" s="1056"/>
      <c r="DV119" s="1057">
        <v>0.2</v>
      </c>
      <c r="DW119" s="1058"/>
      <c r="DX119" s="1058"/>
      <c r="DY119" s="1058"/>
      <c r="DZ119" s="1059"/>
    </row>
    <row r="120" spans="1:130" s="226" customFormat="1" ht="26.25" customHeight="1">
      <c r="A120" s="1130"/>
      <c r="B120" s="1017"/>
      <c r="C120" s="987" t="s">
        <v>443</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451</v>
      </c>
      <c r="AB120" s="1030"/>
      <c r="AC120" s="1030"/>
      <c r="AD120" s="1030"/>
      <c r="AE120" s="1031"/>
      <c r="AF120" s="1032" t="s">
        <v>466</v>
      </c>
      <c r="AG120" s="1030"/>
      <c r="AH120" s="1030"/>
      <c r="AI120" s="1030"/>
      <c r="AJ120" s="1031"/>
      <c r="AK120" s="1032" t="s">
        <v>411</v>
      </c>
      <c r="AL120" s="1030"/>
      <c r="AM120" s="1030"/>
      <c r="AN120" s="1030"/>
      <c r="AO120" s="1031"/>
      <c r="AP120" s="1033" t="s">
        <v>411</v>
      </c>
      <c r="AQ120" s="1034"/>
      <c r="AR120" s="1034"/>
      <c r="AS120" s="1034"/>
      <c r="AT120" s="1035"/>
      <c r="AU120" s="1060" t="s">
        <v>471</v>
      </c>
      <c r="AV120" s="1061"/>
      <c r="AW120" s="1061"/>
      <c r="AX120" s="1061"/>
      <c r="AY120" s="1062"/>
      <c r="AZ120" s="1011" t="s">
        <v>472</v>
      </c>
      <c r="BA120" s="960"/>
      <c r="BB120" s="960"/>
      <c r="BC120" s="960"/>
      <c r="BD120" s="960"/>
      <c r="BE120" s="960"/>
      <c r="BF120" s="960"/>
      <c r="BG120" s="960"/>
      <c r="BH120" s="960"/>
      <c r="BI120" s="960"/>
      <c r="BJ120" s="960"/>
      <c r="BK120" s="960"/>
      <c r="BL120" s="960"/>
      <c r="BM120" s="960"/>
      <c r="BN120" s="960"/>
      <c r="BO120" s="960"/>
      <c r="BP120" s="961"/>
      <c r="BQ120" s="997">
        <v>20796794</v>
      </c>
      <c r="BR120" s="998"/>
      <c r="BS120" s="998"/>
      <c r="BT120" s="998"/>
      <c r="BU120" s="998"/>
      <c r="BV120" s="998">
        <v>20455068</v>
      </c>
      <c r="BW120" s="998"/>
      <c r="BX120" s="998"/>
      <c r="BY120" s="998"/>
      <c r="BZ120" s="998"/>
      <c r="CA120" s="998">
        <v>19867130</v>
      </c>
      <c r="CB120" s="998"/>
      <c r="CC120" s="998"/>
      <c r="CD120" s="998"/>
      <c r="CE120" s="998"/>
      <c r="CF120" s="1012">
        <v>34.299999999999997</v>
      </c>
      <c r="CG120" s="1013"/>
      <c r="CH120" s="1013"/>
      <c r="CI120" s="1013"/>
      <c r="CJ120" s="1013"/>
      <c r="CK120" s="1078" t="s">
        <v>473</v>
      </c>
      <c r="CL120" s="1079"/>
      <c r="CM120" s="1079"/>
      <c r="CN120" s="1079"/>
      <c r="CO120" s="1080"/>
      <c r="CP120" s="1086" t="s">
        <v>474</v>
      </c>
      <c r="CQ120" s="1087"/>
      <c r="CR120" s="1087"/>
      <c r="CS120" s="1087"/>
      <c r="CT120" s="1087"/>
      <c r="CU120" s="1087"/>
      <c r="CV120" s="1087"/>
      <c r="CW120" s="1087"/>
      <c r="CX120" s="1087"/>
      <c r="CY120" s="1087"/>
      <c r="CZ120" s="1087"/>
      <c r="DA120" s="1087"/>
      <c r="DB120" s="1087"/>
      <c r="DC120" s="1087"/>
      <c r="DD120" s="1087"/>
      <c r="DE120" s="1087"/>
      <c r="DF120" s="1088"/>
      <c r="DG120" s="997">
        <v>19905854</v>
      </c>
      <c r="DH120" s="998"/>
      <c r="DI120" s="998"/>
      <c r="DJ120" s="998"/>
      <c r="DK120" s="998"/>
      <c r="DL120" s="998">
        <v>20193372</v>
      </c>
      <c r="DM120" s="998"/>
      <c r="DN120" s="998"/>
      <c r="DO120" s="998"/>
      <c r="DP120" s="998"/>
      <c r="DQ120" s="998">
        <v>20332270</v>
      </c>
      <c r="DR120" s="998"/>
      <c r="DS120" s="998"/>
      <c r="DT120" s="998"/>
      <c r="DU120" s="998"/>
      <c r="DV120" s="999">
        <v>35.1</v>
      </c>
      <c r="DW120" s="999"/>
      <c r="DX120" s="999"/>
      <c r="DY120" s="999"/>
      <c r="DZ120" s="1000"/>
    </row>
    <row r="121" spans="1:130" s="226" customFormat="1" ht="26.25" customHeight="1">
      <c r="A121" s="1130"/>
      <c r="B121" s="1017"/>
      <c r="C121" s="1038" t="s">
        <v>475</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v>267853</v>
      </c>
      <c r="AB121" s="1030"/>
      <c r="AC121" s="1030"/>
      <c r="AD121" s="1030"/>
      <c r="AE121" s="1031"/>
      <c r="AF121" s="1032">
        <v>50821</v>
      </c>
      <c r="AG121" s="1030"/>
      <c r="AH121" s="1030"/>
      <c r="AI121" s="1030"/>
      <c r="AJ121" s="1031"/>
      <c r="AK121" s="1032">
        <v>45673</v>
      </c>
      <c r="AL121" s="1030"/>
      <c r="AM121" s="1030"/>
      <c r="AN121" s="1030"/>
      <c r="AO121" s="1031"/>
      <c r="AP121" s="1033">
        <v>0.1</v>
      </c>
      <c r="AQ121" s="1034"/>
      <c r="AR121" s="1034"/>
      <c r="AS121" s="1034"/>
      <c r="AT121" s="1035"/>
      <c r="AU121" s="1063"/>
      <c r="AV121" s="1064"/>
      <c r="AW121" s="1064"/>
      <c r="AX121" s="1064"/>
      <c r="AY121" s="1065"/>
      <c r="AZ121" s="1020" t="s">
        <v>476</v>
      </c>
      <c r="BA121" s="1021"/>
      <c r="BB121" s="1021"/>
      <c r="BC121" s="1021"/>
      <c r="BD121" s="1021"/>
      <c r="BE121" s="1021"/>
      <c r="BF121" s="1021"/>
      <c r="BG121" s="1021"/>
      <c r="BH121" s="1021"/>
      <c r="BI121" s="1021"/>
      <c r="BJ121" s="1021"/>
      <c r="BK121" s="1021"/>
      <c r="BL121" s="1021"/>
      <c r="BM121" s="1021"/>
      <c r="BN121" s="1021"/>
      <c r="BO121" s="1021"/>
      <c r="BP121" s="1022"/>
      <c r="BQ121" s="990">
        <v>25284163</v>
      </c>
      <c r="BR121" s="991"/>
      <c r="BS121" s="991"/>
      <c r="BT121" s="991"/>
      <c r="BU121" s="991"/>
      <c r="BV121" s="991">
        <v>24768399</v>
      </c>
      <c r="BW121" s="991"/>
      <c r="BX121" s="991"/>
      <c r="BY121" s="991"/>
      <c r="BZ121" s="991"/>
      <c r="CA121" s="991">
        <v>24928140</v>
      </c>
      <c r="CB121" s="991"/>
      <c r="CC121" s="991"/>
      <c r="CD121" s="991"/>
      <c r="CE121" s="991"/>
      <c r="CF121" s="985">
        <v>43</v>
      </c>
      <c r="CG121" s="986"/>
      <c r="CH121" s="986"/>
      <c r="CI121" s="986"/>
      <c r="CJ121" s="986"/>
      <c r="CK121" s="1081"/>
      <c r="CL121" s="1082"/>
      <c r="CM121" s="1082"/>
      <c r="CN121" s="1082"/>
      <c r="CO121" s="1083"/>
      <c r="CP121" s="1091" t="s">
        <v>477</v>
      </c>
      <c r="CQ121" s="1092"/>
      <c r="CR121" s="1092"/>
      <c r="CS121" s="1092"/>
      <c r="CT121" s="1092"/>
      <c r="CU121" s="1092"/>
      <c r="CV121" s="1092"/>
      <c r="CW121" s="1092"/>
      <c r="CX121" s="1092"/>
      <c r="CY121" s="1092"/>
      <c r="CZ121" s="1092"/>
      <c r="DA121" s="1092"/>
      <c r="DB121" s="1092"/>
      <c r="DC121" s="1092"/>
      <c r="DD121" s="1092"/>
      <c r="DE121" s="1092"/>
      <c r="DF121" s="1093"/>
      <c r="DG121" s="990">
        <v>1328863</v>
      </c>
      <c r="DH121" s="991"/>
      <c r="DI121" s="991"/>
      <c r="DJ121" s="991"/>
      <c r="DK121" s="991"/>
      <c r="DL121" s="991">
        <v>1282077</v>
      </c>
      <c r="DM121" s="991"/>
      <c r="DN121" s="991"/>
      <c r="DO121" s="991"/>
      <c r="DP121" s="991"/>
      <c r="DQ121" s="991">
        <v>1401641</v>
      </c>
      <c r="DR121" s="991"/>
      <c r="DS121" s="991"/>
      <c r="DT121" s="991"/>
      <c r="DU121" s="991"/>
      <c r="DV121" s="992">
        <v>2.4</v>
      </c>
      <c r="DW121" s="992"/>
      <c r="DX121" s="992"/>
      <c r="DY121" s="992"/>
      <c r="DZ121" s="993"/>
    </row>
    <row r="122" spans="1:130" s="226" customFormat="1" ht="26.25" customHeight="1">
      <c r="A122" s="1130"/>
      <c r="B122" s="1017"/>
      <c r="C122" s="987" t="s">
        <v>454</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478</v>
      </c>
      <c r="AB122" s="1030"/>
      <c r="AC122" s="1030"/>
      <c r="AD122" s="1030"/>
      <c r="AE122" s="1031"/>
      <c r="AF122" s="1032" t="s">
        <v>464</v>
      </c>
      <c r="AG122" s="1030"/>
      <c r="AH122" s="1030"/>
      <c r="AI122" s="1030"/>
      <c r="AJ122" s="1031"/>
      <c r="AK122" s="1032" t="s">
        <v>466</v>
      </c>
      <c r="AL122" s="1030"/>
      <c r="AM122" s="1030"/>
      <c r="AN122" s="1030"/>
      <c r="AO122" s="1031"/>
      <c r="AP122" s="1033" t="s">
        <v>464</v>
      </c>
      <c r="AQ122" s="1034"/>
      <c r="AR122" s="1034"/>
      <c r="AS122" s="1034"/>
      <c r="AT122" s="1035"/>
      <c r="AU122" s="1063"/>
      <c r="AV122" s="1064"/>
      <c r="AW122" s="1064"/>
      <c r="AX122" s="1064"/>
      <c r="AY122" s="1065"/>
      <c r="AZ122" s="1045" t="s">
        <v>479</v>
      </c>
      <c r="BA122" s="1036"/>
      <c r="BB122" s="1036"/>
      <c r="BC122" s="1036"/>
      <c r="BD122" s="1036"/>
      <c r="BE122" s="1036"/>
      <c r="BF122" s="1036"/>
      <c r="BG122" s="1036"/>
      <c r="BH122" s="1036"/>
      <c r="BI122" s="1036"/>
      <c r="BJ122" s="1036"/>
      <c r="BK122" s="1036"/>
      <c r="BL122" s="1036"/>
      <c r="BM122" s="1036"/>
      <c r="BN122" s="1036"/>
      <c r="BO122" s="1036"/>
      <c r="BP122" s="1037"/>
      <c r="BQ122" s="1068">
        <v>126830585</v>
      </c>
      <c r="BR122" s="1069"/>
      <c r="BS122" s="1069"/>
      <c r="BT122" s="1069"/>
      <c r="BU122" s="1069"/>
      <c r="BV122" s="1069">
        <v>126994309</v>
      </c>
      <c r="BW122" s="1069"/>
      <c r="BX122" s="1069"/>
      <c r="BY122" s="1069"/>
      <c r="BZ122" s="1069"/>
      <c r="CA122" s="1069">
        <v>126721854</v>
      </c>
      <c r="CB122" s="1069"/>
      <c r="CC122" s="1069"/>
      <c r="CD122" s="1069"/>
      <c r="CE122" s="1069"/>
      <c r="CF122" s="1089">
        <v>218.6</v>
      </c>
      <c r="CG122" s="1090"/>
      <c r="CH122" s="1090"/>
      <c r="CI122" s="1090"/>
      <c r="CJ122" s="1090"/>
      <c r="CK122" s="1081"/>
      <c r="CL122" s="1082"/>
      <c r="CM122" s="1082"/>
      <c r="CN122" s="1082"/>
      <c r="CO122" s="1083"/>
      <c r="CP122" s="1091" t="s">
        <v>480</v>
      </c>
      <c r="CQ122" s="1092"/>
      <c r="CR122" s="1092"/>
      <c r="CS122" s="1092"/>
      <c r="CT122" s="1092"/>
      <c r="CU122" s="1092"/>
      <c r="CV122" s="1092"/>
      <c r="CW122" s="1092"/>
      <c r="CX122" s="1092"/>
      <c r="CY122" s="1092"/>
      <c r="CZ122" s="1092"/>
      <c r="DA122" s="1092"/>
      <c r="DB122" s="1092"/>
      <c r="DC122" s="1092"/>
      <c r="DD122" s="1092"/>
      <c r="DE122" s="1092"/>
      <c r="DF122" s="1093"/>
      <c r="DG122" s="990">
        <v>326211</v>
      </c>
      <c r="DH122" s="991"/>
      <c r="DI122" s="991"/>
      <c r="DJ122" s="991"/>
      <c r="DK122" s="991"/>
      <c r="DL122" s="991">
        <v>362024</v>
      </c>
      <c r="DM122" s="991"/>
      <c r="DN122" s="991"/>
      <c r="DO122" s="991"/>
      <c r="DP122" s="991"/>
      <c r="DQ122" s="991">
        <v>458798</v>
      </c>
      <c r="DR122" s="991"/>
      <c r="DS122" s="991"/>
      <c r="DT122" s="991"/>
      <c r="DU122" s="991"/>
      <c r="DV122" s="992">
        <v>0.8</v>
      </c>
      <c r="DW122" s="992"/>
      <c r="DX122" s="992"/>
      <c r="DY122" s="992"/>
      <c r="DZ122" s="993"/>
    </row>
    <row r="123" spans="1:130" s="226" customFormat="1" ht="26.25" customHeight="1">
      <c r="A123" s="1130"/>
      <c r="B123" s="1017"/>
      <c r="C123" s="987" t="s">
        <v>460</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v>2856</v>
      </c>
      <c r="AB123" s="1030"/>
      <c r="AC123" s="1030"/>
      <c r="AD123" s="1030"/>
      <c r="AE123" s="1031"/>
      <c r="AF123" s="1032">
        <v>2805</v>
      </c>
      <c r="AG123" s="1030"/>
      <c r="AH123" s="1030"/>
      <c r="AI123" s="1030"/>
      <c r="AJ123" s="1031"/>
      <c r="AK123" s="1032">
        <v>2754</v>
      </c>
      <c r="AL123" s="1030"/>
      <c r="AM123" s="1030"/>
      <c r="AN123" s="1030"/>
      <c r="AO123" s="1031"/>
      <c r="AP123" s="1033">
        <v>0</v>
      </c>
      <c r="AQ123" s="1034"/>
      <c r="AR123" s="1034"/>
      <c r="AS123" s="1034"/>
      <c r="AT123" s="1035"/>
      <c r="AU123" s="1066"/>
      <c r="AV123" s="1067"/>
      <c r="AW123" s="1067"/>
      <c r="AX123" s="1067"/>
      <c r="AY123" s="1067"/>
      <c r="AZ123" s="257" t="s">
        <v>179</v>
      </c>
      <c r="BA123" s="257"/>
      <c r="BB123" s="257"/>
      <c r="BC123" s="257"/>
      <c r="BD123" s="257"/>
      <c r="BE123" s="257"/>
      <c r="BF123" s="257"/>
      <c r="BG123" s="257"/>
      <c r="BH123" s="257"/>
      <c r="BI123" s="257"/>
      <c r="BJ123" s="257"/>
      <c r="BK123" s="257"/>
      <c r="BL123" s="257"/>
      <c r="BM123" s="257"/>
      <c r="BN123" s="257"/>
      <c r="BO123" s="1046" t="s">
        <v>481</v>
      </c>
      <c r="BP123" s="1077"/>
      <c r="BQ123" s="1136">
        <v>172911542</v>
      </c>
      <c r="BR123" s="1137"/>
      <c r="BS123" s="1137"/>
      <c r="BT123" s="1137"/>
      <c r="BU123" s="1137"/>
      <c r="BV123" s="1137">
        <v>172217776</v>
      </c>
      <c r="BW123" s="1137"/>
      <c r="BX123" s="1137"/>
      <c r="BY123" s="1137"/>
      <c r="BZ123" s="1137"/>
      <c r="CA123" s="1137">
        <v>171517124</v>
      </c>
      <c r="CB123" s="1137"/>
      <c r="CC123" s="1137"/>
      <c r="CD123" s="1137"/>
      <c r="CE123" s="1137"/>
      <c r="CF123" s="1070"/>
      <c r="CG123" s="1071"/>
      <c r="CH123" s="1071"/>
      <c r="CI123" s="1071"/>
      <c r="CJ123" s="1072"/>
      <c r="CK123" s="1081"/>
      <c r="CL123" s="1082"/>
      <c r="CM123" s="1082"/>
      <c r="CN123" s="1082"/>
      <c r="CO123" s="1083"/>
      <c r="CP123" s="1091" t="s">
        <v>482</v>
      </c>
      <c r="CQ123" s="1092"/>
      <c r="CR123" s="1092"/>
      <c r="CS123" s="1092"/>
      <c r="CT123" s="1092"/>
      <c r="CU123" s="1092"/>
      <c r="CV123" s="1092"/>
      <c r="CW123" s="1092"/>
      <c r="CX123" s="1092"/>
      <c r="CY123" s="1092"/>
      <c r="CZ123" s="1092"/>
      <c r="DA123" s="1092"/>
      <c r="DB123" s="1092"/>
      <c r="DC123" s="1092"/>
      <c r="DD123" s="1092"/>
      <c r="DE123" s="1092"/>
      <c r="DF123" s="1093"/>
      <c r="DG123" s="1029">
        <v>400176</v>
      </c>
      <c r="DH123" s="1030"/>
      <c r="DI123" s="1030"/>
      <c r="DJ123" s="1030"/>
      <c r="DK123" s="1031"/>
      <c r="DL123" s="1032">
        <v>390427</v>
      </c>
      <c r="DM123" s="1030"/>
      <c r="DN123" s="1030"/>
      <c r="DO123" s="1030"/>
      <c r="DP123" s="1031"/>
      <c r="DQ123" s="1032">
        <v>409471</v>
      </c>
      <c r="DR123" s="1030"/>
      <c r="DS123" s="1030"/>
      <c r="DT123" s="1030"/>
      <c r="DU123" s="1031"/>
      <c r="DV123" s="1033">
        <v>0.7</v>
      </c>
      <c r="DW123" s="1034"/>
      <c r="DX123" s="1034"/>
      <c r="DY123" s="1034"/>
      <c r="DZ123" s="1035"/>
    </row>
    <row r="124" spans="1:130" s="226" customFormat="1" ht="26.25" customHeight="1" thickBot="1">
      <c r="A124" s="1130"/>
      <c r="B124" s="1017"/>
      <c r="C124" s="987" t="s">
        <v>465</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466</v>
      </c>
      <c r="AB124" s="1030"/>
      <c r="AC124" s="1030"/>
      <c r="AD124" s="1030"/>
      <c r="AE124" s="1031"/>
      <c r="AF124" s="1032" t="s">
        <v>464</v>
      </c>
      <c r="AG124" s="1030"/>
      <c r="AH124" s="1030"/>
      <c r="AI124" s="1030"/>
      <c r="AJ124" s="1031"/>
      <c r="AK124" s="1032" t="s">
        <v>411</v>
      </c>
      <c r="AL124" s="1030"/>
      <c r="AM124" s="1030"/>
      <c r="AN124" s="1030"/>
      <c r="AO124" s="1031"/>
      <c r="AP124" s="1033" t="s">
        <v>466</v>
      </c>
      <c r="AQ124" s="1034"/>
      <c r="AR124" s="1034"/>
      <c r="AS124" s="1034"/>
      <c r="AT124" s="1035"/>
      <c r="AU124" s="1132" t="s">
        <v>483</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v>21.6</v>
      </c>
      <c r="BR124" s="1099"/>
      <c r="BS124" s="1099"/>
      <c r="BT124" s="1099"/>
      <c r="BU124" s="1099"/>
      <c r="BV124" s="1099">
        <v>20.399999999999999</v>
      </c>
      <c r="BW124" s="1099"/>
      <c r="BX124" s="1099"/>
      <c r="BY124" s="1099"/>
      <c r="BZ124" s="1099"/>
      <c r="CA124" s="1099">
        <v>26.5</v>
      </c>
      <c r="CB124" s="1099"/>
      <c r="CC124" s="1099"/>
      <c r="CD124" s="1099"/>
      <c r="CE124" s="1099"/>
      <c r="CF124" s="1100"/>
      <c r="CG124" s="1101"/>
      <c r="CH124" s="1101"/>
      <c r="CI124" s="1101"/>
      <c r="CJ124" s="1102"/>
      <c r="CK124" s="1084"/>
      <c r="CL124" s="1084"/>
      <c r="CM124" s="1084"/>
      <c r="CN124" s="1084"/>
      <c r="CO124" s="1085"/>
      <c r="CP124" s="1091" t="s">
        <v>484</v>
      </c>
      <c r="CQ124" s="1092"/>
      <c r="CR124" s="1092"/>
      <c r="CS124" s="1092"/>
      <c r="CT124" s="1092"/>
      <c r="CU124" s="1092"/>
      <c r="CV124" s="1092"/>
      <c r="CW124" s="1092"/>
      <c r="CX124" s="1092"/>
      <c r="CY124" s="1092"/>
      <c r="CZ124" s="1092"/>
      <c r="DA124" s="1092"/>
      <c r="DB124" s="1092"/>
      <c r="DC124" s="1092"/>
      <c r="DD124" s="1092"/>
      <c r="DE124" s="1092"/>
      <c r="DF124" s="1093"/>
      <c r="DG124" s="1076">
        <v>16265</v>
      </c>
      <c r="DH124" s="1055"/>
      <c r="DI124" s="1055"/>
      <c r="DJ124" s="1055"/>
      <c r="DK124" s="1056"/>
      <c r="DL124" s="1054">
        <v>25363</v>
      </c>
      <c r="DM124" s="1055"/>
      <c r="DN124" s="1055"/>
      <c r="DO124" s="1055"/>
      <c r="DP124" s="1056"/>
      <c r="DQ124" s="1054">
        <v>26137</v>
      </c>
      <c r="DR124" s="1055"/>
      <c r="DS124" s="1055"/>
      <c r="DT124" s="1055"/>
      <c r="DU124" s="1056"/>
      <c r="DV124" s="1057">
        <v>0</v>
      </c>
      <c r="DW124" s="1058"/>
      <c r="DX124" s="1058"/>
      <c r="DY124" s="1058"/>
      <c r="DZ124" s="1059"/>
    </row>
    <row r="125" spans="1:130" s="226" customFormat="1" ht="26.25" customHeight="1">
      <c r="A125" s="1130"/>
      <c r="B125" s="1017"/>
      <c r="C125" s="987" t="s">
        <v>468</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466</v>
      </c>
      <c r="AB125" s="1030"/>
      <c r="AC125" s="1030"/>
      <c r="AD125" s="1030"/>
      <c r="AE125" s="1031"/>
      <c r="AF125" s="1032" t="s">
        <v>466</v>
      </c>
      <c r="AG125" s="1030"/>
      <c r="AH125" s="1030"/>
      <c r="AI125" s="1030"/>
      <c r="AJ125" s="1031"/>
      <c r="AK125" s="1032" t="s">
        <v>411</v>
      </c>
      <c r="AL125" s="1030"/>
      <c r="AM125" s="1030"/>
      <c r="AN125" s="1030"/>
      <c r="AO125" s="1031"/>
      <c r="AP125" s="1033" t="s">
        <v>466</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485</v>
      </c>
      <c r="CL125" s="1079"/>
      <c r="CM125" s="1079"/>
      <c r="CN125" s="1079"/>
      <c r="CO125" s="1080"/>
      <c r="CP125" s="1011" t="s">
        <v>486</v>
      </c>
      <c r="CQ125" s="960"/>
      <c r="CR125" s="960"/>
      <c r="CS125" s="960"/>
      <c r="CT125" s="960"/>
      <c r="CU125" s="960"/>
      <c r="CV125" s="960"/>
      <c r="CW125" s="960"/>
      <c r="CX125" s="960"/>
      <c r="CY125" s="960"/>
      <c r="CZ125" s="960"/>
      <c r="DA125" s="960"/>
      <c r="DB125" s="960"/>
      <c r="DC125" s="960"/>
      <c r="DD125" s="960"/>
      <c r="DE125" s="960"/>
      <c r="DF125" s="961"/>
      <c r="DG125" s="997" t="s">
        <v>466</v>
      </c>
      <c r="DH125" s="998"/>
      <c r="DI125" s="998"/>
      <c r="DJ125" s="998"/>
      <c r="DK125" s="998"/>
      <c r="DL125" s="998" t="s">
        <v>464</v>
      </c>
      <c r="DM125" s="998"/>
      <c r="DN125" s="998"/>
      <c r="DO125" s="998"/>
      <c r="DP125" s="998"/>
      <c r="DQ125" s="998" t="s">
        <v>466</v>
      </c>
      <c r="DR125" s="998"/>
      <c r="DS125" s="998"/>
      <c r="DT125" s="998"/>
      <c r="DU125" s="998"/>
      <c r="DV125" s="999" t="s">
        <v>464</v>
      </c>
      <c r="DW125" s="999"/>
      <c r="DX125" s="999"/>
      <c r="DY125" s="999"/>
      <c r="DZ125" s="1000"/>
    </row>
    <row r="126" spans="1:130" s="226" customFormat="1" ht="26.25" customHeight="1" thickBot="1">
      <c r="A126" s="1130"/>
      <c r="B126" s="1017"/>
      <c r="C126" s="987" t="s">
        <v>470</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v>66212</v>
      </c>
      <c r="AB126" s="1030"/>
      <c r="AC126" s="1030"/>
      <c r="AD126" s="1030"/>
      <c r="AE126" s="1031"/>
      <c r="AF126" s="1032">
        <v>45775</v>
      </c>
      <c r="AG126" s="1030"/>
      <c r="AH126" s="1030"/>
      <c r="AI126" s="1030"/>
      <c r="AJ126" s="1031"/>
      <c r="AK126" s="1032">
        <v>121767</v>
      </c>
      <c r="AL126" s="1030"/>
      <c r="AM126" s="1030"/>
      <c r="AN126" s="1030"/>
      <c r="AO126" s="1031"/>
      <c r="AP126" s="1033">
        <v>0.2</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487</v>
      </c>
      <c r="CQ126" s="1021"/>
      <c r="CR126" s="1021"/>
      <c r="CS126" s="1021"/>
      <c r="CT126" s="1021"/>
      <c r="CU126" s="1021"/>
      <c r="CV126" s="1021"/>
      <c r="CW126" s="1021"/>
      <c r="CX126" s="1021"/>
      <c r="CY126" s="1021"/>
      <c r="CZ126" s="1021"/>
      <c r="DA126" s="1021"/>
      <c r="DB126" s="1021"/>
      <c r="DC126" s="1021"/>
      <c r="DD126" s="1021"/>
      <c r="DE126" s="1021"/>
      <c r="DF126" s="1022"/>
      <c r="DG126" s="990" t="s">
        <v>478</v>
      </c>
      <c r="DH126" s="991"/>
      <c r="DI126" s="991"/>
      <c r="DJ126" s="991"/>
      <c r="DK126" s="991"/>
      <c r="DL126" s="991" t="s">
        <v>411</v>
      </c>
      <c r="DM126" s="991"/>
      <c r="DN126" s="991"/>
      <c r="DO126" s="991"/>
      <c r="DP126" s="991"/>
      <c r="DQ126" s="991" t="s">
        <v>466</v>
      </c>
      <c r="DR126" s="991"/>
      <c r="DS126" s="991"/>
      <c r="DT126" s="991"/>
      <c r="DU126" s="991"/>
      <c r="DV126" s="992" t="s">
        <v>466</v>
      </c>
      <c r="DW126" s="992"/>
      <c r="DX126" s="992"/>
      <c r="DY126" s="992"/>
      <c r="DZ126" s="993"/>
    </row>
    <row r="127" spans="1:130" s="226" customFormat="1" ht="26.25" customHeight="1">
      <c r="A127" s="1131"/>
      <c r="B127" s="1019"/>
      <c r="C127" s="1073" t="s">
        <v>488</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v>7114</v>
      </c>
      <c r="AB127" s="1030"/>
      <c r="AC127" s="1030"/>
      <c r="AD127" s="1030"/>
      <c r="AE127" s="1031"/>
      <c r="AF127" s="1032">
        <v>5898</v>
      </c>
      <c r="AG127" s="1030"/>
      <c r="AH127" s="1030"/>
      <c r="AI127" s="1030"/>
      <c r="AJ127" s="1031"/>
      <c r="AK127" s="1032">
        <v>4858</v>
      </c>
      <c r="AL127" s="1030"/>
      <c r="AM127" s="1030"/>
      <c r="AN127" s="1030"/>
      <c r="AO127" s="1031"/>
      <c r="AP127" s="1033">
        <v>0</v>
      </c>
      <c r="AQ127" s="1034"/>
      <c r="AR127" s="1034"/>
      <c r="AS127" s="1034"/>
      <c r="AT127" s="1035"/>
      <c r="AU127" s="262"/>
      <c r="AV127" s="262"/>
      <c r="AW127" s="262"/>
      <c r="AX127" s="1103" t="s">
        <v>489</v>
      </c>
      <c r="AY127" s="1104"/>
      <c r="AZ127" s="1104"/>
      <c r="BA127" s="1104"/>
      <c r="BB127" s="1104"/>
      <c r="BC127" s="1104"/>
      <c r="BD127" s="1104"/>
      <c r="BE127" s="1105"/>
      <c r="BF127" s="1106" t="s">
        <v>490</v>
      </c>
      <c r="BG127" s="1104"/>
      <c r="BH127" s="1104"/>
      <c r="BI127" s="1104"/>
      <c r="BJ127" s="1104"/>
      <c r="BK127" s="1104"/>
      <c r="BL127" s="1105"/>
      <c r="BM127" s="1106" t="s">
        <v>491</v>
      </c>
      <c r="BN127" s="1104"/>
      <c r="BO127" s="1104"/>
      <c r="BP127" s="1104"/>
      <c r="BQ127" s="1104"/>
      <c r="BR127" s="1104"/>
      <c r="BS127" s="1105"/>
      <c r="BT127" s="1106" t="s">
        <v>492</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493</v>
      </c>
      <c r="CQ127" s="1021"/>
      <c r="CR127" s="1021"/>
      <c r="CS127" s="1021"/>
      <c r="CT127" s="1021"/>
      <c r="CU127" s="1021"/>
      <c r="CV127" s="1021"/>
      <c r="CW127" s="1021"/>
      <c r="CX127" s="1021"/>
      <c r="CY127" s="1021"/>
      <c r="CZ127" s="1021"/>
      <c r="DA127" s="1021"/>
      <c r="DB127" s="1021"/>
      <c r="DC127" s="1021"/>
      <c r="DD127" s="1021"/>
      <c r="DE127" s="1021"/>
      <c r="DF127" s="1022"/>
      <c r="DG127" s="990" t="s">
        <v>464</v>
      </c>
      <c r="DH127" s="991"/>
      <c r="DI127" s="991"/>
      <c r="DJ127" s="991"/>
      <c r="DK127" s="991"/>
      <c r="DL127" s="991" t="s">
        <v>464</v>
      </c>
      <c r="DM127" s="991"/>
      <c r="DN127" s="991"/>
      <c r="DO127" s="991"/>
      <c r="DP127" s="991"/>
      <c r="DQ127" s="991" t="s">
        <v>464</v>
      </c>
      <c r="DR127" s="991"/>
      <c r="DS127" s="991"/>
      <c r="DT127" s="991"/>
      <c r="DU127" s="991"/>
      <c r="DV127" s="992" t="s">
        <v>464</v>
      </c>
      <c r="DW127" s="992"/>
      <c r="DX127" s="992"/>
      <c r="DY127" s="992"/>
      <c r="DZ127" s="993"/>
    </row>
    <row r="128" spans="1:130" s="226" customFormat="1" ht="26.25" customHeight="1" thickBot="1">
      <c r="A128" s="1114" t="s">
        <v>494</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495</v>
      </c>
      <c r="X128" s="1116"/>
      <c r="Y128" s="1116"/>
      <c r="Z128" s="1117"/>
      <c r="AA128" s="1118">
        <v>2471593</v>
      </c>
      <c r="AB128" s="1119"/>
      <c r="AC128" s="1119"/>
      <c r="AD128" s="1119"/>
      <c r="AE128" s="1120"/>
      <c r="AF128" s="1121">
        <v>2689841</v>
      </c>
      <c r="AG128" s="1119"/>
      <c r="AH128" s="1119"/>
      <c r="AI128" s="1119"/>
      <c r="AJ128" s="1120"/>
      <c r="AK128" s="1121">
        <v>2692115</v>
      </c>
      <c r="AL128" s="1119"/>
      <c r="AM128" s="1119"/>
      <c r="AN128" s="1119"/>
      <c r="AO128" s="1120"/>
      <c r="AP128" s="1122"/>
      <c r="AQ128" s="1123"/>
      <c r="AR128" s="1123"/>
      <c r="AS128" s="1123"/>
      <c r="AT128" s="1124"/>
      <c r="AU128" s="262"/>
      <c r="AV128" s="262"/>
      <c r="AW128" s="262"/>
      <c r="AX128" s="959" t="s">
        <v>496</v>
      </c>
      <c r="AY128" s="960"/>
      <c r="AZ128" s="960"/>
      <c r="BA128" s="960"/>
      <c r="BB128" s="960"/>
      <c r="BC128" s="960"/>
      <c r="BD128" s="960"/>
      <c r="BE128" s="961"/>
      <c r="BF128" s="1125" t="s">
        <v>384</v>
      </c>
      <c r="BG128" s="1126"/>
      <c r="BH128" s="1126"/>
      <c r="BI128" s="1126"/>
      <c r="BJ128" s="1126"/>
      <c r="BK128" s="1126"/>
      <c r="BL128" s="1127"/>
      <c r="BM128" s="1125">
        <v>11.25</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497</v>
      </c>
      <c r="CQ128" s="1108"/>
      <c r="CR128" s="1108"/>
      <c r="CS128" s="1108"/>
      <c r="CT128" s="1108"/>
      <c r="CU128" s="1108"/>
      <c r="CV128" s="1108"/>
      <c r="CW128" s="1108"/>
      <c r="CX128" s="1108"/>
      <c r="CY128" s="1108"/>
      <c r="CZ128" s="1108"/>
      <c r="DA128" s="1108"/>
      <c r="DB128" s="1108"/>
      <c r="DC128" s="1108"/>
      <c r="DD128" s="1108"/>
      <c r="DE128" s="1108"/>
      <c r="DF128" s="1109"/>
      <c r="DG128" s="1110">
        <v>332328</v>
      </c>
      <c r="DH128" s="1111"/>
      <c r="DI128" s="1111"/>
      <c r="DJ128" s="1111"/>
      <c r="DK128" s="1111"/>
      <c r="DL128" s="1111">
        <v>260578</v>
      </c>
      <c r="DM128" s="1111"/>
      <c r="DN128" s="1111"/>
      <c r="DO128" s="1111"/>
      <c r="DP128" s="1111"/>
      <c r="DQ128" s="1111">
        <v>234916</v>
      </c>
      <c r="DR128" s="1111"/>
      <c r="DS128" s="1111"/>
      <c r="DT128" s="1111"/>
      <c r="DU128" s="1111"/>
      <c r="DV128" s="1112">
        <v>0.4</v>
      </c>
      <c r="DW128" s="1112"/>
      <c r="DX128" s="1112"/>
      <c r="DY128" s="1112"/>
      <c r="DZ128" s="1113"/>
    </row>
    <row r="129" spans="1:131" s="226" customFormat="1" ht="26.25" customHeight="1">
      <c r="A129" s="1001" t="s">
        <v>101</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498</v>
      </c>
      <c r="X129" s="1145"/>
      <c r="Y129" s="1145"/>
      <c r="Z129" s="1146"/>
      <c r="AA129" s="1029">
        <v>67792454</v>
      </c>
      <c r="AB129" s="1030"/>
      <c r="AC129" s="1030"/>
      <c r="AD129" s="1030"/>
      <c r="AE129" s="1031"/>
      <c r="AF129" s="1032">
        <v>67989549</v>
      </c>
      <c r="AG129" s="1030"/>
      <c r="AH129" s="1030"/>
      <c r="AI129" s="1030"/>
      <c r="AJ129" s="1031"/>
      <c r="AK129" s="1032">
        <v>68300632</v>
      </c>
      <c r="AL129" s="1030"/>
      <c r="AM129" s="1030"/>
      <c r="AN129" s="1030"/>
      <c r="AO129" s="1031"/>
      <c r="AP129" s="1147"/>
      <c r="AQ129" s="1148"/>
      <c r="AR129" s="1148"/>
      <c r="AS129" s="1148"/>
      <c r="AT129" s="1149"/>
      <c r="AU129" s="264"/>
      <c r="AV129" s="264"/>
      <c r="AW129" s="264"/>
      <c r="AX129" s="1138" t="s">
        <v>499</v>
      </c>
      <c r="AY129" s="1021"/>
      <c r="AZ129" s="1021"/>
      <c r="BA129" s="1021"/>
      <c r="BB129" s="1021"/>
      <c r="BC129" s="1021"/>
      <c r="BD129" s="1021"/>
      <c r="BE129" s="1022"/>
      <c r="BF129" s="1139" t="s">
        <v>464</v>
      </c>
      <c r="BG129" s="1140"/>
      <c r="BH129" s="1140"/>
      <c r="BI129" s="1140"/>
      <c r="BJ129" s="1140"/>
      <c r="BK129" s="1140"/>
      <c r="BL129" s="1141"/>
      <c r="BM129" s="1139">
        <v>16.25</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1" t="s">
        <v>500</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501</v>
      </c>
      <c r="X130" s="1145"/>
      <c r="Y130" s="1145"/>
      <c r="Z130" s="1146"/>
      <c r="AA130" s="1029">
        <v>9836227</v>
      </c>
      <c r="AB130" s="1030"/>
      <c r="AC130" s="1030"/>
      <c r="AD130" s="1030"/>
      <c r="AE130" s="1031"/>
      <c r="AF130" s="1032">
        <v>9845704</v>
      </c>
      <c r="AG130" s="1030"/>
      <c r="AH130" s="1030"/>
      <c r="AI130" s="1030"/>
      <c r="AJ130" s="1031"/>
      <c r="AK130" s="1032">
        <v>10325393</v>
      </c>
      <c r="AL130" s="1030"/>
      <c r="AM130" s="1030"/>
      <c r="AN130" s="1030"/>
      <c r="AO130" s="1031"/>
      <c r="AP130" s="1147"/>
      <c r="AQ130" s="1148"/>
      <c r="AR130" s="1148"/>
      <c r="AS130" s="1148"/>
      <c r="AT130" s="1149"/>
      <c r="AU130" s="264"/>
      <c r="AV130" s="264"/>
      <c r="AW130" s="264"/>
      <c r="AX130" s="1138" t="s">
        <v>502</v>
      </c>
      <c r="AY130" s="1021"/>
      <c r="AZ130" s="1021"/>
      <c r="BA130" s="1021"/>
      <c r="BB130" s="1021"/>
      <c r="BC130" s="1021"/>
      <c r="BD130" s="1021"/>
      <c r="BE130" s="1022"/>
      <c r="BF130" s="1175">
        <v>3.6</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503</v>
      </c>
      <c r="X131" s="1183"/>
      <c r="Y131" s="1183"/>
      <c r="Z131" s="1184"/>
      <c r="AA131" s="1076">
        <v>57956227</v>
      </c>
      <c r="AB131" s="1055"/>
      <c r="AC131" s="1055"/>
      <c r="AD131" s="1055"/>
      <c r="AE131" s="1056"/>
      <c r="AF131" s="1054">
        <v>58143845</v>
      </c>
      <c r="AG131" s="1055"/>
      <c r="AH131" s="1055"/>
      <c r="AI131" s="1055"/>
      <c r="AJ131" s="1056"/>
      <c r="AK131" s="1054">
        <v>57975239</v>
      </c>
      <c r="AL131" s="1055"/>
      <c r="AM131" s="1055"/>
      <c r="AN131" s="1055"/>
      <c r="AO131" s="1056"/>
      <c r="AP131" s="1185"/>
      <c r="AQ131" s="1186"/>
      <c r="AR131" s="1186"/>
      <c r="AS131" s="1186"/>
      <c r="AT131" s="1187"/>
      <c r="AU131" s="264"/>
      <c r="AV131" s="264"/>
      <c r="AW131" s="264"/>
      <c r="AX131" s="1157" t="s">
        <v>504</v>
      </c>
      <c r="AY131" s="1108"/>
      <c r="AZ131" s="1108"/>
      <c r="BA131" s="1108"/>
      <c r="BB131" s="1108"/>
      <c r="BC131" s="1108"/>
      <c r="BD131" s="1108"/>
      <c r="BE131" s="1109"/>
      <c r="BF131" s="1158">
        <v>26.5</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4" t="s">
        <v>505</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506</v>
      </c>
      <c r="W132" s="1168"/>
      <c r="X132" s="1168"/>
      <c r="Y132" s="1168"/>
      <c r="Z132" s="1169"/>
      <c r="AA132" s="1170">
        <v>4.1169312140000001</v>
      </c>
      <c r="AB132" s="1171"/>
      <c r="AC132" s="1171"/>
      <c r="AD132" s="1171"/>
      <c r="AE132" s="1172"/>
      <c r="AF132" s="1173">
        <v>3.4136906489999999</v>
      </c>
      <c r="AG132" s="1171"/>
      <c r="AH132" s="1171"/>
      <c r="AI132" s="1171"/>
      <c r="AJ132" s="1172"/>
      <c r="AK132" s="1173">
        <v>3.4681702649999999</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507</v>
      </c>
      <c r="W133" s="1151"/>
      <c r="X133" s="1151"/>
      <c r="Y133" s="1151"/>
      <c r="Z133" s="1152"/>
      <c r="AA133" s="1153">
        <v>3.7</v>
      </c>
      <c r="AB133" s="1154"/>
      <c r="AC133" s="1154"/>
      <c r="AD133" s="1154"/>
      <c r="AE133" s="1155"/>
      <c r="AF133" s="1153">
        <v>3.6</v>
      </c>
      <c r="AG133" s="1154"/>
      <c r="AH133" s="1154"/>
      <c r="AI133" s="1154"/>
      <c r="AJ133" s="1155"/>
      <c r="AK133" s="1153">
        <v>3.6</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L7NINDxWZ6FOxV973QLyDbK5k19yYVxDbuHadPEt2O0dET4Uy1aWWbQHfLjeTbrbTcRgfOCe/UUddH2KsUOgw==" saltValue="HVo+I6Ee63tyRlx3ZN+j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5NmoRgdH1yvVLAJAxVK6JB/lhSBANLlU0I63Hk+ge2xXNJziwpqSYbchov45ZiakgeNFpJIp+fr1iaFX6tg==" saltValue="M3JQP1p7aRJArM43iXMn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9ay1lU+RvBnB5OrJIyJTAg3MKQV6JjGu3fNNRFeyrbgScsBoh06RMYZ53Ur6FTfZ/J+CR/SmXS+eVIYbYKxSg==" saltValue="rsZ10Nax5h57jtwu6puYR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511</v>
      </c>
      <c r="AP7" s="283"/>
      <c r="AQ7" s="284" t="s">
        <v>512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513</v>
      </c>
      <c r="AQ8" s="290" t="s">
        <v>514</v>
      </c>
      <c r="AR8" s="291" t="s">
        <v>515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516</v>
      </c>
      <c r="AL9" s="1194"/>
      <c r="AM9" s="1194"/>
      <c r="AN9" s="1195"/>
      <c r="AO9" s="292">
        <v>14589572</v>
      </c>
      <c r="AP9" s="292">
        <v>47607</v>
      </c>
      <c r="AQ9" s="293">
        <v>57800</v>
      </c>
      <c r="AR9" s="294">
        <v>-17.600000000000001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517</v>
      </c>
      <c r="AL10" s="1194"/>
      <c r="AM10" s="1194"/>
      <c r="AN10" s="1195"/>
      <c r="AO10" s="295">
        <v>1890809</v>
      </c>
      <c r="AP10" s="295">
        <v>6170</v>
      </c>
      <c r="AQ10" s="296">
        <v>2573</v>
      </c>
      <c r="AR10" s="297">
        <v>139.80000000000001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518</v>
      </c>
      <c r="AL11" s="1194"/>
      <c r="AM11" s="1194"/>
      <c r="AN11" s="1195"/>
      <c r="AO11" s="295">
        <v>2305390</v>
      </c>
      <c r="AP11" s="295">
        <v>7523</v>
      </c>
      <c r="AQ11" s="296">
        <v>1586</v>
      </c>
      <c r="AR11" s="297">
        <v>374.3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519</v>
      </c>
      <c r="AL12" s="1194"/>
      <c r="AM12" s="1194"/>
      <c r="AN12" s="1195"/>
      <c r="AO12" s="295">
        <v>10673</v>
      </c>
      <c r="AP12" s="295">
        <v>35</v>
      </c>
      <c r="AQ12" s="296">
        <v>532</v>
      </c>
      <c r="AR12" s="297">
        <v>-93.4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520</v>
      </c>
      <c r="AL13" s="1194"/>
      <c r="AM13" s="1194"/>
      <c r="AN13" s="1195"/>
      <c r="AO13" s="295">
        <v>2627</v>
      </c>
      <c r="AP13" s="295">
        <v>9</v>
      </c>
      <c r="AQ13" s="296">
        <v>18</v>
      </c>
      <c r="AR13" s="297">
        <v>-50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521</v>
      </c>
      <c r="AL14" s="1194"/>
      <c r="AM14" s="1194"/>
      <c r="AN14" s="1195"/>
      <c r="AO14" s="295">
        <v>743814</v>
      </c>
      <c r="AP14" s="295">
        <v>2427</v>
      </c>
      <c r="AQ14" s="296">
        <v>1833</v>
      </c>
      <c r="AR14" s="297">
        <v>32.4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522</v>
      </c>
      <c r="AL15" s="1194"/>
      <c r="AM15" s="1194"/>
      <c r="AN15" s="1195"/>
      <c r="AO15" s="295">
        <v>389666</v>
      </c>
      <c r="AP15" s="295">
        <v>1272</v>
      </c>
      <c r="AQ15" s="296">
        <v>1281</v>
      </c>
      <c r="AR15" s="297">
        <v>-0.7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523</v>
      </c>
      <c r="AL16" s="1197"/>
      <c r="AM16" s="1197"/>
      <c r="AN16" s="1198"/>
      <c r="AO16" s="295">
        <v>-1276376</v>
      </c>
      <c r="AP16" s="295">
        <v>-4165</v>
      </c>
      <c r="AQ16" s="296">
        <v>-4437</v>
      </c>
      <c r="AR16" s="297">
        <v>-6.1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179</v>
      </c>
      <c r="AL17" s="1197"/>
      <c r="AM17" s="1197"/>
      <c r="AN17" s="1198"/>
      <c r="AO17" s="295">
        <v>18656175</v>
      </c>
      <c r="AP17" s="295">
        <v>60876</v>
      </c>
      <c r="AQ17" s="296">
        <v>61185</v>
      </c>
      <c r="AR17" s="297">
        <v>-0.5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525</v>
      </c>
      <c r="AP20" s="303" t="s">
        <v>526</v>
      </c>
      <c r="AQ20" s="304" t="s">
        <v>527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528</v>
      </c>
      <c r="AL21" s="1189"/>
      <c r="AM21" s="1189"/>
      <c r="AN21" s="1190"/>
      <c r="AO21" s="307">
        <v>5.35</v>
      </c>
      <c r="AP21" s="308">
        <v>6.2</v>
      </c>
      <c r="AQ21" s="309">
        <v>-0.85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529</v>
      </c>
      <c r="AL22" s="1189"/>
      <c r="AM22" s="1189"/>
      <c r="AN22" s="1190"/>
      <c r="AO22" s="312">
        <v>100.1</v>
      </c>
      <c r="AP22" s="313">
        <v>100.2</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531</v>
      </c>
      <c r="AO27" s="273"/>
      <c r="AP27" s="273"/>
      <c r="AQ27" s="273"/>
      <c r="AR27" s="273"/>
      <c r="AS27" s="273"/>
      <c r="AT27" s="273"/>
    </row>
    <row r="28" spans="1:46" ht="17.25">
      <c r="A28" s="274" t="s">
        <v>532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511</v>
      </c>
      <c r="AP30" s="283"/>
      <c r="AQ30" s="284" t="s">
        <v>512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513</v>
      </c>
      <c r="AQ31" s="290" t="s">
        <v>514</v>
      </c>
      <c r="AR31" s="291" t="s">
        <v>515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534</v>
      </c>
      <c r="AL32" s="1205"/>
      <c r="AM32" s="1205"/>
      <c r="AN32" s="1206"/>
      <c r="AO32" s="322">
        <v>12743788</v>
      </c>
      <c r="AP32" s="322">
        <v>41584</v>
      </c>
      <c r="AQ32" s="323">
        <v>37891</v>
      </c>
      <c r="AR32" s="324">
        <v>9.6999999999999993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535</v>
      </c>
      <c r="AL33" s="1205"/>
      <c r="AM33" s="1205"/>
      <c r="AN33" s="1206"/>
      <c r="AO33" s="322" t="s">
        <v>536</v>
      </c>
      <c r="AP33" s="322" t="s">
        <v>536</v>
      </c>
      <c r="AQ33" s="323">
        <v>3</v>
      </c>
      <c r="AR33" s="324" t="s">
        <v>536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537</v>
      </c>
      <c r="AL34" s="1205"/>
      <c r="AM34" s="1205"/>
      <c r="AN34" s="1206"/>
      <c r="AO34" s="322">
        <v>66667</v>
      </c>
      <c r="AP34" s="322">
        <v>218</v>
      </c>
      <c r="AQ34" s="323">
        <v>103</v>
      </c>
      <c r="AR34" s="324">
        <v>111.7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538</v>
      </c>
      <c r="AL35" s="1205"/>
      <c r="AM35" s="1205"/>
      <c r="AN35" s="1206"/>
      <c r="AO35" s="322">
        <v>1636531</v>
      </c>
      <c r="AP35" s="322">
        <v>5340</v>
      </c>
      <c r="AQ35" s="323">
        <v>9138</v>
      </c>
      <c r="AR35" s="324">
        <v>-41.6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539</v>
      </c>
      <c r="AL36" s="1205"/>
      <c r="AM36" s="1205"/>
      <c r="AN36" s="1206"/>
      <c r="AO36" s="322">
        <v>376508</v>
      </c>
      <c r="AP36" s="322">
        <v>1229</v>
      </c>
      <c r="AQ36" s="323">
        <v>348</v>
      </c>
      <c r="AR36" s="324">
        <v>253.2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540</v>
      </c>
      <c r="AL37" s="1205"/>
      <c r="AM37" s="1205"/>
      <c r="AN37" s="1206"/>
      <c r="AO37" s="322">
        <v>204694</v>
      </c>
      <c r="AP37" s="322">
        <v>668</v>
      </c>
      <c r="AQ37" s="323">
        <v>851</v>
      </c>
      <c r="AR37" s="324">
        <v>-21.5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541</v>
      </c>
      <c r="AL38" s="1208"/>
      <c r="AM38" s="1208"/>
      <c r="AN38" s="1209"/>
      <c r="AO38" s="325" t="s">
        <v>536</v>
      </c>
      <c r="AP38" s="325" t="s">
        <v>536</v>
      </c>
      <c r="AQ38" s="326">
        <v>1</v>
      </c>
      <c r="AR38" s="314" t="s">
        <v>536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542</v>
      </c>
      <c r="AL39" s="1208"/>
      <c r="AM39" s="1208"/>
      <c r="AN39" s="1209"/>
      <c r="AO39" s="322">
        <v>-2692115</v>
      </c>
      <c r="AP39" s="322">
        <v>-8785</v>
      </c>
      <c r="AQ39" s="323">
        <v>-8418</v>
      </c>
      <c r="AR39" s="324">
        <v>4.4000000000000004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543</v>
      </c>
      <c r="AL40" s="1205"/>
      <c r="AM40" s="1205"/>
      <c r="AN40" s="1206"/>
      <c r="AO40" s="322">
        <v>-10325393</v>
      </c>
      <c r="AP40" s="322">
        <v>-33692</v>
      </c>
      <c r="AQ40" s="323">
        <v>-29250</v>
      </c>
      <c r="AR40" s="324">
        <v>15.2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293</v>
      </c>
      <c r="AL41" s="1211"/>
      <c r="AM41" s="1211"/>
      <c r="AN41" s="1212"/>
      <c r="AO41" s="322">
        <v>2010680</v>
      </c>
      <c r="AP41" s="322">
        <v>6561</v>
      </c>
      <c r="AQ41" s="323">
        <v>10666</v>
      </c>
      <c r="AR41" s="324">
        <v>-38.5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511</v>
      </c>
      <c r="AN49" s="1201" t="s">
        <v>547</v>
      </c>
      <c r="AO49" s="1202"/>
      <c r="AP49" s="1202"/>
      <c r="AQ49" s="1202"/>
      <c r="AR49" s="120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548</v>
      </c>
      <c r="AO50" s="339" t="s">
        <v>549</v>
      </c>
      <c r="AP50" s="340" t="s">
        <v>550</v>
      </c>
      <c r="AQ50" s="341" t="s">
        <v>551</v>
      </c>
      <c r="AR50" s="342" t="s">
        <v>552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553</v>
      </c>
      <c r="AL51" s="335"/>
      <c r="AM51" s="343">
        <v>20154286</v>
      </c>
      <c r="AN51" s="344">
        <v>65938</v>
      </c>
      <c r="AO51" s="345">
        <v>11</v>
      </c>
      <c r="AP51" s="346">
        <v>47677</v>
      </c>
      <c r="AQ51" s="347">
        <v>14.3</v>
      </c>
      <c r="AR51" s="348">
        <v>-3.3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554</v>
      </c>
      <c r="AM52" s="351">
        <v>7630535</v>
      </c>
      <c r="AN52" s="352">
        <v>24964</v>
      </c>
      <c r="AO52" s="353">
        <v>-8.1</v>
      </c>
      <c r="AP52" s="354">
        <v>23360</v>
      </c>
      <c r="AQ52" s="355">
        <v>2.7</v>
      </c>
      <c r="AR52" s="356">
        <v>-10.8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555</v>
      </c>
      <c r="AL53" s="335"/>
      <c r="AM53" s="343">
        <v>27454983</v>
      </c>
      <c r="AN53" s="344">
        <v>89671</v>
      </c>
      <c r="AO53" s="345">
        <v>36</v>
      </c>
      <c r="AP53" s="346">
        <v>51613</v>
      </c>
      <c r="AQ53" s="347">
        <v>8.3000000000000007</v>
      </c>
      <c r="AR53" s="348">
        <v>27.7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554</v>
      </c>
      <c r="AM54" s="351">
        <v>12456151</v>
      </c>
      <c r="AN54" s="352">
        <v>40683</v>
      </c>
      <c r="AO54" s="353">
        <v>63</v>
      </c>
      <c r="AP54" s="354">
        <v>25872</v>
      </c>
      <c r="AQ54" s="355">
        <v>10.8</v>
      </c>
      <c r="AR54" s="356">
        <v>52.2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556</v>
      </c>
      <c r="AL55" s="335"/>
      <c r="AM55" s="343">
        <v>31593111</v>
      </c>
      <c r="AN55" s="344">
        <v>103010</v>
      </c>
      <c r="AO55" s="345">
        <v>14.9</v>
      </c>
      <c r="AP55" s="346">
        <v>50880</v>
      </c>
      <c r="AQ55" s="347">
        <v>-1.4</v>
      </c>
      <c r="AR55" s="348">
        <v>16.3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554</v>
      </c>
      <c r="AM56" s="351">
        <v>15175272</v>
      </c>
      <c r="AN56" s="352">
        <v>49479</v>
      </c>
      <c r="AO56" s="353">
        <v>21.6</v>
      </c>
      <c r="AP56" s="354">
        <v>27819</v>
      </c>
      <c r="AQ56" s="355">
        <v>7.5</v>
      </c>
      <c r="AR56" s="356">
        <v>14.1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557</v>
      </c>
      <c r="AL57" s="335"/>
      <c r="AM57" s="343">
        <v>13049457</v>
      </c>
      <c r="AN57" s="344">
        <v>42534</v>
      </c>
      <c r="AO57" s="345">
        <v>-58.7</v>
      </c>
      <c r="AP57" s="346">
        <v>46395</v>
      </c>
      <c r="AQ57" s="347">
        <v>-8.8000000000000007</v>
      </c>
      <c r="AR57" s="348">
        <v>-49.9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554</v>
      </c>
      <c r="AM58" s="351">
        <v>5250252</v>
      </c>
      <c r="AN58" s="352">
        <v>17113</v>
      </c>
      <c r="AO58" s="353">
        <v>-65.400000000000006</v>
      </c>
      <c r="AP58" s="354">
        <v>26304</v>
      </c>
      <c r="AQ58" s="355">
        <v>-5.4</v>
      </c>
      <c r="AR58" s="356">
        <v>-60</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558</v>
      </c>
      <c r="AL59" s="335"/>
      <c r="AM59" s="343">
        <v>16657621</v>
      </c>
      <c r="AN59" s="344">
        <v>54355</v>
      </c>
      <c r="AO59" s="345">
        <v>27.8</v>
      </c>
      <c r="AP59" s="346">
        <v>48088</v>
      </c>
      <c r="AQ59" s="347">
        <v>3.6</v>
      </c>
      <c r="AR59" s="348">
        <v>24.2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554</v>
      </c>
      <c r="AM60" s="351">
        <v>7135722</v>
      </c>
      <c r="AN60" s="352">
        <v>23284</v>
      </c>
      <c r="AO60" s="353">
        <v>36.1</v>
      </c>
      <c r="AP60" s="354">
        <v>25183</v>
      </c>
      <c r="AQ60" s="355">
        <v>-4.3</v>
      </c>
      <c r="AR60" s="356">
        <v>40.4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559</v>
      </c>
      <c r="AL61" s="357"/>
      <c r="AM61" s="358">
        <v>21781892</v>
      </c>
      <c r="AN61" s="359">
        <v>71102</v>
      </c>
      <c r="AO61" s="360">
        <v>6.2</v>
      </c>
      <c r="AP61" s="361">
        <v>48931</v>
      </c>
      <c r="AQ61" s="362">
        <v>3.2</v>
      </c>
      <c r="AR61" s="348">
        <v>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554</v>
      </c>
      <c r="AM62" s="351">
        <v>9529586</v>
      </c>
      <c r="AN62" s="352">
        <v>31105</v>
      </c>
      <c r="AO62" s="353">
        <v>9.4</v>
      </c>
      <c r="AP62" s="354">
        <v>25708</v>
      </c>
      <c r="AQ62" s="355">
        <v>2.2999999999999998</v>
      </c>
      <c r="AR62" s="356">
        <v>7.1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83SW3+XemSkpoPgACTXSoT2KqjJJv86bwyj279SnYFKFVysbG4yUdF7fIIfwQz+h5tMymfZXco3R0cUxA0eW+w==" saltValue="fcLrp8wHuO/fffpTY0CD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lh1BdoAlJXbLpo8en6vjlgH37FkgJRYQ42oV5Tr+zzEIV2QRodDnNoqgL5Q6e35eDiL/cVg7wc5KFgYwUkUTQ==" saltValue="5z0zww22XJJZwbedx1Lp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7LZsRbnQPAeb28bRtiWnNtFDZV/YMcMSpTbkKJC0DxRkvVO0M/feVrTYngIUnL6N0rkn/7Nj0TvkgQzbItbFA==" saltValue="+f3WrV5uzaEI+f/Z9w+t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13" t="s">
        <v>3</v>
      </c>
      <c r="D47" s="1213"/>
      <c r="E47" s="1214"/>
      <c r="F47" s="11">
        <v>10.87</v>
      </c>
      <c r="G47" s="12">
        <v>10.84</v>
      </c>
      <c r="H47" s="12">
        <v>11.09</v>
      </c>
      <c r="I47" s="12">
        <v>11.13</v>
      </c>
      <c r="J47" s="13">
        <v>11.12</v>
      </c>
    </row>
    <row r="48" spans="2:10" ht="57.75" customHeight="1">
      <c r="B48" s="14"/>
      <c r="C48" s="1215" t="s">
        <v>4</v>
      </c>
      <c r="D48" s="1215"/>
      <c r="E48" s="1216"/>
      <c r="F48" s="15">
        <v>2.0099999999999998</v>
      </c>
      <c r="G48" s="16">
        <v>1.57</v>
      </c>
      <c r="H48" s="16">
        <v>1.69</v>
      </c>
      <c r="I48" s="16">
        <v>1.48</v>
      </c>
      <c r="J48" s="17">
        <v>1.52</v>
      </c>
    </row>
    <row r="49" spans="2:10" ht="57.75" customHeight="1" thickBot="1">
      <c r="B49" s="18"/>
      <c r="C49" s="1217" t="s">
        <v>5</v>
      </c>
      <c r="D49" s="1217"/>
      <c r="E49" s="1218"/>
      <c r="F49" s="19">
        <v>2.1</v>
      </c>
      <c r="G49" s="20" t="s">
        <v>568</v>
      </c>
      <c r="H49" s="20">
        <v>0.18</v>
      </c>
      <c r="I49" s="20">
        <v>0.79</v>
      </c>
      <c r="J49" s="21">
        <v>0.08</v>
      </c>
    </row>
    <row r="50" spans="2:10" ht="13.5" customHeight="1"/>
    <row r="51" spans="2:10" ht="13.5" hidden="1" customHeight="1"/>
    <row r="52" spans="2:10" ht="13.5" hidden="1" customHeight="1"/>
    <row r="53" spans="2:10" ht="13.5" hidden="1" customHeight="1"/>
  </sheetData>
  <sheetProtection algorithmName="SHA-512" hashValue="ixTTYq8sAhK/5hqXKzcPKh2/bHuC4zM4/zopx+Yrb6MoFI4Lcz4hQYNKyDayutnyLn0IZMuS1JXcqE0QXCeS+A==" saltValue="C/G7FOqBYiPMSsMmwzk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2019-03-20T02:41:35Z</cp:lastPrinted>
  <dcterms:created xsi:type="dcterms:W3CDTF">2019-02-14T04:45:21Z</dcterms:created>
  <dcterms:modified xsi:type="dcterms:W3CDTF">2019-10-31T00:48:44Z</dcterms:modified>
  <cp:category/>
</cp:coreProperties>
</file>