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concurrentManualCount="2"/>
</workbook>
</file>

<file path=xl/calcChain.xml><?xml version="1.0" encoding="utf-8"?>
<calcChain xmlns="http://schemas.openxmlformats.org/spreadsheetml/2006/main">
  <c r="AO34" i="9"/>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37"/>
  <c r="CO36"/>
  <c r="BE36"/>
  <c r="AM36"/>
  <c r="U36"/>
  <c r="C36"/>
  <c r="BW35"/>
  <c r="BW36" s="1"/>
  <c r="BE35"/>
  <c r="AM35"/>
  <c r="U35"/>
  <c r="C35"/>
  <c r="BW34"/>
  <c r="BE34"/>
  <c r="AM34"/>
  <c r="U34"/>
  <c r="C34"/>
  <c r="BW37" l="1"/>
  <c r="BW38" s="1"/>
  <c r="BW39" s="1"/>
  <c r="BW40" s="1"/>
  <c r="BW41" s="1"/>
  <c r="BW42" s="1"/>
  <c r="BW43" s="1"/>
  <c r="CO34"/>
  <c r="CO35"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alcChain>
</file>

<file path=xl/sharedStrings.xml><?xml version="1.0" encoding="utf-8"?>
<sst xmlns="http://schemas.openxmlformats.org/spreadsheetml/2006/main" count="1097" uniqueCount="569">
  <si>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</si>
  <si>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</si>
  <si>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</si>
  <si>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</si>
  <si>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</si>
  <si>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</si>
  <si>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</si>
  <si>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</si>
  <si>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</si>
  <si>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</si>
  <si>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</si>
  <si>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</si>
  <si>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</si>
  <si>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</si>
  <si>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</si>
  <si>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</si>
  <si>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</si>
  <si>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</si>
  <si>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</si>
  <si>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</si>
  <si>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</si>
  <si>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</si>
  <si>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</si>
  <si>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</si>
  <si>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</si>
  <si>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</si>
  <si>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</si>
  <si>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</si>
  <si>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</si>
  <si>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</si>
  <si>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</si>
  <si>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</si>
  <si>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</si>
  <si>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</si>
  <si>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</si>
  <si>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</si>
  <si>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</si>
  <si>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</si>
  <si>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</si>
  <si>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</si>
  <si>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</si>
  <si>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</si>
  <si>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</si>
  <si>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</si>
  <si>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</si>
  <si>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</si>
  <si>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</si>
  <si>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</si>
  <si>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</si>
  <si>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</si>
  <si>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</si>
  <si>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</si>
  <si>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</si>
  <si>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</si>
  <si>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</si>
  <si>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</si>
  <si>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</si>
  <si>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</si>
  <si>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</si>
  <si>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</si>
  <si>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</si>
  <si>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</si>
  <si>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</si>
  <si>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</si>
  <si>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</si>
  <si>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</si>
  <si>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</si>
  <si>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</si>
  <si>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</si>
  <si>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</si>
  <si>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</si>
  <si>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</si>
  <si>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</si>
  <si>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</si>
  <si>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</si>
  <si>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</si>
  <si>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</si>
  <si>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</si>
  <si>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</si>
  <si>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</si>
  <si>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</si>
  <si>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川崎町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</si>
  <si>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</si>
  <si>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</si>
  <si>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</si>
  <si>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</si>
  <si>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</si>
  <si>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</si>
  <si>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</si>
  <si>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</si>
  <si>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</si>
  <si>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</si>
  <si>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</si>
  <si>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</si>
  <si>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</si>
  <si>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</si>
  <si>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</si>
  <si>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</si>
  <si>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</si>
  <si>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</si>
  <si>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</si>
  <si>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</si>
  <si>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</si>
  <si>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</si>
  <si>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</si>
  <si>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</si>
  <si>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</si>
  <si>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</si>
  <si>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</si>
  <si>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</si>
  <si>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</si>
  <si>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</si>
  <si>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</si>
  <si>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</si>
  <si>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</si>
  <si>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</si>
  <si>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</si>
  <si>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</si>
  <si>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</si>
  <si>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</si>
  <si>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</si>
  <si>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</si>
  <si>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</si>
  <si>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</si>
  <si>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</si>
  <si>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</si>
  <si>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</si>
  <si>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</si>
  <si>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</si>
  <si>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</si>
  <si>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</si>
  <si>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</si>
  <si>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</si>
  <si>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</si>
  <si>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</si>
  <si>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</si>
  <si>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</si>
  <si>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</si>
  <si>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</si>
  <si>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</si>
  <si>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</si>
  <si>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</si>
  <si>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</si>
  <si>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</si>
  <si>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</si>
  <si>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</si>
  <si>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</si>
  <si>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</si>
  <si>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</si>
  <si>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</si>
  <si>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</si>
  <si>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</si>
  <si>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</si>
  <si>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</si>
  <si>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</si>
  <si>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</si>
  <si>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</si>
  <si>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</si>
  <si>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</si>
  <si>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</si>
  <si>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</si>
  <si>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</si>
  <si>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</si>
  <si>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</si>
  <si>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</si>
  <si>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</si>
  <si>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</si>
  <si>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</si>
  <si>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</si>
  <si>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</si>
  <si>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</si>
  <si>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</si>
  <si>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</si>
  <si>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</si>
  <si>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</si>
  <si>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</si>
  <si>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</si>
  <si>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</si>
  <si>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</si>
  <si>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</si>
  <si>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</si>
  <si>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</si>
  <si>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</si>
  <si>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</si>
  <si>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</si>
  <si>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</si>
  <si>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</si>
  <si>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</si>
  <si>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</si>
  <si>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</si>
  <si>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</si>
  <si>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</si>
  <si>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福岡県川崎町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</si>
  <si>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</si>
  <si>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</si>
  <si>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</si>
  <si>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</si>
  <si>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</si>
  <si>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</si>
  <si>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</si>
  <si>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</si>
  <si>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</si>
  <si>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</si>
  <si>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</si>
  <si>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</si>
  <si>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</si>
  <si>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</si>
  <si>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</si>
  <si>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</si>
  <si>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</si>
  <si>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</si>
  <si>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</si>
  <si>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</si>
  <si>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</si>
  <si>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</si>
  <si>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</si>
  <si>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</si>
  <si>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</si>
  <si>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</si>
  <si>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</si>
  <si>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</si>
  <si>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</si>
  <si>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</si>
  <si>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</si>
  <si>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</si>
  <si>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</si>
  <si>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</si>
  <si>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</si>
  <si>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</si>
  <si>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</si>
  <si>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</si>
  <si>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</si>
  <si>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</si>
  <si>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</si>
  <si>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</si>
  <si>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</si>
  <si>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</si>
  <si>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</si>
  <si>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</si>
  <si>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</si>
  <si>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</si>
  <si>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</si>
  <si>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</si>
  <si>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</si>
  <si>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</si>
  <si>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</si>
  <si>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</si>
  <si>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</si>
  <si>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</si>
  <si>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</si>
  <si>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</si>
  <si>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</si>
  <si>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</si>
  <si>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</si>
  <si>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</si>
  <si>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</si>
  <si>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</si>
  <si>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</si>
  <si>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</si>
  <si>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</si>
  <si>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</si>
  <si>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</si>
  <si>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</si>
  <si>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</si>
  <si>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</si>
  <si>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</si>
  <si>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</si>
  <si>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</si>
  <si>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</si>
  <si>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</si>
  <si>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</si>
  <si>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</si>
  <si>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</si>
  <si>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</si>
  <si>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</si>
  <si>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</si>
  <si>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</si>
  <si>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</si>
  <si>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</si>
  <si>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</si>
  <si>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</si>
  <si>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</si>
  <si>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</si>
  <si>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</si>
  <si>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</si>
  <si>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</si>
  <si>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</si>
  <si>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</si>
  <si>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</si>
  <si>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</si>
  <si>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</si>
  <si>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</si>
  <si>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</si>
  <si>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</si>
  <si>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</si>
  <si>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</si>
  <si>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</si>
  <si>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</si>
  <si>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</si>
  <si>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</si>
  <si>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</si>
  <si>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</si>
  <si>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</si>
  <si>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</si>
  <si>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</si>
  <si>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</si>
  <si>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</si>
  <si>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</si>
  <si>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</si>
  <si>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</si>
  <si>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</si>
  <si>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工業用水道</t>
    <phoneticPr fontId="18"/>
  </si>
  <si>
    <t>加入世帯数(世帯)</t>
  </si>
  <si>
    <t>　　うち一部事務組合負担金</t>
    <phoneticPr fontId="5"/>
  </si>
  <si>
    <t>交通</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</si>
  <si>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</si>
  <si>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</si>
  <si>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</si>
  <si>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</si>
  <si>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</si>
  <si>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</si>
  <si>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</si>
  <si>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</si>
  <si>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</si>
  <si>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</si>
  <si>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</si>
  <si>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</si>
  <si>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</si>
  <si>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</si>
  <si>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</si>
  <si>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</si>
  <si>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</si>
  <si>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</si>
  <si>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</si>
  <si>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</si>
  <si>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</si>
  <si>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</si>
  <si>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</si>
  <si>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</si>
  <si>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</si>
  <si>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福岡県川崎町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</si>
  <si>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</si>
  <si>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</si>
  <si>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</si>
  <si>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</si>
  <si>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</si>
  <si>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</si>
  <si>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</si>
  <si>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</si>
  <si>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</si>
  <si>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</si>
  <si>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</si>
  <si>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</si>
  <si>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</si>
  <si>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</si>
  <si>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</si>
  <si>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</si>
  <si>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</si>
  <si>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</si>
  <si>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</si>
  <si>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</si>
  <si>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学校給食センター特別会計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</si>
  <si>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</si>
  <si>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</si>
  <si>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</si>
  <si>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</si>
  <si>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</si>
  <si>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</si>
  <si>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</si>
  <si>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</si>
  <si>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</si>
  <si>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</si>
  <si>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</si>
  <si>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</si>
  <si>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</si>
  <si>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</si>
  <si>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</si>
  <si>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</si>
  <si>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</si>
  <si>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</si>
  <si>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</si>
  <si>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</si>
  <si>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</si>
  <si>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</si>
  <si>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</si>
  <si>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</si>
  <si>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</si>
  <si>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</si>
  <si>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</si>
  <si>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</si>
  <si>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</si>
  <si>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</si>
  <si>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</si>
  <si>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</si>
  <si>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</si>
  <si>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</si>
  <si>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</si>
  <si>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</si>
  <si>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</si>
  <si>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</si>
  <si>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</si>
  <si>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</si>
  <si>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</si>
  <si>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</si>
  <si>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</si>
  <si>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</si>
  <si>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</si>
  <si>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</si>
  <si>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</si>
  <si>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</si>
  <si>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</si>
  <si>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</si>
  <si>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</si>
  <si>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</si>
  <si>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</si>
  <si>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</si>
  <si>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</si>
  <si>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</si>
  <si>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</si>
  <si>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</si>
  <si>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</si>
  <si>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</si>
  <si>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</si>
  <si>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</si>
  <si>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</si>
  <si>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</si>
  <si>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</si>
  <si>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</si>
  <si>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</si>
  <si>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</si>
  <si>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</si>
  <si>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</si>
  <si>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</si>
  <si>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</si>
  <si>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</si>
  <si>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</si>
  <si>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</si>
  <si>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</si>
  <si>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</si>
  <si>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</si>
  <si>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</si>
  <si>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</si>
  <si>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</si>
  <si>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</si>
  <si>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</si>
  <si>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</si>
  <si>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</si>
  <si>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</si>
  <si>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</si>
  <si>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</si>
  <si>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</si>
  <si>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</si>
  <si>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</si>
  <si>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</si>
  <si>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</si>
  <si>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</si>
  <si>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</si>
  <si>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</si>
  <si>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</si>
  <si>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</si>
  <si>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</si>
  <si>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</si>
  <si>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</si>
  <si>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</si>
  <si>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</si>
  <si>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</si>
  <si>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</si>
  <si>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</si>
  <si>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</si>
  <si>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</si>
  <si>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</si>
  <si>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</si>
  <si>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</si>
  <si>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</si>
  <si>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</si>
  <si>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</si>
  <si>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</si>
  <si>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</si>
  <si>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</si>
  <si>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</si>
  <si>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</si>
  <si>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</si>
  <si>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</si>
  <si>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</si>
  <si>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</si>
  <si>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</si>
  <si>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</si>
  <si>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</si>
  <si>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</si>
  <si>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</si>
  <si>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</si>
  <si>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</si>
  <si>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</si>
  <si>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</si>
  <si>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</si>
  <si>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</si>
  <si>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</si>
  <si>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</si>
  <si>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</si>
  <si>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</si>
  <si>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</si>
  <si>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</si>
  <si>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</si>
  <si>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</si>
  <si>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</si>
  <si>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</si>
  <si>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</si>
  <si>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</si>
  <si>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</si>
  <si>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</si>
  <si>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</si>
  <si>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</si>
  <si>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</si>
  <si>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</si>
  <si>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0.45</t>
  </si>
  <si>
    <t>国民健康保険事業勘定特別会計</t>
  </si>
  <si>
    <t>▲ 14.59</t>
  </si>
  <si>
    <t>▲ 14.31</t>
  </si>
  <si>
    <t>▲ 15.08</t>
  </si>
  <si>
    <t>▲ 14.37</t>
  </si>
  <si>
    <t>▲ 12.54</t>
  </si>
  <si>
    <t>住宅新築資金等貸付事業特別会計</t>
  </si>
  <si>
    <t>▲ 12.33</t>
  </si>
  <si>
    <t>▲ 12.62</t>
  </si>
  <si>
    <t>▲ 12.50</t>
  </si>
  <si>
    <t>▲ 12.27</t>
  </si>
  <si>
    <t>▲ 11.56</t>
  </si>
  <si>
    <t>学校給食センター特別会計</t>
  </si>
  <si>
    <t>▲ 0.10</t>
  </si>
  <si>
    <t>▲ 0.08</t>
  </si>
  <si>
    <t>一般会計</t>
  </si>
  <si>
    <t>水道事業会計</t>
  </si>
  <si>
    <t>後期高齢者医療特別会計</t>
  </si>
  <si>
    <t>その他会計（赤字）</t>
  </si>
  <si>
    <t>その他会計（黒字）</t>
  </si>
  <si>
    <t>-</t>
    <phoneticPr fontId="2"/>
  </si>
  <si>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2"/>
  </si>
  <si>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
  </si>
  <si>
    <t>福岡県田川地区消防組合（一般会計）</t>
    <rPh sb="0" eb="3">
      <t>フクオカケン</t>
    </rPh>
    <rPh sb="3" eb="5">
      <t>タガワ</t>
    </rPh>
    <rPh sb="5" eb="7">
      <t>チク</t>
    </rPh>
    <rPh sb="7" eb="9">
      <t>ショウボウ</t>
    </rPh>
    <rPh sb="9" eb="11">
      <t>クミアイ</t>
    </rPh>
    <rPh sb="12" eb="14">
      <t>イッパン</t>
    </rPh>
    <rPh sb="14" eb="16">
      <t>カイケイ</t>
    </rPh>
    <phoneticPr fontId="2"/>
  </si>
  <si>
    <t>田川郡東部環境衛生施設組合（一般会計）</t>
    <rPh sb="0" eb="3">
      <t>タガワグン</t>
    </rPh>
    <rPh sb="3" eb="5">
      <t>トウブ</t>
    </rPh>
    <rPh sb="5" eb="7">
      <t>カンキョウ</t>
    </rPh>
    <rPh sb="7" eb="9">
      <t>エイセイ</t>
    </rPh>
    <rPh sb="9" eb="11">
      <t>シセツ</t>
    </rPh>
    <rPh sb="11" eb="13">
      <t>クミアイ</t>
    </rPh>
    <rPh sb="14" eb="16">
      <t>イッパン</t>
    </rPh>
    <rPh sb="16" eb="18">
      <t>カイケイ</t>
    </rPh>
    <phoneticPr fontId="2"/>
  </si>
  <si>
    <t>田川地区斎場組合（一般会計）</t>
    <rPh sb="0" eb="2">
      <t>タガワ</t>
    </rPh>
    <rPh sb="2" eb="4">
      <t>チク</t>
    </rPh>
    <rPh sb="4" eb="6">
      <t>サイジョウ</t>
    </rPh>
    <rPh sb="6" eb="8">
      <t>クミアイ</t>
    </rPh>
    <rPh sb="9" eb="11">
      <t>イッパン</t>
    </rPh>
    <rPh sb="11" eb="13">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</si>
  <si>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</si>
  <si>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</si>
  <si>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田川地区清掃施設組合（一般会計）</t>
    <rPh sb="0" eb="2">
      <t>タガワ</t>
    </rPh>
    <rPh sb="2" eb="4">
      <t>チク</t>
    </rPh>
    <rPh sb="4" eb="6">
      <t>セイソウ</t>
    </rPh>
    <rPh sb="6" eb="8">
      <t>シセツ</t>
    </rPh>
    <rPh sb="8" eb="10">
      <t>クミアイ</t>
    </rPh>
    <rPh sb="11" eb="13">
      <t>イッパン</t>
    </rPh>
    <rPh sb="13" eb="15">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</si>
  <si>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</si>
  <si>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</si>
  <si>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</si>
  <si>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</si>
  <si>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</si>
  <si>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川崎町立病院</t>
    <rPh sb="0" eb="2">
      <t>カワサキ</t>
    </rPh>
    <rPh sb="2" eb="4">
      <t>チョウリツ</t>
    </rPh>
    <rPh sb="4" eb="6">
      <t>ビョウイン</t>
    </rPh>
    <phoneticPr fontId="2"/>
  </si>
  <si>
    <t>川崎Ｄｅ・愛</t>
    <rPh sb="0" eb="2">
      <t>カワサキ</t>
    </rPh>
    <rPh sb="5" eb="6">
      <t>アイ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</si>
  <si>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</si>
  <si>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5" eb="17">
      <t>キキン</t>
    </rPh>
    <rPh sb="17" eb="19">
      <t>トクベツ</t>
    </rPh>
    <phoneticPr fontId="2"/>
  </si>
  <si>
    <t>田川地区水道企業団（田川地区水道企業団水道用水供給事業会計）</t>
    <rPh sb="0" eb="2">
      <t>タガワ</t>
    </rPh>
    <rPh sb="2" eb="4">
      <t>チク</t>
    </rPh>
    <rPh sb="4" eb="6">
      <t>スイドウ</t>
    </rPh>
    <rPh sb="6" eb="8">
      <t>キギョウ</t>
    </rPh>
    <rPh sb="8" eb="9">
      <t>ダン</t>
    </rPh>
    <rPh sb="10" eb="12">
      <t>タガワ</t>
    </rPh>
    <rPh sb="12" eb="14">
      <t>チク</t>
    </rPh>
    <rPh sb="14" eb="16">
      <t>スイドウ</t>
    </rPh>
    <rPh sb="16" eb="18">
      <t>キギョウ</t>
    </rPh>
    <rPh sb="18" eb="19">
      <t>ダン</t>
    </rPh>
    <rPh sb="19" eb="21">
      <t>スイドウ</t>
    </rPh>
    <rPh sb="21" eb="23">
      <t>ヨウスイ</t>
    </rPh>
    <rPh sb="23" eb="25">
      <t>キョウキュウ</t>
    </rPh>
    <rPh sb="25" eb="27">
      <t>ジギョウ</t>
    </rPh>
    <rPh sb="27" eb="29">
      <t>カイケイ</t>
    </rPh>
    <phoneticPr fontId="2"/>
  </si>
  <si>
    <t>法適用企業</t>
    <rPh sb="0" eb="1">
      <t>ホウ</t>
    </rPh>
    <rPh sb="1" eb="3">
      <t>テキヨウ</t>
    </rPh>
    <rPh sb="3" eb="5">
      <t>キギョウ</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</si>
  <si>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</si>
  <si>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</si>
  <si>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</si>
  <si>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</si>
  <si>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</si>
  <si>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</si>
  <si>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</si>
  <si>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</si>
  <si>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</si>
  <si>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</si>
  <si>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</si>
  <si>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将来負担比率及び実質公債費率は、類似団体と比較して高いものの減少傾向にある。主な要因は、定年退職者と新規職員の入替えにより、退職手当見込額が減少したことや新規発行の抑制による。</t>
    <rPh sb="1" eb="3">
      <t>ショウライ</t>
    </rPh>
    <rPh sb="3" eb="5">
      <t>フタン</t>
    </rPh>
    <rPh sb="5" eb="7">
      <t>ヒリツ</t>
    </rPh>
    <rPh sb="7" eb="8">
      <t>オヨ</t>
    </rPh>
    <rPh sb="9" eb="11">
      <t>ジッシツ</t>
    </rPh>
    <rPh sb="11" eb="14">
      <t>コウサイヒ</t>
    </rPh>
    <rPh sb="14" eb="15">
      <t>リツ</t>
    </rPh>
    <rPh sb="17" eb="19">
      <t>ルイジ</t>
    </rPh>
    <rPh sb="19" eb="21">
      <t>ダンタイ</t>
    </rPh>
    <rPh sb="22" eb="24">
      <t>ヒカク</t>
    </rPh>
    <rPh sb="26" eb="27">
      <t>タカ</t>
    </rPh>
    <rPh sb="31" eb="33">
      <t>ゲンショウ</t>
    </rPh>
    <rPh sb="33" eb="35">
      <t>ケイコウ</t>
    </rPh>
    <rPh sb="39" eb="40">
      <t>オモ</t>
    </rPh>
    <rPh sb="41" eb="43">
      <t>ヨウイン</t>
    </rPh>
    <rPh sb="45" eb="47">
      <t>テイネン</t>
    </rPh>
    <rPh sb="47" eb="49">
      <t>タイショク</t>
    </rPh>
    <rPh sb="49" eb="50">
      <t>シャ</t>
    </rPh>
    <rPh sb="51" eb="53">
      <t>シンキ</t>
    </rPh>
    <rPh sb="53" eb="55">
      <t>ショクイン</t>
    </rPh>
    <rPh sb="56" eb="58">
      <t>イレカ</t>
    </rPh>
    <rPh sb="63" eb="65">
      <t>タイショク</t>
    </rPh>
    <rPh sb="65" eb="67">
      <t>テアテ</t>
    </rPh>
    <rPh sb="67" eb="69">
      <t>ミコミ</t>
    </rPh>
    <rPh sb="69" eb="70">
      <t>ガク</t>
    </rPh>
    <rPh sb="71" eb="73">
      <t>ゲンショウ</t>
    </rPh>
    <rPh sb="78" eb="80">
      <t>シンキ</t>
    </rPh>
    <rPh sb="80" eb="82">
      <t>ハッコウ</t>
    </rPh>
    <rPh sb="83" eb="85">
      <t>ヨクセイ</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</si>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</sst>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5"/>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61557</c:v>
                </c:pt>
                <c:pt idx="1">
                  <c:v>69806</c:v>
                </c:pt>
                <c:pt idx="2">
                  <c:v>74444</c:v>
                </c:pt>
                <c:pt idx="3">
                  <c:v>85205</c:v>
                </c:pt>
                <c:pt idx="4">
                  <c:v>69469</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73063</c:v>
                </c:pt>
                <c:pt idx="1">
                  <c:v>55776</c:v>
                </c:pt>
                <c:pt idx="2">
                  <c:v>110644</c:v>
                </c:pt>
                <c:pt idx="3">
                  <c:v>57321</c:v>
                </c:pt>
                <c:pt idx="4">
                  <c:v>92455</c:v>
                </c:pt>
              </c:numCache>
            </c:numRef>
          </c:val>
        </c:ser>
        <c:marker val="1"/>
        <c:axId val="85419520"/>
        <c:axId val="85421440"/>
      </c:lineChart>
      <c:catAx>
        <c:axId val="85419520"/>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5421440"/>
        <c:crosses val="autoZero"/>
        <c:auto val="1"/>
        <c:lblAlgn val="ctr"/>
        <c:lblOffset val="100"/>
        <c:tickLblSkip val="1"/>
        <c:tickMarkSkip val="1"/>
      </c:catAx>
      <c:valAx>
        <c:axId val="85421440"/>
        <c:scaling>
          <c:orientation val="minMax"/>
          <c:max val="14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55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5419520"/>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32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15.15</c:v>
                </c:pt>
                <c:pt idx="1">
                  <c:v>14.74</c:v>
                </c:pt>
                <c:pt idx="2">
                  <c:v>15.22</c:v>
                </c:pt>
                <c:pt idx="3">
                  <c:v>14.76</c:v>
                </c:pt>
                <c:pt idx="4">
                  <c:v>14.35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22.53</c:v>
                </c:pt>
                <c:pt idx="1">
                  <c:v>27.05</c:v>
                </c:pt>
                <c:pt idx="2">
                  <c:v>27.37</c:v>
                </c:pt>
                <c:pt idx="3">
                  <c:v>27.42</c:v>
                </c:pt>
                <c:pt idx="4">
                  <c:v>30.41</c:v>
                </c:pt>
              </c:numCache>
            </c:numRef>
          </c:val>
        </c:ser>
        <c:gapWidth val="250"/>
        <c:overlap val="100"/>
        <c:axId val="110355968"/>
        <c:axId val="110357888"/>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4.28</c:v>
                </c:pt>
                <c:pt idx="1">
                  <c:v>4.8899999999999997</c:v>
                </c:pt>
                <c:pt idx="2">
                  <c:v>0.33</c:v>
                </c:pt>
                <c:pt idx="3">
                  <c:v>-0.45</c:v>
                </c:pt>
                <c:pt idx="4">
                  <c:v>4.3600000000000003</c:v>
                </c:pt>
              </c:numCache>
            </c:numRef>
          </c:val>
        </c:ser>
        <c:marker val="1"/>
        <c:axId val="110355968"/>
        <c:axId val="110357888"/>
      </c:lineChart>
      <c:catAx>
        <c:axId val="110355968"/>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0357888"/>
        <c:crosses val="autoZero"/>
        <c:auto val="1"/>
        <c:lblAlgn val="ctr"/>
        <c:lblOffset val="100"/>
        <c:tickLblSkip val="1"/>
        <c:tickMarkSkip val="1"/>
      </c:catAx>
      <c:valAx>
        <c:axId val="11035788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35596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5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0.05</c:v>
                </c:pt>
                <c:pt idx="2">
                  <c:v>#N/A</c:v>
                </c:pt>
                <c:pt idx="3">
                  <c:v>0.06</c:v>
                </c:pt>
                <c:pt idx="4">
                  <c:v>#N/A</c:v>
                </c:pt>
                <c:pt idx="5">
                  <c:v>0.05</c:v>
                </c:pt>
                <c:pt idx="6">
                  <c:v>#N/A</c:v>
                </c:pt>
                <c:pt idx="7">
                  <c:v>0.05</c:v>
                </c:pt>
                <c:pt idx="8">
                  <c:v>#N/A</c:v>
                </c:pt>
                <c:pt idx="9">
                  <c:v>0.06</c:v>
                </c:pt>
              </c:numCache>
            </c:numRef>
          </c:val>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1.03</c:v>
                </c:pt>
                <c:pt idx="2">
                  <c:v>#N/A</c:v>
                </c:pt>
                <c:pt idx="3">
                  <c:v>1.75</c:v>
                </c:pt>
                <c:pt idx="4">
                  <c:v>#N/A</c:v>
                </c:pt>
                <c:pt idx="5">
                  <c:v>1.53</c:v>
                </c:pt>
                <c:pt idx="6">
                  <c:v>#N/A</c:v>
                </c:pt>
                <c:pt idx="7">
                  <c:v>1.4</c:v>
                </c:pt>
                <c:pt idx="8">
                  <c:v>#N/A</c:v>
                </c:pt>
                <c:pt idx="9">
                  <c:v>1.22</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27.59</c:v>
                </c:pt>
                <c:pt idx="2">
                  <c:v>#N/A</c:v>
                </c:pt>
                <c:pt idx="3">
                  <c:v>27.46</c:v>
                </c:pt>
                <c:pt idx="4">
                  <c:v>#N/A</c:v>
                </c:pt>
                <c:pt idx="5">
                  <c:v>27.82</c:v>
                </c:pt>
                <c:pt idx="6">
                  <c:v>#N/A</c:v>
                </c:pt>
                <c:pt idx="7">
                  <c:v>27.14</c:v>
                </c:pt>
                <c:pt idx="8">
                  <c:v>#N/A</c:v>
                </c:pt>
                <c:pt idx="9">
                  <c:v>26</c:v>
                </c:pt>
              </c:numCache>
            </c:numRef>
          </c:val>
        </c:ser>
        <c:ser>
          <c:idx val="7"/>
          <c:order val="7"/>
          <c:tx>
            <c:strRef>
              <c:f>データシート!$A$34</c:f>
              <c:strCache>
                <c:ptCount val="1"/>
                <c:pt idx="0">
                  <c:v>学校給食センター特別会計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0.1</c:v>
                </c:pt>
                <c:pt idx="1">
                  <c:v>#N/A</c:v>
                </c:pt>
                <c:pt idx="2">
                  <c:v>0.1</c:v>
                </c:pt>
                <c:pt idx="3">
                  <c:v>#N/A</c:v>
                </c:pt>
                <c:pt idx="4">
                  <c:v>0.1</c:v>
                </c:pt>
                <c:pt idx="5">
                  <c:v>#N/A</c:v>
                </c:pt>
                <c:pt idx="6">
                  <c:v>0.1</c:v>
                </c:pt>
                <c:pt idx="7">
                  <c:v>#N/A</c:v>
                </c:pt>
                <c:pt idx="8">
                  <c:v>0.08</c:v>
                </c:pt>
                <c:pt idx="9">
                  <c:v>#N/A</c:v>
                </c:pt>
              </c:numCache>
            </c:numRef>
          </c:val>
        </c:ser>
        <c:ser>
          <c:idx val="8"/>
          <c:order val="8"/>
          <c:tx>
            <c:strRef>
              <c:f>データシート!$A$35</c:f>
              <c:strCache>
                <c:ptCount val="1"/>
                <c:pt idx="0">
                  <c:v>住宅新築資金等貸付事業特別会計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12.33</c:v>
                </c:pt>
                <c:pt idx="1">
                  <c:v>#N/A</c:v>
                </c:pt>
                <c:pt idx="2">
                  <c:v>12.62</c:v>
                </c:pt>
                <c:pt idx="3">
                  <c:v>#N/A</c:v>
                </c:pt>
                <c:pt idx="4">
                  <c:v>12.5</c:v>
                </c:pt>
                <c:pt idx="5">
                  <c:v>#N/A</c:v>
                </c:pt>
                <c:pt idx="6">
                  <c:v>12.27</c:v>
                </c:pt>
                <c:pt idx="7">
                  <c:v>#N/A</c:v>
                </c:pt>
                <c:pt idx="8">
                  <c:v>11.56</c:v>
                </c:pt>
                <c:pt idx="9">
                  <c:v>#N/A</c:v>
                </c:pt>
              </c:numCache>
            </c:numRef>
          </c:val>
        </c:ser>
        <c:ser>
          <c:idx val="9"/>
          <c:order val="9"/>
          <c:tx>
            <c:strRef>
              <c:f>データシート!$A$36</c:f>
              <c:strCache>
                <c:ptCount val="1"/>
                <c:pt idx="0">
                  <c:v>国民健康保険事業勘定特別会計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14.59</c:v>
                </c:pt>
                <c:pt idx="1">
                  <c:v>#N/A</c:v>
                </c:pt>
                <c:pt idx="2">
                  <c:v>14.31</c:v>
                </c:pt>
                <c:pt idx="3">
                  <c:v>#N/A</c:v>
                </c:pt>
                <c:pt idx="4">
                  <c:v>15.08</c:v>
                </c:pt>
                <c:pt idx="5">
                  <c:v>#N/A</c:v>
                </c:pt>
                <c:pt idx="6">
                  <c:v>14.37</c:v>
                </c:pt>
                <c:pt idx="7">
                  <c:v>#N/A</c:v>
                </c:pt>
                <c:pt idx="8">
                  <c:v>12.54</c:v>
                </c:pt>
                <c:pt idx="9">
                  <c:v>#N/A</c:v>
                </c:pt>
              </c:numCache>
            </c:numRef>
          </c:val>
        </c:ser>
        <c:overlap val="100"/>
        <c:axId val="111040000"/>
        <c:axId val="111041536"/>
      </c:barChart>
      <c:catAx>
        <c:axId val="11104000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1041536"/>
        <c:crosses val="autoZero"/>
        <c:auto val="1"/>
        <c:lblAlgn val="ctr"/>
        <c:lblOffset val="100"/>
        <c:tickLblSkip val="1"/>
        <c:tickMarkSkip val="1"/>
      </c:catAx>
      <c:valAx>
        <c:axId val="111041536"/>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040000"/>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59E-2"/>
          <c:y val="8.7976539589442848E-2"/>
          <c:w val="0.90356317136844166"/>
          <c:h val="0.63929618768328544"/>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1165</c:v>
                </c:pt>
                <c:pt idx="5">
                  <c:v>1112</c:v>
                </c:pt>
                <c:pt idx="8">
                  <c:v>1014</c:v>
                </c:pt>
                <c:pt idx="11">
                  <c:v>1048</c:v>
                </c:pt>
                <c:pt idx="14">
                  <c:v>1105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1</c:v>
                </c:pt>
                <c:pt idx="3">
                  <c:v>2</c:v>
                </c:pt>
                <c:pt idx="6">
                  <c:v>2</c:v>
                </c:pt>
                <c:pt idx="9">
                  <c:v>2</c:v>
                </c:pt>
                <c:pt idx="12">
                  <c:v>2</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61</c:v>
                </c:pt>
                <c:pt idx="3">
                  <c:v>50</c:v>
                </c:pt>
                <c:pt idx="6">
                  <c:v>35</c:v>
                </c:pt>
                <c:pt idx="9">
                  <c:v>37</c:v>
                </c:pt>
                <c:pt idx="12">
                  <c:v>77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c:v>
                </c:pt>
                <c:pt idx="3">
                  <c:v>3</c:v>
                </c:pt>
                <c:pt idx="6">
                  <c:v>3</c:v>
                </c:pt>
                <c:pt idx="9">
                  <c:v>3</c:v>
                </c:pt>
                <c:pt idx="12">
                  <c:v>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1562</c:v>
                </c:pt>
                <c:pt idx="3">
                  <c:v>1495</c:v>
                </c:pt>
                <c:pt idx="6">
                  <c:v>1391</c:v>
                </c:pt>
                <c:pt idx="9">
                  <c:v>1366</c:v>
                </c:pt>
                <c:pt idx="12">
                  <c:v>1389</c:v>
                </c:pt>
              </c:numCache>
            </c:numRef>
          </c:val>
        </c:ser>
        <c:gapWidth val="100"/>
        <c:overlap val="100"/>
        <c:axId val="112228224"/>
        <c:axId val="112250880"/>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462</c:v>
                </c:pt>
                <c:pt idx="2">
                  <c:v>#N/A</c:v>
                </c:pt>
                <c:pt idx="3">
                  <c:v>#N/A</c:v>
                </c:pt>
                <c:pt idx="4">
                  <c:v>438</c:v>
                </c:pt>
                <c:pt idx="5">
                  <c:v>#N/A</c:v>
                </c:pt>
                <c:pt idx="6">
                  <c:v>#N/A</c:v>
                </c:pt>
                <c:pt idx="7">
                  <c:v>417</c:v>
                </c:pt>
                <c:pt idx="8">
                  <c:v>#N/A</c:v>
                </c:pt>
                <c:pt idx="9">
                  <c:v>#N/A</c:v>
                </c:pt>
                <c:pt idx="10">
                  <c:v>360</c:v>
                </c:pt>
                <c:pt idx="11">
                  <c:v>#N/A</c:v>
                </c:pt>
                <c:pt idx="12">
                  <c:v>#N/A</c:v>
                </c:pt>
                <c:pt idx="13">
                  <c:v>366</c:v>
                </c:pt>
                <c:pt idx="14">
                  <c:v>#N/A</c:v>
                </c:pt>
              </c:numCache>
            </c:numRef>
          </c:val>
        </c:ser>
        <c:marker val="1"/>
        <c:axId val="112228224"/>
        <c:axId val="112250880"/>
      </c:lineChart>
      <c:catAx>
        <c:axId val="11222822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2250880"/>
        <c:crosses val="autoZero"/>
        <c:auto val="1"/>
        <c:lblAlgn val="ctr"/>
        <c:lblOffset val="100"/>
        <c:tickLblSkip val="1"/>
        <c:tickMarkSkip val="1"/>
      </c:catAx>
      <c:valAx>
        <c:axId val="11225088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228224"/>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684"/>
          <c:h val="0.58918212773855361"/>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7095</c:v>
                </c:pt>
                <c:pt idx="5">
                  <c:v>7607</c:v>
                </c:pt>
                <c:pt idx="8">
                  <c:v>8352</c:v>
                </c:pt>
                <c:pt idx="11">
                  <c:v>8694</c:v>
                </c:pt>
                <c:pt idx="14">
                  <c:v>8911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2584</c:v>
                </c:pt>
                <c:pt idx="5">
                  <c:v>2250</c:v>
                </c:pt>
                <c:pt idx="8">
                  <c:v>2164</c:v>
                </c:pt>
                <c:pt idx="11">
                  <c:v>1909</c:v>
                </c:pt>
                <c:pt idx="14">
                  <c:v>1910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2812</c:v>
                </c:pt>
                <c:pt idx="5">
                  <c:v>2824</c:v>
                </c:pt>
                <c:pt idx="8">
                  <c:v>2807</c:v>
                </c:pt>
                <c:pt idx="11">
                  <c:v>2792</c:v>
                </c:pt>
                <c:pt idx="14">
                  <c:v>2994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2808</c:v>
                </c:pt>
                <c:pt idx="3">
                  <c:v>2780</c:v>
                </c:pt>
                <c:pt idx="6">
                  <c:v>2846</c:v>
                </c:pt>
                <c:pt idx="9">
                  <c:v>2572</c:v>
                </c:pt>
                <c:pt idx="12">
                  <c:v>2440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196</c:v>
                </c:pt>
                <c:pt idx="3">
                  <c:v>438</c:v>
                </c:pt>
                <c:pt idx="6">
                  <c:v>467</c:v>
                </c:pt>
                <c:pt idx="9">
                  <c:v>538</c:v>
                </c:pt>
                <c:pt idx="12">
                  <c:v>463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22</c:v>
                </c:pt>
                <c:pt idx="3">
                  <c:v>20</c:v>
                </c:pt>
                <c:pt idx="6">
                  <c:v>21</c:v>
                </c:pt>
                <c:pt idx="9">
                  <c:v>20</c:v>
                </c:pt>
                <c:pt idx="12">
                  <c:v>18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13186</c:v>
                </c:pt>
                <c:pt idx="3">
                  <c:v>12815</c:v>
                </c:pt>
                <c:pt idx="6">
                  <c:v>13231</c:v>
                </c:pt>
                <c:pt idx="9">
                  <c:v>12955</c:v>
                </c:pt>
                <c:pt idx="12">
                  <c:v>13380</c:v>
                </c:pt>
              </c:numCache>
            </c:numRef>
          </c:val>
        </c:ser>
        <c:gapWidth val="100"/>
        <c:overlap val="100"/>
        <c:axId val="112331392"/>
        <c:axId val="112349952"/>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3720</c:v>
                </c:pt>
                <c:pt idx="2">
                  <c:v>#N/A</c:v>
                </c:pt>
                <c:pt idx="3">
                  <c:v>#N/A</c:v>
                </c:pt>
                <c:pt idx="4">
                  <c:v>3373</c:v>
                </c:pt>
                <c:pt idx="5">
                  <c:v>#N/A</c:v>
                </c:pt>
                <c:pt idx="6">
                  <c:v>#N/A</c:v>
                </c:pt>
                <c:pt idx="7">
                  <c:v>3243</c:v>
                </c:pt>
                <c:pt idx="8">
                  <c:v>#N/A</c:v>
                </c:pt>
                <c:pt idx="9">
                  <c:v>#N/A</c:v>
                </c:pt>
                <c:pt idx="10">
                  <c:v>2690</c:v>
                </c:pt>
                <c:pt idx="11">
                  <c:v>#N/A</c:v>
                </c:pt>
                <c:pt idx="12">
                  <c:v>#N/A</c:v>
                </c:pt>
                <c:pt idx="13">
                  <c:v>2485</c:v>
                </c:pt>
                <c:pt idx="14">
                  <c:v>#N/A</c:v>
                </c:pt>
              </c:numCache>
            </c:numRef>
          </c:val>
        </c:ser>
        <c:marker val="1"/>
        <c:axId val="112331392"/>
        <c:axId val="112349952"/>
      </c:lineChart>
      <c:catAx>
        <c:axId val="11233139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2349952"/>
        <c:crosses val="autoZero"/>
        <c:auto val="1"/>
        <c:lblAlgn val="ctr"/>
        <c:lblOffset val="100"/>
        <c:tickLblSkip val="1"/>
        <c:tickMarkSkip val="1"/>
      </c:catAx>
      <c:valAx>
        <c:axId val="11234995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331392"/>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7"/>
          <c:y val="4.9232005384860722E-2"/>
          <c:w val="0.84484011943744164"/>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axId val="101562240"/>
        <c:axId val="101253120"/>
      </c:scatterChart>
      <c:valAx>
        <c:axId val="101562240"/>
        <c:scaling>
          <c:orientation val="minMax"/>
        </c:scaling>
        <c:axPos val="b"/>
        <c:title>
          <c:tx>
            <c:rich>
              <a:bodyPr/>
              <a:lstStyle/>
              <a:p>
                <a:pPr>
                  <a:defRPr/>
                </a:pPr>
                <a:r>
                  <a:rPr lang="ja-JP" altLang="en-US" sz="1050" b="0"/>
                  <a:t>有形固定資産減価償却率</a:t>
                </a:r>
              </a:p>
            </c:rich>
          </c:tx>
          <c:layout>
            <c:manualLayout>
              <c:xMode val="edge"/>
              <c:yMode val="edge"/>
              <c:x val="0.4134155330095724"/>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1253120"/>
        <c:crosses val="autoZero"/>
        <c:crossBetween val="midCat"/>
      </c:valAx>
      <c:valAx>
        <c:axId val="101253120"/>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01562240"/>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89" l="0.70000000000000062" r="0.70000000000000062" t="0.75000000000000089"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7"/>
          <c:y val="4.7118521949462318E-2"/>
          <c:w val="0.84704431781868672"/>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11.3</c:v>
                </c:pt>
                <c:pt idx="1">
                  <c:v>11</c:v>
                </c:pt>
                <c:pt idx="2">
                  <c:v>10.8</c:v>
                </c:pt>
                <c:pt idx="3">
                  <c:v>10.199999999999999</c:v>
                </c:pt>
                <c:pt idx="4">
                  <c:v>9.5</c:v>
                </c:pt>
              </c:numCache>
            </c:numRef>
          </c:xVal>
          <c:yVal>
            <c:numRef>
              <c:f>公会計指標分析・財政指標組合せ分析表!$K$73:$O$73</c:f>
              <c:numCache>
                <c:formatCode>#,##0.0;"▲ "#,##0.0</c:formatCode>
                <c:ptCount val="5"/>
                <c:pt idx="0">
                  <c:v>89.7</c:v>
                </c:pt>
                <c:pt idx="1">
                  <c:v>84.3</c:v>
                </c:pt>
                <c:pt idx="2">
                  <c:v>81.400000000000006</c:v>
                </c:pt>
                <c:pt idx="3">
                  <c:v>68.5</c:v>
                </c:pt>
                <c:pt idx="4">
                  <c:v>61</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12.3</c:v>
                </c:pt>
                <c:pt idx="1">
                  <c:v>11.7</c:v>
                </c:pt>
                <c:pt idx="2">
                  <c:v>11.2</c:v>
                </c:pt>
                <c:pt idx="3">
                  <c:v>10.4</c:v>
                </c:pt>
                <c:pt idx="4">
                  <c:v>9</c:v>
                </c:pt>
              </c:numCache>
            </c:numRef>
          </c:xVal>
          <c:yVal>
            <c:numRef>
              <c:f>公会計指標分析・財政指標組合せ分析表!$K$77:$O$77</c:f>
              <c:numCache>
                <c:formatCode>#,##0.0;"▲ "#,##0.0</c:formatCode>
                <c:ptCount val="5"/>
                <c:pt idx="0">
                  <c:v>64.3</c:v>
                </c:pt>
                <c:pt idx="1">
                  <c:v>61.3</c:v>
                </c:pt>
                <c:pt idx="2">
                  <c:v>54.6</c:v>
                </c:pt>
                <c:pt idx="3">
                  <c:v>48.7</c:v>
                </c:pt>
                <c:pt idx="4">
                  <c:v>36.5</c:v>
                </c:pt>
              </c:numCache>
            </c:numRef>
          </c:yVal>
        </c:ser>
        <c:axId val="101311232"/>
        <c:axId val="101312768"/>
      </c:scatterChart>
      <c:valAx>
        <c:axId val="101311232"/>
        <c:scaling>
          <c:orientation val="minMax"/>
          <c:max val="12.6"/>
          <c:min val="8.8000000000000007"/>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1312768"/>
        <c:crosses val="autoZero"/>
        <c:crossBetween val="midCat"/>
      </c:valAx>
      <c:valAx>
        <c:axId val="101312768"/>
        <c:scaling>
          <c:orientation val="minMax"/>
          <c:max val="99"/>
          <c:min val="30"/>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505E-2"/>
              <c:y val="0.25119654160876925"/>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01311232"/>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89" l="0.70000000000000062" r="0.70000000000000062" t="0.75000000000000089"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昭和</a:t>
          </a:r>
          <a:r>
            <a:rPr kumimoji="1" lang="en-US" altLang="ja-JP" sz="1400">
              <a:latin typeface="ＭＳ ゴシック" pitchFamily="49" charset="-128"/>
              <a:ea typeface="ＭＳ ゴシック" pitchFamily="49" charset="-128"/>
            </a:rPr>
            <a:t>50</a:t>
          </a:r>
          <a:r>
            <a:rPr kumimoji="1" lang="ja-JP" altLang="en-US" sz="1400">
              <a:latin typeface="ＭＳ ゴシック" pitchFamily="49" charset="-128"/>
              <a:ea typeface="ＭＳ ゴシック" pitchFamily="49" charset="-128"/>
            </a:rPr>
            <a:t>年代に借入した住新会計及び地域改善の元利償還金がほぼ終了し、平成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年度まで借入をしていた産炭地域開発事業の終息、平成</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年度からの財政健全化計画による投資的事業の抑制により元利償還金の減に努めている。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今後も、緊急度・住民ニーズを的確に把握した事業の選択により、新発債発行の抑制に努める。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将来負担額の大半を占めているのが、「一般会計等に係る地方債の現在高」である。平成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年度から地方債の現在高が増加した要因として、</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か年の継続事業を行った愛光園老人ホーム建替事業及び公営住宅建設事業である。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一般廃棄物処理施設建設事業による広域への負担金の増加が見込まれるため、今後は更なる事業実施の適正化を図ることと、団塊世代の大量退職による新規職員採用の補充を抑制し、将来の負担を少しでも軽減できるよ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福岡県川崎町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17,825
17,729
36.14
10,559,757
9,849,287
696,604
4,852,711
12,733,101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61.0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福岡県川崎町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17,825
17,729
36.14
10,559,757
9,849,287
696,604
4,852,711
12,733,101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61.0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福岡県川崎町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17,825
17,729
36.14
10,559,757
9,849,287
696,604
4,852,711
12,733,101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61.0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福岡県川崎町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17,825
17,729
36.14
10,559,757
9,849,287
696,604
4,852,711
12,733,101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61.0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人口の減少や全国平均を上回る高齢化率（平成</a:t>
          </a:r>
          <a:r>
            <a:rPr kumimoji="1" lang="en-US" altLang="ja-JP" sz="1300">
              <a:latin typeface="ＭＳ Ｐゴシック"/>
            </a:rPr>
            <a:t>28</a:t>
          </a:r>
          <a:r>
            <a:rPr kumimoji="1" lang="ja-JP" altLang="en-US" sz="1300">
              <a:latin typeface="ＭＳ Ｐゴシック"/>
            </a:rPr>
            <a:t>年末</a:t>
          </a:r>
          <a:r>
            <a:rPr kumimoji="1" lang="en-US" altLang="ja-JP" sz="1300">
              <a:latin typeface="ＭＳ Ｐゴシック"/>
            </a:rPr>
            <a:t>33.0%</a:t>
          </a:r>
          <a:r>
            <a:rPr kumimoji="1" lang="ja-JP" altLang="en-US" sz="1300">
              <a:latin typeface="ＭＳ Ｐゴシック"/>
            </a:rPr>
            <a:t>）に加え、町内に中心となる産業がないこと等により、財政基盤が弱く、類似団体平均をかなり下回っている。緊急に必要な事業を峻別し、投資的経費を抑制し、歳出の徹底的な見直しを実施するとともに、活力あるまちづくりを展開しつつ、行政の効率化を努めることにより、財政の健全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21872</xdr:rowOff>
    </xdr:from>
    <xdr:to>
      <xdr:col>7</xdr:col>
      <xdr:colOff>152400</xdr:colOff>
      <xdr:row>45</xdr:row>
      <xdr:rowOff>141111</xdr:rowOff>
    </xdr:to>
    <xdr:cxnSp macro="">
      <xdr:nvCxnSpPr>
        <xdr:cNvPr id="63" name="直線コネクタ 62"/>
        <xdr:cNvCxnSpPr/>
      </xdr:nvCxnSpPr>
      <xdr:spPr>
        <a:xfrm flipV="1">
          <a:off x="4953000" y="6194072"/>
          <a:ext cx="0" cy="16622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113188</xdr:rowOff>
    </xdr:from>
    <xdr:ext cx="762000" cy="259045"/>
    <xdr:sp macro="" textlink="">
      <xdr:nvSpPr>
        <xdr:cNvPr id="64"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45</xdr:row>
      <xdr:rowOff>141111</xdr:rowOff>
    </xdr:from>
    <xdr:to>
      <xdr:col>7</xdr:col>
      <xdr:colOff>241300</xdr:colOff>
      <xdr:row>45</xdr:row>
      <xdr:rowOff>141111</xdr:rowOff>
    </xdr:to>
    <xdr:cxnSp macro="">
      <xdr:nvCxnSpPr>
        <xdr:cNvPr id="65" name="直線コネクタ 64"/>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108249</xdr:rowOff>
    </xdr:from>
    <xdr:ext cx="762000" cy="259045"/>
    <xdr:sp macro="" textlink="">
      <xdr:nvSpPr>
        <xdr:cNvPr id="66"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7</xdr:col>
      <xdr:colOff>63500</xdr:colOff>
      <xdr:row>36</xdr:row>
      <xdr:rowOff>21872</xdr:rowOff>
    </xdr:from>
    <xdr:to>
      <xdr:col>7</xdr:col>
      <xdr:colOff>241300</xdr:colOff>
      <xdr:row>36</xdr:row>
      <xdr:rowOff>21872</xdr:rowOff>
    </xdr:to>
    <xdr:cxnSp macro="">
      <xdr:nvCxnSpPr>
        <xdr:cNvPr id="67" name="直線コネクタ 66"/>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87489</xdr:rowOff>
    </xdr:from>
    <xdr:to>
      <xdr:col>7</xdr:col>
      <xdr:colOff>152400</xdr:colOff>
      <xdr:row>45</xdr:row>
      <xdr:rowOff>100895</xdr:rowOff>
    </xdr:to>
    <xdr:cxnSp macro="">
      <xdr:nvCxnSpPr>
        <xdr:cNvPr id="68" name="直線コネクタ 67"/>
        <xdr:cNvCxnSpPr/>
      </xdr:nvCxnSpPr>
      <xdr:spPr>
        <a:xfrm flipV="1">
          <a:off x="4114800" y="78027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34166</xdr:rowOff>
    </xdr:from>
    <xdr:ext cx="762000" cy="259045"/>
    <xdr:sp macro="" textlink="">
      <xdr:nvSpPr>
        <xdr:cNvPr id="69" name="財政力平均値テキスト"/>
        <xdr:cNvSpPr txBox="1"/>
      </xdr:nvSpPr>
      <xdr:spPr>
        <a:xfrm>
          <a:off x="5041900" y="7235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17639</xdr:rowOff>
    </xdr:from>
    <xdr:to>
      <xdr:col>7</xdr:col>
      <xdr:colOff>203200</xdr:colOff>
      <xdr:row>43</xdr:row>
      <xdr:rowOff>119239</xdr:rowOff>
    </xdr:to>
    <xdr:sp macro="" textlink="">
      <xdr:nvSpPr>
        <xdr:cNvPr id="70" name="フローチャート : 判断 69"/>
        <xdr:cNvSpPr/>
      </xdr:nvSpPr>
      <xdr:spPr>
        <a:xfrm>
          <a:off x="49022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100895</xdr:rowOff>
    </xdr:from>
    <xdr:to>
      <xdr:col>6</xdr:col>
      <xdr:colOff>0</xdr:colOff>
      <xdr:row>45</xdr:row>
      <xdr:rowOff>100895</xdr:rowOff>
    </xdr:to>
    <xdr:cxnSp macro="">
      <xdr:nvCxnSpPr>
        <xdr:cNvPr id="71" name="直線コネクタ 70"/>
        <xdr:cNvCxnSpPr/>
      </xdr:nvCxnSpPr>
      <xdr:spPr>
        <a:xfrm>
          <a:off x="3225800" y="78161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124883</xdr:rowOff>
    </xdr:from>
    <xdr:to>
      <xdr:col>6</xdr:col>
      <xdr:colOff>50800</xdr:colOff>
      <xdr:row>44</xdr:row>
      <xdr:rowOff>55033</xdr:rowOff>
    </xdr:to>
    <xdr:sp macro="" textlink="">
      <xdr:nvSpPr>
        <xdr:cNvPr id="72" name="フローチャート : 判断 71"/>
        <xdr:cNvSpPr/>
      </xdr:nvSpPr>
      <xdr:spPr>
        <a:xfrm>
          <a:off x="4064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65210</xdr:rowOff>
    </xdr:from>
    <xdr:ext cx="736600" cy="259045"/>
    <xdr:sp macro="" textlink="">
      <xdr:nvSpPr>
        <xdr:cNvPr id="73" name="テキスト ボックス 72"/>
        <xdr:cNvSpPr txBox="1"/>
      </xdr:nvSpPr>
      <xdr:spPr>
        <a:xfrm>
          <a:off x="3733800" y="7266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100895</xdr:rowOff>
    </xdr:from>
    <xdr:to>
      <xdr:col>4</xdr:col>
      <xdr:colOff>482600</xdr:colOff>
      <xdr:row>45</xdr:row>
      <xdr:rowOff>114300</xdr:rowOff>
    </xdr:to>
    <xdr:cxnSp macro="">
      <xdr:nvCxnSpPr>
        <xdr:cNvPr id="74" name="直線コネクタ 73"/>
        <xdr:cNvCxnSpPr/>
      </xdr:nvCxnSpPr>
      <xdr:spPr>
        <a:xfrm flipV="1">
          <a:off x="2336800" y="78161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124883</xdr:rowOff>
    </xdr:from>
    <xdr:to>
      <xdr:col>4</xdr:col>
      <xdr:colOff>533400</xdr:colOff>
      <xdr:row>44</xdr:row>
      <xdr:rowOff>55033</xdr:rowOff>
    </xdr:to>
    <xdr:sp macro="" textlink="">
      <xdr:nvSpPr>
        <xdr:cNvPr id="75" name="フローチャート : 判断 74"/>
        <xdr:cNvSpPr/>
      </xdr:nvSpPr>
      <xdr:spPr>
        <a:xfrm>
          <a:off x="3175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65210</xdr:rowOff>
    </xdr:from>
    <xdr:ext cx="762000" cy="259045"/>
    <xdr:sp macro="" textlink="">
      <xdr:nvSpPr>
        <xdr:cNvPr id="76" name="テキスト ボックス 75"/>
        <xdr:cNvSpPr txBox="1"/>
      </xdr:nvSpPr>
      <xdr:spPr>
        <a:xfrm>
          <a:off x="2844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114300</xdr:rowOff>
    </xdr:from>
    <xdr:to>
      <xdr:col>3</xdr:col>
      <xdr:colOff>279400</xdr:colOff>
      <xdr:row>45</xdr:row>
      <xdr:rowOff>114300</xdr:rowOff>
    </xdr:to>
    <xdr:cxnSp macro="">
      <xdr:nvCxnSpPr>
        <xdr:cNvPr id="77" name="直線コネクタ 76"/>
        <xdr:cNvCxnSpPr/>
      </xdr:nvCxnSpPr>
      <xdr:spPr>
        <a:xfrm>
          <a:off x="1447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124883</xdr:rowOff>
    </xdr:from>
    <xdr:to>
      <xdr:col>3</xdr:col>
      <xdr:colOff>330200</xdr:colOff>
      <xdr:row>44</xdr:row>
      <xdr:rowOff>55033</xdr:rowOff>
    </xdr:to>
    <xdr:sp macro="" textlink="">
      <xdr:nvSpPr>
        <xdr:cNvPr id="78" name="フローチャート : 判断 77"/>
        <xdr:cNvSpPr/>
      </xdr:nvSpPr>
      <xdr:spPr>
        <a:xfrm>
          <a:off x="2286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65210</xdr:rowOff>
    </xdr:from>
    <xdr:ext cx="762000" cy="259045"/>
    <xdr:sp macro="" textlink="">
      <xdr:nvSpPr>
        <xdr:cNvPr id="79" name="テキスト ボックス 78"/>
        <xdr:cNvSpPr txBox="1"/>
      </xdr:nvSpPr>
      <xdr:spPr>
        <a:xfrm>
          <a:off x="1955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84667</xdr:rowOff>
    </xdr:from>
    <xdr:to>
      <xdr:col>2</xdr:col>
      <xdr:colOff>127000</xdr:colOff>
      <xdr:row>44</xdr:row>
      <xdr:rowOff>14817</xdr:rowOff>
    </xdr:to>
    <xdr:sp macro="" textlink="">
      <xdr:nvSpPr>
        <xdr:cNvPr id="80" name="フローチャート : 判断 79"/>
        <xdr:cNvSpPr/>
      </xdr:nvSpPr>
      <xdr:spPr>
        <a:xfrm>
          <a:off x="1397000" y="745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24994</xdr:rowOff>
    </xdr:from>
    <xdr:ext cx="762000" cy="259045"/>
    <xdr:sp macro="" textlink="">
      <xdr:nvSpPr>
        <xdr:cNvPr id="81" name="テキスト ボックス 80"/>
        <xdr:cNvSpPr txBox="1"/>
      </xdr:nvSpPr>
      <xdr:spPr>
        <a:xfrm>
          <a:off x="1066800" y="722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45</xdr:row>
      <xdr:rowOff>36689</xdr:rowOff>
    </xdr:from>
    <xdr:to>
      <xdr:col>7</xdr:col>
      <xdr:colOff>203200</xdr:colOff>
      <xdr:row>45</xdr:row>
      <xdr:rowOff>138289</xdr:rowOff>
    </xdr:to>
    <xdr:sp macro="" textlink="">
      <xdr:nvSpPr>
        <xdr:cNvPr id="87" name="円/楕円 86"/>
        <xdr:cNvSpPr/>
      </xdr:nvSpPr>
      <xdr:spPr>
        <a:xfrm>
          <a:off x="4902200" y="77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104016</xdr:rowOff>
    </xdr:from>
    <xdr:ext cx="762000" cy="259045"/>
    <xdr:sp macro="" textlink="">
      <xdr:nvSpPr>
        <xdr:cNvPr id="88" name="財政力該当値テキスト"/>
        <xdr:cNvSpPr txBox="1"/>
      </xdr:nvSpPr>
      <xdr:spPr>
        <a:xfrm>
          <a:off x="5041900" y="764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5</xdr:col>
      <xdr:colOff>635000</xdr:colOff>
      <xdr:row>45</xdr:row>
      <xdr:rowOff>50095</xdr:rowOff>
    </xdr:from>
    <xdr:to>
      <xdr:col>6</xdr:col>
      <xdr:colOff>50800</xdr:colOff>
      <xdr:row>45</xdr:row>
      <xdr:rowOff>151695</xdr:rowOff>
    </xdr:to>
    <xdr:sp macro="" textlink="">
      <xdr:nvSpPr>
        <xdr:cNvPr id="89" name="円/楕円 88"/>
        <xdr:cNvSpPr/>
      </xdr:nvSpPr>
      <xdr:spPr>
        <a:xfrm>
          <a:off x="4064000" y="776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136472</xdr:rowOff>
    </xdr:from>
    <xdr:ext cx="736600" cy="259045"/>
    <xdr:sp macro="" textlink="">
      <xdr:nvSpPr>
        <xdr:cNvPr id="90" name="テキスト ボックス 89"/>
        <xdr:cNvSpPr txBox="1"/>
      </xdr:nvSpPr>
      <xdr:spPr>
        <a:xfrm>
          <a:off x="3733800" y="7851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4</xdr:col>
      <xdr:colOff>431800</xdr:colOff>
      <xdr:row>45</xdr:row>
      <xdr:rowOff>50095</xdr:rowOff>
    </xdr:from>
    <xdr:to>
      <xdr:col>4</xdr:col>
      <xdr:colOff>533400</xdr:colOff>
      <xdr:row>45</xdr:row>
      <xdr:rowOff>151695</xdr:rowOff>
    </xdr:to>
    <xdr:sp macro="" textlink="">
      <xdr:nvSpPr>
        <xdr:cNvPr id="91" name="円/楕円 90"/>
        <xdr:cNvSpPr/>
      </xdr:nvSpPr>
      <xdr:spPr>
        <a:xfrm>
          <a:off x="3175000" y="776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136472</xdr:rowOff>
    </xdr:from>
    <xdr:ext cx="762000" cy="259045"/>
    <xdr:sp macro="" textlink="">
      <xdr:nvSpPr>
        <xdr:cNvPr id="92" name="テキスト ボックス 91"/>
        <xdr:cNvSpPr txBox="1"/>
      </xdr:nvSpPr>
      <xdr:spPr>
        <a:xfrm>
          <a:off x="2844800" y="7851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3</xdr:col>
      <xdr:colOff>228600</xdr:colOff>
      <xdr:row>45</xdr:row>
      <xdr:rowOff>63500</xdr:rowOff>
    </xdr:from>
    <xdr:to>
      <xdr:col>3</xdr:col>
      <xdr:colOff>330200</xdr:colOff>
      <xdr:row>45</xdr:row>
      <xdr:rowOff>165100</xdr:rowOff>
    </xdr:to>
    <xdr:sp macro="" textlink="">
      <xdr:nvSpPr>
        <xdr:cNvPr id="93" name="円/楕円 92"/>
        <xdr:cNvSpPr/>
      </xdr:nvSpPr>
      <xdr:spPr>
        <a:xfrm>
          <a:off x="2286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149877</xdr:rowOff>
    </xdr:from>
    <xdr:ext cx="762000" cy="259045"/>
    <xdr:sp macro="" textlink="">
      <xdr:nvSpPr>
        <xdr:cNvPr id="94" name="テキスト ボックス 93"/>
        <xdr:cNvSpPr txBox="1"/>
      </xdr:nvSpPr>
      <xdr:spPr>
        <a:xfrm>
          <a:off x="1955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2</xdr:col>
      <xdr:colOff>25400</xdr:colOff>
      <xdr:row>45</xdr:row>
      <xdr:rowOff>63500</xdr:rowOff>
    </xdr:from>
    <xdr:to>
      <xdr:col>2</xdr:col>
      <xdr:colOff>127000</xdr:colOff>
      <xdr:row>45</xdr:row>
      <xdr:rowOff>165100</xdr:rowOff>
    </xdr:to>
    <xdr:sp macro="" textlink="">
      <xdr:nvSpPr>
        <xdr:cNvPr id="95" name="円/楕円 94"/>
        <xdr:cNvSpPr/>
      </xdr:nvSpPr>
      <xdr:spPr>
        <a:xfrm>
          <a:off x="1397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149877</xdr:rowOff>
    </xdr:from>
    <xdr:ext cx="762000" cy="259045"/>
    <xdr:sp macro="" textlink="">
      <xdr:nvSpPr>
        <xdr:cNvPr id="96" name="テキスト ボックス 95"/>
        <xdr:cNvSpPr txBox="1"/>
      </xdr:nvSpPr>
      <xdr:spPr>
        <a:xfrm>
          <a:off x="1066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13</a:t>
          </a:r>
          <a:r>
            <a:rPr kumimoji="1" lang="ja-JP" altLang="en-US" sz="1300">
              <a:latin typeface="ＭＳ Ｐゴシック"/>
            </a:rPr>
            <a:t>年度から実施してきた財政健全化計画に基づいた、人件費、公債費の抑制をおこなってきたことにより、義務的経費を圧縮してきたが、歳入の経常的一般財源等の減も年々大きい為、類似団体平均より高い比率となっている。</a:t>
          </a:r>
          <a:endParaRPr kumimoji="1" lang="en-US" altLang="ja-JP" sz="1300">
            <a:latin typeface="ＭＳ Ｐゴシック"/>
          </a:endParaRPr>
        </a:p>
        <a:p>
          <a:r>
            <a:rPr kumimoji="1" lang="ja-JP" altLang="en-US" sz="1300">
              <a:latin typeface="ＭＳ Ｐゴシック"/>
            </a:rPr>
            <a:t>　今後も、投資的事業の抑制に公債費を削減するとともに、行政改革による新規職員採用及び臨時嘱託職員採用の抑制に努めていく。</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131826</xdr:rowOff>
    </xdr:from>
    <xdr:to>
      <xdr:col>7</xdr:col>
      <xdr:colOff>152400</xdr:colOff>
      <xdr:row>66</xdr:row>
      <xdr:rowOff>48768</xdr:rowOff>
    </xdr:to>
    <xdr:cxnSp macro="">
      <xdr:nvCxnSpPr>
        <xdr:cNvPr id="124" name="直線コネクタ 123"/>
        <xdr:cNvCxnSpPr/>
      </xdr:nvCxnSpPr>
      <xdr:spPr>
        <a:xfrm flipV="1">
          <a:off x="4953000" y="10075926"/>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20845</xdr:rowOff>
    </xdr:from>
    <xdr:ext cx="762000" cy="259045"/>
    <xdr:sp macro="" textlink="">
      <xdr:nvSpPr>
        <xdr:cNvPr id="125"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113.6</a:t>
          </a:r>
          <a:endParaRPr kumimoji="1" lang="ja-JP" altLang="en-US" sz="1000" b="1">
            <a:latin typeface="ＭＳ Ｐゴシック"/>
          </a:endParaRPr>
        </a:p>
      </xdr:txBody>
    </xdr:sp>
    <xdr:clientData/>
  </xdr:oneCellAnchor>
  <xdr:twoCellAnchor>
    <xdr:from>
      <xdr:col>7</xdr:col>
      <xdr:colOff>63500</xdr:colOff>
      <xdr:row>66</xdr:row>
      <xdr:rowOff>48768</xdr:rowOff>
    </xdr:from>
    <xdr:to>
      <xdr:col>7</xdr:col>
      <xdr:colOff>241300</xdr:colOff>
      <xdr:row>66</xdr:row>
      <xdr:rowOff>48768</xdr:rowOff>
    </xdr:to>
    <xdr:cxnSp macro="">
      <xdr:nvCxnSpPr>
        <xdr:cNvPr id="126" name="直線コネクタ 125"/>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46753</xdr:rowOff>
    </xdr:from>
    <xdr:ext cx="762000" cy="259045"/>
    <xdr:sp macro="" textlink="">
      <xdr:nvSpPr>
        <xdr:cNvPr id="127"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60.2</a:t>
          </a:r>
          <a:endParaRPr kumimoji="1" lang="ja-JP" altLang="en-US" sz="1000" b="1">
            <a:latin typeface="ＭＳ Ｐゴシック"/>
          </a:endParaRPr>
        </a:p>
      </xdr:txBody>
    </xdr:sp>
    <xdr:clientData/>
  </xdr:oneCellAnchor>
  <xdr:twoCellAnchor>
    <xdr:from>
      <xdr:col>7</xdr:col>
      <xdr:colOff>63500</xdr:colOff>
      <xdr:row>58</xdr:row>
      <xdr:rowOff>131826</xdr:rowOff>
    </xdr:from>
    <xdr:to>
      <xdr:col>7</xdr:col>
      <xdr:colOff>241300</xdr:colOff>
      <xdr:row>58</xdr:row>
      <xdr:rowOff>131826</xdr:rowOff>
    </xdr:to>
    <xdr:cxnSp macro="">
      <xdr:nvCxnSpPr>
        <xdr:cNvPr id="128" name="直線コネクタ 127"/>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107061</xdr:rowOff>
    </xdr:from>
    <xdr:to>
      <xdr:col>7</xdr:col>
      <xdr:colOff>152400</xdr:colOff>
      <xdr:row>64</xdr:row>
      <xdr:rowOff>49022</xdr:rowOff>
    </xdr:to>
    <xdr:cxnSp macro="">
      <xdr:nvCxnSpPr>
        <xdr:cNvPr id="129" name="直線コネクタ 128"/>
        <xdr:cNvCxnSpPr/>
      </xdr:nvCxnSpPr>
      <xdr:spPr>
        <a:xfrm flipV="1">
          <a:off x="4114800" y="10908411"/>
          <a:ext cx="838200" cy="1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53611</xdr:rowOff>
    </xdr:from>
    <xdr:ext cx="762000" cy="259045"/>
    <xdr:sp macro="" textlink="">
      <xdr:nvSpPr>
        <xdr:cNvPr id="130" name="財政構造の弾力性平均値テキスト"/>
        <xdr:cNvSpPr txBox="1"/>
      </xdr:nvSpPr>
      <xdr:spPr>
        <a:xfrm>
          <a:off x="5041900" y="1051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37084</xdr:rowOff>
    </xdr:from>
    <xdr:to>
      <xdr:col>7</xdr:col>
      <xdr:colOff>203200</xdr:colOff>
      <xdr:row>62</xdr:row>
      <xdr:rowOff>138684</xdr:rowOff>
    </xdr:to>
    <xdr:sp macro="" textlink="">
      <xdr:nvSpPr>
        <xdr:cNvPr id="131" name="フローチャート : 判断 130"/>
        <xdr:cNvSpPr/>
      </xdr:nvSpPr>
      <xdr:spPr>
        <a:xfrm>
          <a:off x="49022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32131</xdr:rowOff>
    </xdr:from>
    <xdr:to>
      <xdr:col>6</xdr:col>
      <xdr:colOff>0</xdr:colOff>
      <xdr:row>64</xdr:row>
      <xdr:rowOff>49022</xdr:rowOff>
    </xdr:to>
    <xdr:cxnSp macro="">
      <xdr:nvCxnSpPr>
        <xdr:cNvPr id="132" name="直線コネクタ 131"/>
        <xdr:cNvCxnSpPr/>
      </xdr:nvCxnSpPr>
      <xdr:spPr>
        <a:xfrm>
          <a:off x="3225800" y="11004931"/>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85344</xdr:rowOff>
    </xdr:from>
    <xdr:to>
      <xdr:col>6</xdr:col>
      <xdr:colOff>50800</xdr:colOff>
      <xdr:row>63</xdr:row>
      <xdr:rowOff>15494</xdr:rowOff>
    </xdr:to>
    <xdr:sp macro="" textlink="">
      <xdr:nvSpPr>
        <xdr:cNvPr id="133" name="フローチャート : 判断 132"/>
        <xdr:cNvSpPr/>
      </xdr:nvSpPr>
      <xdr:spPr>
        <a:xfrm>
          <a:off x="4064000" y="107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25671</xdr:rowOff>
    </xdr:from>
    <xdr:ext cx="736600" cy="259045"/>
    <xdr:sp macro="" textlink="">
      <xdr:nvSpPr>
        <xdr:cNvPr id="134" name="テキスト ボックス 133"/>
        <xdr:cNvSpPr txBox="1"/>
      </xdr:nvSpPr>
      <xdr:spPr>
        <a:xfrm>
          <a:off x="3733800" y="1048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32131</xdr:rowOff>
    </xdr:from>
    <xdr:to>
      <xdr:col>4</xdr:col>
      <xdr:colOff>482600</xdr:colOff>
      <xdr:row>64</xdr:row>
      <xdr:rowOff>39370</xdr:rowOff>
    </xdr:to>
    <xdr:cxnSp macro="">
      <xdr:nvCxnSpPr>
        <xdr:cNvPr id="135" name="直線コネクタ 134"/>
        <xdr:cNvCxnSpPr/>
      </xdr:nvCxnSpPr>
      <xdr:spPr>
        <a:xfrm flipV="1">
          <a:off x="2336800" y="1100493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61214</xdr:rowOff>
    </xdr:from>
    <xdr:to>
      <xdr:col>4</xdr:col>
      <xdr:colOff>533400</xdr:colOff>
      <xdr:row>62</xdr:row>
      <xdr:rowOff>162814</xdr:rowOff>
    </xdr:to>
    <xdr:sp macro="" textlink="">
      <xdr:nvSpPr>
        <xdr:cNvPr id="136" name="フローチャート : 判断 135"/>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1541</xdr:rowOff>
    </xdr:from>
    <xdr:ext cx="762000" cy="259045"/>
    <xdr:sp macro="" textlink="">
      <xdr:nvSpPr>
        <xdr:cNvPr id="137" name="テキスト ボックス 136"/>
        <xdr:cNvSpPr txBox="1"/>
      </xdr:nvSpPr>
      <xdr:spPr>
        <a:xfrm>
          <a:off x="2844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116713</xdr:rowOff>
    </xdr:from>
    <xdr:to>
      <xdr:col>3</xdr:col>
      <xdr:colOff>279400</xdr:colOff>
      <xdr:row>64</xdr:row>
      <xdr:rowOff>39370</xdr:rowOff>
    </xdr:to>
    <xdr:cxnSp macro="">
      <xdr:nvCxnSpPr>
        <xdr:cNvPr id="138" name="直線コネクタ 137"/>
        <xdr:cNvCxnSpPr/>
      </xdr:nvCxnSpPr>
      <xdr:spPr>
        <a:xfrm>
          <a:off x="1447800" y="10918063"/>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78105</xdr:rowOff>
    </xdr:from>
    <xdr:to>
      <xdr:col>3</xdr:col>
      <xdr:colOff>330200</xdr:colOff>
      <xdr:row>63</xdr:row>
      <xdr:rowOff>8255</xdr:rowOff>
    </xdr:to>
    <xdr:sp macro="" textlink="">
      <xdr:nvSpPr>
        <xdr:cNvPr id="139" name="フローチャート : 判断 138"/>
        <xdr:cNvSpPr/>
      </xdr:nvSpPr>
      <xdr:spPr>
        <a:xfrm>
          <a:off x="2286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18432</xdr:rowOff>
    </xdr:from>
    <xdr:ext cx="762000" cy="259045"/>
    <xdr:sp macro="" textlink="">
      <xdr:nvSpPr>
        <xdr:cNvPr id="140" name="テキスト ボックス 139"/>
        <xdr:cNvSpPr txBox="1"/>
      </xdr:nvSpPr>
      <xdr:spPr>
        <a:xfrm>
          <a:off x="1955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56388</xdr:rowOff>
    </xdr:from>
    <xdr:to>
      <xdr:col>2</xdr:col>
      <xdr:colOff>127000</xdr:colOff>
      <xdr:row>62</xdr:row>
      <xdr:rowOff>157988</xdr:rowOff>
    </xdr:to>
    <xdr:sp macro="" textlink="">
      <xdr:nvSpPr>
        <xdr:cNvPr id="141" name="フローチャート : 判断 140"/>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168165</xdr:rowOff>
    </xdr:from>
    <xdr:ext cx="762000" cy="259045"/>
    <xdr:sp macro="" textlink="">
      <xdr:nvSpPr>
        <xdr:cNvPr id="142" name="テキスト ボックス 141"/>
        <xdr:cNvSpPr txBox="1"/>
      </xdr:nvSpPr>
      <xdr:spPr>
        <a:xfrm>
          <a:off x="1066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56261</xdr:rowOff>
    </xdr:from>
    <xdr:to>
      <xdr:col>7</xdr:col>
      <xdr:colOff>203200</xdr:colOff>
      <xdr:row>63</xdr:row>
      <xdr:rowOff>157861</xdr:rowOff>
    </xdr:to>
    <xdr:sp macro="" textlink="">
      <xdr:nvSpPr>
        <xdr:cNvPr id="148" name="円/楕円 147"/>
        <xdr:cNvSpPr/>
      </xdr:nvSpPr>
      <xdr:spPr>
        <a:xfrm>
          <a:off x="4902200" y="1085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28338</xdr:rowOff>
    </xdr:from>
    <xdr:ext cx="762000" cy="259045"/>
    <xdr:sp macro="" textlink="">
      <xdr:nvSpPr>
        <xdr:cNvPr id="149" name="財政構造の弾力性該当値テキスト"/>
        <xdr:cNvSpPr txBox="1"/>
      </xdr:nvSpPr>
      <xdr:spPr>
        <a:xfrm>
          <a:off x="5041900" y="10829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169672</xdr:rowOff>
    </xdr:from>
    <xdr:to>
      <xdr:col>6</xdr:col>
      <xdr:colOff>50800</xdr:colOff>
      <xdr:row>64</xdr:row>
      <xdr:rowOff>99822</xdr:rowOff>
    </xdr:to>
    <xdr:sp macro="" textlink="">
      <xdr:nvSpPr>
        <xdr:cNvPr id="150" name="円/楕円 149"/>
        <xdr:cNvSpPr/>
      </xdr:nvSpPr>
      <xdr:spPr>
        <a:xfrm>
          <a:off x="4064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84599</xdr:rowOff>
    </xdr:from>
    <xdr:ext cx="736600" cy="259045"/>
    <xdr:sp macro="" textlink="">
      <xdr:nvSpPr>
        <xdr:cNvPr id="151" name="テキスト ボックス 150"/>
        <xdr:cNvSpPr txBox="1"/>
      </xdr:nvSpPr>
      <xdr:spPr>
        <a:xfrm>
          <a:off x="3733800" y="11057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152781</xdr:rowOff>
    </xdr:from>
    <xdr:to>
      <xdr:col>4</xdr:col>
      <xdr:colOff>533400</xdr:colOff>
      <xdr:row>64</xdr:row>
      <xdr:rowOff>82931</xdr:rowOff>
    </xdr:to>
    <xdr:sp macro="" textlink="">
      <xdr:nvSpPr>
        <xdr:cNvPr id="152" name="円/楕円 151"/>
        <xdr:cNvSpPr/>
      </xdr:nvSpPr>
      <xdr:spPr>
        <a:xfrm>
          <a:off x="3175000" y="1095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67708</xdr:rowOff>
    </xdr:from>
    <xdr:ext cx="762000" cy="259045"/>
    <xdr:sp macro="" textlink="">
      <xdr:nvSpPr>
        <xdr:cNvPr id="153" name="テキスト ボックス 152"/>
        <xdr:cNvSpPr txBox="1"/>
      </xdr:nvSpPr>
      <xdr:spPr>
        <a:xfrm>
          <a:off x="2844800" y="1104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160020</xdr:rowOff>
    </xdr:from>
    <xdr:to>
      <xdr:col>3</xdr:col>
      <xdr:colOff>330200</xdr:colOff>
      <xdr:row>64</xdr:row>
      <xdr:rowOff>90170</xdr:rowOff>
    </xdr:to>
    <xdr:sp macro="" textlink="">
      <xdr:nvSpPr>
        <xdr:cNvPr id="154" name="円/楕円 153"/>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74947</xdr:rowOff>
    </xdr:from>
    <xdr:ext cx="762000" cy="259045"/>
    <xdr:sp macro="" textlink="">
      <xdr:nvSpPr>
        <xdr:cNvPr id="155" name="テキスト ボックス 154"/>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65913</xdr:rowOff>
    </xdr:from>
    <xdr:to>
      <xdr:col>2</xdr:col>
      <xdr:colOff>127000</xdr:colOff>
      <xdr:row>63</xdr:row>
      <xdr:rowOff>167513</xdr:rowOff>
    </xdr:to>
    <xdr:sp macro="" textlink="">
      <xdr:nvSpPr>
        <xdr:cNvPr id="156" name="円/楕円 155"/>
        <xdr:cNvSpPr/>
      </xdr:nvSpPr>
      <xdr:spPr>
        <a:xfrm>
          <a:off x="1397000" y="1086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152290</xdr:rowOff>
    </xdr:from>
    <xdr:ext cx="762000" cy="259045"/>
    <xdr:sp macro="" textlink="">
      <xdr:nvSpPr>
        <xdr:cNvPr id="157" name="テキスト ボックス 156"/>
        <xdr:cNvSpPr txBox="1"/>
      </xdr:nvSpPr>
      <xdr:spPr>
        <a:xfrm>
          <a:off x="1066800" y="1095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[145,637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類似団体とほぼ同額であるが、全国平均と比較し</a:t>
          </a:r>
          <a:r>
            <a:rPr kumimoji="1" lang="en-US" altLang="ja-JP" sz="1300">
              <a:latin typeface="ＭＳ Ｐゴシック"/>
            </a:rPr>
            <a:t>23,717</a:t>
          </a:r>
          <a:r>
            <a:rPr kumimoji="1" lang="ja-JP" altLang="en-US" sz="1300">
              <a:latin typeface="ＭＳ Ｐゴシック"/>
            </a:rPr>
            <a:t>円高くなっているのは、主に人件費が要因となっている。平成</a:t>
          </a:r>
          <a:r>
            <a:rPr kumimoji="1" lang="en-US" altLang="ja-JP" sz="1300">
              <a:latin typeface="ＭＳ Ｐゴシック"/>
            </a:rPr>
            <a:t>26</a:t>
          </a:r>
          <a:r>
            <a:rPr kumimoji="1" lang="ja-JP" altLang="en-US" sz="1300">
              <a:latin typeface="ＭＳ Ｐゴシック"/>
            </a:rPr>
            <a:t>年度より給食センターの調理及び配送の民間委託を実施しているものの、老人ホーム、保育所は直営で行っている状況である。</a:t>
          </a:r>
          <a:endParaRPr kumimoji="1" lang="en-US" altLang="ja-JP" sz="1300">
            <a:latin typeface="ＭＳ Ｐゴシック"/>
          </a:endParaRPr>
        </a:p>
        <a:p>
          <a:r>
            <a:rPr kumimoji="1" lang="ja-JP" altLang="en-US" sz="1300">
              <a:latin typeface="ＭＳ Ｐゴシック"/>
            </a:rPr>
            <a:t>　今後は、民間で実施可能なものについては、積極的に指定管理者制度の導入などにより委託化を進め、本庁においても各課の事務事業の見直しを行い定年退職者に伴う新規職員採用の抑制に努め、人件費の削減を図る。</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141646</xdr:rowOff>
    </xdr:from>
    <xdr:to>
      <xdr:col>7</xdr:col>
      <xdr:colOff>152400</xdr:colOff>
      <xdr:row>89</xdr:row>
      <xdr:rowOff>85206</xdr:rowOff>
    </xdr:to>
    <xdr:cxnSp macro="">
      <xdr:nvCxnSpPr>
        <xdr:cNvPr id="185" name="直線コネクタ 184"/>
        <xdr:cNvCxnSpPr/>
      </xdr:nvCxnSpPr>
      <xdr:spPr>
        <a:xfrm flipV="1">
          <a:off x="4953000" y="13857646"/>
          <a:ext cx="0" cy="1486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57283</xdr:rowOff>
    </xdr:from>
    <xdr:ext cx="762000" cy="259045"/>
    <xdr:sp macro="" textlink="">
      <xdr:nvSpPr>
        <xdr:cNvPr id="186" name="人件費・物件費等の状況最小値テキスト"/>
        <xdr:cNvSpPr txBox="1"/>
      </xdr:nvSpPr>
      <xdr:spPr>
        <a:xfrm>
          <a:off x="5041900" y="1531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251,591</a:t>
          </a:r>
          <a:endParaRPr kumimoji="1" lang="ja-JP" altLang="en-US" sz="1000" b="1">
            <a:latin typeface="ＭＳ Ｐゴシック"/>
          </a:endParaRPr>
        </a:p>
      </xdr:txBody>
    </xdr:sp>
    <xdr:clientData/>
  </xdr:oneCellAnchor>
  <xdr:twoCellAnchor>
    <xdr:from>
      <xdr:col>7</xdr:col>
      <xdr:colOff>63500</xdr:colOff>
      <xdr:row>89</xdr:row>
      <xdr:rowOff>85206</xdr:rowOff>
    </xdr:from>
    <xdr:to>
      <xdr:col>7</xdr:col>
      <xdr:colOff>241300</xdr:colOff>
      <xdr:row>89</xdr:row>
      <xdr:rowOff>85206</xdr:rowOff>
    </xdr:to>
    <xdr:cxnSp macro="">
      <xdr:nvCxnSpPr>
        <xdr:cNvPr id="187" name="直線コネクタ 186"/>
        <xdr:cNvCxnSpPr/>
      </xdr:nvCxnSpPr>
      <xdr:spPr>
        <a:xfrm>
          <a:off x="4864100" y="15344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56573</xdr:rowOff>
    </xdr:from>
    <xdr:ext cx="762000" cy="259045"/>
    <xdr:sp macro="" textlink="">
      <xdr:nvSpPr>
        <xdr:cNvPr id="188" name="人件費・物件費等の状況最大値テキスト"/>
        <xdr:cNvSpPr txBox="1"/>
      </xdr:nvSpPr>
      <xdr:spPr>
        <a:xfrm>
          <a:off x="5041900" y="1360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97,570</a:t>
          </a:r>
          <a:endParaRPr kumimoji="1" lang="ja-JP" altLang="en-US" sz="1000" b="1">
            <a:latin typeface="ＭＳ Ｐゴシック"/>
          </a:endParaRPr>
        </a:p>
      </xdr:txBody>
    </xdr:sp>
    <xdr:clientData/>
  </xdr:oneCellAnchor>
  <xdr:twoCellAnchor>
    <xdr:from>
      <xdr:col>7</xdr:col>
      <xdr:colOff>63500</xdr:colOff>
      <xdr:row>80</xdr:row>
      <xdr:rowOff>141646</xdr:rowOff>
    </xdr:from>
    <xdr:to>
      <xdr:col>7</xdr:col>
      <xdr:colOff>241300</xdr:colOff>
      <xdr:row>80</xdr:row>
      <xdr:rowOff>141646</xdr:rowOff>
    </xdr:to>
    <xdr:cxnSp macro="">
      <xdr:nvCxnSpPr>
        <xdr:cNvPr id="189" name="直線コネクタ 188"/>
        <xdr:cNvCxnSpPr/>
      </xdr:nvCxnSpPr>
      <xdr:spPr>
        <a:xfrm>
          <a:off x="4864100" y="13857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55642</xdr:rowOff>
    </xdr:from>
    <xdr:to>
      <xdr:col>7</xdr:col>
      <xdr:colOff>152400</xdr:colOff>
      <xdr:row>83</xdr:row>
      <xdr:rowOff>91238</xdr:rowOff>
    </xdr:to>
    <xdr:cxnSp macro="">
      <xdr:nvCxnSpPr>
        <xdr:cNvPr id="190" name="直線コネクタ 189"/>
        <xdr:cNvCxnSpPr/>
      </xdr:nvCxnSpPr>
      <xdr:spPr>
        <a:xfrm>
          <a:off x="4114800" y="14285992"/>
          <a:ext cx="8382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46905</xdr:rowOff>
    </xdr:from>
    <xdr:ext cx="762000" cy="259045"/>
    <xdr:sp macro="" textlink="">
      <xdr:nvSpPr>
        <xdr:cNvPr id="191" name="人件費・物件費等の状況平均値テキスト"/>
        <xdr:cNvSpPr txBox="1"/>
      </xdr:nvSpPr>
      <xdr:spPr>
        <a:xfrm>
          <a:off x="5041900" y="14277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149,200</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74828</xdr:rowOff>
    </xdr:from>
    <xdr:to>
      <xdr:col>7</xdr:col>
      <xdr:colOff>203200</xdr:colOff>
      <xdr:row>84</xdr:row>
      <xdr:rowOff>4978</xdr:rowOff>
    </xdr:to>
    <xdr:sp macro="" textlink="">
      <xdr:nvSpPr>
        <xdr:cNvPr id="192" name="フローチャート : 判断 191"/>
        <xdr:cNvSpPr/>
      </xdr:nvSpPr>
      <xdr:spPr>
        <a:xfrm>
          <a:off x="4902200" y="1430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42698</xdr:rowOff>
    </xdr:from>
    <xdr:to>
      <xdr:col>6</xdr:col>
      <xdr:colOff>0</xdr:colOff>
      <xdr:row>83</xdr:row>
      <xdr:rowOff>55642</xdr:rowOff>
    </xdr:to>
    <xdr:cxnSp macro="">
      <xdr:nvCxnSpPr>
        <xdr:cNvPr id="193" name="直線コネクタ 192"/>
        <xdr:cNvCxnSpPr/>
      </xdr:nvCxnSpPr>
      <xdr:spPr>
        <a:xfrm>
          <a:off x="3225800" y="14273048"/>
          <a:ext cx="889000" cy="1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52504</xdr:rowOff>
    </xdr:from>
    <xdr:to>
      <xdr:col>6</xdr:col>
      <xdr:colOff>50800</xdr:colOff>
      <xdr:row>83</xdr:row>
      <xdr:rowOff>154104</xdr:rowOff>
    </xdr:to>
    <xdr:sp macro="" textlink="">
      <xdr:nvSpPr>
        <xdr:cNvPr id="194" name="フローチャート : 判断 193"/>
        <xdr:cNvSpPr/>
      </xdr:nvSpPr>
      <xdr:spPr>
        <a:xfrm>
          <a:off x="4064000" y="1428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138881</xdr:rowOff>
    </xdr:from>
    <xdr:ext cx="736600" cy="259045"/>
    <xdr:sp macro="" textlink="">
      <xdr:nvSpPr>
        <xdr:cNvPr id="195" name="テキスト ボックス 194"/>
        <xdr:cNvSpPr txBox="1"/>
      </xdr:nvSpPr>
      <xdr:spPr>
        <a:xfrm>
          <a:off x="3733800" y="14369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108024</xdr:rowOff>
    </xdr:from>
    <xdr:to>
      <xdr:col>4</xdr:col>
      <xdr:colOff>482600</xdr:colOff>
      <xdr:row>83</xdr:row>
      <xdr:rowOff>42698</xdr:rowOff>
    </xdr:to>
    <xdr:cxnSp macro="">
      <xdr:nvCxnSpPr>
        <xdr:cNvPr id="196" name="直線コネクタ 195"/>
        <xdr:cNvCxnSpPr/>
      </xdr:nvCxnSpPr>
      <xdr:spPr>
        <a:xfrm>
          <a:off x="2336800" y="14166924"/>
          <a:ext cx="889000" cy="10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118273</xdr:rowOff>
    </xdr:from>
    <xdr:to>
      <xdr:col>4</xdr:col>
      <xdr:colOff>533400</xdr:colOff>
      <xdr:row>83</xdr:row>
      <xdr:rowOff>48423</xdr:rowOff>
    </xdr:to>
    <xdr:sp macro="" textlink="">
      <xdr:nvSpPr>
        <xdr:cNvPr id="197" name="フローチャート : 判断 196"/>
        <xdr:cNvSpPr/>
      </xdr:nvSpPr>
      <xdr:spPr>
        <a:xfrm>
          <a:off x="3175000" y="1417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58600</xdr:rowOff>
    </xdr:from>
    <xdr:ext cx="762000" cy="259045"/>
    <xdr:sp macro="" textlink="">
      <xdr:nvSpPr>
        <xdr:cNvPr id="198" name="テキスト ボックス 197"/>
        <xdr:cNvSpPr txBox="1"/>
      </xdr:nvSpPr>
      <xdr:spPr>
        <a:xfrm>
          <a:off x="2844800" y="13946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93614</xdr:rowOff>
    </xdr:from>
    <xdr:to>
      <xdr:col>3</xdr:col>
      <xdr:colOff>279400</xdr:colOff>
      <xdr:row>82</xdr:row>
      <xdr:rowOff>108024</xdr:rowOff>
    </xdr:to>
    <xdr:cxnSp macro="">
      <xdr:nvCxnSpPr>
        <xdr:cNvPr id="199" name="直線コネクタ 198"/>
        <xdr:cNvCxnSpPr/>
      </xdr:nvCxnSpPr>
      <xdr:spPr>
        <a:xfrm>
          <a:off x="1447800" y="14152514"/>
          <a:ext cx="889000" cy="1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146853</xdr:rowOff>
    </xdr:from>
    <xdr:to>
      <xdr:col>3</xdr:col>
      <xdr:colOff>330200</xdr:colOff>
      <xdr:row>83</xdr:row>
      <xdr:rowOff>77003</xdr:rowOff>
    </xdr:to>
    <xdr:sp macro="" textlink="">
      <xdr:nvSpPr>
        <xdr:cNvPr id="200" name="フローチャート : 判断 199"/>
        <xdr:cNvSpPr/>
      </xdr:nvSpPr>
      <xdr:spPr>
        <a:xfrm>
          <a:off x="2286000" y="1420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61780</xdr:rowOff>
    </xdr:from>
    <xdr:ext cx="762000" cy="259045"/>
    <xdr:sp macro="" textlink="">
      <xdr:nvSpPr>
        <xdr:cNvPr id="201" name="テキスト ボックス 200"/>
        <xdr:cNvSpPr txBox="1"/>
      </xdr:nvSpPr>
      <xdr:spPr>
        <a:xfrm>
          <a:off x="1955800" y="14292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50535</xdr:rowOff>
    </xdr:from>
    <xdr:to>
      <xdr:col>2</xdr:col>
      <xdr:colOff>127000</xdr:colOff>
      <xdr:row>83</xdr:row>
      <xdr:rowOff>152135</xdr:rowOff>
    </xdr:to>
    <xdr:sp macro="" textlink="">
      <xdr:nvSpPr>
        <xdr:cNvPr id="202" name="フローチャート : 判断 201"/>
        <xdr:cNvSpPr/>
      </xdr:nvSpPr>
      <xdr:spPr>
        <a:xfrm>
          <a:off x="1397000" y="142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136912</xdr:rowOff>
    </xdr:from>
    <xdr:ext cx="762000" cy="259045"/>
    <xdr:sp macro="" textlink="">
      <xdr:nvSpPr>
        <xdr:cNvPr id="203" name="テキスト ボックス 202"/>
        <xdr:cNvSpPr txBox="1"/>
      </xdr:nvSpPr>
      <xdr:spPr>
        <a:xfrm>
          <a:off x="1066800" y="1436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146,683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40438</xdr:rowOff>
    </xdr:from>
    <xdr:to>
      <xdr:col>7</xdr:col>
      <xdr:colOff>203200</xdr:colOff>
      <xdr:row>83</xdr:row>
      <xdr:rowOff>142038</xdr:rowOff>
    </xdr:to>
    <xdr:sp macro="" textlink="">
      <xdr:nvSpPr>
        <xdr:cNvPr id="209" name="円/楕円 208"/>
        <xdr:cNvSpPr/>
      </xdr:nvSpPr>
      <xdr:spPr>
        <a:xfrm>
          <a:off x="4902200" y="1427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56965</xdr:rowOff>
    </xdr:from>
    <xdr:ext cx="762000" cy="259045"/>
    <xdr:sp macro="" textlink="">
      <xdr:nvSpPr>
        <xdr:cNvPr id="210" name="人件費・物件費等の状況該当値テキスト"/>
        <xdr:cNvSpPr txBox="1"/>
      </xdr:nvSpPr>
      <xdr:spPr>
        <a:xfrm>
          <a:off x="5041900" y="1411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145,637</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4842</xdr:rowOff>
    </xdr:from>
    <xdr:to>
      <xdr:col>6</xdr:col>
      <xdr:colOff>50800</xdr:colOff>
      <xdr:row>83</xdr:row>
      <xdr:rowOff>106442</xdr:rowOff>
    </xdr:to>
    <xdr:sp macro="" textlink="">
      <xdr:nvSpPr>
        <xdr:cNvPr id="211" name="円/楕円 210"/>
        <xdr:cNvSpPr/>
      </xdr:nvSpPr>
      <xdr:spPr>
        <a:xfrm>
          <a:off x="4064000" y="1423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116619</xdr:rowOff>
    </xdr:from>
    <xdr:ext cx="736600" cy="259045"/>
    <xdr:sp macro="" textlink="">
      <xdr:nvSpPr>
        <xdr:cNvPr id="212" name="テキスト ボックス 211"/>
        <xdr:cNvSpPr txBox="1"/>
      </xdr:nvSpPr>
      <xdr:spPr>
        <a:xfrm>
          <a:off x="3733800" y="14004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141,949</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163348</xdr:rowOff>
    </xdr:from>
    <xdr:to>
      <xdr:col>4</xdr:col>
      <xdr:colOff>533400</xdr:colOff>
      <xdr:row>83</xdr:row>
      <xdr:rowOff>93498</xdr:rowOff>
    </xdr:to>
    <xdr:sp macro="" textlink="">
      <xdr:nvSpPr>
        <xdr:cNvPr id="213" name="円/楕円 212"/>
        <xdr:cNvSpPr/>
      </xdr:nvSpPr>
      <xdr:spPr>
        <a:xfrm>
          <a:off x="3175000" y="1422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78275</xdr:rowOff>
    </xdr:from>
    <xdr:ext cx="762000" cy="259045"/>
    <xdr:sp macro="" textlink="">
      <xdr:nvSpPr>
        <xdr:cNvPr id="214" name="テキスト ボックス 213"/>
        <xdr:cNvSpPr txBox="1"/>
      </xdr:nvSpPr>
      <xdr:spPr>
        <a:xfrm>
          <a:off x="2844800" y="14308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140,608</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57224</xdr:rowOff>
    </xdr:from>
    <xdr:to>
      <xdr:col>3</xdr:col>
      <xdr:colOff>330200</xdr:colOff>
      <xdr:row>82</xdr:row>
      <xdr:rowOff>158824</xdr:rowOff>
    </xdr:to>
    <xdr:sp macro="" textlink="">
      <xdr:nvSpPr>
        <xdr:cNvPr id="215" name="円/楕円 214"/>
        <xdr:cNvSpPr/>
      </xdr:nvSpPr>
      <xdr:spPr>
        <a:xfrm>
          <a:off x="2286000" y="1411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169001</xdr:rowOff>
    </xdr:from>
    <xdr:ext cx="762000" cy="259045"/>
    <xdr:sp macro="" textlink="">
      <xdr:nvSpPr>
        <xdr:cNvPr id="216" name="テキスト ボックス 215"/>
        <xdr:cNvSpPr txBox="1"/>
      </xdr:nvSpPr>
      <xdr:spPr>
        <a:xfrm>
          <a:off x="1955800" y="1388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129,613</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42814</xdr:rowOff>
    </xdr:from>
    <xdr:to>
      <xdr:col>2</xdr:col>
      <xdr:colOff>127000</xdr:colOff>
      <xdr:row>82</xdr:row>
      <xdr:rowOff>144414</xdr:rowOff>
    </xdr:to>
    <xdr:sp macro="" textlink="">
      <xdr:nvSpPr>
        <xdr:cNvPr id="217" name="円/楕円 216"/>
        <xdr:cNvSpPr/>
      </xdr:nvSpPr>
      <xdr:spPr>
        <a:xfrm>
          <a:off x="1397000" y="141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154591</xdr:rowOff>
    </xdr:from>
    <xdr:ext cx="762000" cy="259045"/>
    <xdr:sp macro="" textlink="">
      <xdr:nvSpPr>
        <xdr:cNvPr id="218" name="テキスト ボックス 217"/>
        <xdr:cNvSpPr txBox="1"/>
      </xdr:nvSpPr>
      <xdr:spPr>
        <a:xfrm>
          <a:off x="1066800" y="1387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128,120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13</a:t>
          </a:r>
          <a:r>
            <a:rPr kumimoji="1" lang="ja-JP" altLang="en-US" sz="1300">
              <a:latin typeface="ＭＳ Ｐゴシック"/>
            </a:rPr>
            <a:t>年度から平成</a:t>
          </a:r>
          <a:r>
            <a:rPr kumimoji="1" lang="en-US" altLang="ja-JP" sz="1300">
              <a:latin typeface="ＭＳ Ｐゴシック"/>
            </a:rPr>
            <a:t>25</a:t>
          </a:r>
          <a:r>
            <a:rPr kumimoji="1" lang="ja-JP" altLang="en-US" sz="1300">
              <a:latin typeface="ＭＳ Ｐゴシック"/>
            </a:rPr>
            <a:t>年度まで実施した財政健全化計画に基づく職員の給与カットの実施により、類似団体平均、全国平均より低い水準にある。</a:t>
          </a:r>
          <a:endParaRPr kumimoji="1" lang="en-US" altLang="ja-JP" sz="1300">
            <a:latin typeface="ＭＳ Ｐゴシック"/>
          </a:endParaRPr>
        </a:p>
        <a:p>
          <a:r>
            <a:rPr kumimoji="1" lang="ja-JP" altLang="en-US" sz="1300">
              <a:latin typeface="ＭＳ Ｐゴシック"/>
            </a:rPr>
            <a:t>　今後も引き続き、より一層の給与適正化に努める。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153609</xdr:rowOff>
    </xdr:from>
    <xdr:to>
      <xdr:col>24</xdr:col>
      <xdr:colOff>558800</xdr:colOff>
      <xdr:row>89</xdr:row>
      <xdr:rowOff>81341</xdr:rowOff>
    </xdr:to>
    <xdr:cxnSp macro="">
      <xdr:nvCxnSpPr>
        <xdr:cNvPr id="249" name="直線コネクタ 248"/>
        <xdr:cNvCxnSpPr/>
      </xdr:nvCxnSpPr>
      <xdr:spPr>
        <a:xfrm flipV="1">
          <a:off x="17018000" y="13869609"/>
          <a:ext cx="0" cy="1470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53418</xdr:rowOff>
    </xdr:from>
    <xdr:ext cx="762000" cy="259045"/>
    <xdr:sp macro="" textlink="">
      <xdr:nvSpPr>
        <xdr:cNvPr id="250" name="給与水準   （国との比較）最小値テキスト"/>
        <xdr:cNvSpPr txBox="1"/>
      </xdr:nvSpPr>
      <xdr:spPr>
        <a:xfrm>
          <a:off x="17106900" y="1531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103.9</a:t>
          </a:r>
          <a:endParaRPr kumimoji="1" lang="ja-JP" altLang="en-US" sz="1000" b="1">
            <a:latin typeface="ＭＳ Ｐゴシック"/>
          </a:endParaRPr>
        </a:p>
      </xdr:txBody>
    </xdr:sp>
    <xdr:clientData/>
  </xdr:oneCellAnchor>
  <xdr:twoCellAnchor>
    <xdr:from>
      <xdr:col>24</xdr:col>
      <xdr:colOff>469900</xdr:colOff>
      <xdr:row>89</xdr:row>
      <xdr:rowOff>81341</xdr:rowOff>
    </xdr:from>
    <xdr:to>
      <xdr:col>24</xdr:col>
      <xdr:colOff>647700</xdr:colOff>
      <xdr:row>89</xdr:row>
      <xdr:rowOff>81341</xdr:rowOff>
    </xdr:to>
    <xdr:cxnSp macro="">
      <xdr:nvCxnSpPr>
        <xdr:cNvPr id="251" name="直線コネクタ 250"/>
        <xdr:cNvCxnSpPr/>
      </xdr:nvCxnSpPr>
      <xdr:spPr>
        <a:xfrm>
          <a:off x="16929100" y="1534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68536</xdr:rowOff>
    </xdr:from>
    <xdr:ext cx="762000" cy="259045"/>
    <xdr:sp macro="" textlink="">
      <xdr:nvSpPr>
        <xdr:cNvPr id="252" name="給与水準   （国との比較）最大値テキスト"/>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91.1</a:t>
          </a:r>
          <a:endParaRPr kumimoji="1" lang="ja-JP" altLang="en-US" sz="1000" b="1">
            <a:latin typeface="ＭＳ Ｐゴシック"/>
          </a:endParaRPr>
        </a:p>
      </xdr:txBody>
    </xdr:sp>
    <xdr:clientData/>
  </xdr:oneCellAnchor>
  <xdr:twoCellAnchor>
    <xdr:from>
      <xdr:col>24</xdr:col>
      <xdr:colOff>469900</xdr:colOff>
      <xdr:row>80</xdr:row>
      <xdr:rowOff>153609</xdr:rowOff>
    </xdr:from>
    <xdr:to>
      <xdr:col>24</xdr:col>
      <xdr:colOff>647700</xdr:colOff>
      <xdr:row>80</xdr:row>
      <xdr:rowOff>153609</xdr:rowOff>
    </xdr:to>
    <xdr:cxnSp macro="">
      <xdr:nvCxnSpPr>
        <xdr:cNvPr id="253" name="直線コネクタ 252"/>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155423</xdr:rowOff>
    </xdr:from>
    <xdr:to>
      <xdr:col>24</xdr:col>
      <xdr:colOff>558800</xdr:colOff>
      <xdr:row>83</xdr:row>
      <xdr:rowOff>121859</xdr:rowOff>
    </xdr:to>
    <xdr:cxnSp macro="">
      <xdr:nvCxnSpPr>
        <xdr:cNvPr id="254" name="直線コネクタ 253"/>
        <xdr:cNvCxnSpPr/>
      </xdr:nvCxnSpPr>
      <xdr:spPr>
        <a:xfrm>
          <a:off x="16179800" y="14214323"/>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112986</xdr:rowOff>
    </xdr:from>
    <xdr:ext cx="762000" cy="259045"/>
    <xdr:sp macro="" textlink="">
      <xdr:nvSpPr>
        <xdr:cNvPr id="255" name="給与水準   （国との比較）平均値テキスト"/>
        <xdr:cNvSpPr txBox="1"/>
      </xdr:nvSpPr>
      <xdr:spPr>
        <a:xfrm>
          <a:off x="17106900" y="145147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97.4</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140909</xdr:rowOff>
    </xdr:from>
    <xdr:to>
      <xdr:col>24</xdr:col>
      <xdr:colOff>609600</xdr:colOff>
      <xdr:row>85</xdr:row>
      <xdr:rowOff>71059</xdr:rowOff>
    </xdr:to>
    <xdr:sp macro="" textlink="">
      <xdr:nvSpPr>
        <xdr:cNvPr id="256" name="フローチャート : 判断 255"/>
        <xdr:cNvSpPr/>
      </xdr:nvSpPr>
      <xdr:spPr>
        <a:xfrm>
          <a:off x="16967200" y="1454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109462</xdr:rowOff>
    </xdr:from>
    <xdr:to>
      <xdr:col>23</xdr:col>
      <xdr:colOff>406400</xdr:colOff>
      <xdr:row>82</xdr:row>
      <xdr:rowOff>155423</xdr:rowOff>
    </xdr:to>
    <xdr:cxnSp macro="">
      <xdr:nvCxnSpPr>
        <xdr:cNvPr id="257" name="直線コネクタ 256"/>
        <xdr:cNvCxnSpPr/>
      </xdr:nvCxnSpPr>
      <xdr:spPr>
        <a:xfrm>
          <a:off x="15290800" y="1416836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60477</xdr:rowOff>
    </xdr:from>
    <xdr:to>
      <xdr:col>23</xdr:col>
      <xdr:colOff>457200</xdr:colOff>
      <xdr:row>84</xdr:row>
      <xdr:rowOff>162077</xdr:rowOff>
    </xdr:to>
    <xdr:sp macro="" textlink="">
      <xdr:nvSpPr>
        <xdr:cNvPr id="258" name="フローチャート : 判断 257"/>
        <xdr:cNvSpPr/>
      </xdr:nvSpPr>
      <xdr:spPr>
        <a:xfrm>
          <a:off x="16129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146854</xdr:rowOff>
    </xdr:from>
    <xdr:ext cx="736600" cy="259045"/>
    <xdr:sp macro="" textlink="">
      <xdr:nvSpPr>
        <xdr:cNvPr id="259" name="テキスト ボックス 258"/>
        <xdr:cNvSpPr txBox="1"/>
      </xdr:nvSpPr>
      <xdr:spPr>
        <a:xfrm>
          <a:off x="15798800" y="14548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109462</xdr:rowOff>
    </xdr:from>
    <xdr:to>
      <xdr:col>22</xdr:col>
      <xdr:colOff>203200</xdr:colOff>
      <xdr:row>88</xdr:row>
      <xdr:rowOff>22982</xdr:rowOff>
    </xdr:to>
    <xdr:cxnSp macro="">
      <xdr:nvCxnSpPr>
        <xdr:cNvPr id="260" name="直線コネクタ 259"/>
        <xdr:cNvCxnSpPr/>
      </xdr:nvCxnSpPr>
      <xdr:spPr>
        <a:xfrm flipV="1">
          <a:off x="14401800" y="14168362"/>
          <a:ext cx="889000" cy="94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14514</xdr:rowOff>
    </xdr:from>
    <xdr:to>
      <xdr:col>22</xdr:col>
      <xdr:colOff>254000</xdr:colOff>
      <xdr:row>84</xdr:row>
      <xdr:rowOff>116114</xdr:rowOff>
    </xdr:to>
    <xdr:sp macro="" textlink="">
      <xdr:nvSpPr>
        <xdr:cNvPr id="261" name="フローチャート : 判断 260"/>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100891</xdr:rowOff>
    </xdr:from>
    <xdr:ext cx="762000" cy="259045"/>
    <xdr:sp macro="" textlink="">
      <xdr:nvSpPr>
        <xdr:cNvPr id="262" name="テキスト ボックス 261"/>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22982</xdr:rowOff>
    </xdr:from>
    <xdr:to>
      <xdr:col>21</xdr:col>
      <xdr:colOff>0</xdr:colOff>
      <xdr:row>88</xdr:row>
      <xdr:rowOff>68943</xdr:rowOff>
    </xdr:to>
    <xdr:cxnSp macro="">
      <xdr:nvCxnSpPr>
        <xdr:cNvPr id="263" name="直線コネクタ 262"/>
        <xdr:cNvCxnSpPr/>
      </xdr:nvCxnSpPr>
      <xdr:spPr>
        <a:xfrm flipV="1">
          <a:off x="13512800" y="1511058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53521</xdr:rowOff>
    </xdr:from>
    <xdr:to>
      <xdr:col>21</xdr:col>
      <xdr:colOff>50800</xdr:colOff>
      <xdr:row>89</xdr:row>
      <xdr:rowOff>155121</xdr:rowOff>
    </xdr:to>
    <xdr:sp macro="" textlink="">
      <xdr:nvSpPr>
        <xdr:cNvPr id="264" name="フローチャート : 判断 263"/>
        <xdr:cNvSpPr/>
      </xdr:nvSpPr>
      <xdr:spPr>
        <a:xfrm>
          <a:off x="14351000" y="1531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139898</xdr:rowOff>
    </xdr:from>
    <xdr:ext cx="762000" cy="259045"/>
    <xdr:sp macro="" textlink="">
      <xdr:nvSpPr>
        <xdr:cNvPr id="265" name="テキスト ボックス 264"/>
        <xdr:cNvSpPr txBox="1"/>
      </xdr:nvSpPr>
      <xdr:spPr>
        <a:xfrm>
          <a:off x="14020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76502</xdr:rowOff>
    </xdr:from>
    <xdr:to>
      <xdr:col>19</xdr:col>
      <xdr:colOff>533400</xdr:colOff>
      <xdr:row>90</xdr:row>
      <xdr:rowOff>6652</xdr:rowOff>
    </xdr:to>
    <xdr:sp macro="" textlink="">
      <xdr:nvSpPr>
        <xdr:cNvPr id="266" name="フローチャート : 判断 265"/>
        <xdr:cNvSpPr/>
      </xdr:nvSpPr>
      <xdr:spPr>
        <a:xfrm>
          <a:off x="13462000" y="1533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162879</xdr:rowOff>
    </xdr:from>
    <xdr:ext cx="762000" cy="259045"/>
    <xdr:sp macro="" textlink="">
      <xdr:nvSpPr>
        <xdr:cNvPr id="267" name="テキスト ボックス 266"/>
        <xdr:cNvSpPr txBox="1"/>
      </xdr:nvSpPr>
      <xdr:spPr>
        <a:xfrm>
          <a:off x="13131800" y="1542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71059</xdr:rowOff>
    </xdr:from>
    <xdr:to>
      <xdr:col>24</xdr:col>
      <xdr:colOff>609600</xdr:colOff>
      <xdr:row>84</xdr:row>
      <xdr:rowOff>1209</xdr:rowOff>
    </xdr:to>
    <xdr:sp macro="" textlink="">
      <xdr:nvSpPr>
        <xdr:cNvPr id="273" name="円/楕円 272"/>
        <xdr:cNvSpPr/>
      </xdr:nvSpPr>
      <xdr:spPr>
        <a:xfrm>
          <a:off x="169672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87586</xdr:rowOff>
    </xdr:from>
    <xdr:ext cx="762000" cy="259045"/>
    <xdr:sp macro="" textlink="">
      <xdr:nvSpPr>
        <xdr:cNvPr id="274" name="給与水準   （国との比較）該当値テキスト"/>
        <xdr:cNvSpPr txBox="1"/>
      </xdr:nvSpPr>
      <xdr:spPr>
        <a:xfrm>
          <a:off x="17106900" y="1414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104623</xdr:rowOff>
    </xdr:from>
    <xdr:to>
      <xdr:col>23</xdr:col>
      <xdr:colOff>457200</xdr:colOff>
      <xdr:row>83</xdr:row>
      <xdr:rowOff>34773</xdr:rowOff>
    </xdr:to>
    <xdr:sp macro="" textlink="">
      <xdr:nvSpPr>
        <xdr:cNvPr id="275" name="円/楕円 274"/>
        <xdr:cNvSpPr/>
      </xdr:nvSpPr>
      <xdr:spPr>
        <a:xfrm>
          <a:off x="16129000" y="141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44950</xdr:rowOff>
    </xdr:from>
    <xdr:ext cx="736600" cy="259045"/>
    <xdr:sp macro="" textlink="">
      <xdr:nvSpPr>
        <xdr:cNvPr id="276" name="テキスト ボックス 275"/>
        <xdr:cNvSpPr txBox="1"/>
      </xdr:nvSpPr>
      <xdr:spPr>
        <a:xfrm>
          <a:off x="15798800" y="13932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58662</xdr:rowOff>
    </xdr:from>
    <xdr:to>
      <xdr:col>22</xdr:col>
      <xdr:colOff>254000</xdr:colOff>
      <xdr:row>82</xdr:row>
      <xdr:rowOff>160262</xdr:rowOff>
    </xdr:to>
    <xdr:sp macro="" textlink="">
      <xdr:nvSpPr>
        <xdr:cNvPr id="277" name="円/楕円 276"/>
        <xdr:cNvSpPr/>
      </xdr:nvSpPr>
      <xdr:spPr>
        <a:xfrm>
          <a:off x="15240000" y="141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170439</xdr:rowOff>
    </xdr:from>
    <xdr:ext cx="762000" cy="259045"/>
    <xdr:sp macro="" textlink="">
      <xdr:nvSpPr>
        <xdr:cNvPr id="278" name="テキスト ボックス 277"/>
        <xdr:cNvSpPr txBox="1"/>
      </xdr:nvSpPr>
      <xdr:spPr>
        <a:xfrm>
          <a:off x="14909800" y="1388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143632</xdr:rowOff>
    </xdr:from>
    <xdr:to>
      <xdr:col>21</xdr:col>
      <xdr:colOff>50800</xdr:colOff>
      <xdr:row>88</xdr:row>
      <xdr:rowOff>73782</xdr:rowOff>
    </xdr:to>
    <xdr:sp macro="" textlink="">
      <xdr:nvSpPr>
        <xdr:cNvPr id="279" name="円/楕円 278"/>
        <xdr:cNvSpPr/>
      </xdr:nvSpPr>
      <xdr:spPr>
        <a:xfrm>
          <a:off x="143510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83959</xdr:rowOff>
    </xdr:from>
    <xdr:ext cx="762000" cy="259045"/>
    <xdr:sp macro="" textlink="">
      <xdr:nvSpPr>
        <xdr:cNvPr id="280" name="テキスト ボックス 279"/>
        <xdr:cNvSpPr txBox="1"/>
      </xdr:nvSpPr>
      <xdr:spPr>
        <a:xfrm>
          <a:off x="14020800" y="14828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18143</xdr:rowOff>
    </xdr:from>
    <xdr:to>
      <xdr:col>19</xdr:col>
      <xdr:colOff>533400</xdr:colOff>
      <xdr:row>88</xdr:row>
      <xdr:rowOff>119743</xdr:rowOff>
    </xdr:to>
    <xdr:sp macro="" textlink="">
      <xdr:nvSpPr>
        <xdr:cNvPr id="281" name="円/楕円 280"/>
        <xdr:cNvSpPr/>
      </xdr:nvSpPr>
      <xdr:spPr>
        <a:xfrm>
          <a:off x="13462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129920</xdr:rowOff>
    </xdr:from>
    <xdr:ext cx="762000" cy="259045"/>
    <xdr:sp macro="" textlink="">
      <xdr:nvSpPr>
        <xdr:cNvPr id="282" name="テキスト ボックス 281"/>
        <xdr:cNvSpPr txBox="1"/>
      </xdr:nvSpPr>
      <xdr:spPr>
        <a:xfrm>
          <a:off x="13131800" y="1487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[11.05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本町においては、昨年度に給食センターの運営を民間に一部委託したが、保育所及び老人ホームなどの施設を直営で行っているために、職員数が類似団体平均を上回っている。平成</a:t>
          </a:r>
          <a:r>
            <a:rPr kumimoji="1" lang="en-US" altLang="ja-JP" sz="1300">
              <a:latin typeface="ＭＳ Ｐゴシック"/>
            </a:rPr>
            <a:t>28</a:t>
          </a:r>
          <a:r>
            <a:rPr kumimoji="1" lang="ja-JP" altLang="en-US" sz="1300">
              <a:latin typeface="ＭＳ Ｐゴシック"/>
            </a:rPr>
            <a:t>年度から</a:t>
          </a:r>
          <a:r>
            <a:rPr kumimoji="1" lang="en-US" altLang="ja-JP" sz="1300">
              <a:latin typeface="ＭＳ Ｐゴシック"/>
            </a:rPr>
            <a:t>30</a:t>
          </a:r>
          <a:r>
            <a:rPr kumimoji="1" lang="ja-JP" altLang="en-US" sz="1300">
              <a:latin typeface="ＭＳ Ｐゴシック"/>
            </a:rPr>
            <a:t>年度にかけて、定年退職者が</a:t>
          </a:r>
          <a:r>
            <a:rPr kumimoji="1" lang="en-US" altLang="ja-JP" sz="1300">
              <a:latin typeface="ＭＳ Ｐゴシック"/>
            </a:rPr>
            <a:t>30</a:t>
          </a:r>
          <a:r>
            <a:rPr kumimoji="1" lang="ja-JP" altLang="en-US" sz="1300">
              <a:latin typeface="ＭＳ Ｐゴシック"/>
            </a:rPr>
            <a:t>名程度発生するが、新規職員採用を抑制し事務事業の見直しを行い、より適正な定員管理に努める。</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158024</xdr:rowOff>
    </xdr:from>
    <xdr:to>
      <xdr:col>24</xdr:col>
      <xdr:colOff>558800</xdr:colOff>
      <xdr:row>66</xdr:row>
      <xdr:rowOff>167580</xdr:rowOff>
    </xdr:to>
    <xdr:cxnSp macro="">
      <xdr:nvCxnSpPr>
        <xdr:cNvPr id="314" name="直線コネクタ 313"/>
        <xdr:cNvCxnSpPr/>
      </xdr:nvCxnSpPr>
      <xdr:spPr>
        <a:xfrm flipV="1">
          <a:off x="17018000" y="10102124"/>
          <a:ext cx="0" cy="1381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139657</xdr:rowOff>
    </xdr:from>
    <xdr:ext cx="762000" cy="259045"/>
    <xdr:sp macro="" textlink="">
      <xdr:nvSpPr>
        <xdr:cNvPr id="315" name="定員管理の状況最小値テキスト"/>
        <xdr:cNvSpPr txBox="1"/>
      </xdr:nvSpPr>
      <xdr:spPr>
        <a:xfrm>
          <a:off x="17106900" y="114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16.49</a:t>
          </a:r>
          <a:endParaRPr kumimoji="1" lang="ja-JP" altLang="en-US" sz="1000" b="1">
            <a:latin typeface="ＭＳ Ｐゴシック"/>
          </a:endParaRPr>
        </a:p>
      </xdr:txBody>
    </xdr:sp>
    <xdr:clientData/>
  </xdr:oneCellAnchor>
  <xdr:twoCellAnchor>
    <xdr:from>
      <xdr:col>24</xdr:col>
      <xdr:colOff>469900</xdr:colOff>
      <xdr:row>66</xdr:row>
      <xdr:rowOff>167580</xdr:rowOff>
    </xdr:from>
    <xdr:to>
      <xdr:col>24</xdr:col>
      <xdr:colOff>647700</xdr:colOff>
      <xdr:row>66</xdr:row>
      <xdr:rowOff>167580</xdr:rowOff>
    </xdr:to>
    <xdr:cxnSp macro="">
      <xdr:nvCxnSpPr>
        <xdr:cNvPr id="316" name="直線コネクタ 315"/>
        <xdr:cNvCxnSpPr/>
      </xdr:nvCxnSpPr>
      <xdr:spPr>
        <a:xfrm>
          <a:off x="16929100" y="1148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72951</xdr:rowOff>
    </xdr:from>
    <xdr:ext cx="762000" cy="259045"/>
    <xdr:sp macro="" textlink="">
      <xdr:nvSpPr>
        <xdr:cNvPr id="317" name="定員管理の状況最大値テキスト"/>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24</xdr:col>
      <xdr:colOff>469900</xdr:colOff>
      <xdr:row>58</xdr:row>
      <xdr:rowOff>158024</xdr:rowOff>
    </xdr:from>
    <xdr:to>
      <xdr:col>24</xdr:col>
      <xdr:colOff>647700</xdr:colOff>
      <xdr:row>58</xdr:row>
      <xdr:rowOff>158024</xdr:rowOff>
    </xdr:to>
    <xdr:cxnSp macro="">
      <xdr:nvCxnSpPr>
        <xdr:cNvPr id="318" name="直線コネクタ 317"/>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32717</xdr:rowOff>
    </xdr:from>
    <xdr:to>
      <xdr:col>24</xdr:col>
      <xdr:colOff>558800</xdr:colOff>
      <xdr:row>63</xdr:row>
      <xdr:rowOff>56848</xdr:rowOff>
    </xdr:to>
    <xdr:cxnSp macro="">
      <xdr:nvCxnSpPr>
        <xdr:cNvPr id="319" name="直線コネクタ 318"/>
        <xdr:cNvCxnSpPr/>
      </xdr:nvCxnSpPr>
      <xdr:spPr>
        <a:xfrm>
          <a:off x="16179800" y="10834067"/>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118429</xdr:rowOff>
    </xdr:from>
    <xdr:ext cx="762000" cy="259045"/>
    <xdr:sp macro="" textlink="">
      <xdr:nvSpPr>
        <xdr:cNvPr id="320" name="定員管理の状況平均値テキスト"/>
        <xdr:cNvSpPr txBox="1"/>
      </xdr:nvSpPr>
      <xdr:spPr>
        <a:xfrm>
          <a:off x="17106900" y="10405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101902</xdr:rowOff>
    </xdr:from>
    <xdr:to>
      <xdr:col>24</xdr:col>
      <xdr:colOff>609600</xdr:colOff>
      <xdr:row>62</xdr:row>
      <xdr:rowOff>32052</xdr:rowOff>
    </xdr:to>
    <xdr:sp macro="" textlink="">
      <xdr:nvSpPr>
        <xdr:cNvPr id="321" name="フローチャート : 判断 320"/>
        <xdr:cNvSpPr/>
      </xdr:nvSpPr>
      <xdr:spPr>
        <a:xfrm>
          <a:off x="169672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32717</xdr:rowOff>
    </xdr:from>
    <xdr:to>
      <xdr:col>23</xdr:col>
      <xdr:colOff>406400</xdr:colOff>
      <xdr:row>63</xdr:row>
      <xdr:rowOff>51102</xdr:rowOff>
    </xdr:to>
    <xdr:cxnSp macro="">
      <xdr:nvCxnSpPr>
        <xdr:cNvPr id="322" name="直線コネクタ 321"/>
        <xdr:cNvCxnSpPr/>
      </xdr:nvCxnSpPr>
      <xdr:spPr>
        <a:xfrm flipV="1">
          <a:off x="15290800" y="10834067"/>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88114</xdr:rowOff>
    </xdr:from>
    <xdr:to>
      <xdr:col>23</xdr:col>
      <xdr:colOff>457200</xdr:colOff>
      <xdr:row>62</xdr:row>
      <xdr:rowOff>18264</xdr:rowOff>
    </xdr:to>
    <xdr:sp macro="" textlink="">
      <xdr:nvSpPr>
        <xdr:cNvPr id="323" name="フローチャート : 判断 322"/>
        <xdr:cNvSpPr/>
      </xdr:nvSpPr>
      <xdr:spPr>
        <a:xfrm>
          <a:off x="16129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28441</xdr:rowOff>
    </xdr:from>
    <xdr:ext cx="736600" cy="259045"/>
    <xdr:sp macro="" textlink="">
      <xdr:nvSpPr>
        <xdr:cNvPr id="324" name="テキスト ボックス 323"/>
        <xdr:cNvSpPr txBox="1"/>
      </xdr:nvSpPr>
      <xdr:spPr>
        <a:xfrm>
          <a:off x="15798800" y="10315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46506</xdr:rowOff>
    </xdr:from>
    <xdr:to>
      <xdr:col>22</xdr:col>
      <xdr:colOff>203200</xdr:colOff>
      <xdr:row>63</xdr:row>
      <xdr:rowOff>51102</xdr:rowOff>
    </xdr:to>
    <xdr:cxnSp macro="">
      <xdr:nvCxnSpPr>
        <xdr:cNvPr id="325" name="直線コネクタ 324"/>
        <xdr:cNvCxnSpPr/>
      </xdr:nvCxnSpPr>
      <xdr:spPr>
        <a:xfrm>
          <a:off x="14401800" y="10847856"/>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88114</xdr:rowOff>
    </xdr:from>
    <xdr:to>
      <xdr:col>22</xdr:col>
      <xdr:colOff>254000</xdr:colOff>
      <xdr:row>62</xdr:row>
      <xdr:rowOff>18264</xdr:rowOff>
    </xdr:to>
    <xdr:sp macro="" textlink="">
      <xdr:nvSpPr>
        <xdr:cNvPr id="326" name="フローチャート : 判断 325"/>
        <xdr:cNvSpPr/>
      </xdr:nvSpPr>
      <xdr:spPr>
        <a:xfrm>
          <a:off x="15240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28441</xdr:rowOff>
    </xdr:from>
    <xdr:ext cx="762000" cy="259045"/>
    <xdr:sp macro="" textlink="">
      <xdr:nvSpPr>
        <xdr:cNvPr id="327" name="テキスト ボックス 326"/>
        <xdr:cNvSpPr txBox="1"/>
      </xdr:nvSpPr>
      <xdr:spPr>
        <a:xfrm>
          <a:off x="14909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114542</xdr:rowOff>
    </xdr:from>
    <xdr:to>
      <xdr:col>21</xdr:col>
      <xdr:colOff>0</xdr:colOff>
      <xdr:row>63</xdr:row>
      <xdr:rowOff>46506</xdr:rowOff>
    </xdr:to>
    <xdr:cxnSp macro="">
      <xdr:nvCxnSpPr>
        <xdr:cNvPr id="328" name="直線コネクタ 327"/>
        <xdr:cNvCxnSpPr/>
      </xdr:nvCxnSpPr>
      <xdr:spPr>
        <a:xfrm>
          <a:off x="13512800" y="10744442"/>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92710</xdr:rowOff>
    </xdr:from>
    <xdr:to>
      <xdr:col>21</xdr:col>
      <xdr:colOff>50800</xdr:colOff>
      <xdr:row>62</xdr:row>
      <xdr:rowOff>22860</xdr:rowOff>
    </xdr:to>
    <xdr:sp macro="" textlink="">
      <xdr:nvSpPr>
        <xdr:cNvPr id="329" name="フローチャート : 判断 328"/>
        <xdr:cNvSpPr/>
      </xdr:nvSpPr>
      <xdr:spPr>
        <a:xfrm>
          <a:off x="14351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33037</xdr:rowOff>
    </xdr:from>
    <xdr:ext cx="762000" cy="259045"/>
    <xdr:sp macro="" textlink="">
      <xdr:nvSpPr>
        <xdr:cNvPr id="330" name="テキスト ボックス 329"/>
        <xdr:cNvSpPr txBox="1"/>
      </xdr:nvSpPr>
      <xdr:spPr>
        <a:xfrm>
          <a:off x="14020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104201</xdr:rowOff>
    </xdr:from>
    <xdr:to>
      <xdr:col>19</xdr:col>
      <xdr:colOff>533400</xdr:colOff>
      <xdr:row>62</xdr:row>
      <xdr:rowOff>34351</xdr:rowOff>
    </xdr:to>
    <xdr:sp macro="" textlink="">
      <xdr:nvSpPr>
        <xdr:cNvPr id="331" name="フローチャート : 判断 330"/>
        <xdr:cNvSpPr/>
      </xdr:nvSpPr>
      <xdr:spPr>
        <a:xfrm>
          <a:off x="13462000" y="1056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44528</xdr:rowOff>
    </xdr:from>
    <xdr:ext cx="762000" cy="259045"/>
    <xdr:sp macro="" textlink="">
      <xdr:nvSpPr>
        <xdr:cNvPr id="332" name="テキスト ボックス 331"/>
        <xdr:cNvSpPr txBox="1"/>
      </xdr:nvSpPr>
      <xdr:spPr>
        <a:xfrm>
          <a:off x="13131800" y="10331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63</xdr:row>
      <xdr:rowOff>6048</xdr:rowOff>
    </xdr:from>
    <xdr:to>
      <xdr:col>24</xdr:col>
      <xdr:colOff>609600</xdr:colOff>
      <xdr:row>63</xdr:row>
      <xdr:rowOff>107648</xdr:rowOff>
    </xdr:to>
    <xdr:sp macro="" textlink="">
      <xdr:nvSpPr>
        <xdr:cNvPr id="338" name="円/楕円 337"/>
        <xdr:cNvSpPr/>
      </xdr:nvSpPr>
      <xdr:spPr>
        <a:xfrm>
          <a:off x="16967200" y="1080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149575</xdr:rowOff>
    </xdr:from>
    <xdr:ext cx="762000" cy="259045"/>
    <xdr:sp macro="" textlink="">
      <xdr:nvSpPr>
        <xdr:cNvPr id="339" name="定員管理の状況該当値テキスト"/>
        <xdr:cNvSpPr txBox="1"/>
      </xdr:nvSpPr>
      <xdr:spPr>
        <a:xfrm>
          <a:off x="17106900" y="1077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11.05</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153367</xdr:rowOff>
    </xdr:from>
    <xdr:to>
      <xdr:col>23</xdr:col>
      <xdr:colOff>457200</xdr:colOff>
      <xdr:row>63</xdr:row>
      <xdr:rowOff>83517</xdr:rowOff>
    </xdr:to>
    <xdr:sp macro="" textlink="">
      <xdr:nvSpPr>
        <xdr:cNvPr id="340" name="円/楕円 339"/>
        <xdr:cNvSpPr/>
      </xdr:nvSpPr>
      <xdr:spPr>
        <a:xfrm>
          <a:off x="16129000" y="1078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68294</xdr:rowOff>
    </xdr:from>
    <xdr:ext cx="736600" cy="259045"/>
    <xdr:sp macro="" textlink="">
      <xdr:nvSpPr>
        <xdr:cNvPr id="341" name="テキスト ボックス 340"/>
        <xdr:cNvSpPr txBox="1"/>
      </xdr:nvSpPr>
      <xdr:spPr>
        <a:xfrm>
          <a:off x="15798800" y="10869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10.84</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302</xdr:rowOff>
    </xdr:from>
    <xdr:to>
      <xdr:col>22</xdr:col>
      <xdr:colOff>254000</xdr:colOff>
      <xdr:row>63</xdr:row>
      <xdr:rowOff>101902</xdr:rowOff>
    </xdr:to>
    <xdr:sp macro="" textlink="">
      <xdr:nvSpPr>
        <xdr:cNvPr id="342" name="円/楕円 341"/>
        <xdr:cNvSpPr/>
      </xdr:nvSpPr>
      <xdr:spPr>
        <a:xfrm>
          <a:off x="15240000" y="108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86679</xdr:rowOff>
    </xdr:from>
    <xdr:ext cx="762000" cy="259045"/>
    <xdr:sp macro="" textlink="">
      <xdr:nvSpPr>
        <xdr:cNvPr id="343" name="テキスト ボックス 342"/>
        <xdr:cNvSpPr txBox="1"/>
      </xdr:nvSpPr>
      <xdr:spPr>
        <a:xfrm>
          <a:off x="14909800" y="1088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11.00</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167156</xdr:rowOff>
    </xdr:from>
    <xdr:to>
      <xdr:col>21</xdr:col>
      <xdr:colOff>50800</xdr:colOff>
      <xdr:row>63</xdr:row>
      <xdr:rowOff>97306</xdr:rowOff>
    </xdr:to>
    <xdr:sp macro="" textlink="">
      <xdr:nvSpPr>
        <xdr:cNvPr id="344" name="円/楕円 343"/>
        <xdr:cNvSpPr/>
      </xdr:nvSpPr>
      <xdr:spPr>
        <a:xfrm>
          <a:off x="14351000" y="1079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82083</xdr:rowOff>
    </xdr:from>
    <xdr:ext cx="762000" cy="259045"/>
    <xdr:sp macro="" textlink="">
      <xdr:nvSpPr>
        <xdr:cNvPr id="345" name="テキスト ボックス 344"/>
        <xdr:cNvSpPr txBox="1"/>
      </xdr:nvSpPr>
      <xdr:spPr>
        <a:xfrm>
          <a:off x="14020800" y="1088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10.96</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63742</xdr:rowOff>
    </xdr:from>
    <xdr:to>
      <xdr:col>19</xdr:col>
      <xdr:colOff>533400</xdr:colOff>
      <xdr:row>62</xdr:row>
      <xdr:rowOff>165342</xdr:rowOff>
    </xdr:to>
    <xdr:sp macro="" textlink="">
      <xdr:nvSpPr>
        <xdr:cNvPr id="346" name="円/楕円 345"/>
        <xdr:cNvSpPr/>
      </xdr:nvSpPr>
      <xdr:spPr>
        <a:xfrm>
          <a:off x="13462000" y="1069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150119</xdr:rowOff>
    </xdr:from>
    <xdr:ext cx="762000" cy="259045"/>
    <xdr:sp macro="" textlink="">
      <xdr:nvSpPr>
        <xdr:cNvPr id="347" name="テキスト ボックス 346"/>
        <xdr:cNvSpPr txBox="1"/>
      </xdr:nvSpPr>
      <xdr:spPr>
        <a:xfrm>
          <a:off x="13131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過去に実施した投資的事業により、全国平均より高くなっているが、平成</a:t>
          </a:r>
          <a:r>
            <a:rPr kumimoji="1" lang="en-US" altLang="ja-JP" sz="1300">
              <a:latin typeface="ＭＳ Ｐゴシック"/>
            </a:rPr>
            <a:t>13</a:t>
          </a:r>
          <a:r>
            <a:rPr kumimoji="1" lang="ja-JP" altLang="en-US" sz="1300">
              <a:latin typeface="ＭＳ Ｐゴシック"/>
            </a:rPr>
            <a:t>年度からの財政健全化計画による投資的事業の抑制により年々減少し、平成</a:t>
          </a:r>
          <a:r>
            <a:rPr kumimoji="1" lang="en-US" altLang="ja-JP" sz="1300">
              <a:latin typeface="ＭＳ Ｐゴシック"/>
            </a:rPr>
            <a:t>27</a:t>
          </a:r>
          <a:r>
            <a:rPr kumimoji="1" lang="ja-JP" altLang="en-US" sz="1300">
              <a:latin typeface="ＭＳ Ｐゴシック"/>
            </a:rPr>
            <a:t>年度の決算において、</a:t>
          </a:r>
          <a:r>
            <a:rPr kumimoji="1" lang="en-US" altLang="ja-JP" sz="1300">
              <a:latin typeface="ＭＳ Ｐゴシック"/>
            </a:rPr>
            <a:t>9.5%</a:t>
          </a:r>
          <a:r>
            <a:rPr kumimoji="1" lang="ja-JP" altLang="en-US" sz="1300">
              <a:latin typeface="ＭＳ Ｐゴシック"/>
            </a:rPr>
            <a:t>となった。</a:t>
          </a:r>
          <a:endParaRPr kumimoji="1" lang="en-US" altLang="ja-JP" sz="1300">
            <a:latin typeface="ＭＳ Ｐゴシック"/>
          </a:endParaRPr>
        </a:p>
        <a:p>
          <a:r>
            <a:rPr kumimoji="1" lang="ja-JP" altLang="en-US" sz="1300">
              <a:latin typeface="ＭＳ Ｐゴシック"/>
            </a:rPr>
            <a:t>　今後も、緊急度・住民ニーズを的確に把握した事業の選択により、新規発行の抑制に努めていく。</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4" name="直線コネクタ 363"/>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5" name="テキスト ボックス 364"/>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8" name="直線コネクタ 367"/>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9" name="テキスト ボックス 368"/>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143192</xdr:rowOff>
    </xdr:from>
    <xdr:to>
      <xdr:col>24</xdr:col>
      <xdr:colOff>558800</xdr:colOff>
      <xdr:row>44</xdr:row>
      <xdr:rowOff>26353</xdr:rowOff>
    </xdr:to>
    <xdr:cxnSp macro="">
      <xdr:nvCxnSpPr>
        <xdr:cNvPr id="372" name="直線コネクタ 371"/>
        <xdr:cNvCxnSpPr/>
      </xdr:nvCxnSpPr>
      <xdr:spPr>
        <a:xfrm flipV="1">
          <a:off x="17018000" y="6315392"/>
          <a:ext cx="0" cy="1254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169880</xdr:rowOff>
    </xdr:from>
    <xdr:ext cx="762000" cy="259045"/>
    <xdr:sp macro="" textlink="">
      <xdr:nvSpPr>
        <xdr:cNvPr id="373" name="公債費負担の状況最小値テキスト"/>
        <xdr:cNvSpPr txBox="1"/>
      </xdr:nvSpPr>
      <xdr:spPr>
        <a:xfrm>
          <a:off x="17106900" y="754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24</xdr:col>
      <xdr:colOff>469900</xdr:colOff>
      <xdr:row>44</xdr:row>
      <xdr:rowOff>26353</xdr:rowOff>
    </xdr:from>
    <xdr:to>
      <xdr:col>24</xdr:col>
      <xdr:colOff>647700</xdr:colOff>
      <xdr:row>44</xdr:row>
      <xdr:rowOff>26353</xdr:rowOff>
    </xdr:to>
    <xdr:cxnSp macro="">
      <xdr:nvCxnSpPr>
        <xdr:cNvPr id="374" name="直線コネクタ 373"/>
        <xdr:cNvCxnSpPr/>
      </xdr:nvCxnSpPr>
      <xdr:spPr>
        <a:xfrm>
          <a:off x="16929100" y="757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58119</xdr:rowOff>
    </xdr:from>
    <xdr:ext cx="762000" cy="259045"/>
    <xdr:sp macro="" textlink="">
      <xdr:nvSpPr>
        <xdr:cNvPr id="375" name="公債費負担の状況最大値テキスト"/>
        <xdr:cNvSpPr txBox="1"/>
      </xdr:nvSpPr>
      <xdr:spPr>
        <a:xfrm>
          <a:off x="17106900" y="605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143192</xdr:rowOff>
    </xdr:from>
    <xdr:to>
      <xdr:col>24</xdr:col>
      <xdr:colOff>647700</xdr:colOff>
      <xdr:row>36</xdr:row>
      <xdr:rowOff>143192</xdr:rowOff>
    </xdr:to>
    <xdr:cxnSp macro="">
      <xdr:nvCxnSpPr>
        <xdr:cNvPr id="376" name="直線コネクタ 375"/>
        <xdr:cNvCxnSpPr/>
      </xdr:nvCxnSpPr>
      <xdr:spPr>
        <a:xfrm>
          <a:off x="16929100" y="631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96838</xdr:rowOff>
    </xdr:from>
    <xdr:to>
      <xdr:col>24</xdr:col>
      <xdr:colOff>558800</xdr:colOff>
      <xdr:row>40</xdr:row>
      <xdr:rowOff>139065</xdr:rowOff>
    </xdr:to>
    <xdr:cxnSp macro="">
      <xdr:nvCxnSpPr>
        <xdr:cNvPr id="377" name="直線コネクタ 376"/>
        <xdr:cNvCxnSpPr/>
      </xdr:nvCxnSpPr>
      <xdr:spPr>
        <a:xfrm flipV="1">
          <a:off x="16179800" y="6954838"/>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32402</xdr:rowOff>
    </xdr:from>
    <xdr:ext cx="762000" cy="259045"/>
    <xdr:sp macro="" textlink="">
      <xdr:nvSpPr>
        <xdr:cNvPr id="378" name="公債費負担の状況平均値テキスト"/>
        <xdr:cNvSpPr txBox="1"/>
      </xdr:nvSpPr>
      <xdr:spPr>
        <a:xfrm>
          <a:off x="17106900" y="671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15875</xdr:rowOff>
    </xdr:from>
    <xdr:to>
      <xdr:col>24</xdr:col>
      <xdr:colOff>609600</xdr:colOff>
      <xdr:row>40</xdr:row>
      <xdr:rowOff>117475</xdr:rowOff>
    </xdr:to>
    <xdr:sp macro="" textlink="">
      <xdr:nvSpPr>
        <xdr:cNvPr id="379" name="フローチャート : 判断 378"/>
        <xdr:cNvSpPr/>
      </xdr:nvSpPr>
      <xdr:spPr>
        <a:xfrm>
          <a:off x="169672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139065</xdr:rowOff>
    </xdr:from>
    <xdr:to>
      <xdr:col>23</xdr:col>
      <xdr:colOff>406400</xdr:colOff>
      <xdr:row>41</xdr:row>
      <xdr:rowOff>3810</xdr:rowOff>
    </xdr:to>
    <xdr:cxnSp macro="">
      <xdr:nvCxnSpPr>
        <xdr:cNvPr id="380" name="直線コネクタ 379"/>
        <xdr:cNvCxnSpPr/>
      </xdr:nvCxnSpPr>
      <xdr:spPr>
        <a:xfrm flipV="1">
          <a:off x="15290800" y="69970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100330</xdr:rowOff>
    </xdr:from>
    <xdr:to>
      <xdr:col>23</xdr:col>
      <xdr:colOff>457200</xdr:colOff>
      <xdr:row>41</xdr:row>
      <xdr:rowOff>30480</xdr:rowOff>
    </xdr:to>
    <xdr:sp macro="" textlink="">
      <xdr:nvSpPr>
        <xdr:cNvPr id="381" name="フローチャート : 判断 380"/>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15257</xdr:rowOff>
    </xdr:from>
    <xdr:ext cx="736600" cy="259045"/>
    <xdr:sp macro="" textlink="">
      <xdr:nvSpPr>
        <xdr:cNvPr id="382" name="テキスト ボックス 381"/>
        <xdr:cNvSpPr txBox="1"/>
      </xdr:nvSpPr>
      <xdr:spPr>
        <a:xfrm>
          <a:off x="15798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3810</xdr:rowOff>
    </xdr:from>
    <xdr:to>
      <xdr:col>22</xdr:col>
      <xdr:colOff>203200</xdr:colOff>
      <xdr:row>41</xdr:row>
      <xdr:rowOff>15875</xdr:rowOff>
    </xdr:to>
    <xdr:cxnSp macro="">
      <xdr:nvCxnSpPr>
        <xdr:cNvPr id="383" name="直線コネクタ 382"/>
        <xdr:cNvCxnSpPr/>
      </xdr:nvCxnSpPr>
      <xdr:spPr>
        <a:xfrm flipV="1">
          <a:off x="14401800" y="703326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148590</xdr:rowOff>
    </xdr:from>
    <xdr:to>
      <xdr:col>22</xdr:col>
      <xdr:colOff>254000</xdr:colOff>
      <xdr:row>41</xdr:row>
      <xdr:rowOff>78740</xdr:rowOff>
    </xdr:to>
    <xdr:sp macro="" textlink="">
      <xdr:nvSpPr>
        <xdr:cNvPr id="384" name="フローチャート : 判断 383"/>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63517</xdr:rowOff>
    </xdr:from>
    <xdr:ext cx="762000" cy="259045"/>
    <xdr:sp macro="" textlink="">
      <xdr:nvSpPr>
        <xdr:cNvPr id="385" name="テキスト ボックス 384"/>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15875</xdr:rowOff>
    </xdr:from>
    <xdr:to>
      <xdr:col>21</xdr:col>
      <xdr:colOff>0</xdr:colOff>
      <xdr:row>41</xdr:row>
      <xdr:rowOff>33972</xdr:rowOff>
    </xdr:to>
    <xdr:cxnSp macro="">
      <xdr:nvCxnSpPr>
        <xdr:cNvPr id="386" name="直線コネクタ 385"/>
        <xdr:cNvCxnSpPr/>
      </xdr:nvCxnSpPr>
      <xdr:spPr>
        <a:xfrm flipV="1">
          <a:off x="13512800" y="7045325"/>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7303</xdr:rowOff>
    </xdr:from>
    <xdr:to>
      <xdr:col>21</xdr:col>
      <xdr:colOff>50800</xdr:colOff>
      <xdr:row>41</xdr:row>
      <xdr:rowOff>108903</xdr:rowOff>
    </xdr:to>
    <xdr:sp macro="" textlink="">
      <xdr:nvSpPr>
        <xdr:cNvPr id="387" name="フローチャート : 判断 386"/>
        <xdr:cNvSpPr/>
      </xdr:nvSpPr>
      <xdr:spPr>
        <a:xfrm>
          <a:off x="14351000" y="703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93680</xdr:rowOff>
    </xdr:from>
    <xdr:ext cx="762000" cy="259045"/>
    <xdr:sp macro="" textlink="">
      <xdr:nvSpPr>
        <xdr:cNvPr id="388" name="テキスト ボックス 387"/>
        <xdr:cNvSpPr txBox="1"/>
      </xdr:nvSpPr>
      <xdr:spPr>
        <a:xfrm>
          <a:off x="14020800" y="712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43497</xdr:rowOff>
    </xdr:from>
    <xdr:to>
      <xdr:col>19</xdr:col>
      <xdr:colOff>533400</xdr:colOff>
      <xdr:row>41</xdr:row>
      <xdr:rowOff>145097</xdr:rowOff>
    </xdr:to>
    <xdr:sp macro="" textlink="">
      <xdr:nvSpPr>
        <xdr:cNvPr id="389" name="フローチャート : 判断 388"/>
        <xdr:cNvSpPr/>
      </xdr:nvSpPr>
      <xdr:spPr>
        <a:xfrm>
          <a:off x="13462000" y="70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129874</xdr:rowOff>
    </xdr:from>
    <xdr:ext cx="762000" cy="259045"/>
    <xdr:sp macro="" textlink="">
      <xdr:nvSpPr>
        <xdr:cNvPr id="390" name="テキスト ボックス 389"/>
        <xdr:cNvSpPr txBox="1"/>
      </xdr:nvSpPr>
      <xdr:spPr>
        <a:xfrm>
          <a:off x="13131800" y="715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46038</xdr:rowOff>
    </xdr:from>
    <xdr:to>
      <xdr:col>24</xdr:col>
      <xdr:colOff>609600</xdr:colOff>
      <xdr:row>40</xdr:row>
      <xdr:rowOff>147638</xdr:rowOff>
    </xdr:to>
    <xdr:sp macro="" textlink="">
      <xdr:nvSpPr>
        <xdr:cNvPr id="396" name="円/楕円 395"/>
        <xdr:cNvSpPr/>
      </xdr:nvSpPr>
      <xdr:spPr>
        <a:xfrm>
          <a:off x="16967200" y="6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18115</xdr:rowOff>
    </xdr:from>
    <xdr:ext cx="762000" cy="259045"/>
    <xdr:sp macro="" textlink="">
      <xdr:nvSpPr>
        <xdr:cNvPr id="397" name="公債費負担の状況該当値テキスト"/>
        <xdr:cNvSpPr txBox="1"/>
      </xdr:nvSpPr>
      <xdr:spPr>
        <a:xfrm>
          <a:off x="17106900" y="6876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88265</xdr:rowOff>
    </xdr:from>
    <xdr:to>
      <xdr:col>23</xdr:col>
      <xdr:colOff>457200</xdr:colOff>
      <xdr:row>41</xdr:row>
      <xdr:rowOff>18415</xdr:rowOff>
    </xdr:to>
    <xdr:sp macro="" textlink="">
      <xdr:nvSpPr>
        <xdr:cNvPr id="398" name="円/楕円 397"/>
        <xdr:cNvSpPr/>
      </xdr:nvSpPr>
      <xdr:spPr>
        <a:xfrm>
          <a:off x="161290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28592</xdr:rowOff>
    </xdr:from>
    <xdr:ext cx="736600" cy="259045"/>
    <xdr:sp macro="" textlink="">
      <xdr:nvSpPr>
        <xdr:cNvPr id="399" name="テキスト ボックス 398"/>
        <xdr:cNvSpPr txBox="1"/>
      </xdr:nvSpPr>
      <xdr:spPr>
        <a:xfrm>
          <a:off x="15798800" y="6715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124460</xdr:rowOff>
    </xdr:from>
    <xdr:to>
      <xdr:col>22</xdr:col>
      <xdr:colOff>254000</xdr:colOff>
      <xdr:row>41</xdr:row>
      <xdr:rowOff>54610</xdr:rowOff>
    </xdr:to>
    <xdr:sp macro="" textlink="">
      <xdr:nvSpPr>
        <xdr:cNvPr id="400" name="円/楕円 399"/>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64787</xdr:rowOff>
    </xdr:from>
    <xdr:ext cx="762000" cy="259045"/>
    <xdr:sp macro="" textlink="">
      <xdr:nvSpPr>
        <xdr:cNvPr id="401" name="テキスト ボックス 400"/>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136525</xdr:rowOff>
    </xdr:from>
    <xdr:to>
      <xdr:col>21</xdr:col>
      <xdr:colOff>50800</xdr:colOff>
      <xdr:row>41</xdr:row>
      <xdr:rowOff>66675</xdr:rowOff>
    </xdr:to>
    <xdr:sp macro="" textlink="">
      <xdr:nvSpPr>
        <xdr:cNvPr id="402" name="円/楕円 401"/>
        <xdr:cNvSpPr/>
      </xdr:nvSpPr>
      <xdr:spPr>
        <a:xfrm>
          <a:off x="14351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76852</xdr:rowOff>
    </xdr:from>
    <xdr:ext cx="762000" cy="259045"/>
    <xdr:sp macro="" textlink="">
      <xdr:nvSpPr>
        <xdr:cNvPr id="403" name="テキスト ボックス 402"/>
        <xdr:cNvSpPr txBox="1"/>
      </xdr:nvSpPr>
      <xdr:spPr>
        <a:xfrm>
          <a:off x="14020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154622</xdr:rowOff>
    </xdr:from>
    <xdr:to>
      <xdr:col>19</xdr:col>
      <xdr:colOff>533400</xdr:colOff>
      <xdr:row>41</xdr:row>
      <xdr:rowOff>84772</xdr:rowOff>
    </xdr:to>
    <xdr:sp macro="" textlink="">
      <xdr:nvSpPr>
        <xdr:cNvPr id="404" name="円/楕円 403"/>
        <xdr:cNvSpPr/>
      </xdr:nvSpPr>
      <xdr:spPr>
        <a:xfrm>
          <a:off x="13462000" y="701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94949</xdr:rowOff>
    </xdr:from>
    <xdr:ext cx="762000" cy="259045"/>
    <xdr:sp macro="" textlink="">
      <xdr:nvSpPr>
        <xdr:cNvPr id="405" name="テキスト ボックス 404"/>
        <xdr:cNvSpPr txBox="1"/>
      </xdr:nvSpPr>
      <xdr:spPr>
        <a:xfrm>
          <a:off x="13131800" y="678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[61.0%]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将来負担額について、定年退職者と新規職員の入替えにより退職手当見込額が減少したことから全体として比率が減少した。しかし、田川市郡広域で、ごみ処理施設やし尿処理施設等を建設予定であり、それに伴う負担金の増加が見込まれる。今後、後世への負担を少しでも軽減できるよう、財政健全化に努める。</a:t>
          </a: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2" name="直線コネクタ 42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3" name="テキスト ボックス 42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4" name="直線コネクタ 42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5" name="テキスト ボックス 42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6" name="直線コネクタ 42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7" name="テキスト ボックス 42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8" name="直線コネクタ 42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9" name="テキスト ボックス 42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124841</xdr:rowOff>
    </xdr:to>
    <xdr:cxnSp macro="">
      <xdr:nvCxnSpPr>
        <xdr:cNvPr id="432" name="直線コネクタ 431"/>
        <xdr:cNvCxnSpPr/>
      </xdr:nvCxnSpPr>
      <xdr:spPr>
        <a:xfrm flipV="1">
          <a:off x="17018000" y="2451100"/>
          <a:ext cx="0" cy="1102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96918</xdr:rowOff>
    </xdr:from>
    <xdr:ext cx="762000" cy="259045"/>
    <xdr:sp macro="" textlink="">
      <xdr:nvSpPr>
        <xdr:cNvPr id="433" name="将来負担の状況最小値テキスト"/>
        <xdr:cNvSpPr txBox="1"/>
      </xdr:nvSpPr>
      <xdr:spPr>
        <a:xfrm>
          <a:off x="17106900" y="35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228.5</a:t>
          </a:r>
          <a:endParaRPr kumimoji="1" lang="ja-JP" altLang="en-US" sz="1000" b="1">
            <a:latin typeface="ＭＳ Ｐゴシック"/>
          </a:endParaRPr>
        </a:p>
      </xdr:txBody>
    </xdr:sp>
    <xdr:clientData/>
  </xdr:oneCellAnchor>
  <xdr:twoCellAnchor>
    <xdr:from>
      <xdr:col>24</xdr:col>
      <xdr:colOff>469900</xdr:colOff>
      <xdr:row>20</xdr:row>
      <xdr:rowOff>124841</xdr:rowOff>
    </xdr:from>
    <xdr:to>
      <xdr:col>24</xdr:col>
      <xdr:colOff>647700</xdr:colOff>
      <xdr:row>20</xdr:row>
      <xdr:rowOff>124841</xdr:rowOff>
    </xdr:to>
    <xdr:cxnSp macro="">
      <xdr:nvCxnSpPr>
        <xdr:cNvPr id="434" name="直線コネクタ 433"/>
        <xdr:cNvCxnSpPr/>
      </xdr:nvCxnSpPr>
      <xdr:spPr>
        <a:xfrm>
          <a:off x="16929100" y="355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5"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6" name="直線コネクタ 43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2286</xdr:rowOff>
    </xdr:from>
    <xdr:to>
      <xdr:col>24</xdr:col>
      <xdr:colOff>558800</xdr:colOff>
      <xdr:row>16</xdr:row>
      <xdr:rowOff>38481</xdr:rowOff>
    </xdr:to>
    <xdr:cxnSp macro="">
      <xdr:nvCxnSpPr>
        <xdr:cNvPr id="437" name="直線コネクタ 436"/>
        <xdr:cNvCxnSpPr/>
      </xdr:nvCxnSpPr>
      <xdr:spPr>
        <a:xfrm flipV="1">
          <a:off x="16179800" y="2745486"/>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21226</xdr:rowOff>
    </xdr:from>
    <xdr:ext cx="762000" cy="259045"/>
    <xdr:sp macro="" textlink="">
      <xdr:nvSpPr>
        <xdr:cNvPr id="438" name="将来負担の状況平均値テキスト"/>
        <xdr:cNvSpPr txBox="1"/>
      </xdr:nvSpPr>
      <xdr:spPr>
        <a:xfrm>
          <a:off x="17106900" y="2421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4699</xdr:rowOff>
    </xdr:from>
    <xdr:to>
      <xdr:col>24</xdr:col>
      <xdr:colOff>609600</xdr:colOff>
      <xdr:row>15</xdr:row>
      <xdr:rowOff>106299</xdr:rowOff>
    </xdr:to>
    <xdr:sp macro="" textlink="">
      <xdr:nvSpPr>
        <xdr:cNvPr id="439" name="フローチャート : 判断 438"/>
        <xdr:cNvSpPr/>
      </xdr:nvSpPr>
      <xdr:spPr>
        <a:xfrm>
          <a:off x="169672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38481</xdr:rowOff>
    </xdr:from>
    <xdr:to>
      <xdr:col>23</xdr:col>
      <xdr:colOff>406400</xdr:colOff>
      <xdr:row>16</xdr:row>
      <xdr:rowOff>100736</xdr:rowOff>
    </xdr:to>
    <xdr:cxnSp macro="">
      <xdr:nvCxnSpPr>
        <xdr:cNvPr id="440" name="直線コネクタ 439"/>
        <xdr:cNvCxnSpPr/>
      </xdr:nvCxnSpPr>
      <xdr:spPr>
        <a:xfrm flipV="1">
          <a:off x="15290800" y="2781681"/>
          <a:ext cx="889000" cy="6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63576</xdr:rowOff>
    </xdr:from>
    <xdr:to>
      <xdr:col>23</xdr:col>
      <xdr:colOff>457200</xdr:colOff>
      <xdr:row>15</xdr:row>
      <xdr:rowOff>165176</xdr:rowOff>
    </xdr:to>
    <xdr:sp macro="" textlink="">
      <xdr:nvSpPr>
        <xdr:cNvPr id="441" name="フローチャート : 判断 440"/>
        <xdr:cNvSpPr/>
      </xdr:nvSpPr>
      <xdr:spPr>
        <a:xfrm>
          <a:off x="16129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3903</xdr:rowOff>
    </xdr:from>
    <xdr:ext cx="736600" cy="259045"/>
    <xdr:sp macro="" textlink="">
      <xdr:nvSpPr>
        <xdr:cNvPr id="442" name="テキスト ボックス 441"/>
        <xdr:cNvSpPr txBox="1"/>
      </xdr:nvSpPr>
      <xdr:spPr>
        <a:xfrm>
          <a:off x="15798800" y="2404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100736</xdr:rowOff>
    </xdr:from>
    <xdr:to>
      <xdr:col>22</xdr:col>
      <xdr:colOff>203200</xdr:colOff>
      <xdr:row>16</xdr:row>
      <xdr:rowOff>114732</xdr:rowOff>
    </xdr:to>
    <xdr:cxnSp macro="">
      <xdr:nvCxnSpPr>
        <xdr:cNvPr id="443" name="直線コネクタ 442"/>
        <xdr:cNvCxnSpPr/>
      </xdr:nvCxnSpPr>
      <xdr:spPr>
        <a:xfrm flipV="1">
          <a:off x="14401800" y="2843936"/>
          <a:ext cx="889000" cy="1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92050</xdr:rowOff>
    </xdr:from>
    <xdr:to>
      <xdr:col>22</xdr:col>
      <xdr:colOff>254000</xdr:colOff>
      <xdr:row>16</xdr:row>
      <xdr:rowOff>22200</xdr:rowOff>
    </xdr:to>
    <xdr:sp macro="" textlink="">
      <xdr:nvSpPr>
        <xdr:cNvPr id="444" name="フローチャート : 判断 443"/>
        <xdr:cNvSpPr/>
      </xdr:nvSpPr>
      <xdr:spPr>
        <a:xfrm>
          <a:off x="15240000" y="26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32377</xdr:rowOff>
    </xdr:from>
    <xdr:ext cx="762000" cy="259045"/>
    <xdr:sp macro="" textlink="">
      <xdr:nvSpPr>
        <xdr:cNvPr id="445" name="テキスト ボックス 444"/>
        <xdr:cNvSpPr txBox="1"/>
      </xdr:nvSpPr>
      <xdr:spPr>
        <a:xfrm>
          <a:off x="14909800" y="24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114732</xdr:rowOff>
    </xdr:from>
    <xdr:to>
      <xdr:col>21</xdr:col>
      <xdr:colOff>0</xdr:colOff>
      <xdr:row>16</xdr:row>
      <xdr:rowOff>140792</xdr:rowOff>
    </xdr:to>
    <xdr:cxnSp macro="">
      <xdr:nvCxnSpPr>
        <xdr:cNvPr id="446" name="直線コネクタ 445"/>
        <xdr:cNvCxnSpPr/>
      </xdr:nvCxnSpPr>
      <xdr:spPr>
        <a:xfrm flipV="1">
          <a:off x="13512800" y="2857932"/>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124384</xdr:rowOff>
    </xdr:from>
    <xdr:to>
      <xdr:col>21</xdr:col>
      <xdr:colOff>50800</xdr:colOff>
      <xdr:row>16</xdr:row>
      <xdr:rowOff>54534</xdr:rowOff>
    </xdr:to>
    <xdr:sp macro="" textlink="">
      <xdr:nvSpPr>
        <xdr:cNvPr id="447" name="フローチャート : 判断 446"/>
        <xdr:cNvSpPr/>
      </xdr:nvSpPr>
      <xdr:spPr>
        <a:xfrm>
          <a:off x="14351000" y="26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64711</xdr:rowOff>
    </xdr:from>
    <xdr:ext cx="762000" cy="259045"/>
    <xdr:sp macro="" textlink="">
      <xdr:nvSpPr>
        <xdr:cNvPr id="448" name="テキスト ボックス 447"/>
        <xdr:cNvSpPr txBox="1"/>
      </xdr:nvSpPr>
      <xdr:spPr>
        <a:xfrm>
          <a:off x="14020800" y="246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138862</xdr:rowOff>
    </xdr:from>
    <xdr:to>
      <xdr:col>19</xdr:col>
      <xdr:colOff>533400</xdr:colOff>
      <xdr:row>16</xdr:row>
      <xdr:rowOff>69012</xdr:rowOff>
    </xdr:to>
    <xdr:sp macro="" textlink="">
      <xdr:nvSpPr>
        <xdr:cNvPr id="449" name="フローチャート : 判断 448"/>
        <xdr:cNvSpPr/>
      </xdr:nvSpPr>
      <xdr:spPr>
        <a:xfrm>
          <a:off x="13462000" y="271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79189</xdr:rowOff>
    </xdr:from>
    <xdr:ext cx="762000" cy="259045"/>
    <xdr:sp macro="" textlink="">
      <xdr:nvSpPr>
        <xdr:cNvPr id="450" name="テキスト ボックス 449"/>
        <xdr:cNvSpPr txBox="1"/>
      </xdr:nvSpPr>
      <xdr:spPr>
        <a:xfrm>
          <a:off x="13131800" y="247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122936</xdr:rowOff>
    </xdr:from>
    <xdr:to>
      <xdr:col>24</xdr:col>
      <xdr:colOff>609600</xdr:colOff>
      <xdr:row>16</xdr:row>
      <xdr:rowOff>53086</xdr:rowOff>
    </xdr:to>
    <xdr:sp macro="" textlink="">
      <xdr:nvSpPr>
        <xdr:cNvPr id="456" name="円/楕円 455"/>
        <xdr:cNvSpPr/>
      </xdr:nvSpPr>
      <xdr:spPr>
        <a:xfrm>
          <a:off x="16967200" y="269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95013</xdr:rowOff>
    </xdr:from>
    <xdr:ext cx="762000" cy="259045"/>
    <xdr:sp macro="" textlink="">
      <xdr:nvSpPr>
        <xdr:cNvPr id="457" name="将来負担の状況該当値テキスト"/>
        <xdr:cNvSpPr txBox="1"/>
      </xdr:nvSpPr>
      <xdr:spPr>
        <a:xfrm>
          <a:off x="17106900" y="266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159131</xdr:rowOff>
    </xdr:from>
    <xdr:to>
      <xdr:col>23</xdr:col>
      <xdr:colOff>457200</xdr:colOff>
      <xdr:row>16</xdr:row>
      <xdr:rowOff>89281</xdr:rowOff>
    </xdr:to>
    <xdr:sp macro="" textlink="">
      <xdr:nvSpPr>
        <xdr:cNvPr id="458" name="円/楕円 457"/>
        <xdr:cNvSpPr/>
      </xdr:nvSpPr>
      <xdr:spPr>
        <a:xfrm>
          <a:off x="16129000" y="273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74058</xdr:rowOff>
    </xdr:from>
    <xdr:ext cx="736600" cy="259045"/>
    <xdr:sp macro="" textlink="">
      <xdr:nvSpPr>
        <xdr:cNvPr id="459" name="テキスト ボックス 458"/>
        <xdr:cNvSpPr txBox="1"/>
      </xdr:nvSpPr>
      <xdr:spPr>
        <a:xfrm>
          <a:off x="15798800" y="2817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49936</xdr:rowOff>
    </xdr:from>
    <xdr:to>
      <xdr:col>22</xdr:col>
      <xdr:colOff>254000</xdr:colOff>
      <xdr:row>16</xdr:row>
      <xdr:rowOff>151536</xdr:rowOff>
    </xdr:to>
    <xdr:sp macro="" textlink="">
      <xdr:nvSpPr>
        <xdr:cNvPr id="460" name="円/楕円 459"/>
        <xdr:cNvSpPr/>
      </xdr:nvSpPr>
      <xdr:spPr>
        <a:xfrm>
          <a:off x="15240000" y="27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136313</xdr:rowOff>
    </xdr:from>
    <xdr:ext cx="762000" cy="259045"/>
    <xdr:sp macro="" textlink="">
      <xdr:nvSpPr>
        <xdr:cNvPr id="461" name="テキスト ボックス 460"/>
        <xdr:cNvSpPr txBox="1"/>
      </xdr:nvSpPr>
      <xdr:spPr>
        <a:xfrm>
          <a:off x="14909800" y="28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81.4</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63932</xdr:rowOff>
    </xdr:from>
    <xdr:to>
      <xdr:col>21</xdr:col>
      <xdr:colOff>50800</xdr:colOff>
      <xdr:row>16</xdr:row>
      <xdr:rowOff>165532</xdr:rowOff>
    </xdr:to>
    <xdr:sp macro="" textlink="">
      <xdr:nvSpPr>
        <xdr:cNvPr id="462" name="円/楕円 461"/>
        <xdr:cNvSpPr/>
      </xdr:nvSpPr>
      <xdr:spPr>
        <a:xfrm>
          <a:off x="14351000" y="280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150309</xdr:rowOff>
    </xdr:from>
    <xdr:ext cx="762000" cy="259045"/>
    <xdr:sp macro="" textlink="">
      <xdr:nvSpPr>
        <xdr:cNvPr id="463" name="テキスト ボックス 462"/>
        <xdr:cNvSpPr txBox="1"/>
      </xdr:nvSpPr>
      <xdr:spPr>
        <a:xfrm>
          <a:off x="14020800" y="2893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84.3</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89992</xdr:rowOff>
    </xdr:from>
    <xdr:to>
      <xdr:col>19</xdr:col>
      <xdr:colOff>533400</xdr:colOff>
      <xdr:row>17</xdr:row>
      <xdr:rowOff>20142</xdr:rowOff>
    </xdr:to>
    <xdr:sp macro="" textlink="">
      <xdr:nvSpPr>
        <xdr:cNvPr id="464" name="円/楕円 463"/>
        <xdr:cNvSpPr/>
      </xdr:nvSpPr>
      <xdr:spPr>
        <a:xfrm>
          <a:off x="13462000" y="283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4919</xdr:rowOff>
    </xdr:from>
    <xdr:ext cx="762000" cy="259045"/>
    <xdr:sp macro="" textlink="">
      <xdr:nvSpPr>
        <xdr:cNvPr id="465" name="テキスト ボックス 464"/>
        <xdr:cNvSpPr txBox="1"/>
      </xdr:nvSpPr>
      <xdr:spPr>
        <a:xfrm>
          <a:off x="13131800" y="291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福岡県川崎町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17,825
17,729
36.14
10,559,757
9,849,287
696,604
4,852,711
12,733,101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61.0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類似団体平均と比較し高い水準にあるのは、老人ホーム、保育所等の施設運営を直営で行っていることが主な要因である。</a:t>
          </a:r>
          <a:endParaRPr kumimoji="1" lang="en-US" altLang="ja-JP" sz="1300">
            <a:latin typeface="ＭＳ Ｐゴシック"/>
          </a:endParaRPr>
        </a:p>
        <a:p>
          <a:r>
            <a:rPr kumimoji="1" lang="ja-JP" altLang="en-US" sz="1300">
              <a:latin typeface="ＭＳ Ｐゴシック"/>
            </a:rPr>
            <a:t>　今後は、民営化等の手法を随時導入し、定年退職者の同数を新規職員採用で補充するのではなく、事務事業の見直しを行い人件費の削減に努める。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94996</xdr:rowOff>
    </xdr:from>
    <xdr:to>
      <xdr:col>7</xdr:col>
      <xdr:colOff>15875</xdr:colOff>
      <xdr:row>40</xdr:row>
      <xdr:rowOff>53848</xdr:rowOff>
    </xdr:to>
    <xdr:cxnSp macro="">
      <xdr:nvCxnSpPr>
        <xdr:cNvPr id="59" name="直線コネクタ 58"/>
        <xdr:cNvCxnSpPr/>
      </xdr:nvCxnSpPr>
      <xdr:spPr>
        <a:xfrm flipV="1">
          <a:off x="4826000" y="592429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25925</xdr:rowOff>
    </xdr:from>
    <xdr:ext cx="762000" cy="259045"/>
    <xdr:sp macro="" textlink="">
      <xdr:nvSpPr>
        <xdr:cNvPr id="60" name="人件費最小値テキスト"/>
        <xdr:cNvSpPr txBox="1"/>
      </xdr:nvSpPr>
      <xdr:spPr>
        <a:xfrm>
          <a:off x="4914900" y="68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35.9</a:t>
          </a:r>
          <a:endParaRPr kumimoji="1" lang="ja-JP" altLang="en-US" sz="1000" b="1">
            <a:latin typeface="ＭＳ Ｐゴシック"/>
          </a:endParaRPr>
        </a:p>
      </xdr:txBody>
    </xdr:sp>
    <xdr:clientData/>
  </xdr:oneCellAnchor>
  <xdr:twoCellAnchor>
    <xdr:from>
      <xdr:col>6</xdr:col>
      <xdr:colOff>612775</xdr:colOff>
      <xdr:row>40</xdr:row>
      <xdr:rowOff>53848</xdr:rowOff>
    </xdr:from>
    <xdr:to>
      <xdr:col>7</xdr:col>
      <xdr:colOff>104775</xdr:colOff>
      <xdr:row>40</xdr:row>
      <xdr:rowOff>53848</xdr:rowOff>
    </xdr:to>
    <xdr:cxnSp macro="">
      <xdr:nvCxnSpPr>
        <xdr:cNvPr id="61" name="直線コネクタ 60"/>
        <xdr:cNvCxnSpPr/>
      </xdr:nvCxnSpPr>
      <xdr:spPr>
        <a:xfrm>
          <a:off x="4737100" y="691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9923</xdr:rowOff>
    </xdr:from>
    <xdr:ext cx="762000" cy="259045"/>
    <xdr:sp macro="" textlink="">
      <xdr:nvSpPr>
        <xdr:cNvPr id="62" name="人件費最大値テキスト"/>
        <xdr:cNvSpPr txBox="1"/>
      </xdr:nvSpPr>
      <xdr:spPr>
        <a:xfrm>
          <a:off x="4914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a:t>
          </a:r>
          <a:endParaRPr kumimoji="1" lang="ja-JP" altLang="en-US" sz="1000" b="1">
            <a:latin typeface="ＭＳ Ｐゴシック"/>
          </a:endParaRPr>
        </a:p>
      </xdr:txBody>
    </xdr:sp>
    <xdr:clientData/>
  </xdr:oneCellAnchor>
  <xdr:twoCellAnchor>
    <xdr:from>
      <xdr:col>6</xdr:col>
      <xdr:colOff>612775</xdr:colOff>
      <xdr:row>34</xdr:row>
      <xdr:rowOff>94996</xdr:rowOff>
    </xdr:from>
    <xdr:to>
      <xdr:col>7</xdr:col>
      <xdr:colOff>104775</xdr:colOff>
      <xdr:row>34</xdr:row>
      <xdr:rowOff>94996</xdr:rowOff>
    </xdr:to>
    <xdr:cxnSp macro="">
      <xdr:nvCxnSpPr>
        <xdr:cNvPr id="63" name="直線コネクタ 62"/>
        <xdr:cNvCxnSpPr/>
      </xdr:nvCxnSpPr>
      <xdr:spPr>
        <a:xfrm>
          <a:off x="4737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168148</xdr:rowOff>
    </xdr:from>
    <xdr:to>
      <xdr:col>7</xdr:col>
      <xdr:colOff>15875</xdr:colOff>
      <xdr:row>39</xdr:row>
      <xdr:rowOff>161290</xdr:rowOff>
    </xdr:to>
    <xdr:cxnSp macro="">
      <xdr:nvCxnSpPr>
        <xdr:cNvPr id="64" name="直線コネクタ 63"/>
        <xdr:cNvCxnSpPr/>
      </xdr:nvCxnSpPr>
      <xdr:spPr>
        <a:xfrm flipV="1">
          <a:off x="3987800" y="6683248"/>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153924</xdr:rowOff>
    </xdr:from>
    <xdr:to>
      <xdr:col>7</xdr:col>
      <xdr:colOff>66675</xdr:colOff>
      <xdr:row>37</xdr:row>
      <xdr:rowOff>84074</xdr:rowOff>
    </xdr:to>
    <xdr:sp macro="" textlink="">
      <xdr:nvSpPr>
        <xdr:cNvPr id="66" name="フローチャート :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161290</xdr:rowOff>
    </xdr:from>
    <xdr:to>
      <xdr:col>5</xdr:col>
      <xdr:colOff>549275</xdr:colOff>
      <xdr:row>39</xdr:row>
      <xdr:rowOff>165862</xdr:rowOff>
    </xdr:to>
    <xdr:cxnSp macro="">
      <xdr:nvCxnSpPr>
        <xdr:cNvPr id="67" name="直線コネクタ 66"/>
        <xdr:cNvCxnSpPr/>
      </xdr:nvCxnSpPr>
      <xdr:spPr>
        <a:xfrm flipV="1">
          <a:off x="3098800" y="68478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135636</xdr:rowOff>
    </xdr:from>
    <xdr:to>
      <xdr:col>5</xdr:col>
      <xdr:colOff>600075</xdr:colOff>
      <xdr:row>37</xdr:row>
      <xdr:rowOff>65786</xdr:rowOff>
    </xdr:to>
    <xdr:sp macro="" textlink="">
      <xdr:nvSpPr>
        <xdr:cNvPr id="68" name="フローチャート : 判断 67"/>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75963</xdr:rowOff>
    </xdr:from>
    <xdr:ext cx="736600" cy="259045"/>
    <xdr:sp macro="" textlink="">
      <xdr:nvSpPr>
        <xdr:cNvPr id="69" name="テキスト ボックス 68"/>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88138</xdr:rowOff>
    </xdr:from>
    <xdr:to>
      <xdr:col>4</xdr:col>
      <xdr:colOff>346075</xdr:colOff>
      <xdr:row>39</xdr:row>
      <xdr:rowOff>165862</xdr:rowOff>
    </xdr:to>
    <xdr:cxnSp macro="">
      <xdr:nvCxnSpPr>
        <xdr:cNvPr id="70" name="直線コネクタ 69"/>
        <xdr:cNvCxnSpPr/>
      </xdr:nvCxnSpPr>
      <xdr:spPr>
        <a:xfrm>
          <a:off x="2209800" y="67746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135636</xdr:rowOff>
    </xdr:from>
    <xdr:to>
      <xdr:col>4</xdr:col>
      <xdr:colOff>396875</xdr:colOff>
      <xdr:row>37</xdr:row>
      <xdr:rowOff>65786</xdr:rowOff>
    </xdr:to>
    <xdr:sp macro="" textlink="">
      <xdr:nvSpPr>
        <xdr:cNvPr id="71" name="フローチャート :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75963</xdr:rowOff>
    </xdr:from>
    <xdr:ext cx="762000" cy="259045"/>
    <xdr:sp macro="" textlink="">
      <xdr:nvSpPr>
        <xdr:cNvPr id="72" name="テキスト ボックス 71"/>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1270</xdr:rowOff>
    </xdr:from>
    <xdr:to>
      <xdr:col>3</xdr:col>
      <xdr:colOff>142875</xdr:colOff>
      <xdr:row>39</xdr:row>
      <xdr:rowOff>88138</xdr:rowOff>
    </xdr:to>
    <xdr:cxnSp macro="">
      <xdr:nvCxnSpPr>
        <xdr:cNvPr id="73" name="直線コネクタ 72"/>
        <xdr:cNvCxnSpPr/>
      </xdr:nvCxnSpPr>
      <xdr:spPr>
        <a:xfrm>
          <a:off x="1320800" y="66878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762</xdr:rowOff>
    </xdr:from>
    <xdr:to>
      <xdr:col>3</xdr:col>
      <xdr:colOff>193675</xdr:colOff>
      <xdr:row>37</xdr:row>
      <xdr:rowOff>102362</xdr:rowOff>
    </xdr:to>
    <xdr:sp macro="" textlink="">
      <xdr:nvSpPr>
        <xdr:cNvPr id="74" name="フローチャート :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112539</xdr:rowOff>
    </xdr:from>
    <xdr:ext cx="762000" cy="259045"/>
    <xdr:sp macro="" textlink="">
      <xdr:nvSpPr>
        <xdr:cNvPr id="75" name="テキスト ボックス 74"/>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14478</xdr:rowOff>
    </xdr:from>
    <xdr:to>
      <xdr:col>1</xdr:col>
      <xdr:colOff>676275</xdr:colOff>
      <xdr:row>37</xdr:row>
      <xdr:rowOff>116078</xdr:rowOff>
    </xdr:to>
    <xdr:sp macro="" textlink="">
      <xdr:nvSpPr>
        <xdr:cNvPr id="76" name="フローチャート : 判断 75"/>
        <xdr:cNvSpPr/>
      </xdr:nvSpPr>
      <xdr:spPr>
        <a:xfrm>
          <a:off x="1270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126255</xdr:rowOff>
    </xdr:from>
    <xdr:ext cx="762000" cy="259045"/>
    <xdr:sp macro="" textlink="">
      <xdr:nvSpPr>
        <xdr:cNvPr id="77" name="テキスト ボックス 76"/>
        <xdr:cNvSpPr txBox="1"/>
      </xdr:nvSpPr>
      <xdr:spPr>
        <a:xfrm>
          <a:off x="939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117348</xdr:rowOff>
    </xdr:from>
    <xdr:to>
      <xdr:col>7</xdr:col>
      <xdr:colOff>66675</xdr:colOff>
      <xdr:row>39</xdr:row>
      <xdr:rowOff>47498</xdr:rowOff>
    </xdr:to>
    <xdr:sp macro="" textlink="">
      <xdr:nvSpPr>
        <xdr:cNvPr id="83" name="円/楕円 82"/>
        <xdr:cNvSpPr/>
      </xdr:nvSpPr>
      <xdr:spPr>
        <a:xfrm>
          <a:off x="47752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89425</xdr:rowOff>
    </xdr:from>
    <xdr:ext cx="762000" cy="259045"/>
    <xdr:sp macro="" textlink="">
      <xdr:nvSpPr>
        <xdr:cNvPr id="84" name="人件費該当値テキスト"/>
        <xdr:cNvSpPr txBox="1"/>
      </xdr:nvSpPr>
      <xdr:spPr>
        <a:xfrm>
          <a:off x="49149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30.9</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110490</xdr:rowOff>
    </xdr:from>
    <xdr:to>
      <xdr:col>5</xdr:col>
      <xdr:colOff>600075</xdr:colOff>
      <xdr:row>40</xdr:row>
      <xdr:rowOff>40640</xdr:rowOff>
    </xdr:to>
    <xdr:sp macro="" textlink="">
      <xdr:nvSpPr>
        <xdr:cNvPr id="85" name="円/楕円 84"/>
        <xdr:cNvSpPr/>
      </xdr:nvSpPr>
      <xdr:spPr>
        <a:xfrm>
          <a:off x="3937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25417</xdr:rowOff>
    </xdr:from>
    <xdr:ext cx="736600" cy="259045"/>
    <xdr:sp macro="" textlink="">
      <xdr:nvSpPr>
        <xdr:cNvPr id="86" name="テキスト ボックス 85"/>
        <xdr:cNvSpPr txBox="1"/>
      </xdr:nvSpPr>
      <xdr:spPr>
        <a:xfrm>
          <a:off x="3606800" y="688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34.5</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115062</xdr:rowOff>
    </xdr:from>
    <xdr:to>
      <xdr:col>4</xdr:col>
      <xdr:colOff>396875</xdr:colOff>
      <xdr:row>40</xdr:row>
      <xdr:rowOff>45212</xdr:rowOff>
    </xdr:to>
    <xdr:sp macro="" textlink="">
      <xdr:nvSpPr>
        <xdr:cNvPr id="87" name="円/楕円 86"/>
        <xdr:cNvSpPr/>
      </xdr:nvSpPr>
      <xdr:spPr>
        <a:xfrm>
          <a:off x="30480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29989</xdr:rowOff>
    </xdr:from>
    <xdr:ext cx="762000" cy="259045"/>
    <xdr:sp macro="" textlink="">
      <xdr:nvSpPr>
        <xdr:cNvPr id="88" name="テキスト ボックス 87"/>
        <xdr:cNvSpPr txBox="1"/>
      </xdr:nvSpPr>
      <xdr:spPr>
        <a:xfrm>
          <a:off x="2717800" y="688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34.6</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37338</xdr:rowOff>
    </xdr:from>
    <xdr:to>
      <xdr:col>3</xdr:col>
      <xdr:colOff>193675</xdr:colOff>
      <xdr:row>39</xdr:row>
      <xdr:rowOff>138938</xdr:rowOff>
    </xdr:to>
    <xdr:sp macro="" textlink="">
      <xdr:nvSpPr>
        <xdr:cNvPr id="89" name="円/楕円 88"/>
        <xdr:cNvSpPr/>
      </xdr:nvSpPr>
      <xdr:spPr>
        <a:xfrm>
          <a:off x="21590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123715</xdr:rowOff>
    </xdr:from>
    <xdr:ext cx="762000" cy="259045"/>
    <xdr:sp macro="" textlink="">
      <xdr:nvSpPr>
        <xdr:cNvPr id="90" name="テキスト ボックス 89"/>
        <xdr:cNvSpPr txBox="1"/>
      </xdr:nvSpPr>
      <xdr:spPr>
        <a:xfrm>
          <a:off x="1828800" y="681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32.9</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121920</xdr:rowOff>
    </xdr:from>
    <xdr:to>
      <xdr:col>1</xdr:col>
      <xdr:colOff>676275</xdr:colOff>
      <xdr:row>39</xdr:row>
      <xdr:rowOff>52070</xdr:rowOff>
    </xdr:to>
    <xdr:sp macro="" textlink="">
      <xdr:nvSpPr>
        <xdr:cNvPr id="91" name="円/楕円 90"/>
        <xdr:cNvSpPr/>
      </xdr:nvSpPr>
      <xdr:spPr>
        <a:xfrm>
          <a:off x="1270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36847</xdr:rowOff>
    </xdr:from>
    <xdr:ext cx="762000" cy="259045"/>
    <xdr:sp macro="" textlink="">
      <xdr:nvSpPr>
        <xdr:cNvPr id="92" name="テキスト ボックス 91"/>
        <xdr:cNvSpPr txBox="1"/>
      </xdr:nvSpPr>
      <xdr:spPr>
        <a:xfrm>
          <a:off x="939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latin typeface="+mn-lt"/>
              <a:ea typeface="+mn-ea"/>
              <a:cs typeface="+mn-cs"/>
            </a:rPr>
            <a:t>財政健全化計画に基づき、費用削減に努めた結果、類似団体中最も低い比率を維持してきている。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今後は、業務の民間委託化を推進し、職員人件費等から委託料といった物件費へのシフトを実施し、費用全体の削減に努めていく。</a:t>
          </a:r>
          <a:endParaRPr lang="ja-JP" altLang="ja-JP" sz="1400"/>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51562</xdr:rowOff>
    </xdr:from>
    <xdr:to>
      <xdr:col>24</xdr:col>
      <xdr:colOff>31750</xdr:colOff>
      <xdr:row>20</xdr:row>
      <xdr:rowOff>99568</xdr:rowOff>
    </xdr:to>
    <xdr:cxnSp macro="">
      <xdr:nvCxnSpPr>
        <xdr:cNvPr id="117" name="直線コネクタ 116"/>
        <xdr:cNvCxnSpPr/>
      </xdr:nvCxnSpPr>
      <xdr:spPr>
        <a:xfrm flipV="1">
          <a:off x="16510000" y="2623312"/>
          <a:ext cx="0" cy="905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71645</xdr:rowOff>
    </xdr:from>
    <xdr:ext cx="762000" cy="259045"/>
    <xdr:sp macro="" textlink="">
      <xdr:nvSpPr>
        <xdr:cNvPr id="118" name="物件費最小値テキスト"/>
        <xdr:cNvSpPr txBox="1"/>
      </xdr:nvSpPr>
      <xdr:spPr>
        <a:xfrm>
          <a:off x="16598900" y="350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a:t>
          </a:r>
          <a:endParaRPr kumimoji="1" lang="ja-JP" altLang="en-US" sz="1000" b="1">
            <a:latin typeface="ＭＳ Ｐゴシック"/>
          </a:endParaRPr>
        </a:p>
      </xdr:txBody>
    </xdr:sp>
    <xdr:clientData/>
  </xdr:oneCellAnchor>
  <xdr:twoCellAnchor>
    <xdr:from>
      <xdr:col>23</xdr:col>
      <xdr:colOff>628650</xdr:colOff>
      <xdr:row>20</xdr:row>
      <xdr:rowOff>99568</xdr:rowOff>
    </xdr:from>
    <xdr:to>
      <xdr:col>24</xdr:col>
      <xdr:colOff>120650</xdr:colOff>
      <xdr:row>20</xdr:row>
      <xdr:rowOff>99568</xdr:rowOff>
    </xdr:to>
    <xdr:cxnSp macro="">
      <xdr:nvCxnSpPr>
        <xdr:cNvPr id="119" name="直線コネクタ 118"/>
        <xdr:cNvCxnSpPr/>
      </xdr:nvCxnSpPr>
      <xdr:spPr>
        <a:xfrm>
          <a:off x="16421100" y="3528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137939</xdr:rowOff>
    </xdr:from>
    <xdr:ext cx="762000" cy="259045"/>
    <xdr:sp macro="" textlink="">
      <xdr:nvSpPr>
        <xdr:cNvPr id="120" name="物件費最大値テキスト"/>
        <xdr:cNvSpPr txBox="1"/>
      </xdr:nvSpPr>
      <xdr:spPr>
        <a:xfrm>
          <a:off x="16598900" y="236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15</xdr:row>
      <xdr:rowOff>51562</xdr:rowOff>
    </xdr:from>
    <xdr:to>
      <xdr:col>24</xdr:col>
      <xdr:colOff>120650</xdr:colOff>
      <xdr:row>15</xdr:row>
      <xdr:rowOff>51562</xdr:rowOff>
    </xdr:to>
    <xdr:cxnSp macro="">
      <xdr:nvCxnSpPr>
        <xdr:cNvPr id="121" name="直線コネクタ 120"/>
        <xdr:cNvCxnSpPr/>
      </xdr:nvCxnSpPr>
      <xdr:spPr>
        <a:xfrm>
          <a:off x="16421100" y="2623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51562</xdr:rowOff>
    </xdr:from>
    <xdr:to>
      <xdr:col>24</xdr:col>
      <xdr:colOff>31750</xdr:colOff>
      <xdr:row>15</xdr:row>
      <xdr:rowOff>56134</xdr:rowOff>
    </xdr:to>
    <xdr:cxnSp macro="">
      <xdr:nvCxnSpPr>
        <xdr:cNvPr id="122" name="直線コネクタ 121"/>
        <xdr:cNvCxnSpPr/>
      </xdr:nvCxnSpPr>
      <xdr:spPr>
        <a:xfrm flipV="1">
          <a:off x="15671800" y="26233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144289</xdr:rowOff>
    </xdr:from>
    <xdr:ext cx="762000" cy="259045"/>
    <xdr:sp macro="" textlink="">
      <xdr:nvSpPr>
        <xdr:cNvPr id="123" name="物件費平均値テキスト"/>
        <xdr:cNvSpPr txBox="1"/>
      </xdr:nvSpPr>
      <xdr:spPr>
        <a:xfrm>
          <a:off x="16598900" y="2887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762</xdr:rowOff>
    </xdr:from>
    <xdr:to>
      <xdr:col>24</xdr:col>
      <xdr:colOff>82550</xdr:colOff>
      <xdr:row>17</xdr:row>
      <xdr:rowOff>102362</xdr:rowOff>
    </xdr:to>
    <xdr:sp macro="" textlink="">
      <xdr:nvSpPr>
        <xdr:cNvPr id="124" name="フローチャート : 判断 123"/>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42418</xdr:rowOff>
    </xdr:from>
    <xdr:to>
      <xdr:col>22</xdr:col>
      <xdr:colOff>565150</xdr:colOff>
      <xdr:row>15</xdr:row>
      <xdr:rowOff>56134</xdr:rowOff>
    </xdr:to>
    <xdr:cxnSp macro="">
      <xdr:nvCxnSpPr>
        <xdr:cNvPr id="125" name="直線コネクタ 124"/>
        <xdr:cNvCxnSpPr/>
      </xdr:nvCxnSpPr>
      <xdr:spPr>
        <a:xfrm>
          <a:off x="14782800" y="26141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131064</xdr:rowOff>
    </xdr:from>
    <xdr:to>
      <xdr:col>22</xdr:col>
      <xdr:colOff>615950</xdr:colOff>
      <xdr:row>17</xdr:row>
      <xdr:rowOff>61214</xdr:rowOff>
    </xdr:to>
    <xdr:sp macro="" textlink="">
      <xdr:nvSpPr>
        <xdr:cNvPr id="126" name="フローチャート : 判断 125"/>
        <xdr:cNvSpPr/>
      </xdr:nvSpPr>
      <xdr:spPr>
        <a:xfrm>
          <a:off x="15621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45991</xdr:rowOff>
    </xdr:from>
    <xdr:ext cx="736600" cy="259045"/>
    <xdr:sp macro="" textlink="">
      <xdr:nvSpPr>
        <xdr:cNvPr id="127" name="テキスト ボックス 126"/>
        <xdr:cNvSpPr txBox="1"/>
      </xdr:nvSpPr>
      <xdr:spPr>
        <a:xfrm>
          <a:off x="15290800" y="296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37846</xdr:rowOff>
    </xdr:from>
    <xdr:to>
      <xdr:col>21</xdr:col>
      <xdr:colOff>361950</xdr:colOff>
      <xdr:row>15</xdr:row>
      <xdr:rowOff>42418</xdr:rowOff>
    </xdr:to>
    <xdr:cxnSp macro="">
      <xdr:nvCxnSpPr>
        <xdr:cNvPr id="128" name="直線コネクタ 127"/>
        <xdr:cNvCxnSpPr/>
      </xdr:nvCxnSpPr>
      <xdr:spPr>
        <a:xfrm>
          <a:off x="13893800" y="26095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103632</xdr:rowOff>
    </xdr:from>
    <xdr:to>
      <xdr:col>21</xdr:col>
      <xdr:colOff>412750</xdr:colOff>
      <xdr:row>17</xdr:row>
      <xdr:rowOff>33782</xdr:rowOff>
    </xdr:to>
    <xdr:sp macro="" textlink="">
      <xdr:nvSpPr>
        <xdr:cNvPr id="129" name="フローチャート : 判断 128"/>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18559</xdr:rowOff>
    </xdr:from>
    <xdr:ext cx="762000" cy="259045"/>
    <xdr:sp macro="" textlink="">
      <xdr:nvSpPr>
        <xdr:cNvPr id="130" name="テキスト ボックス 129"/>
        <xdr:cNvSpPr txBox="1"/>
      </xdr:nvSpPr>
      <xdr:spPr>
        <a:xfrm>
          <a:off x="14401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33274</xdr:rowOff>
    </xdr:from>
    <xdr:to>
      <xdr:col>20</xdr:col>
      <xdr:colOff>158750</xdr:colOff>
      <xdr:row>15</xdr:row>
      <xdr:rowOff>37846</xdr:rowOff>
    </xdr:to>
    <xdr:cxnSp macro="">
      <xdr:nvCxnSpPr>
        <xdr:cNvPr id="131" name="直線コネクタ 130"/>
        <xdr:cNvCxnSpPr/>
      </xdr:nvCxnSpPr>
      <xdr:spPr>
        <a:xfrm>
          <a:off x="13004800" y="26050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76200</xdr:rowOff>
    </xdr:from>
    <xdr:to>
      <xdr:col>20</xdr:col>
      <xdr:colOff>209550</xdr:colOff>
      <xdr:row>17</xdr:row>
      <xdr:rowOff>6350</xdr:rowOff>
    </xdr:to>
    <xdr:sp macro="" textlink="">
      <xdr:nvSpPr>
        <xdr:cNvPr id="132" name="フローチャート : 判断 131"/>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162577</xdr:rowOff>
    </xdr:from>
    <xdr:ext cx="762000" cy="259045"/>
    <xdr:sp macro="" textlink="">
      <xdr:nvSpPr>
        <xdr:cNvPr id="133" name="テキスト ボックス 132"/>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57912</xdr:rowOff>
    </xdr:from>
    <xdr:to>
      <xdr:col>19</xdr:col>
      <xdr:colOff>6350</xdr:colOff>
      <xdr:row>16</xdr:row>
      <xdr:rowOff>159512</xdr:rowOff>
    </xdr:to>
    <xdr:sp macro="" textlink="">
      <xdr:nvSpPr>
        <xdr:cNvPr id="134" name="フローチャート : 判断 133"/>
        <xdr:cNvSpPr/>
      </xdr:nvSpPr>
      <xdr:spPr>
        <a:xfrm>
          <a:off x="12954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144289</xdr:rowOff>
    </xdr:from>
    <xdr:ext cx="762000" cy="259045"/>
    <xdr:sp macro="" textlink="">
      <xdr:nvSpPr>
        <xdr:cNvPr id="135" name="テキスト ボックス 134"/>
        <xdr:cNvSpPr txBox="1"/>
      </xdr:nvSpPr>
      <xdr:spPr>
        <a:xfrm>
          <a:off x="12623800" y="28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762</xdr:rowOff>
    </xdr:from>
    <xdr:to>
      <xdr:col>24</xdr:col>
      <xdr:colOff>82550</xdr:colOff>
      <xdr:row>15</xdr:row>
      <xdr:rowOff>102362</xdr:rowOff>
    </xdr:to>
    <xdr:sp macro="" textlink="">
      <xdr:nvSpPr>
        <xdr:cNvPr id="141" name="円/楕円 140"/>
        <xdr:cNvSpPr/>
      </xdr:nvSpPr>
      <xdr:spPr>
        <a:xfrm>
          <a:off x="16459200" y="257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80789</xdr:rowOff>
    </xdr:from>
    <xdr:ext cx="762000" cy="259045"/>
    <xdr:sp macro="" textlink="">
      <xdr:nvSpPr>
        <xdr:cNvPr id="142" name="物件費該当値テキスト"/>
        <xdr:cNvSpPr txBox="1"/>
      </xdr:nvSpPr>
      <xdr:spPr>
        <a:xfrm>
          <a:off x="16598900" y="248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5334</xdr:rowOff>
    </xdr:from>
    <xdr:to>
      <xdr:col>22</xdr:col>
      <xdr:colOff>615950</xdr:colOff>
      <xdr:row>15</xdr:row>
      <xdr:rowOff>106934</xdr:rowOff>
    </xdr:to>
    <xdr:sp macro="" textlink="">
      <xdr:nvSpPr>
        <xdr:cNvPr id="143" name="円/楕円 142"/>
        <xdr:cNvSpPr/>
      </xdr:nvSpPr>
      <xdr:spPr>
        <a:xfrm>
          <a:off x="15621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117111</xdr:rowOff>
    </xdr:from>
    <xdr:ext cx="736600" cy="259045"/>
    <xdr:sp macro="" textlink="">
      <xdr:nvSpPr>
        <xdr:cNvPr id="144" name="テキスト ボックス 143"/>
        <xdr:cNvSpPr txBox="1"/>
      </xdr:nvSpPr>
      <xdr:spPr>
        <a:xfrm>
          <a:off x="15290800" y="234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163068</xdr:rowOff>
    </xdr:from>
    <xdr:to>
      <xdr:col>21</xdr:col>
      <xdr:colOff>412750</xdr:colOff>
      <xdr:row>15</xdr:row>
      <xdr:rowOff>93218</xdr:rowOff>
    </xdr:to>
    <xdr:sp macro="" textlink="">
      <xdr:nvSpPr>
        <xdr:cNvPr id="145" name="円/楕円 144"/>
        <xdr:cNvSpPr/>
      </xdr:nvSpPr>
      <xdr:spPr>
        <a:xfrm>
          <a:off x="14732000" y="256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103395</xdr:rowOff>
    </xdr:from>
    <xdr:ext cx="762000" cy="259045"/>
    <xdr:sp macro="" textlink="">
      <xdr:nvSpPr>
        <xdr:cNvPr id="146" name="テキスト ボックス 145"/>
        <xdr:cNvSpPr txBox="1"/>
      </xdr:nvSpPr>
      <xdr:spPr>
        <a:xfrm>
          <a:off x="14401800" y="233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158496</xdr:rowOff>
    </xdr:from>
    <xdr:to>
      <xdr:col>20</xdr:col>
      <xdr:colOff>209550</xdr:colOff>
      <xdr:row>15</xdr:row>
      <xdr:rowOff>88646</xdr:rowOff>
    </xdr:to>
    <xdr:sp macro="" textlink="">
      <xdr:nvSpPr>
        <xdr:cNvPr id="147" name="円/楕円 146"/>
        <xdr:cNvSpPr/>
      </xdr:nvSpPr>
      <xdr:spPr>
        <a:xfrm>
          <a:off x="13843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98823</xdr:rowOff>
    </xdr:from>
    <xdr:ext cx="762000" cy="259045"/>
    <xdr:sp macro="" textlink="">
      <xdr:nvSpPr>
        <xdr:cNvPr id="148" name="テキスト ボックス 147"/>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153924</xdr:rowOff>
    </xdr:from>
    <xdr:to>
      <xdr:col>19</xdr:col>
      <xdr:colOff>6350</xdr:colOff>
      <xdr:row>15</xdr:row>
      <xdr:rowOff>84074</xdr:rowOff>
    </xdr:to>
    <xdr:sp macro="" textlink="">
      <xdr:nvSpPr>
        <xdr:cNvPr id="149" name="円/楕円 148"/>
        <xdr:cNvSpPr/>
      </xdr:nvSpPr>
      <xdr:spPr>
        <a:xfrm>
          <a:off x="12954000" y="255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94251</xdr:rowOff>
    </xdr:from>
    <xdr:ext cx="762000" cy="259045"/>
    <xdr:sp macro="" textlink="">
      <xdr:nvSpPr>
        <xdr:cNvPr id="150" name="テキスト ボックス 149"/>
        <xdr:cNvSpPr txBox="1"/>
      </xdr:nvSpPr>
      <xdr:spPr>
        <a:xfrm>
          <a:off x="12623800" y="232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経常収支比率が高い理由としては、障害者支援給付費、障害者更生医療給付費の額が膨らんでいることが挙げられる。資格審査等の適正化等を進め財政を圧迫する上昇傾向に歯止めをかけるよう努める。</a:t>
          </a:r>
        </a:p>
      </xdr:txBody>
    </xdr:sp>
    <xdr:clientData/>
  </xdr:twoCellAnchor>
  <xdr:oneCellAnchor>
    <xdr:from>
      <xdr:col>1</xdr:col>
      <xdr:colOff>28575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8" name="テキスト ボックス 177"/>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60</xdr:row>
      <xdr:rowOff>159657</xdr:rowOff>
    </xdr:to>
    <xdr:cxnSp macro="">
      <xdr:nvCxnSpPr>
        <xdr:cNvPr id="180" name="直線コネクタ 179"/>
        <xdr:cNvCxnSpPr/>
      </xdr:nvCxnSpPr>
      <xdr:spPr>
        <a:xfrm flipV="1">
          <a:off x="4826000" y="9124043"/>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1"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2" name="直線コネクタ 181"/>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3"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4" name="直線コネクタ 183"/>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135165</xdr:rowOff>
    </xdr:from>
    <xdr:to>
      <xdr:col>7</xdr:col>
      <xdr:colOff>15875</xdr:colOff>
      <xdr:row>59</xdr:row>
      <xdr:rowOff>151493</xdr:rowOff>
    </xdr:to>
    <xdr:cxnSp macro="">
      <xdr:nvCxnSpPr>
        <xdr:cNvPr id="185" name="直線コネクタ 184"/>
        <xdr:cNvCxnSpPr/>
      </xdr:nvCxnSpPr>
      <xdr:spPr>
        <a:xfrm flipV="1">
          <a:off x="3987800" y="102507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11084</xdr:rowOff>
    </xdr:from>
    <xdr:ext cx="762000" cy="259045"/>
    <xdr:sp macro="" textlink="">
      <xdr:nvSpPr>
        <xdr:cNvPr id="186" name="扶助費平均値テキスト"/>
        <xdr:cNvSpPr txBox="1"/>
      </xdr:nvSpPr>
      <xdr:spPr>
        <a:xfrm>
          <a:off x="4914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166007</xdr:rowOff>
    </xdr:from>
    <xdr:to>
      <xdr:col>7</xdr:col>
      <xdr:colOff>66675</xdr:colOff>
      <xdr:row>56</xdr:row>
      <xdr:rowOff>96157</xdr:rowOff>
    </xdr:to>
    <xdr:sp macro="" textlink="">
      <xdr:nvSpPr>
        <xdr:cNvPr id="187" name="フローチャート : 判断 186"/>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135165</xdr:rowOff>
    </xdr:from>
    <xdr:to>
      <xdr:col>5</xdr:col>
      <xdr:colOff>549275</xdr:colOff>
      <xdr:row>59</xdr:row>
      <xdr:rowOff>151493</xdr:rowOff>
    </xdr:to>
    <xdr:cxnSp macro="">
      <xdr:nvCxnSpPr>
        <xdr:cNvPr id="188" name="直線コネクタ 187"/>
        <xdr:cNvCxnSpPr/>
      </xdr:nvCxnSpPr>
      <xdr:spPr>
        <a:xfrm>
          <a:off x="3098800" y="102507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27215</xdr:rowOff>
    </xdr:from>
    <xdr:to>
      <xdr:col>5</xdr:col>
      <xdr:colOff>600075</xdr:colOff>
      <xdr:row>56</xdr:row>
      <xdr:rowOff>128815</xdr:rowOff>
    </xdr:to>
    <xdr:sp macro="" textlink="">
      <xdr:nvSpPr>
        <xdr:cNvPr id="189" name="フローチャート : 判断 188"/>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138992</xdr:rowOff>
    </xdr:from>
    <xdr:ext cx="736600" cy="259045"/>
    <xdr:sp macro="" textlink="">
      <xdr:nvSpPr>
        <xdr:cNvPr id="190" name="テキスト ボックス 189"/>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159657</xdr:rowOff>
    </xdr:from>
    <xdr:to>
      <xdr:col>4</xdr:col>
      <xdr:colOff>346075</xdr:colOff>
      <xdr:row>59</xdr:row>
      <xdr:rowOff>135165</xdr:rowOff>
    </xdr:to>
    <xdr:cxnSp macro="">
      <xdr:nvCxnSpPr>
        <xdr:cNvPr id="191" name="直線コネクタ 190"/>
        <xdr:cNvCxnSpPr/>
      </xdr:nvCxnSpPr>
      <xdr:spPr>
        <a:xfrm>
          <a:off x="2209800" y="10103757"/>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166007</xdr:rowOff>
    </xdr:from>
    <xdr:to>
      <xdr:col>4</xdr:col>
      <xdr:colOff>396875</xdr:colOff>
      <xdr:row>56</xdr:row>
      <xdr:rowOff>96157</xdr:rowOff>
    </xdr:to>
    <xdr:sp macro="" textlink="">
      <xdr:nvSpPr>
        <xdr:cNvPr id="192" name="フローチャート : 判断 191"/>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106334</xdr:rowOff>
    </xdr:from>
    <xdr:ext cx="762000" cy="259045"/>
    <xdr:sp macro="" textlink="">
      <xdr:nvSpPr>
        <xdr:cNvPr id="193" name="テキスト ボックス 192"/>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110672</xdr:rowOff>
    </xdr:from>
    <xdr:to>
      <xdr:col>3</xdr:col>
      <xdr:colOff>142875</xdr:colOff>
      <xdr:row>58</xdr:row>
      <xdr:rowOff>159657</xdr:rowOff>
    </xdr:to>
    <xdr:cxnSp macro="">
      <xdr:nvCxnSpPr>
        <xdr:cNvPr id="194" name="直線コネクタ 193"/>
        <xdr:cNvCxnSpPr/>
      </xdr:nvCxnSpPr>
      <xdr:spPr>
        <a:xfrm>
          <a:off x="1320800" y="100547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133350</xdr:rowOff>
    </xdr:from>
    <xdr:to>
      <xdr:col>3</xdr:col>
      <xdr:colOff>193675</xdr:colOff>
      <xdr:row>56</xdr:row>
      <xdr:rowOff>63500</xdr:rowOff>
    </xdr:to>
    <xdr:sp macro="" textlink="">
      <xdr:nvSpPr>
        <xdr:cNvPr id="195" name="フローチャート : 判断 194"/>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73677</xdr:rowOff>
    </xdr:from>
    <xdr:ext cx="762000" cy="259045"/>
    <xdr:sp macro="" textlink="">
      <xdr:nvSpPr>
        <xdr:cNvPr id="196" name="テキスト ボックス 195"/>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197" name="フローチャート : 判断 196"/>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198" name="テキスト ボックス 197"/>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59</xdr:row>
      <xdr:rowOff>84365</xdr:rowOff>
    </xdr:from>
    <xdr:to>
      <xdr:col>7</xdr:col>
      <xdr:colOff>66675</xdr:colOff>
      <xdr:row>60</xdr:row>
      <xdr:rowOff>14515</xdr:rowOff>
    </xdr:to>
    <xdr:sp macro="" textlink="">
      <xdr:nvSpPr>
        <xdr:cNvPr id="204" name="円/楕円 203"/>
        <xdr:cNvSpPr/>
      </xdr:nvSpPr>
      <xdr:spPr>
        <a:xfrm>
          <a:off x="47752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56442</xdr:rowOff>
    </xdr:from>
    <xdr:ext cx="762000" cy="259045"/>
    <xdr:sp macro="" textlink="">
      <xdr:nvSpPr>
        <xdr:cNvPr id="205" name="扶助費該当値テキスト"/>
        <xdr:cNvSpPr txBox="1"/>
      </xdr:nvSpPr>
      <xdr:spPr>
        <a:xfrm>
          <a:off x="49149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100693</xdr:rowOff>
    </xdr:from>
    <xdr:to>
      <xdr:col>5</xdr:col>
      <xdr:colOff>600075</xdr:colOff>
      <xdr:row>60</xdr:row>
      <xdr:rowOff>30843</xdr:rowOff>
    </xdr:to>
    <xdr:sp macro="" textlink="">
      <xdr:nvSpPr>
        <xdr:cNvPr id="206" name="円/楕円 205"/>
        <xdr:cNvSpPr/>
      </xdr:nvSpPr>
      <xdr:spPr>
        <a:xfrm>
          <a:off x="3937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15620</xdr:rowOff>
    </xdr:from>
    <xdr:ext cx="736600" cy="259045"/>
    <xdr:sp macro="" textlink="">
      <xdr:nvSpPr>
        <xdr:cNvPr id="207" name="テキスト ボックス 206"/>
        <xdr:cNvSpPr txBox="1"/>
      </xdr:nvSpPr>
      <xdr:spPr>
        <a:xfrm>
          <a:off x="3606800" y="1030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84365</xdr:rowOff>
    </xdr:from>
    <xdr:to>
      <xdr:col>4</xdr:col>
      <xdr:colOff>396875</xdr:colOff>
      <xdr:row>60</xdr:row>
      <xdr:rowOff>14515</xdr:rowOff>
    </xdr:to>
    <xdr:sp macro="" textlink="">
      <xdr:nvSpPr>
        <xdr:cNvPr id="208" name="円/楕円 207"/>
        <xdr:cNvSpPr/>
      </xdr:nvSpPr>
      <xdr:spPr>
        <a:xfrm>
          <a:off x="3048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170742</xdr:rowOff>
    </xdr:from>
    <xdr:ext cx="762000" cy="259045"/>
    <xdr:sp macro="" textlink="">
      <xdr:nvSpPr>
        <xdr:cNvPr id="209" name="テキスト ボックス 208"/>
        <xdr:cNvSpPr txBox="1"/>
      </xdr:nvSpPr>
      <xdr:spPr>
        <a:xfrm>
          <a:off x="2717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108857</xdr:rowOff>
    </xdr:from>
    <xdr:to>
      <xdr:col>3</xdr:col>
      <xdr:colOff>193675</xdr:colOff>
      <xdr:row>59</xdr:row>
      <xdr:rowOff>39007</xdr:rowOff>
    </xdr:to>
    <xdr:sp macro="" textlink="">
      <xdr:nvSpPr>
        <xdr:cNvPr id="210" name="円/楕円 209"/>
        <xdr:cNvSpPr/>
      </xdr:nvSpPr>
      <xdr:spPr>
        <a:xfrm>
          <a:off x="2159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23784</xdr:rowOff>
    </xdr:from>
    <xdr:ext cx="762000" cy="259045"/>
    <xdr:sp macro="" textlink="">
      <xdr:nvSpPr>
        <xdr:cNvPr id="211" name="テキスト ボックス 210"/>
        <xdr:cNvSpPr txBox="1"/>
      </xdr:nvSpPr>
      <xdr:spPr>
        <a:xfrm>
          <a:off x="1828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59872</xdr:rowOff>
    </xdr:from>
    <xdr:to>
      <xdr:col>1</xdr:col>
      <xdr:colOff>676275</xdr:colOff>
      <xdr:row>58</xdr:row>
      <xdr:rowOff>161472</xdr:rowOff>
    </xdr:to>
    <xdr:sp macro="" textlink="">
      <xdr:nvSpPr>
        <xdr:cNvPr id="212" name="円/楕円 211"/>
        <xdr:cNvSpPr/>
      </xdr:nvSpPr>
      <xdr:spPr>
        <a:xfrm>
          <a:off x="1270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146249</xdr:rowOff>
    </xdr:from>
    <xdr:ext cx="762000" cy="259045"/>
    <xdr:sp macro="" textlink="">
      <xdr:nvSpPr>
        <xdr:cNvPr id="213" name="テキスト ボックス 212"/>
        <xdr:cNvSpPr txBox="1"/>
      </xdr:nvSpPr>
      <xdr:spPr>
        <a:xfrm>
          <a:off x="939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国保会計への赤字補填を含む繰出金及び他の特別会計への繰出金が大きな割合を占めており、類似団体平均とはほぼ同率である。</a:t>
          </a:r>
          <a:endParaRPr kumimoji="1" lang="en-US" altLang="ja-JP" sz="1300">
            <a:latin typeface="ＭＳ Ｐゴシック"/>
          </a:endParaRPr>
        </a:p>
        <a:p>
          <a:r>
            <a:rPr kumimoji="1" lang="ja-JP" altLang="en-US" sz="1300">
              <a:latin typeface="ＭＳ Ｐゴシック"/>
            </a:rPr>
            <a:t>　今後も国保会計については、赤字解消に向け医療費の削減と保険税収入の確保に努め、普通会計の負担額を減らしていくよう努める。</a:t>
          </a:r>
        </a:p>
      </xdr:txBody>
    </xdr:sp>
    <xdr:clientData/>
  </xdr:twoCellAnchor>
  <xdr:oneCellAnchor>
    <xdr:from>
      <xdr:col>18</xdr:col>
      <xdr:colOff>44450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31750</xdr:rowOff>
    </xdr:from>
    <xdr:to>
      <xdr:col>24</xdr:col>
      <xdr:colOff>31750</xdr:colOff>
      <xdr:row>61</xdr:row>
      <xdr:rowOff>123190</xdr:rowOff>
    </xdr:to>
    <xdr:cxnSp macro="">
      <xdr:nvCxnSpPr>
        <xdr:cNvPr id="241" name="直線コネクタ 240"/>
        <xdr:cNvCxnSpPr/>
      </xdr:nvCxnSpPr>
      <xdr:spPr>
        <a:xfrm flipV="1">
          <a:off x="16510000" y="91186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95267</xdr:rowOff>
    </xdr:from>
    <xdr:ext cx="762000" cy="259045"/>
    <xdr:sp macro="" textlink="">
      <xdr:nvSpPr>
        <xdr:cNvPr id="242" name="その他最小値テキスト"/>
        <xdr:cNvSpPr txBox="1"/>
      </xdr:nvSpPr>
      <xdr:spPr>
        <a:xfrm>
          <a:off x="16598900" y="10553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23</xdr:col>
      <xdr:colOff>628650</xdr:colOff>
      <xdr:row>61</xdr:row>
      <xdr:rowOff>123190</xdr:rowOff>
    </xdr:from>
    <xdr:to>
      <xdr:col>24</xdr:col>
      <xdr:colOff>120650</xdr:colOff>
      <xdr:row>61</xdr:row>
      <xdr:rowOff>123190</xdr:rowOff>
    </xdr:to>
    <xdr:cxnSp macro="">
      <xdr:nvCxnSpPr>
        <xdr:cNvPr id="243" name="直線コネクタ 242"/>
        <xdr:cNvCxnSpPr/>
      </xdr:nvCxnSpPr>
      <xdr:spPr>
        <a:xfrm>
          <a:off x="16421100" y="1058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118127</xdr:rowOff>
    </xdr:from>
    <xdr:ext cx="762000" cy="259045"/>
    <xdr:sp macro="" textlink="">
      <xdr:nvSpPr>
        <xdr:cNvPr id="244" name="その他最大値テキスト"/>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23</xdr:col>
      <xdr:colOff>628650</xdr:colOff>
      <xdr:row>53</xdr:row>
      <xdr:rowOff>31750</xdr:rowOff>
    </xdr:from>
    <xdr:to>
      <xdr:col>24</xdr:col>
      <xdr:colOff>120650</xdr:colOff>
      <xdr:row>53</xdr:row>
      <xdr:rowOff>31750</xdr:rowOff>
    </xdr:to>
    <xdr:cxnSp macro="">
      <xdr:nvCxnSpPr>
        <xdr:cNvPr id="245" name="直線コネクタ 244"/>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119380</xdr:rowOff>
    </xdr:from>
    <xdr:to>
      <xdr:col>24</xdr:col>
      <xdr:colOff>31750</xdr:colOff>
      <xdr:row>57</xdr:row>
      <xdr:rowOff>16510</xdr:rowOff>
    </xdr:to>
    <xdr:cxnSp macro="">
      <xdr:nvCxnSpPr>
        <xdr:cNvPr id="246" name="直線コネクタ 245"/>
        <xdr:cNvCxnSpPr/>
      </xdr:nvCxnSpPr>
      <xdr:spPr>
        <a:xfrm flipV="1">
          <a:off x="15671800" y="97205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109237</xdr:rowOff>
    </xdr:from>
    <xdr:ext cx="762000" cy="259045"/>
    <xdr:sp macro="" textlink="">
      <xdr:nvSpPr>
        <xdr:cNvPr id="247" name="その他平均値テキスト"/>
        <xdr:cNvSpPr txBox="1"/>
      </xdr:nvSpPr>
      <xdr:spPr>
        <a:xfrm>
          <a:off x="16598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48" name="フローチャート : 判断 247"/>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1270</xdr:rowOff>
    </xdr:from>
    <xdr:to>
      <xdr:col>22</xdr:col>
      <xdr:colOff>565150</xdr:colOff>
      <xdr:row>57</xdr:row>
      <xdr:rowOff>16510</xdr:rowOff>
    </xdr:to>
    <xdr:cxnSp macro="">
      <xdr:nvCxnSpPr>
        <xdr:cNvPr id="249" name="直線コネクタ 248"/>
        <xdr:cNvCxnSpPr/>
      </xdr:nvCxnSpPr>
      <xdr:spPr>
        <a:xfrm>
          <a:off x="14782800" y="9773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0" name="フローチャート : 判断 249"/>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1" name="テキスト ボックス 250"/>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157480</xdr:rowOff>
    </xdr:from>
    <xdr:to>
      <xdr:col>21</xdr:col>
      <xdr:colOff>361950</xdr:colOff>
      <xdr:row>57</xdr:row>
      <xdr:rowOff>1270</xdr:rowOff>
    </xdr:to>
    <xdr:cxnSp macro="">
      <xdr:nvCxnSpPr>
        <xdr:cNvPr id="252" name="直線コネクタ 251"/>
        <xdr:cNvCxnSpPr/>
      </xdr:nvCxnSpPr>
      <xdr:spPr>
        <a:xfrm>
          <a:off x="13893800" y="9758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3" name="フローチャート : 判断 252"/>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4" name="テキスト ボックス 253"/>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119380</xdr:rowOff>
    </xdr:from>
    <xdr:to>
      <xdr:col>20</xdr:col>
      <xdr:colOff>158750</xdr:colOff>
      <xdr:row>56</xdr:row>
      <xdr:rowOff>157480</xdr:rowOff>
    </xdr:to>
    <xdr:cxnSp macro="">
      <xdr:nvCxnSpPr>
        <xdr:cNvPr id="255" name="直線コネクタ 254"/>
        <xdr:cNvCxnSpPr/>
      </xdr:nvCxnSpPr>
      <xdr:spPr>
        <a:xfrm>
          <a:off x="13004800" y="9720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167640</xdr:rowOff>
    </xdr:from>
    <xdr:to>
      <xdr:col>20</xdr:col>
      <xdr:colOff>209550</xdr:colOff>
      <xdr:row>57</xdr:row>
      <xdr:rowOff>97790</xdr:rowOff>
    </xdr:to>
    <xdr:sp macro="" textlink="">
      <xdr:nvSpPr>
        <xdr:cNvPr id="256" name="フローチャート : 判断 255"/>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82567</xdr:rowOff>
    </xdr:from>
    <xdr:ext cx="762000" cy="259045"/>
    <xdr:sp macro="" textlink="">
      <xdr:nvSpPr>
        <xdr:cNvPr id="257" name="テキスト ボックス 256"/>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144780</xdr:rowOff>
    </xdr:from>
    <xdr:to>
      <xdr:col>19</xdr:col>
      <xdr:colOff>6350</xdr:colOff>
      <xdr:row>57</xdr:row>
      <xdr:rowOff>74930</xdr:rowOff>
    </xdr:to>
    <xdr:sp macro="" textlink="">
      <xdr:nvSpPr>
        <xdr:cNvPr id="258" name="フローチャート : 判断 257"/>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59707</xdr:rowOff>
    </xdr:from>
    <xdr:ext cx="762000" cy="259045"/>
    <xdr:sp macro="" textlink="">
      <xdr:nvSpPr>
        <xdr:cNvPr id="259" name="テキスト ボックス 258"/>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68580</xdr:rowOff>
    </xdr:from>
    <xdr:to>
      <xdr:col>24</xdr:col>
      <xdr:colOff>82550</xdr:colOff>
      <xdr:row>56</xdr:row>
      <xdr:rowOff>170180</xdr:rowOff>
    </xdr:to>
    <xdr:sp macro="" textlink="">
      <xdr:nvSpPr>
        <xdr:cNvPr id="265" name="円/楕円 264"/>
        <xdr:cNvSpPr/>
      </xdr:nvSpPr>
      <xdr:spPr>
        <a:xfrm>
          <a:off x="16459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85107</xdr:rowOff>
    </xdr:from>
    <xdr:ext cx="762000" cy="259045"/>
    <xdr:sp macro="" textlink="">
      <xdr:nvSpPr>
        <xdr:cNvPr id="266" name="その他該当値テキスト"/>
        <xdr:cNvSpPr txBox="1"/>
      </xdr:nvSpPr>
      <xdr:spPr>
        <a:xfrm>
          <a:off x="165989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137160</xdr:rowOff>
    </xdr:from>
    <xdr:to>
      <xdr:col>22</xdr:col>
      <xdr:colOff>615950</xdr:colOff>
      <xdr:row>57</xdr:row>
      <xdr:rowOff>67310</xdr:rowOff>
    </xdr:to>
    <xdr:sp macro="" textlink="">
      <xdr:nvSpPr>
        <xdr:cNvPr id="267" name="円/楕円 266"/>
        <xdr:cNvSpPr/>
      </xdr:nvSpPr>
      <xdr:spPr>
        <a:xfrm>
          <a:off x="15621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77487</xdr:rowOff>
    </xdr:from>
    <xdr:ext cx="736600" cy="259045"/>
    <xdr:sp macro="" textlink="">
      <xdr:nvSpPr>
        <xdr:cNvPr id="268" name="テキスト ボックス 267"/>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121920</xdr:rowOff>
    </xdr:from>
    <xdr:to>
      <xdr:col>21</xdr:col>
      <xdr:colOff>412750</xdr:colOff>
      <xdr:row>57</xdr:row>
      <xdr:rowOff>52070</xdr:rowOff>
    </xdr:to>
    <xdr:sp macro="" textlink="">
      <xdr:nvSpPr>
        <xdr:cNvPr id="269" name="円/楕円 268"/>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62247</xdr:rowOff>
    </xdr:from>
    <xdr:ext cx="762000" cy="259045"/>
    <xdr:sp macro="" textlink="">
      <xdr:nvSpPr>
        <xdr:cNvPr id="270" name="テキスト ボックス 269"/>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106680</xdr:rowOff>
    </xdr:from>
    <xdr:to>
      <xdr:col>20</xdr:col>
      <xdr:colOff>209550</xdr:colOff>
      <xdr:row>57</xdr:row>
      <xdr:rowOff>36830</xdr:rowOff>
    </xdr:to>
    <xdr:sp macro="" textlink="">
      <xdr:nvSpPr>
        <xdr:cNvPr id="271" name="円/楕円 270"/>
        <xdr:cNvSpPr/>
      </xdr:nvSpPr>
      <xdr:spPr>
        <a:xfrm>
          <a:off x="13843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47007</xdr:rowOff>
    </xdr:from>
    <xdr:ext cx="762000" cy="259045"/>
    <xdr:sp macro="" textlink="">
      <xdr:nvSpPr>
        <xdr:cNvPr id="272" name="テキスト ボックス 271"/>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73" name="円/楕円 272"/>
        <xdr:cNvSpPr/>
      </xdr:nvSpPr>
      <xdr:spPr>
        <a:xfrm>
          <a:off x="12954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8907</xdr:rowOff>
    </xdr:from>
    <xdr:ext cx="762000" cy="259045"/>
    <xdr:sp macro="" textlink="">
      <xdr:nvSpPr>
        <xdr:cNvPr id="274" name="テキスト ボックス 273"/>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各種団体への補助金や一部事務組合（清掃施設組合、消防組合）への補助費といった経常的な費用が発生しているため、類似団体平均とはほぼ同率であるが全国平均を上回っている。</a:t>
          </a:r>
          <a:endParaRPr kumimoji="1" lang="en-US" altLang="ja-JP" sz="1300">
            <a:latin typeface="ＭＳ Ｐゴシック"/>
          </a:endParaRPr>
        </a:p>
        <a:p>
          <a:r>
            <a:rPr kumimoji="1" lang="ja-JP" altLang="en-US" sz="1300">
              <a:latin typeface="ＭＳ Ｐゴシック"/>
            </a:rPr>
            <a:t>　今後は、補助金等検討委員会を設置し明確な基準を設けて、必要性の低い補助金は見直しや廃止を行う方針である。</a:t>
          </a:r>
        </a:p>
      </xdr:txBody>
    </xdr:sp>
    <xdr:clientData/>
  </xdr:twoCellAnchor>
  <xdr:oneCellAnchor>
    <xdr:from>
      <xdr:col>18</xdr:col>
      <xdr:colOff>44450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26416</xdr:rowOff>
    </xdr:to>
    <xdr:cxnSp macro="">
      <xdr:nvCxnSpPr>
        <xdr:cNvPr id="299" name="直線コネクタ 298"/>
        <xdr:cNvCxnSpPr/>
      </xdr:nvCxnSpPr>
      <xdr:spPr>
        <a:xfrm flipV="1">
          <a:off x="16510000" y="588772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169943</xdr:rowOff>
    </xdr:from>
    <xdr:ext cx="762000" cy="259045"/>
    <xdr:sp macro="" textlink="">
      <xdr:nvSpPr>
        <xdr:cNvPr id="300"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23</xdr:col>
      <xdr:colOff>628650</xdr:colOff>
      <xdr:row>40</xdr:row>
      <xdr:rowOff>26416</xdr:rowOff>
    </xdr:from>
    <xdr:to>
      <xdr:col>24</xdr:col>
      <xdr:colOff>120650</xdr:colOff>
      <xdr:row>40</xdr:row>
      <xdr:rowOff>26416</xdr:rowOff>
    </xdr:to>
    <xdr:cxnSp macro="">
      <xdr:nvCxnSpPr>
        <xdr:cNvPr id="301" name="直線コネクタ 300"/>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2"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3" name="直線コネクタ 302"/>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168148</xdr:rowOff>
    </xdr:from>
    <xdr:to>
      <xdr:col>24</xdr:col>
      <xdr:colOff>31750</xdr:colOff>
      <xdr:row>37</xdr:row>
      <xdr:rowOff>19558</xdr:rowOff>
    </xdr:to>
    <xdr:cxnSp macro="">
      <xdr:nvCxnSpPr>
        <xdr:cNvPr id="304" name="直線コネクタ 303"/>
        <xdr:cNvCxnSpPr/>
      </xdr:nvCxnSpPr>
      <xdr:spPr>
        <a:xfrm>
          <a:off x="15671800" y="634034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106443</xdr:rowOff>
    </xdr:from>
    <xdr:ext cx="762000" cy="259045"/>
    <xdr:sp macro="" textlink="">
      <xdr:nvSpPr>
        <xdr:cNvPr id="305" name="補助費等平均値テキスト"/>
        <xdr:cNvSpPr txBox="1"/>
      </xdr:nvSpPr>
      <xdr:spPr>
        <a:xfrm>
          <a:off x="16598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89916</xdr:rowOff>
    </xdr:from>
    <xdr:to>
      <xdr:col>24</xdr:col>
      <xdr:colOff>82550</xdr:colOff>
      <xdr:row>37</xdr:row>
      <xdr:rowOff>20066</xdr:rowOff>
    </xdr:to>
    <xdr:sp macro="" textlink="">
      <xdr:nvSpPr>
        <xdr:cNvPr id="306" name="フローチャート : 判断 305"/>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149860</xdr:rowOff>
    </xdr:from>
    <xdr:to>
      <xdr:col>22</xdr:col>
      <xdr:colOff>565150</xdr:colOff>
      <xdr:row>36</xdr:row>
      <xdr:rowOff>168148</xdr:rowOff>
    </xdr:to>
    <xdr:cxnSp macro="">
      <xdr:nvCxnSpPr>
        <xdr:cNvPr id="307" name="直線コネクタ 306"/>
        <xdr:cNvCxnSpPr/>
      </xdr:nvCxnSpPr>
      <xdr:spPr>
        <a:xfrm>
          <a:off x="14782800" y="63220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08" name="フローチャート : 判断 307"/>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53103</xdr:rowOff>
    </xdr:from>
    <xdr:ext cx="736600" cy="259045"/>
    <xdr:sp macro="" textlink="">
      <xdr:nvSpPr>
        <xdr:cNvPr id="309" name="テキスト ボックス 308"/>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149860</xdr:rowOff>
    </xdr:from>
    <xdr:to>
      <xdr:col>21</xdr:col>
      <xdr:colOff>361950</xdr:colOff>
      <xdr:row>37</xdr:row>
      <xdr:rowOff>88138</xdr:rowOff>
    </xdr:to>
    <xdr:cxnSp macro="">
      <xdr:nvCxnSpPr>
        <xdr:cNvPr id="310" name="直線コネクタ 309"/>
        <xdr:cNvCxnSpPr/>
      </xdr:nvCxnSpPr>
      <xdr:spPr>
        <a:xfrm flipV="1">
          <a:off x="13893800" y="632206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1" name="フローチャート : 判断 310"/>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27703</xdr:rowOff>
    </xdr:from>
    <xdr:ext cx="762000" cy="259045"/>
    <xdr:sp macro="" textlink="">
      <xdr:nvSpPr>
        <xdr:cNvPr id="312" name="テキスト ボックス 311"/>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28702</xdr:rowOff>
    </xdr:from>
    <xdr:to>
      <xdr:col>20</xdr:col>
      <xdr:colOff>158750</xdr:colOff>
      <xdr:row>37</xdr:row>
      <xdr:rowOff>88138</xdr:rowOff>
    </xdr:to>
    <xdr:cxnSp macro="">
      <xdr:nvCxnSpPr>
        <xdr:cNvPr id="313" name="直線コネクタ 312"/>
        <xdr:cNvCxnSpPr/>
      </xdr:nvCxnSpPr>
      <xdr:spPr>
        <a:xfrm>
          <a:off x="13004800" y="637235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108204</xdr:rowOff>
    </xdr:from>
    <xdr:to>
      <xdr:col>20</xdr:col>
      <xdr:colOff>209550</xdr:colOff>
      <xdr:row>37</xdr:row>
      <xdr:rowOff>38354</xdr:rowOff>
    </xdr:to>
    <xdr:sp macro="" textlink="">
      <xdr:nvSpPr>
        <xdr:cNvPr id="314" name="フローチャート : 判断 313"/>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48531</xdr:rowOff>
    </xdr:from>
    <xdr:ext cx="762000" cy="259045"/>
    <xdr:sp macro="" textlink="">
      <xdr:nvSpPr>
        <xdr:cNvPr id="315" name="テキスト ボックス 314"/>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103632</xdr:rowOff>
    </xdr:from>
    <xdr:to>
      <xdr:col>19</xdr:col>
      <xdr:colOff>6350</xdr:colOff>
      <xdr:row>37</xdr:row>
      <xdr:rowOff>33782</xdr:rowOff>
    </xdr:to>
    <xdr:sp macro="" textlink="">
      <xdr:nvSpPr>
        <xdr:cNvPr id="316" name="フローチャート : 判断 315"/>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43959</xdr:rowOff>
    </xdr:from>
    <xdr:ext cx="762000" cy="259045"/>
    <xdr:sp macro="" textlink="">
      <xdr:nvSpPr>
        <xdr:cNvPr id="317" name="テキスト ボックス 316"/>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140208</xdr:rowOff>
    </xdr:from>
    <xdr:to>
      <xdr:col>24</xdr:col>
      <xdr:colOff>82550</xdr:colOff>
      <xdr:row>37</xdr:row>
      <xdr:rowOff>70358</xdr:rowOff>
    </xdr:to>
    <xdr:sp macro="" textlink="">
      <xdr:nvSpPr>
        <xdr:cNvPr id="323" name="円/楕円 322"/>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112285</xdr:rowOff>
    </xdr:from>
    <xdr:ext cx="762000" cy="259045"/>
    <xdr:sp macro="" textlink="">
      <xdr:nvSpPr>
        <xdr:cNvPr id="324" name="補助費等該当値テキスト"/>
        <xdr:cNvSpPr txBox="1"/>
      </xdr:nvSpPr>
      <xdr:spPr>
        <a:xfrm>
          <a:off x="16598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117348</xdr:rowOff>
    </xdr:from>
    <xdr:to>
      <xdr:col>22</xdr:col>
      <xdr:colOff>615950</xdr:colOff>
      <xdr:row>37</xdr:row>
      <xdr:rowOff>47498</xdr:rowOff>
    </xdr:to>
    <xdr:sp macro="" textlink="">
      <xdr:nvSpPr>
        <xdr:cNvPr id="325" name="円/楕円 324"/>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32275</xdr:rowOff>
    </xdr:from>
    <xdr:ext cx="736600" cy="259045"/>
    <xdr:sp macro="" textlink="">
      <xdr:nvSpPr>
        <xdr:cNvPr id="326" name="テキスト ボックス 325"/>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99060</xdr:rowOff>
    </xdr:from>
    <xdr:to>
      <xdr:col>21</xdr:col>
      <xdr:colOff>412750</xdr:colOff>
      <xdr:row>37</xdr:row>
      <xdr:rowOff>29210</xdr:rowOff>
    </xdr:to>
    <xdr:sp macro="" textlink="">
      <xdr:nvSpPr>
        <xdr:cNvPr id="327" name="円/楕円 326"/>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39387</xdr:rowOff>
    </xdr:from>
    <xdr:ext cx="762000" cy="259045"/>
    <xdr:sp macro="" textlink="">
      <xdr:nvSpPr>
        <xdr:cNvPr id="328" name="テキスト ボックス 327"/>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37338</xdr:rowOff>
    </xdr:from>
    <xdr:to>
      <xdr:col>20</xdr:col>
      <xdr:colOff>209550</xdr:colOff>
      <xdr:row>37</xdr:row>
      <xdr:rowOff>138938</xdr:rowOff>
    </xdr:to>
    <xdr:sp macro="" textlink="">
      <xdr:nvSpPr>
        <xdr:cNvPr id="329" name="円/楕円 328"/>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123715</xdr:rowOff>
    </xdr:from>
    <xdr:ext cx="762000" cy="259045"/>
    <xdr:sp macro="" textlink="">
      <xdr:nvSpPr>
        <xdr:cNvPr id="330" name="テキスト ボックス 329"/>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31" name="円/楕円 330"/>
        <xdr:cNvSpPr/>
      </xdr:nvSpPr>
      <xdr:spPr>
        <a:xfrm>
          <a:off x="12954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32" name="テキスト ボックス 331"/>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過去に実施した投資的事業により、全国平均より比率は高くなっているが、平成</a:t>
          </a:r>
          <a:r>
            <a:rPr kumimoji="1" lang="en-US" altLang="ja-JP" sz="1300">
              <a:latin typeface="ＭＳ Ｐゴシック"/>
            </a:rPr>
            <a:t>13</a:t>
          </a:r>
          <a:r>
            <a:rPr kumimoji="1" lang="ja-JP" altLang="en-US" sz="1300">
              <a:latin typeface="ＭＳ Ｐゴシック"/>
            </a:rPr>
            <a:t>年度からの財政健全化計画による投資的事業の抑制により毎年少しずつ比率が減少している。</a:t>
          </a:r>
          <a:endParaRPr kumimoji="1" lang="en-US" altLang="ja-JP" sz="1300">
            <a:latin typeface="ＭＳ Ｐゴシック"/>
          </a:endParaRPr>
        </a:p>
        <a:p>
          <a:r>
            <a:rPr kumimoji="1" lang="ja-JP" altLang="en-US" sz="1300">
              <a:latin typeface="ＭＳ Ｐゴシック"/>
            </a:rPr>
            <a:t>　今後も、緊急度・住民ニーズを的確に把握した事業の選択を行い起債に大きく頼ることのない財政運営に努める。</a:t>
          </a:r>
        </a:p>
      </xdr:txBody>
    </xdr:sp>
    <xdr:clientData/>
  </xdr:twoCellAnchor>
  <xdr:oneCellAnchor>
    <xdr:from>
      <xdr:col>1</xdr:col>
      <xdr:colOff>28575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7" name="直線コネクタ 34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8" name="テキスト ボックス 34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9" name="直線コネクタ 34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0" name="テキスト ボックス 34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1" name="直線コネクタ 35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2" name="テキスト ボックス 35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3" name="直線コネクタ 35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4" name="テキスト ボックス 35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26416</xdr:rowOff>
    </xdr:from>
    <xdr:to>
      <xdr:col>7</xdr:col>
      <xdr:colOff>15875</xdr:colOff>
      <xdr:row>79</xdr:row>
      <xdr:rowOff>152146</xdr:rowOff>
    </xdr:to>
    <xdr:cxnSp macro="">
      <xdr:nvCxnSpPr>
        <xdr:cNvPr id="357" name="直線コネクタ 356"/>
        <xdr:cNvCxnSpPr/>
      </xdr:nvCxnSpPr>
      <xdr:spPr>
        <a:xfrm flipV="1">
          <a:off x="4826000" y="12713716"/>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124223</xdr:rowOff>
    </xdr:from>
    <xdr:ext cx="762000" cy="259045"/>
    <xdr:sp macro="" textlink="">
      <xdr:nvSpPr>
        <xdr:cNvPr id="358" name="公債費最小値テキスト"/>
        <xdr:cNvSpPr txBox="1"/>
      </xdr:nvSpPr>
      <xdr:spPr>
        <a:xfrm>
          <a:off x="4914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6</xdr:col>
      <xdr:colOff>612775</xdr:colOff>
      <xdr:row>79</xdr:row>
      <xdr:rowOff>152146</xdr:rowOff>
    </xdr:from>
    <xdr:to>
      <xdr:col>7</xdr:col>
      <xdr:colOff>104775</xdr:colOff>
      <xdr:row>79</xdr:row>
      <xdr:rowOff>152146</xdr:rowOff>
    </xdr:to>
    <xdr:cxnSp macro="">
      <xdr:nvCxnSpPr>
        <xdr:cNvPr id="359" name="直線コネクタ 358"/>
        <xdr:cNvCxnSpPr/>
      </xdr:nvCxnSpPr>
      <xdr:spPr>
        <a:xfrm>
          <a:off x="4737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112793</xdr:rowOff>
    </xdr:from>
    <xdr:ext cx="762000" cy="259045"/>
    <xdr:sp macro="" textlink="">
      <xdr:nvSpPr>
        <xdr:cNvPr id="360" name="公債費最大値テキスト"/>
        <xdr:cNvSpPr txBox="1"/>
      </xdr:nvSpPr>
      <xdr:spPr>
        <a:xfrm>
          <a:off x="4914900" y="1245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74</xdr:row>
      <xdr:rowOff>26416</xdr:rowOff>
    </xdr:from>
    <xdr:to>
      <xdr:col>7</xdr:col>
      <xdr:colOff>104775</xdr:colOff>
      <xdr:row>74</xdr:row>
      <xdr:rowOff>26416</xdr:rowOff>
    </xdr:to>
    <xdr:cxnSp macro="">
      <xdr:nvCxnSpPr>
        <xdr:cNvPr id="361" name="直線コネクタ 360"/>
        <xdr:cNvCxnSpPr/>
      </xdr:nvCxnSpPr>
      <xdr:spPr>
        <a:xfrm>
          <a:off x="4737100" y="1271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122428</xdr:rowOff>
    </xdr:from>
    <xdr:to>
      <xdr:col>7</xdr:col>
      <xdr:colOff>15875</xdr:colOff>
      <xdr:row>78</xdr:row>
      <xdr:rowOff>145287</xdr:rowOff>
    </xdr:to>
    <xdr:cxnSp macro="">
      <xdr:nvCxnSpPr>
        <xdr:cNvPr id="362" name="直線コネクタ 361"/>
        <xdr:cNvCxnSpPr/>
      </xdr:nvCxnSpPr>
      <xdr:spPr>
        <a:xfrm flipV="1">
          <a:off x="3987800" y="13495528"/>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40149</xdr:rowOff>
    </xdr:from>
    <xdr:ext cx="762000" cy="259045"/>
    <xdr:sp macro="" textlink="">
      <xdr:nvSpPr>
        <xdr:cNvPr id="363" name="公債費平均値テキスト"/>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23622</xdr:rowOff>
    </xdr:from>
    <xdr:to>
      <xdr:col>7</xdr:col>
      <xdr:colOff>66675</xdr:colOff>
      <xdr:row>77</xdr:row>
      <xdr:rowOff>125222</xdr:rowOff>
    </xdr:to>
    <xdr:sp macro="" textlink="">
      <xdr:nvSpPr>
        <xdr:cNvPr id="364" name="フローチャート : 判断 363"/>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145287</xdr:rowOff>
    </xdr:from>
    <xdr:to>
      <xdr:col>5</xdr:col>
      <xdr:colOff>549275</xdr:colOff>
      <xdr:row>78</xdr:row>
      <xdr:rowOff>154432</xdr:rowOff>
    </xdr:to>
    <xdr:cxnSp macro="">
      <xdr:nvCxnSpPr>
        <xdr:cNvPr id="365" name="直線コネクタ 364"/>
        <xdr:cNvCxnSpPr/>
      </xdr:nvCxnSpPr>
      <xdr:spPr>
        <a:xfrm flipV="1">
          <a:off x="3098800" y="135183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124206</xdr:rowOff>
    </xdr:from>
    <xdr:to>
      <xdr:col>5</xdr:col>
      <xdr:colOff>600075</xdr:colOff>
      <xdr:row>78</xdr:row>
      <xdr:rowOff>54356</xdr:rowOff>
    </xdr:to>
    <xdr:sp macro="" textlink="">
      <xdr:nvSpPr>
        <xdr:cNvPr id="366" name="フローチャート : 判断 365"/>
        <xdr:cNvSpPr/>
      </xdr:nvSpPr>
      <xdr:spPr>
        <a:xfrm>
          <a:off x="3937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64533</xdr:rowOff>
    </xdr:from>
    <xdr:ext cx="736600" cy="259045"/>
    <xdr:sp macro="" textlink="">
      <xdr:nvSpPr>
        <xdr:cNvPr id="367" name="テキスト ボックス 366"/>
        <xdr:cNvSpPr txBox="1"/>
      </xdr:nvSpPr>
      <xdr:spPr>
        <a:xfrm>
          <a:off x="3606800" y="13094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154432</xdr:rowOff>
    </xdr:from>
    <xdr:to>
      <xdr:col>4</xdr:col>
      <xdr:colOff>346075</xdr:colOff>
      <xdr:row>79</xdr:row>
      <xdr:rowOff>19558</xdr:rowOff>
    </xdr:to>
    <xdr:cxnSp macro="">
      <xdr:nvCxnSpPr>
        <xdr:cNvPr id="368" name="直線コネクタ 367"/>
        <xdr:cNvCxnSpPr/>
      </xdr:nvCxnSpPr>
      <xdr:spPr>
        <a:xfrm flipV="1">
          <a:off x="2209800" y="135275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137922</xdr:rowOff>
    </xdr:from>
    <xdr:to>
      <xdr:col>4</xdr:col>
      <xdr:colOff>396875</xdr:colOff>
      <xdr:row>78</xdr:row>
      <xdr:rowOff>68072</xdr:rowOff>
    </xdr:to>
    <xdr:sp macro="" textlink="">
      <xdr:nvSpPr>
        <xdr:cNvPr id="369" name="フローチャート : 判断 368"/>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78249</xdr:rowOff>
    </xdr:from>
    <xdr:ext cx="762000" cy="259045"/>
    <xdr:sp macro="" textlink="">
      <xdr:nvSpPr>
        <xdr:cNvPr id="370" name="テキスト ボックス 369"/>
        <xdr:cNvSpPr txBox="1"/>
      </xdr:nvSpPr>
      <xdr:spPr>
        <a:xfrm>
          <a:off x="2717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19558</xdr:rowOff>
    </xdr:from>
    <xdr:to>
      <xdr:col>3</xdr:col>
      <xdr:colOff>142875</xdr:colOff>
      <xdr:row>79</xdr:row>
      <xdr:rowOff>28702</xdr:rowOff>
    </xdr:to>
    <xdr:cxnSp macro="">
      <xdr:nvCxnSpPr>
        <xdr:cNvPr id="371" name="直線コネクタ 370"/>
        <xdr:cNvCxnSpPr/>
      </xdr:nvCxnSpPr>
      <xdr:spPr>
        <a:xfrm flipV="1">
          <a:off x="1320800" y="135641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151637</xdr:rowOff>
    </xdr:from>
    <xdr:to>
      <xdr:col>3</xdr:col>
      <xdr:colOff>193675</xdr:colOff>
      <xdr:row>78</xdr:row>
      <xdr:rowOff>81787</xdr:rowOff>
    </xdr:to>
    <xdr:sp macro="" textlink="">
      <xdr:nvSpPr>
        <xdr:cNvPr id="372" name="フローチャート : 判断 371"/>
        <xdr:cNvSpPr/>
      </xdr:nvSpPr>
      <xdr:spPr>
        <a:xfrm>
          <a:off x="2159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91964</xdr:rowOff>
    </xdr:from>
    <xdr:ext cx="762000" cy="259045"/>
    <xdr:sp macro="" textlink="">
      <xdr:nvSpPr>
        <xdr:cNvPr id="373" name="テキスト ボックス 372"/>
        <xdr:cNvSpPr txBox="1"/>
      </xdr:nvSpPr>
      <xdr:spPr>
        <a:xfrm>
          <a:off x="1828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4" name="フローチャート : 判断 373"/>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91964</xdr:rowOff>
    </xdr:from>
    <xdr:ext cx="762000" cy="259045"/>
    <xdr:sp macro="" textlink="">
      <xdr:nvSpPr>
        <xdr:cNvPr id="375" name="テキスト ボックス 374"/>
        <xdr:cNvSpPr txBox="1"/>
      </xdr:nvSpPr>
      <xdr:spPr>
        <a:xfrm>
          <a:off x="939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71628</xdr:rowOff>
    </xdr:from>
    <xdr:to>
      <xdr:col>7</xdr:col>
      <xdr:colOff>66675</xdr:colOff>
      <xdr:row>79</xdr:row>
      <xdr:rowOff>1778</xdr:rowOff>
    </xdr:to>
    <xdr:sp macro="" textlink="">
      <xdr:nvSpPr>
        <xdr:cNvPr id="381" name="円/楕円 380"/>
        <xdr:cNvSpPr/>
      </xdr:nvSpPr>
      <xdr:spPr>
        <a:xfrm>
          <a:off x="47752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43705</xdr:rowOff>
    </xdr:from>
    <xdr:ext cx="762000" cy="259045"/>
    <xdr:sp macro="" textlink="">
      <xdr:nvSpPr>
        <xdr:cNvPr id="382" name="公債費該当値テキスト"/>
        <xdr:cNvSpPr txBox="1"/>
      </xdr:nvSpPr>
      <xdr:spPr>
        <a:xfrm>
          <a:off x="49149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94487</xdr:rowOff>
    </xdr:from>
    <xdr:to>
      <xdr:col>5</xdr:col>
      <xdr:colOff>600075</xdr:colOff>
      <xdr:row>79</xdr:row>
      <xdr:rowOff>24637</xdr:rowOff>
    </xdr:to>
    <xdr:sp macro="" textlink="">
      <xdr:nvSpPr>
        <xdr:cNvPr id="383" name="円/楕円 382"/>
        <xdr:cNvSpPr/>
      </xdr:nvSpPr>
      <xdr:spPr>
        <a:xfrm>
          <a:off x="3937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9414</xdr:rowOff>
    </xdr:from>
    <xdr:ext cx="736600" cy="259045"/>
    <xdr:sp macro="" textlink="">
      <xdr:nvSpPr>
        <xdr:cNvPr id="384" name="テキスト ボックス 383"/>
        <xdr:cNvSpPr txBox="1"/>
      </xdr:nvSpPr>
      <xdr:spPr>
        <a:xfrm>
          <a:off x="3606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103632</xdr:rowOff>
    </xdr:from>
    <xdr:to>
      <xdr:col>4</xdr:col>
      <xdr:colOff>396875</xdr:colOff>
      <xdr:row>79</xdr:row>
      <xdr:rowOff>33782</xdr:rowOff>
    </xdr:to>
    <xdr:sp macro="" textlink="">
      <xdr:nvSpPr>
        <xdr:cNvPr id="385" name="円/楕円 384"/>
        <xdr:cNvSpPr/>
      </xdr:nvSpPr>
      <xdr:spPr>
        <a:xfrm>
          <a:off x="3048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18559</xdr:rowOff>
    </xdr:from>
    <xdr:ext cx="762000" cy="259045"/>
    <xdr:sp macro="" textlink="">
      <xdr:nvSpPr>
        <xdr:cNvPr id="386" name="テキスト ボックス 385"/>
        <xdr:cNvSpPr txBox="1"/>
      </xdr:nvSpPr>
      <xdr:spPr>
        <a:xfrm>
          <a:off x="2717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140208</xdr:rowOff>
    </xdr:from>
    <xdr:to>
      <xdr:col>3</xdr:col>
      <xdr:colOff>193675</xdr:colOff>
      <xdr:row>79</xdr:row>
      <xdr:rowOff>70358</xdr:rowOff>
    </xdr:to>
    <xdr:sp macro="" textlink="">
      <xdr:nvSpPr>
        <xdr:cNvPr id="387" name="円/楕円 386"/>
        <xdr:cNvSpPr/>
      </xdr:nvSpPr>
      <xdr:spPr>
        <a:xfrm>
          <a:off x="2159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55135</xdr:rowOff>
    </xdr:from>
    <xdr:ext cx="762000" cy="259045"/>
    <xdr:sp macro="" textlink="">
      <xdr:nvSpPr>
        <xdr:cNvPr id="388" name="テキスト ボックス 387"/>
        <xdr:cNvSpPr txBox="1"/>
      </xdr:nvSpPr>
      <xdr:spPr>
        <a:xfrm>
          <a:off x="1828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149352</xdr:rowOff>
    </xdr:from>
    <xdr:to>
      <xdr:col>1</xdr:col>
      <xdr:colOff>676275</xdr:colOff>
      <xdr:row>79</xdr:row>
      <xdr:rowOff>79502</xdr:rowOff>
    </xdr:to>
    <xdr:sp macro="" textlink="">
      <xdr:nvSpPr>
        <xdr:cNvPr id="389" name="円/楕円 388"/>
        <xdr:cNvSpPr/>
      </xdr:nvSpPr>
      <xdr:spPr>
        <a:xfrm>
          <a:off x="1270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64279</xdr:rowOff>
    </xdr:from>
    <xdr:ext cx="762000" cy="259045"/>
    <xdr:sp macro="" textlink="">
      <xdr:nvSpPr>
        <xdr:cNvPr id="390" name="テキスト ボックス 389"/>
        <xdr:cNvSpPr txBox="1"/>
      </xdr:nvSpPr>
      <xdr:spPr>
        <a:xfrm>
          <a:off x="939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類似団体、全国平均と比較すると高い比率となっている原因として、人件費、扶助費、繰出金が比率を押し上げる主な要因となっている。</a:t>
          </a:r>
          <a:endParaRPr kumimoji="1" lang="en-US" altLang="ja-JP" sz="1300">
            <a:latin typeface="ＭＳ Ｐゴシック"/>
          </a:endParaRPr>
        </a:p>
        <a:p>
          <a:r>
            <a:rPr kumimoji="1" lang="ja-JP" altLang="en-US" sz="1300">
              <a:latin typeface="ＭＳ Ｐゴシック"/>
            </a:rPr>
            <a:t>　人件費については、事務事業の見直しを行い新規職員採用を抑制し、繰出金については、特別会計等の経営状況により調整を行い、扶助費については、資格審査等の適正化を進めていくなど、比率の引き下げが実現できるよう努める。</a:t>
          </a:r>
        </a:p>
      </xdr:txBody>
    </xdr:sp>
    <xdr:clientData/>
  </xdr:twoCellAnchor>
  <xdr:oneCellAnchor>
    <xdr:from>
      <xdr:col>18</xdr:col>
      <xdr:colOff>44450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131899</xdr:rowOff>
    </xdr:from>
    <xdr:to>
      <xdr:col>24</xdr:col>
      <xdr:colOff>31750</xdr:colOff>
      <xdr:row>80</xdr:row>
      <xdr:rowOff>140063</xdr:rowOff>
    </xdr:to>
    <xdr:cxnSp macro="">
      <xdr:nvCxnSpPr>
        <xdr:cNvPr id="420" name="直線コネクタ 419"/>
        <xdr:cNvCxnSpPr/>
      </xdr:nvCxnSpPr>
      <xdr:spPr>
        <a:xfrm flipV="1">
          <a:off x="16510000" y="12647749"/>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112140</xdr:rowOff>
    </xdr:from>
    <xdr:ext cx="762000" cy="259045"/>
    <xdr:sp macro="" textlink="">
      <xdr:nvSpPr>
        <xdr:cNvPr id="421" name="公債費以外最小値テキスト"/>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92.9</a:t>
          </a:r>
          <a:endParaRPr kumimoji="1" lang="ja-JP" altLang="en-US" sz="1000" b="1">
            <a:latin typeface="ＭＳ Ｐゴシック"/>
          </a:endParaRPr>
        </a:p>
      </xdr:txBody>
    </xdr:sp>
    <xdr:clientData/>
  </xdr:oneCellAnchor>
  <xdr:twoCellAnchor>
    <xdr:from>
      <xdr:col>23</xdr:col>
      <xdr:colOff>628650</xdr:colOff>
      <xdr:row>80</xdr:row>
      <xdr:rowOff>140063</xdr:rowOff>
    </xdr:from>
    <xdr:to>
      <xdr:col>24</xdr:col>
      <xdr:colOff>120650</xdr:colOff>
      <xdr:row>80</xdr:row>
      <xdr:rowOff>140063</xdr:rowOff>
    </xdr:to>
    <xdr:cxnSp macro="">
      <xdr:nvCxnSpPr>
        <xdr:cNvPr id="422" name="直線コネクタ 421"/>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46826</xdr:rowOff>
    </xdr:from>
    <xdr:ext cx="762000" cy="259045"/>
    <xdr:sp macro="" textlink="">
      <xdr:nvSpPr>
        <xdr:cNvPr id="423" name="公債費以外最大値テキスト"/>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55.9</a:t>
          </a:r>
          <a:endParaRPr kumimoji="1" lang="ja-JP" altLang="en-US" sz="1000" b="1">
            <a:latin typeface="ＭＳ Ｐゴシック"/>
          </a:endParaRPr>
        </a:p>
      </xdr:txBody>
    </xdr:sp>
    <xdr:clientData/>
  </xdr:oneCellAnchor>
  <xdr:twoCellAnchor>
    <xdr:from>
      <xdr:col>23</xdr:col>
      <xdr:colOff>628650</xdr:colOff>
      <xdr:row>73</xdr:row>
      <xdr:rowOff>131899</xdr:rowOff>
    </xdr:from>
    <xdr:to>
      <xdr:col>24</xdr:col>
      <xdr:colOff>120650</xdr:colOff>
      <xdr:row>73</xdr:row>
      <xdr:rowOff>131899</xdr:rowOff>
    </xdr:to>
    <xdr:cxnSp macro="">
      <xdr:nvCxnSpPr>
        <xdr:cNvPr id="424" name="直線コネクタ 423"/>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63319</xdr:rowOff>
    </xdr:from>
    <xdr:to>
      <xdr:col>24</xdr:col>
      <xdr:colOff>31750</xdr:colOff>
      <xdr:row>78</xdr:row>
      <xdr:rowOff>29029</xdr:rowOff>
    </xdr:to>
    <xdr:cxnSp macro="">
      <xdr:nvCxnSpPr>
        <xdr:cNvPr id="425" name="直線コネクタ 424"/>
        <xdr:cNvCxnSpPr/>
      </xdr:nvCxnSpPr>
      <xdr:spPr>
        <a:xfrm flipV="1">
          <a:off x="15671800" y="13264969"/>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99258</xdr:rowOff>
    </xdr:from>
    <xdr:ext cx="762000" cy="259045"/>
    <xdr:sp macro="" textlink="">
      <xdr:nvSpPr>
        <xdr:cNvPr id="426" name="公債費以外平均値テキスト"/>
        <xdr:cNvSpPr txBox="1"/>
      </xdr:nvSpPr>
      <xdr:spPr>
        <a:xfrm>
          <a:off x="16598900" y="12958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82731</xdr:rowOff>
    </xdr:from>
    <xdr:to>
      <xdr:col>24</xdr:col>
      <xdr:colOff>82550</xdr:colOff>
      <xdr:row>77</xdr:row>
      <xdr:rowOff>12881</xdr:rowOff>
    </xdr:to>
    <xdr:sp macro="" textlink="">
      <xdr:nvSpPr>
        <xdr:cNvPr id="427" name="フローチャート : 判断 426"/>
        <xdr:cNvSpPr/>
      </xdr:nvSpPr>
      <xdr:spPr>
        <a:xfrm>
          <a:off x="16459200" y="1311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171087</xdr:rowOff>
    </xdr:from>
    <xdr:to>
      <xdr:col>22</xdr:col>
      <xdr:colOff>565150</xdr:colOff>
      <xdr:row>78</xdr:row>
      <xdr:rowOff>29029</xdr:rowOff>
    </xdr:to>
    <xdr:cxnSp macro="">
      <xdr:nvCxnSpPr>
        <xdr:cNvPr id="428" name="直線コネクタ 427"/>
        <xdr:cNvCxnSpPr/>
      </xdr:nvCxnSpPr>
      <xdr:spPr>
        <a:xfrm>
          <a:off x="14782800" y="1337273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76200</xdr:rowOff>
    </xdr:from>
    <xdr:to>
      <xdr:col>22</xdr:col>
      <xdr:colOff>615950</xdr:colOff>
      <xdr:row>77</xdr:row>
      <xdr:rowOff>6350</xdr:rowOff>
    </xdr:to>
    <xdr:sp macro="" textlink="">
      <xdr:nvSpPr>
        <xdr:cNvPr id="429" name="フローチャート : 判断 428"/>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16527</xdr:rowOff>
    </xdr:from>
    <xdr:ext cx="736600" cy="259045"/>
    <xdr:sp macro="" textlink="">
      <xdr:nvSpPr>
        <xdr:cNvPr id="430" name="テキスト ボックス 429"/>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154758</xdr:rowOff>
    </xdr:from>
    <xdr:to>
      <xdr:col>21</xdr:col>
      <xdr:colOff>361950</xdr:colOff>
      <xdr:row>77</xdr:row>
      <xdr:rowOff>171087</xdr:rowOff>
    </xdr:to>
    <xdr:cxnSp macro="">
      <xdr:nvCxnSpPr>
        <xdr:cNvPr id="431" name="直線コネクタ 430"/>
        <xdr:cNvCxnSpPr/>
      </xdr:nvCxnSpPr>
      <xdr:spPr>
        <a:xfrm>
          <a:off x="13893800" y="1335640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33745</xdr:rowOff>
    </xdr:from>
    <xdr:to>
      <xdr:col>21</xdr:col>
      <xdr:colOff>412750</xdr:colOff>
      <xdr:row>76</xdr:row>
      <xdr:rowOff>135345</xdr:rowOff>
    </xdr:to>
    <xdr:sp macro="" textlink="">
      <xdr:nvSpPr>
        <xdr:cNvPr id="432" name="フローチャート : 判断 431"/>
        <xdr:cNvSpPr/>
      </xdr:nvSpPr>
      <xdr:spPr>
        <a:xfrm>
          <a:off x="14732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145523</xdr:rowOff>
    </xdr:from>
    <xdr:ext cx="762000" cy="259045"/>
    <xdr:sp macro="" textlink="">
      <xdr:nvSpPr>
        <xdr:cNvPr id="433" name="テキスト ボックス 432"/>
        <xdr:cNvSpPr txBox="1"/>
      </xdr:nvSpPr>
      <xdr:spPr>
        <a:xfrm>
          <a:off x="14401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20864</xdr:rowOff>
    </xdr:from>
    <xdr:to>
      <xdr:col>20</xdr:col>
      <xdr:colOff>158750</xdr:colOff>
      <xdr:row>77</xdr:row>
      <xdr:rowOff>154758</xdr:rowOff>
    </xdr:to>
    <xdr:cxnSp macro="">
      <xdr:nvCxnSpPr>
        <xdr:cNvPr id="434" name="直線コネクタ 433"/>
        <xdr:cNvCxnSpPr/>
      </xdr:nvCxnSpPr>
      <xdr:spPr>
        <a:xfrm>
          <a:off x="13004800" y="13222514"/>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46808</xdr:rowOff>
    </xdr:from>
    <xdr:to>
      <xdr:col>20</xdr:col>
      <xdr:colOff>209550</xdr:colOff>
      <xdr:row>76</xdr:row>
      <xdr:rowOff>148408</xdr:rowOff>
    </xdr:to>
    <xdr:sp macro="" textlink="">
      <xdr:nvSpPr>
        <xdr:cNvPr id="435" name="フローチャート : 判断 434"/>
        <xdr:cNvSpPr/>
      </xdr:nvSpPr>
      <xdr:spPr>
        <a:xfrm>
          <a:off x="13843000" y="1307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158586</xdr:rowOff>
    </xdr:from>
    <xdr:ext cx="762000" cy="259045"/>
    <xdr:sp macro="" textlink="">
      <xdr:nvSpPr>
        <xdr:cNvPr id="436" name="テキスト ボックス 435"/>
        <xdr:cNvSpPr txBox="1"/>
      </xdr:nvSpPr>
      <xdr:spPr>
        <a:xfrm>
          <a:off x="13512800" y="1284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17418</xdr:rowOff>
    </xdr:from>
    <xdr:to>
      <xdr:col>19</xdr:col>
      <xdr:colOff>6350</xdr:colOff>
      <xdr:row>76</xdr:row>
      <xdr:rowOff>119018</xdr:rowOff>
    </xdr:to>
    <xdr:sp macro="" textlink="">
      <xdr:nvSpPr>
        <xdr:cNvPr id="437" name="フローチャート : 判断 436"/>
        <xdr:cNvSpPr/>
      </xdr:nvSpPr>
      <xdr:spPr>
        <a:xfrm>
          <a:off x="12954000" y="1304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129194</xdr:rowOff>
    </xdr:from>
    <xdr:ext cx="762000" cy="259045"/>
    <xdr:sp macro="" textlink="">
      <xdr:nvSpPr>
        <xdr:cNvPr id="438" name="テキスト ボックス 437"/>
        <xdr:cNvSpPr txBox="1"/>
      </xdr:nvSpPr>
      <xdr:spPr>
        <a:xfrm>
          <a:off x="12623800" y="1281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12519</xdr:rowOff>
    </xdr:from>
    <xdr:to>
      <xdr:col>24</xdr:col>
      <xdr:colOff>82550</xdr:colOff>
      <xdr:row>77</xdr:row>
      <xdr:rowOff>114119</xdr:rowOff>
    </xdr:to>
    <xdr:sp macro="" textlink="">
      <xdr:nvSpPr>
        <xdr:cNvPr id="444" name="円/楕円 443"/>
        <xdr:cNvSpPr/>
      </xdr:nvSpPr>
      <xdr:spPr>
        <a:xfrm>
          <a:off x="16459200" y="132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156046</xdr:rowOff>
    </xdr:from>
    <xdr:ext cx="762000" cy="259045"/>
    <xdr:sp macro="" textlink="">
      <xdr:nvSpPr>
        <xdr:cNvPr id="445" name="公債費以外該当値テキスト"/>
        <xdr:cNvSpPr txBox="1"/>
      </xdr:nvSpPr>
      <xdr:spPr>
        <a:xfrm>
          <a:off x="16598900" y="13186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149679</xdr:rowOff>
    </xdr:from>
    <xdr:to>
      <xdr:col>22</xdr:col>
      <xdr:colOff>615950</xdr:colOff>
      <xdr:row>78</xdr:row>
      <xdr:rowOff>79829</xdr:rowOff>
    </xdr:to>
    <xdr:sp macro="" textlink="">
      <xdr:nvSpPr>
        <xdr:cNvPr id="446" name="円/楕円 445"/>
        <xdr:cNvSpPr/>
      </xdr:nvSpPr>
      <xdr:spPr>
        <a:xfrm>
          <a:off x="15621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64606</xdr:rowOff>
    </xdr:from>
    <xdr:ext cx="736600" cy="259045"/>
    <xdr:sp macro="" textlink="">
      <xdr:nvSpPr>
        <xdr:cNvPr id="447" name="テキスト ボックス 446"/>
        <xdr:cNvSpPr txBox="1"/>
      </xdr:nvSpPr>
      <xdr:spPr>
        <a:xfrm>
          <a:off x="15290800" y="13437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79.0</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120287</xdr:rowOff>
    </xdr:from>
    <xdr:to>
      <xdr:col>21</xdr:col>
      <xdr:colOff>412750</xdr:colOff>
      <xdr:row>78</xdr:row>
      <xdr:rowOff>50437</xdr:rowOff>
    </xdr:to>
    <xdr:sp macro="" textlink="">
      <xdr:nvSpPr>
        <xdr:cNvPr id="448" name="円/楕円 447"/>
        <xdr:cNvSpPr/>
      </xdr:nvSpPr>
      <xdr:spPr>
        <a:xfrm>
          <a:off x="14732000" y="1332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35214</xdr:rowOff>
    </xdr:from>
    <xdr:ext cx="762000" cy="259045"/>
    <xdr:sp macro="" textlink="">
      <xdr:nvSpPr>
        <xdr:cNvPr id="449" name="テキスト ボックス 448"/>
        <xdr:cNvSpPr txBox="1"/>
      </xdr:nvSpPr>
      <xdr:spPr>
        <a:xfrm>
          <a:off x="14401800" y="1340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103958</xdr:rowOff>
    </xdr:from>
    <xdr:to>
      <xdr:col>20</xdr:col>
      <xdr:colOff>209550</xdr:colOff>
      <xdr:row>78</xdr:row>
      <xdr:rowOff>34108</xdr:rowOff>
    </xdr:to>
    <xdr:sp macro="" textlink="">
      <xdr:nvSpPr>
        <xdr:cNvPr id="450" name="円/楕円 449"/>
        <xdr:cNvSpPr/>
      </xdr:nvSpPr>
      <xdr:spPr>
        <a:xfrm>
          <a:off x="138430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18885</xdr:rowOff>
    </xdr:from>
    <xdr:ext cx="762000" cy="259045"/>
    <xdr:sp macro="" textlink="">
      <xdr:nvSpPr>
        <xdr:cNvPr id="451" name="テキスト ボックス 450"/>
        <xdr:cNvSpPr txBox="1"/>
      </xdr:nvSpPr>
      <xdr:spPr>
        <a:xfrm>
          <a:off x="13512800" y="133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141514</xdr:rowOff>
    </xdr:from>
    <xdr:to>
      <xdr:col>19</xdr:col>
      <xdr:colOff>6350</xdr:colOff>
      <xdr:row>77</xdr:row>
      <xdr:rowOff>71664</xdr:rowOff>
    </xdr:to>
    <xdr:sp macro="" textlink="">
      <xdr:nvSpPr>
        <xdr:cNvPr id="452" name="円/楕円 451"/>
        <xdr:cNvSpPr/>
      </xdr:nvSpPr>
      <xdr:spPr>
        <a:xfrm>
          <a:off x="12954000" y="1317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56441</xdr:rowOff>
    </xdr:from>
    <xdr:ext cx="762000" cy="259045"/>
    <xdr:sp macro="" textlink="">
      <xdr:nvSpPr>
        <xdr:cNvPr id="453" name="テキスト ボックス 452"/>
        <xdr:cNvSpPr txBox="1"/>
      </xdr:nvSpPr>
      <xdr:spPr>
        <a:xfrm>
          <a:off x="12623800" y="13258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福岡県川崎町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85161</xdr:rowOff>
    </xdr:from>
    <xdr:to>
      <xdr:col>4</xdr:col>
      <xdr:colOff>1117600</xdr:colOff>
      <xdr:row>20</xdr:row>
      <xdr:rowOff>152696</xdr:rowOff>
    </xdr:to>
    <xdr:cxnSp macro="">
      <xdr:nvCxnSpPr>
        <xdr:cNvPr id="47" name="直線コネクタ 46"/>
        <xdr:cNvCxnSpPr/>
      </xdr:nvCxnSpPr>
      <xdr:spPr bwMode="auto">
        <a:xfrm flipV="1">
          <a:off x="5651500" y="2018736"/>
          <a:ext cx="0" cy="16105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124773</xdr:rowOff>
    </xdr:from>
    <xdr:ext cx="762000" cy="259045"/>
    <xdr:sp macro="" textlink="">
      <xdr:nvSpPr>
        <xdr:cNvPr id="48" name="人口1人当たり決算額の推移最小値テキスト130"/>
        <xdr:cNvSpPr txBox="1"/>
      </xdr:nvSpPr>
      <xdr:spPr>
        <a:xfrm>
          <a:off x="5740400" y="360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58,843</a:t>
          </a:r>
          <a:endParaRPr kumimoji="1" lang="ja-JP" altLang="en-US" sz="1000" b="1">
            <a:latin typeface="ＭＳ Ｐゴシック"/>
          </a:endParaRPr>
        </a:p>
      </xdr:txBody>
    </xdr:sp>
    <xdr:clientData/>
  </xdr:oneCellAnchor>
  <xdr:twoCellAnchor>
    <xdr:from>
      <xdr:col>4</xdr:col>
      <xdr:colOff>1028700</xdr:colOff>
      <xdr:row>20</xdr:row>
      <xdr:rowOff>152696</xdr:rowOff>
    </xdr:from>
    <xdr:to>
      <xdr:col>5</xdr:col>
      <xdr:colOff>73025</xdr:colOff>
      <xdr:row>20</xdr:row>
      <xdr:rowOff>152696</xdr:rowOff>
    </xdr:to>
    <xdr:cxnSp macro="">
      <xdr:nvCxnSpPr>
        <xdr:cNvPr id="49" name="直線コネクタ 48"/>
        <xdr:cNvCxnSpPr/>
      </xdr:nvCxnSpPr>
      <xdr:spPr bwMode="auto">
        <a:xfrm>
          <a:off x="5562600" y="3629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88</xdr:rowOff>
    </xdr:from>
    <xdr:ext cx="762000" cy="259045"/>
    <xdr:sp macro="" textlink="">
      <xdr:nvSpPr>
        <xdr:cNvPr id="50" name="人口1人当たり決算額の推移最大値テキスト130"/>
        <xdr:cNvSpPr txBox="1"/>
      </xdr:nvSpPr>
      <xdr:spPr>
        <a:xfrm>
          <a:off x="5740400" y="176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157,479</a:t>
          </a:r>
          <a:endParaRPr kumimoji="1" lang="ja-JP" altLang="en-US" sz="1000" b="1">
            <a:latin typeface="ＭＳ Ｐゴシック"/>
          </a:endParaRPr>
        </a:p>
      </xdr:txBody>
    </xdr:sp>
    <xdr:clientData/>
  </xdr:oneCellAnchor>
  <xdr:twoCellAnchor>
    <xdr:from>
      <xdr:col>4</xdr:col>
      <xdr:colOff>1028700</xdr:colOff>
      <xdr:row>11</xdr:row>
      <xdr:rowOff>85161</xdr:rowOff>
    </xdr:from>
    <xdr:to>
      <xdr:col>5</xdr:col>
      <xdr:colOff>73025</xdr:colOff>
      <xdr:row>11</xdr:row>
      <xdr:rowOff>85161</xdr:rowOff>
    </xdr:to>
    <xdr:cxnSp macro="">
      <xdr:nvCxnSpPr>
        <xdr:cNvPr id="51" name="直線コネクタ 50"/>
        <xdr:cNvCxnSpPr/>
      </xdr:nvCxnSpPr>
      <xdr:spPr bwMode="auto">
        <a:xfrm>
          <a:off x="5562600" y="2018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107351</xdr:rowOff>
    </xdr:from>
    <xdr:to>
      <xdr:col>4</xdr:col>
      <xdr:colOff>1117600</xdr:colOff>
      <xdr:row>15</xdr:row>
      <xdr:rowOff>123076</xdr:rowOff>
    </xdr:to>
    <xdr:cxnSp macro="">
      <xdr:nvCxnSpPr>
        <xdr:cNvPr id="52" name="直線コネクタ 51"/>
        <xdr:cNvCxnSpPr/>
      </xdr:nvCxnSpPr>
      <xdr:spPr bwMode="auto">
        <a:xfrm flipV="1">
          <a:off x="5003800" y="2726726"/>
          <a:ext cx="647700" cy="15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143794</xdr:rowOff>
    </xdr:from>
    <xdr:ext cx="762000" cy="259045"/>
    <xdr:sp macro="" textlink="">
      <xdr:nvSpPr>
        <xdr:cNvPr id="53" name="人口1人当たり決算額の推移平均値テキスト130"/>
        <xdr:cNvSpPr txBox="1"/>
      </xdr:nvSpPr>
      <xdr:spPr>
        <a:xfrm>
          <a:off x="5740400" y="293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96,567</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267</xdr:rowOff>
    </xdr:from>
    <xdr:to>
      <xdr:col>5</xdr:col>
      <xdr:colOff>34925</xdr:colOff>
      <xdr:row>17</xdr:row>
      <xdr:rowOff>101867</xdr:rowOff>
    </xdr:to>
    <xdr:sp macro="" textlink="">
      <xdr:nvSpPr>
        <xdr:cNvPr id="54" name="フローチャート : 判断 53"/>
        <xdr:cNvSpPr/>
      </xdr:nvSpPr>
      <xdr:spPr bwMode="auto">
        <a:xfrm>
          <a:off x="56007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123076</xdr:rowOff>
    </xdr:from>
    <xdr:to>
      <xdr:col>4</xdr:col>
      <xdr:colOff>469900</xdr:colOff>
      <xdr:row>15</xdr:row>
      <xdr:rowOff>155325</xdr:rowOff>
    </xdr:to>
    <xdr:cxnSp macro="">
      <xdr:nvCxnSpPr>
        <xdr:cNvPr id="55" name="直線コネクタ 54"/>
        <xdr:cNvCxnSpPr/>
      </xdr:nvCxnSpPr>
      <xdr:spPr bwMode="auto">
        <a:xfrm flipV="1">
          <a:off x="4305300" y="2742451"/>
          <a:ext cx="698500" cy="32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29103</xdr:rowOff>
    </xdr:from>
    <xdr:to>
      <xdr:col>4</xdr:col>
      <xdr:colOff>520700</xdr:colOff>
      <xdr:row>17</xdr:row>
      <xdr:rowOff>130703</xdr:rowOff>
    </xdr:to>
    <xdr:sp macro="" textlink="">
      <xdr:nvSpPr>
        <xdr:cNvPr id="56" name="フローチャート : 判断 55"/>
        <xdr:cNvSpPr/>
      </xdr:nvSpPr>
      <xdr:spPr bwMode="auto">
        <a:xfrm>
          <a:off x="4953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115480</xdr:rowOff>
    </xdr:from>
    <xdr:ext cx="736600" cy="259045"/>
    <xdr:sp macro="" textlink="">
      <xdr:nvSpPr>
        <xdr:cNvPr id="57" name="テキスト ボックス 56"/>
        <xdr:cNvSpPr txBox="1"/>
      </xdr:nvSpPr>
      <xdr:spPr>
        <a:xfrm>
          <a:off x="4622800" y="3077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155325</xdr:rowOff>
    </xdr:from>
    <xdr:to>
      <xdr:col>3</xdr:col>
      <xdr:colOff>904875</xdr:colOff>
      <xdr:row>16</xdr:row>
      <xdr:rowOff>73257</xdr:rowOff>
    </xdr:to>
    <xdr:cxnSp macro="">
      <xdr:nvCxnSpPr>
        <xdr:cNvPr id="58" name="直線コネクタ 57"/>
        <xdr:cNvCxnSpPr/>
      </xdr:nvCxnSpPr>
      <xdr:spPr bwMode="auto">
        <a:xfrm flipV="1">
          <a:off x="3606800" y="2774700"/>
          <a:ext cx="698500" cy="89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62495</xdr:rowOff>
    </xdr:from>
    <xdr:to>
      <xdr:col>3</xdr:col>
      <xdr:colOff>955675</xdr:colOff>
      <xdr:row>17</xdr:row>
      <xdr:rowOff>164095</xdr:rowOff>
    </xdr:to>
    <xdr:sp macro="" textlink="">
      <xdr:nvSpPr>
        <xdr:cNvPr id="59" name="フローチャート : 判断 58"/>
        <xdr:cNvSpPr/>
      </xdr:nvSpPr>
      <xdr:spPr bwMode="auto">
        <a:xfrm>
          <a:off x="4254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148872</xdr:rowOff>
    </xdr:from>
    <xdr:ext cx="762000" cy="259045"/>
    <xdr:sp macro="" textlink="">
      <xdr:nvSpPr>
        <xdr:cNvPr id="60" name="テキスト ボックス 59"/>
        <xdr:cNvSpPr txBox="1"/>
      </xdr:nvSpPr>
      <xdr:spPr>
        <a:xfrm>
          <a:off x="3924300" y="311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73257</xdr:rowOff>
    </xdr:from>
    <xdr:to>
      <xdr:col>3</xdr:col>
      <xdr:colOff>206375</xdr:colOff>
      <xdr:row>16</xdr:row>
      <xdr:rowOff>105735</xdr:rowOff>
    </xdr:to>
    <xdr:cxnSp macro="">
      <xdr:nvCxnSpPr>
        <xdr:cNvPr id="61" name="直線コネクタ 60"/>
        <xdr:cNvCxnSpPr/>
      </xdr:nvCxnSpPr>
      <xdr:spPr bwMode="auto">
        <a:xfrm flipV="1">
          <a:off x="2908300" y="2864082"/>
          <a:ext cx="698500" cy="32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24123</xdr:rowOff>
    </xdr:from>
    <xdr:to>
      <xdr:col>3</xdr:col>
      <xdr:colOff>257175</xdr:colOff>
      <xdr:row>17</xdr:row>
      <xdr:rowOff>125723</xdr:rowOff>
    </xdr:to>
    <xdr:sp macro="" textlink="">
      <xdr:nvSpPr>
        <xdr:cNvPr id="62" name="フローチャート : 判断 61"/>
        <xdr:cNvSpPr/>
      </xdr:nvSpPr>
      <xdr:spPr bwMode="auto">
        <a:xfrm>
          <a:off x="35560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110500</xdr:rowOff>
    </xdr:from>
    <xdr:ext cx="762000" cy="259045"/>
    <xdr:sp macro="" textlink="">
      <xdr:nvSpPr>
        <xdr:cNvPr id="63" name="テキスト ボックス 62"/>
        <xdr:cNvSpPr txBox="1"/>
      </xdr:nvSpPr>
      <xdr:spPr>
        <a:xfrm>
          <a:off x="3225800" y="307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150653</xdr:rowOff>
    </xdr:from>
    <xdr:to>
      <xdr:col>2</xdr:col>
      <xdr:colOff>692150</xdr:colOff>
      <xdr:row>17</xdr:row>
      <xdr:rowOff>80803</xdr:rowOff>
    </xdr:to>
    <xdr:sp macro="" textlink="">
      <xdr:nvSpPr>
        <xdr:cNvPr id="64" name="フローチャート : 判断 63"/>
        <xdr:cNvSpPr/>
      </xdr:nvSpPr>
      <xdr:spPr bwMode="auto">
        <a:xfrm>
          <a:off x="2857500" y="29414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65580</xdr:rowOff>
    </xdr:from>
    <xdr:ext cx="762000" cy="259045"/>
    <xdr:sp macro="" textlink="">
      <xdr:nvSpPr>
        <xdr:cNvPr id="65" name="テキスト ボックス 64"/>
        <xdr:cNvSpPr txBox="1"/>
      </xdr:nvSpPr>
      <xdr:spPr>
        <a:xfrm>
          <a:off x="2527300" y="302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56551</xdr:rowOff>
    </xdr:from>
    <xdr:to>
      <xdr:col>5</xdr:col>
      <xdr:colOff>34925</xdr:colOff>
      <xdr:row>15</xdr:row>
      <xdr:rowOff>158151</xdr:rowOff>
    </xdr:to>
    <xdr:sp macro="" textlink="">
      <xdr:nvSpPr>
        <xdr:cNvPr id="71" name="円/楕円 70"/>
        <xdr:cNvSpPr/>
      </xdr:nvSpPr>
      <xdr:spPr bwMode="auto">
        <a:xfrm>
          <a:off x="5600700" y="2675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73078</xdr:rowOff>
    </xdr:from>
    <xdr:ext cx="762000" cy="259045"/>
    <xdr:sp macro="" textlink="">
      <xdr:nvSpPr>
        <xdr:cNvPr id="72" name="人口1人当たり決算額の推移該当値テキスト130"/>
        <xdr:cNvSpPr txBox="1"/>
      </xdr:nvSpPr>
      <xdr:spPr>
        <a:xfrm>
          <a:off x="5740400" y="2521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114,120</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72276</xdr:rowOff>
    </xdr:from>
    <xdr:to>
      <xdr:col>4</xdr:col>
      <xdr:colOff>520700</xdr:colOff>
      <xdr:row>16</xdr:row>
      <xdr:rowOff>2426</xdr:rowOff>
    </xdr:to>
    <xdr:sp macro="" textlink="">
      <xdr:nvSpPr>
        <xdr:cNvPr id="73" name="円/楕円 72"/>
        <xdr:cNvSpPr/>
      </xdr:nvSpPr>
      <xdr:spPr bwMode="auto">
        <a:xfrm>
          <a:off x="4953000" y="2691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12603</xdr:rowOff>
    </xdr:from>
    <xdr:ext cx="736600" cy="259045"/>
    <xdr:sp macro="" textlink="">
      <xdr:nvSpPr>
        <xdr:cNvPr id="74" name="テキスト ボックス 73"/>
        <xdr:cNvSpPr txBox="1"/>
      </xdr:nvSpPr>
      <xdr:spPr>
        <a:xfrm>
          <a:off x="4622800" y="2460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113,157</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104525</xdr:rowOff>
    </xdr:from>
    <xdr:to>
      <xdr:col>3</xdr:col>
      <xdr:colOff>955675</xdr:colOff>
      <xdr:row>16</xdr:row>
      <xdr:rowOff>34675</xdr:rowOff>
    </xdr:to>
    <xdr:sp macro="" textlink="">
      <xdr:nvSpPr>
        <xdr:cNvPr id="75" name="円/楕円 74"/>
        <xdr:cNvSpPr/>
      </xdr:nvSpPr>
      <xdr:spPr bwMode="auto">
        <a:xfrm>
          <a:off x="4254500" y="2723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44852</xdr:rowOff>
    </xdr:from>
    <xdr:ext cx="762000" cy="259045"/>
    <xdr:sp macro="" textlink="">
      <xdr:nvSpPr>
        <xdr:cNvPr id="76" name="テキスト ボックス 75"/>
        <xdr:cNvSpPr txBox="1"/>
      </xdr:nvSpPr>
      <xdr:spPr>
        <a:xfrm>
          <a:off x="3924300" y="24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111,182</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22457</xdr:rowOff>
    </xdr:from>
    <xdr:to>
      <xdr:col>3</xdr:col>
      <xdr:colOff>257175</xdr:colOff>
      <xdr:row>16</xdr:row>
      <xdr:rowOff>124057</xdr:rowOff>
    </xdr:to>
    <xdr:sp macro="" textlink="">
      <xdr:nvSpPr>
        <xdr:cNvPr id="77" name="円/楕円 76"/>
        <xdr:cNvSpPr/>
      </xdr:nvSpPr>
      <xdr:spPr bwMode="auto">
        <a:xfrm>
          <a:off x="3556000" y="2813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134234</xdr:rowOff>
    </xdr:from>
    <xdr:ext cx="762000" cy="259045"/>
    <xdr:sp macro="" textlink="">
      <xdr:nvSpPr>
        <xdr:cNvPr id="78" name="テキスト ボックス 77"/>
        <xdr:cNvSpPr txBox="1"/>
      </xdr:nvSpPr>
      <xdr:spPr>
        <a:xfrm>
          <a:off x="3225800" y="2582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105,708</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54935</xdr:rowOff>
    </xdr:from>
    <xdr:to>
      <xdr:col>2</xdr:col>
      <xdr:colOff>692150</xdr:colOff>
      <xdr:row>16</xdr:row>
      <xdr:rowOff>156535</xdr:rowOff>
    </xdr:to>
    <xdr:sp macro="" textlink="">
      <xdr:nvSpPr>
        <xdr:cNvPr id="79" name="円/楕円 78"/>
        <xdr:cNvSpPr/>
      </xdr:nvSpPr>
      <xdr:spPr bwMode="auto">
        <a:xfrm>
          <a:off x="2857500" y="2845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166712</xdr:rowOff>
    </xdr:from>
    <xdr:ext cx="762000" cy="259045"/>
    <xdr:sp macro="" textlink="">
      <xdr:nvSpPr>
        <xdr:cNvPr id="80" name="テキスト ボックス 79"/>
        <xdr:cNvSpPr txBox="1"/>
      </xdr:nvSpPr>
      <xdr:spPr>
        <a:xfrm>
          <a:off x="2527300" y="261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103,719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96802</xdr:rowOff>
    </xdr:from>
    <xdr:to>
      <xdr:col>4</xdr:col>
      <xdr:colOff>1117600</xdr:colOff>
      <xdr:row>38</xdr:row>
      <xdr:rowOff>78880</xdr:rowOff>
    </xdr:to>
    <xdr:cxnSp macro="">
      <xdr:nvCxnSpPr>
        <xdr:cNvPr id="107" name="直線コネクタ 106"/>
        <xdr:cNvCxnSpPr/>
      </xdr:nvCxnSpPr>
      <xdr:spPr bwMode="auto">
        <a:xfrm flipV="1">
          <a:off x="5651500" y="6364252"/>
          <a:ext cx="0" cy="1182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50957</xdr:rowOff>
    </xdr:from>
    <xdr:ext cx="762000" cy="259045"/>
    <xdr:sp macro="" textlink="">
      <xdr:nvSpPr>
        <xdr:cNvPr id="108" name="人口1人当たり決算額の推移最小値テキスト445"/>
        <xdr:cNvSpPr txBox="1"/>
      </xdr:nvSpPr>
      <xdr:spPr>
        <a:xfrm>
          <a:off x="5740400" y="75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-2,895</a:t>
          </a:r>
          <a:endParaRPr kumimoji="1" lang="ja-JP" altLang="en-US" sz="1000" b="1">
            <a:latin typeface="ＭＳ Ｐゴシック"/>
          </a:endParaRPr>
        </a:p>
      </xdr:txBody>
    </xdr:sp>
    <xdr:clientData/>
  </xdr:oneCellAnchor>
  <xdr:twoCellAnchor>
    <xdr:from>
      <xdr:col>4</xdr:col>
      <xdr:colOff>1028700</xdr:colOff>
      <xdr:row>38</xdr:row>
      <xdr:rowOff>78880</xdr:rowOff>
    </xdr:from>
    <xdr:to>
      <xdr:col>5</xdr:col>
      <xdr:colOff>73025</xdr:colOff>
      <xdr:row>38</xdr:row>
      <xdr:rowOff>78880</xdr:rowOff>
    </xdr:to>
    <xdr:cxnSp macro="">
      <xdr:nvCxnSpPr>
        <xdr:cNvPr id="109" name="直線コネクタ 108"/>
        <xdr:cNvCxnSpPr/>
      </xdr:nvCxnSpPr>
      <xdr:spPr bwMode="auto">
        <a:xfrm>
          <a:off x="5562600" y="7546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183179</xdr:rowOff>
    </xdr:from>
    <xdr:ext cx="762000" cy="259045"/>
    <xdr:sp macro="" textlink="">
      <xdr:nvSpPr>
        <xdr:cNvPr id="110" name="人口1人当たり決算額の推移最大値テキスト445"/>
        <xdr:cNvSpPr txBox="1"/>
      </xdr:nvSpPr>
      <xdr:spPr>
        <a:xfrm>
          <a:off x="5740400" y="610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48,821</a:t>
          </a:r>
          <a:endParaRPr kumimoji="1" lang="ja-JP" altLang="en-US" sz="1000" b="1">
            <a:latin typeface="ＭＳ Ｐゴシック"/>
          </a:endParaRPr>
        </a:p>
      </xdr:txBody>
    </xdr:sp>
    <xdr:clientData/>
  </xdr:oneCellAnchor>
  <xdr:twoCellAnchor>
    <xdr:from>
      <xdr:col>4</xdr:col>
      <xdr:colOff>1028700</xdr:colOff>
      <xdr:row>34</xdr:row>
      <xdr:rowOff>96802</xdr:rowOff>
    </xdr:from>
    <xdr:to>
      <xdr:col>5</xdr:col>
      <xdr:colOff>73025</xdr:colOff>
      <xdr:row>34</xdr:row>
      <xdr:rowOff>96802</xdr:rowOff>
    </xdr:to>
    <xdr:cxnSp macro="">
      <xdr:nvCxnSpPr>
        <xdr:cNvPr id="111" name="直線コネクタ 110"/>
        <xdr:cNvCxnSpPr/>
      </xdr:nvCxnSpPr>
      <xdr:spPr bwMode="auto">
        <a:xfrm>
          <a:off x="5562600" y="636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57711</xdr:rowOff>
    </xdr:from>
    <xdr:to>
      <xdr:col>4</xdr:col>
      <xdr:colOff>1117600</xdr:colOff>
      <xdr:row>36</xdr:row>
      <xdr:rowOff>75313</xdr:rowOff>
    </xdr:to>
    <xdr:cxnSp macro="">
      <xdr:nvCxnSpPr>
        <xdr:cNvPr id="112" name="直線コネクタ 111"/>
        <xdr:cNvCxnSpPr/>
      </xdr:nvCxnSpPr>
      <xdr:spPr bwMode="auto">
        <a:xfrm flipV="1">
          <a:off x="5003800" y="7010961"/>
          <a:ext cx="647700" cy="17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191436</xdr:rowOff>
    </xdr:from>
    <xdr:ext cx="762000" cy="259045"/>
    <xdr:sp macro="" textlink="">
      <xdr:nvSpPr>
        <xdr:cNvPr id="113" name="人口1人当たり決算額の推移平均値テキスト445"/>
        <xdr:cNvSpPr txBox="1"/>
      </xdr:nvSpPr>
      <xdr:spPr>
        <a:xfrm>
          <a:off x="5740400" y="68017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20,682</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3459</xdr:rowOff>
    </xdr:from>
    <xdr:to>
      <xdr:col>5</xdr:col>
      <xdr:colOff>34925</xdr:colOff>
      <xdr:row>36</xdr:row>
      <xdr:rowOff>105059</xdr:rowOff>
    </xdr:to>
    <xdr:sp macro="" textlink="">
      <xdr:nvSpPr>
        <xdr:cNvPr id="114" name="フローチャート : 判断 113"/>
        <xdr:cNvSpPr/>
      </xdr:nvSpPr>
      <xdr:spPr bwMode="auto">
        <a:xfrm>
          <a:off x="5600700" y="69567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15420</xdr:rowOff>
    </xdr:from>
    <xdr:to>
      <xdr:col>4</xdr:col>
      <xdr:colOff>469900</xdr:colOff>
      <xdr:row>36</xdr:row>
      <xdr:rowOff>75313</xdr:rowOff>
    </xdr:to>
    <xdr:cxnSp macro="">
      <xdr:nvCxnSpPr>
        <xdr:cNvPr id="115" name="直線コネクタ 114"/>
        <xdr:cNvCxnSpPr/>
      </xdr:nvCxnSpPr>
      <xdr:spPr bwMode="auto">
        <a:xfrm>
          <a:off x="4305300" y="6968670"/>
          <a:ext cx="698500" cy="59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300274</xdr:rowOff>
    </xdr:from>
    <xdr:to>
      <xdr:col>4</xdr:col>
      <xdr:colOff>520700</xdr:colOff>
      <xdr:row>36</xdr:row>
      <xdr:rowOff>58974</xdr:rowOff>
    </xdr:to>
    <xdr:sp macro="" textlink="">
      <xdr:nvSpPr>
        <xdr:cNvPr id="116" name="フローチャート : 判断 115"/>
        <xdr:cNvSpPr/>
      </xdr:nvSpPr>
      <xdr:spPr bwMode="auto">
        <a:xfrm>
          <a:off x="4953000" y="691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69151</xdr:rowOff>
    </xdr:from>
    <xdr:ext cx="736600" cy="259045"/>
    <xdr:sp macro="" textlink="">
      <xdr:nvSpPr>
        <xdr:cNvPr id="117" name="テキスト ボックス 116"/>
        <xdr:cNvSpPr txBox="1"/>
      </xdr:nvSpPr>
      <xdr:spPr>
        <a:xfrm>
          <a:off x="4622800" y="6679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336946</xdr:rowOff>
    </xdr:from>
    <xdr:to>
      <xdr:col>3</xdr:col>
      <xdr:colOff>904875</xdr:colOff>
      <xdr:row>36</xdr:row>
      <xdr:rowOff>15420</xdr:rowOff>
    </xdr:to>
    <xdr:cxnSp macro="">
      <xdr:nvCxnSpPr>
        <xdr:cNvPr id="118" name="直線コネクタ 117"/>
        <xdr:cNvCxnSpPr/>
      </xdr:nvCxnSpPr>
      <xdr:spPr bwMode="auto">
        <a:xfrm>
          <a:off x="3606800" y="6947296"/>
          <a:ext cx="698500" cy="21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239215</xdr:rowOff>
    </xdr:from>
    <xdr:to>
      <xdr:col>3</xdr:col>
      <xdr:colOff>955675</xdr:colOff>
      <xdr:row>35</xdr:row>
      <xdr:rowOff>340815</xdr:rowOff>
    </xdr:to>
    <xdr:sp macro="" textlink="">
      <xdr:nvSpPr>
        <xdr:cNvPr id="119" name="フローチャート : 判断 118"/>
        <xdr:cNvSpPr/>
      </xdr:nvSpPr>
      <xdr:spPr bwMode="auto">
        <a:xfrm>
          <a:off x="4254500" y="684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8092</xdr:rowOff>
    </xdr:from>
    <xdr:ext cx="762000" cy="259045"/>
    <xdr:sp macro="" textlink="">
      <xdr:nvSpPr>
        <xdr:cNvPr id="120" name="テキスト ボックス 119"/>
        <xdr:cNvSpPr txBox="1"/>
      </xdr:nvSpPr>
      <xdr:spPr>
        <a:xfrm>
          <a:off x="3924300" y="661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314727</xdr:rowOff>
    </xdr:from>
    <xdr:to>
      <xdr:col>3</xdr:col>
      <xdr:colOff>206375</xdr:colOff>
      <xdr:row>35</xdr:row>
      <xdr:rowOff>336946</xdr:rowOff>
    </xdr:to>
    <xdr:cxnSp macro="">
      <xdr:nvCxnSpPr>
        <xdr:cNvPr id="121" name="直線コネクタ 120"/>
        <xdr:cNvCxnSpPr/>
      </xdr:nvCxnSpPr>
      <xdr:spPr bwMode="auto">
        <a:xfrm>
          <a:off x="2908300" y="6925077"/>
          <a:ext cx="698500" cy="22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203964</xdr:rowOff>
    </xdr:from>
    <xdr:to>
      <xdr:col>3</xdr:col>
      <xdr:colOff>257175</xdr:colOff>
      <xdr:row>35</xdr:row>
      <xdr:rowOff>305564</xdr:rowOff>
    </xdr:to>
    <xdr:sp macro="" textlink="">
      <xdr:nvSpPr>
        <xdr:cNvPr id="122" name="フローチャート : 判断 121"/>
        <xdr:cNvSpPr/>
      </xdr:nvSpPr>
      <xdr:spPr bwMode="auto">
        <a:xfrm>
          <a:off x="3556000" y="6814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315741</xdr:rowOff>
    </xdr:from>
    <xdr:ext cx="762000" cy="259045"/>
    <xdr:sp macro="" textlink="">
      <xdr:nvSpPr>
        <xdr:cNvPr id="123" name="テキスト ボックス 122"/>
        <xdr:cNvSpPr txBox="1"/>
      </xdr:nvSpPr>
      <xdr:spPr>
        <a:xfrm>
          <a:off x="3225800" y="658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153901</xdr:rowOff>
    </xdr:from>
    <xdr:to>
      <xdr:col>2</xdr:col>
      <xdr:colOff>692150</xdr:colOff>
      <xdr:row>35</xdr:row>
      <xdr:rowOff>255501</xdr:rowOff>
    </xdr:to>
    <xdr:sp macro="" textlink="">
      <xdr:nvSpPr>
        <xdr:cNvPr id="124" name="フローチャート : 判断 123"/>
        <xdr:cNvSpPr/>
      </xdr:nvSpPr>
      <xdr:spPr bwMode="auto">
        <a:xfrm>
          <a:off x="2857500" y="6764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265678</xdr:rowOff>
    </xdr:from>
    <xdr:ext cx="762000" cy="259045"/>
    <xdr:sp macro="" textlink="">
      <xdr:nvSpPr>
        <xdr:cNvPr id="125" name="テキスト ボックス 124"/>
        <xdr:cNvSpPr txBox="1"/>
      </xdr:nvSpPr>
      <xdr:spPr>
        <a:xfrm>
          <a:off x="2527300" y="6533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29,101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6911</xdr:rowOff>
    </xdr:from>
    <xdr:to>
      <xdr:col>5</xdr:col>
      <xdr:colOff>34925</xdr:colOff>
      <xdr:row>36</xdr:row>
      <xdr:rowOff>108511</xdr:rowOff>
    </xdr:to>
    <xdr:sp macro="" textlink="">
      <xdr:nvSpPr>
        <xdr:cNvPr id="131" name="円/楕円 130"/>
        <xdr:cNvSpPr/>
      </xdr:nvSpPr>
      <xdr:spPr bwMode="auto">
        <a:xfrm>
          <a:off x="5600700" y="6960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321888</xdr:rowOff>
    </xdr:from>
    <xdr:ext cx="762000" cy="259045"/>
    <xdr:sp macro="" textlink="">
      <xdr:nvSpPr>
        <xdr:cNvPr id="132" name="人口1人当たり決算額の推移該当値テキスト445"/>
        <xdr:cNvSpPr txBox="1"/>
      </xdr:nvSpPr>
      <xdr:spPr>
        <a:xfrm>
          <a:off x="5740400" y="693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20,531</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24513</xdr:rowOff>
    </xdr:from>
    <xdr:to>
      <xdr:col>4</xdr:col>
      <xdr:colOff>520700</xdr:colOff>
      <xdr:row>36</xdr:row>
      <xdr:rowOff>126113</xdr:rowOff>
    </xdr:to>
    <xdr:sp macro="" textlink="">
      <xdr:nvSpPr>
        <xdr:cNvPr id="133" name="円/楕円 132"/>
        <xdr:cNvSpPr/>
      </xdr:nvSpPr>
      <xdr:spPr bwMode="auto">
        <a:xfrm>
          <a:off x="4953000" y="6977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110890</xdr:rowOff>
    </xdr:from>
    <xdr:ext cx="736600" cy="259045"/>
    <xdr:sp macro="" textlink="">
      <xdr:nvSpPr>
        <xdr:cNvPr id="134" name="テキスト ボックス 133"/>
        <xdr:cNvSpPr txBox="1"/>
      </xdr:nvSpPr>
      <xdr:spPr>
        <a:xfrm>
          <a:off x="4622800" y="7064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19,761</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307520</xdr:rowOff>
    </xdr:from>
    <xdr:to>
      <xdr:col>3</xdr:col>
      <xdr:colOff>955675</xdr:colOff>
      <xdr:row>36</xdr:row>
      <xdr:rowOff>66220</xdr:rowOff>
    </xdr:to>
    <xdr:sp macro="" textlink="">
      <xdr:nvSpPr>
        <xdr:cNvPr id="135" name="円/楕円 134"/>
        <xdr:cNvSpPr/>
      </xdr:nvSpPr>
      <xdr:spPr bwMode="auto">
        <a:xfrm>
          <a:off x="4254500" y="6917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50997</xdr:rowOff>
    </xdr:from>
    <xdr:ext cx="762000" cy="259045"/>
    <xdr:sp macro="" textlink="">
      <xdr:nvSpPr>
        <xdr:cNvPr id="136" name="テキスト ボックス 135"/>
        <xdr:cNvSpPr txBox="1"/>
      </xdr:nvSpPr>
      <xdr:spPr>
        <a:xfrm>
          <a:off x="3924300" y="700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22,381</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286146</xdr:rowOff>
    </xdr:from>
    <xdr:to>
      <xdr:col>3</xdr:col>
      <xdr:colOff>257175</xdr:colOff>
      <xdr:row>36</xdr:row>
      <xdr:rowOff>44846</xdr:rowOff>
    </xdr:to>
    <xdr:sp macro="" textlink="">
      <xdr:nvSpPr>
        <xdr:cNvPr id="137" name="円/楕円 136"/>
        <xdr:cNvSpPr/>
      </xdr:nvSpPr>
      <xdr:spPr bwMode="auto">
        <a:xfrm>
          <a:off x="3556000" y="6896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29623</xdr:rowOff>
    </xdr:from>
    <xdr:ext cx="762000" cy="259045"/>
    <xdr:sp macro="" textlink="">
      <xdr:nvSpPr>
        <xdr:cNvPr id="138" name="テキスト ボックス 137"/>
        <xdr:cNvSpPr txBox="1"/>
      </xdr:nvSpPr>
      <xdr:spPr>
        <a:xfrm>
          <a:off x="3225800" y="698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23,316</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263927</xdr:rowOff>
    </xdr:from>
    <xdr:to>
      <xdr:col>2</xdr:col>
      <xdr:colOff>692150</xdr:colOff>
      <xdr:row>36</xdr:row>
      <xdr:rowOff>22627</xdr:rowOff>
    </xdr:to>
    <xdr:sp macro="" textlink="">
      <xdr:nvSpPr>
        <xdr:cNvPr id="139" name="円/楕円 138"/>
        <xdr:cNvSpPr/>
      </xdr:nvSpPr>
      <xdr:spPr bwMode="auto">
        <a:xfrm>
          <a:off x="2857500" y="6874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7404</xdr:rowOff>
    </xdr:from>
    <xdr:ext cx="762000" cy="259045"/>
    <xdr:sp macro="" textlink="">
      <xdr:nvSpPr>
        <xdr:cNvPr id="140" name="テキスト ボックス 139"/>
        <xdr:cNvSpPr txBox="1"/>
      </xdr:nvSpPr>
      <xdr:spPr>
        <a:xfrm>
          <a:off x="2527300" y="696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24,288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福岡県川崎町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17,825
17,729
36.14
10,559,757
9,849,287
696,604
4,852,711
12,733,101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61.0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137490</xdr:rowOff>
    </xdr:from>
    <xdr:to>
      <xdr:col>6</xdr:col>
      <xdr:colOff>510540</xdr:colOff>
      <xdr:row>38</xdr:row>
      <xdr:rowOff>65443</xdr:rowOff>
    </xdr:to>
    <xdr:cxnSp macro="">
      <xdr:nvCxnSpPr>
        <xdr:cNvPr id="56" name="直線コネクタ 55"/>
        <xdr:cNvCxnSpPr/>
      </xdr:nvCxnSpPr>
      <xdr:spPr>
        <a:xfrm flipV="1">
          <a:off x="4633595" y="5280990"/>
          <a:ext cx="1270" cy="1299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69270</xdr:rowOff>
    </xdr:from>
    <xdr:ext cx="534377" cy="259045"/>
    <xdr:sp macro="" textlink="">
      <xdr:nvSpPr>
        <xdr:cNvPr id="57" name="人件費最小値テキスト"/>
        <xdr:cNvSpPr txBox="1"/>
      </xdr:nvSpPr>
      <xdr:spPr>
        <a:xfrm>
          <a:off x="4686300" y="658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41,847</a:t>
          </a:r>
          <a:endParaRPr kumimoji="1" lang="ja-JP" altLang="en-US" sz="1000" b="1">
            <a:latin typeface="ＭＳ Ｐゴシック"/>
          </a:endParaRPr>
        </a:p>
      </xdr:txBody>
    </xdr:sp>
    <xdr:clientData/>
  </xdr:oneCellAnchor>
  <xdr:twoCellAnchor>
    <xdr:from>
      <xdr:col>6</xdr:col>
      <xdr:colOff>422275</xdr:colOff>
      <xdr:row>38</xdr:row>
      <xdr:rowOff>65443</xdr:rowOff>
    </xdr:from>
    <xdr:to>
      <xdr:col>6</xdr:col>
      <xdr:colOff>600075</xdr:colOff>
      <xdr:row>38</xdr:row>
      <xdr:rowOff>65443</xdr:rowOff>
    </xdr:to>
    <xdr:cxnSp macro="">
      <xdr:nvCxnSpPr>
        <xdr:cNvPr id="58" name="直線コネクタ 57"/>
        <xdr:cNvCxnSpPr/>
      </xdr:nvCxnSpPr>
      <xdr:spPr>
        <a:xfrm>
          <a:off x="4546600" y="658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84167</xdr:rowOff>
    </xdr:from>
    <xdr:ext cx="599010" cy="259045"/>
    <xdr:sp macro="" textlink="">
      <xdr:nvSpPr>
        <xdr:cNvPr id="59" name="人件費最大値テキスト"/>
        <xdr:cNvSpPr txBox="1"/>
      </xdr:nvSpPr>
      <xdr:spPr>
        <a:xfrm>
          <a:off x="4686300" y="505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144,174</a:t>
          </a:r>
          <a:endParaRPr kumimoji="1" lang="ja-JP" altLang="en-US" sz="1000" b="1">
            <a:latin typeface="ＭＳ Ｐゴシック"/>
          </a:endParaRPr>
        </a:p>
      </xdr:txBody>
    </xdr:sp>
    <xdr:clientData/>
  </xdr:oneCellAnchor>
  <xdr:twoCellAnchor>
    <xdr:from>
      <xdr:col>6</xdr:col>
      <xdr:colOff>422275</xdr:colOff>
      <xdr:row>30</xdr:row>
      <xdr:rowOff>137490</xdr:rowOff>
    </xdr:from>
    <xdr:to>
      <xdr:col>6</xdr:col>
      <xdr:colOff>600075</xdr:colOff>
      <xdr:row>30</xdr:row>
      <xdr:rowOff>137490</xdr:rowOff>
    </xdr:to>
    <xdr:cxnSp macro="">
      <xdr:nvCxnSpPr>
        <xdr:cNvPr id="60" name="直線コネクタ 59"/>
        <xdr:cNvCxnSpPr/>
      </xdr:nvCxnSpPr>
      <xdr:spPr>
        <a:xfrm>
          <a:off x="4546600" y="5280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13830</xdr:rowOff>
    </xdr:from>
    <xdr:to>
      <xdr:col>6</xdr:col>
      <xdr:colOff>511175</xdr:colOff>
      <xdr:row>34</xdr:row>
      <xdr:rowOff>21679</xdr:rowOff>
    </xdr:to>
    <xdr:cxnSp macro="">
      <xdr:nvCxnSpPr>
        <xdr:cNvPr id="61" name="直線コネクタ 60"/>
        <xdr:cNvCxnSpPr/>
      </xdr:nvCxnSpPr>
      <xdr:spPr>
        <a:xfrm>
          <a:off x="3797300" y="5843130"/>
          <a:ext cx="8382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21899</xdr:rowOff>
    </xdr:from>
    <xdr:ext cx="534377" cy="259045"/>
    <xdr:sp macro="" textlink="">
      <xdr:nvSpPr>
        <xdr:cNvPr id="62" name="人件費平均値テキスト"/>
        <xdr:cNvSpPr txBox="1"/>
      </xdr:nvSpPr>
      <xdr:spPr>
        <a:xfrm>
          <a:off x="4686300" y="6022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80,077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43472</xdr:rowOff>
    </xdr:from>
    <xdr:to>
      <xdr:col>6</xdr:col>
      <xdr:colOff>561975</xdr:colOff>
      <xdr:row>35</xdr:row>
      <xdr:rowOff>145072</xdr:rowOff>
    </xdr:to>
    <xdr:sp macro="" textlink="">
      <xdr:nvSpPr>
        <xdr:cNvPr id="63" name="フローチャート : 判断 62"/>
        <xdr:cNvSpPr/>
      </xdr:nvSpPr>
      <xdr:spPr>
        <a:xfrm>
          <a:off x="45847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13830</xdr:rowOff>
    </xdr:from>
    <xdr:to>
      <xdr:col>5</xdr:col>
      <xdr:colOff>358775</xdr:colOff>
      <xdr:row>34</xdr:row>
      <xdr:rowOff>51003</xdr:rowOff>
    </xdr:to>
    <xdr:cxnSp macro="">
      <xdr:nvCxnSpPr>
        <xdr:cNvPr id="64" name="直線コネクタ 63"/>
        <xdr:cNvCxnSpPr/>
      </xdr:nvCxnSpPr>
      <xdr:spPr>
        <a:xfrm flipV="1">
          <a:off x="2908300" y="5843130"/>
          <a:ext cx="889000" cy="3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72403</xdr:rowOff>
    </xdr:from>
    <xdr:to>
      <xdr:col>5</xdr:col>
      <xdr:colOff>409575</xdr:colOff>
      <xdr:row>36</xdr:row>
      <xdr:rowOff>2553</xdr:rowOff>
    </xdr:to>
    <xdr:sp macro="" textlink="">
      <xdr:nvSpPr>
        <xdr:cNvPr id="65" name="フローチャート : 判断 64"/>
        <xdr:cNvSpPr/>
      </xdr:nvSpPr>
      <xdr:spPr>
        <a:xfrm>
          <a:off x="3746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165130</xdr:rowOff>
    </xdr:from>
    <xdr:ext cx="534377" cy="259045"/>
    <xdr:sp macro="" textlink="">
      <xdr:nvSpPr>
        <xdr:cNvPr id="66" name="テキスト ボックス 65"/>
        <xdr:cNvSpPr txBox="1"/>
      </xdr:nvSpPr>
      <xdr:spPr>
        <a:xfrm>
          <a:off x="3530111" y="61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51003</xdr:rowOff>
    </xdr:from>
    <xdr:to>
      <xdr:col>4</xdr:col>
      <xdr:colOff>155575</xdr:colOff>
      <xdr:row>34</xdr:row>
      <xdr:rowOff>109538</xdr:rowOff>
    </xdr:to>
    <xdr:cxnSp macro="">
      <xdr:nvCxnSpPr>
        <xdr:cNvPr id="67" name="直線コネクタ 66"/>
        <xdr:cNvCxnSpPr/>
      </xdr:nvCxnSpPr>
      <xdr:spPr>
        <a:xfrm flipV="1">
          <a:off x="2019300" y="5880303"/>
          <a:ext cx="889000" cy="5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82766</xdr:rowOff>
    </xdr:from>
    <xdr:to>
      <xdr:col>4</xdr:col>
      <xdr:colOff>206375</xdr:colOff>
      <xdr:row>36</xdr:row>
      <xdr:rowOff>12916</xdr:rowOff>
    </xdr:to>
    <xdr:sp macro="" textlink="">
      <xdr:nvSpPr>
        <xdr:cNvPr id="68" name="フローチャート : 判断 67"/>
        <xdr:cNvSpPr/>
      </xdr:nvSpPr>
      <xdr:spPr>
        <a:xfrm>
          <a:off x="2857500" y="608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4043</xdr:rowOff>
    </xdr:from>
    <xdr:ext cx="534377" cy="259045"/>
    <xdr:sp macro="" textlink="">
      <xdr:nvSpPr>
        <xdr:cNvPr id="69" name="テキスト ボックス 68"/>
        <xdr:cNvSpPr txBox="1"/>
      </xdr:nvSpPr>
      <xdr:spPr>
        <a:xfrm>
          <a:off x="2641111" y="617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109538</xdr:rowOff>
    </xdr:from>
    <xdr:to>
      <xdr:col>2</xdr:col>
      <xdr:colOff>638175</xdr:colOff>
      <xdr:row>34</xdr:row>
      <xdr:rowOff>112484</xdr:rowOff>
    </xdr:to>
    <xdr:cxnSp macro="">
      <xdr:nvCxnSpPr>
        <xdr:cNvPr id="70" name="直線コネクタ 69"/>
        <xdr:cNvCxnSpPr/>
      </xdr:nvCxnSpPr>
      <xdr:spPr>
        <a:xfrm flipV="1">
          <a:off x="1130300" y="5938838"/>
          <a:ext cx="889000" cy="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56705</xdr:rowOff>
    </xdr:from>
    <xdr:to>
      <xdr:col>3</xdr:col>
      <xdr:colOff>3175</xdr:colOff>
      <xdr:row>35</xdr:row>
      <xdr:rowOff>158305</xdr:rowOff>
    </xdr:to>
    <xdr:sp macro="" textlink="">
      <xdr:nvSpPr>
        <xdr:cNvPr id="71" name="フローチャート : 判断 70"/>
        <xdr:cNvSpPr/>
      </xdr:nvSpPr>
      <xdr:spPr>
        <a:xfrm>
          <a:off x="1968500" y="605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149432</xdr:rowOff>
    </xdr:from>
    <xdr:ext cx="534377" cy="259045"/>
    <xdr:sp macro="" textlink="">
      <xdr:nvSpPr>
        <xdr:cNvPr id="72" name="テキスト ボックス 71"/>
        <xdr:cNvSpPr txBox="1"/>
      </xdr:nvSpPr>
      <xdr:spPr>
        <a:xfrm>
          <a:off x="1752111" y="615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27940</xdr:rowOff>
    </xdr:from>
    <xdr:to>
      <xdr:col>1</xdr:col>
      <xdr:colOff>485775</xdr:colOff>
      <xdr:row>35</xdr:row>
      <xdr:rowOff>129540</xdr:rowOff>
    </xdr:to>
    <xdr:sp macro="" textlink="">
      <xdr:nvSpPr>
        <xdr:cNvPr id="73" name="フローチャート : 判断 72"/>
        <xdr:cNvSpPr/>
      </xdr:nvSpPr>
      <xdr:spPr>
        <a:xfrm>
          <a:off x="1079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120667</xdr:rowOff>
    </xdr:from>
    <xdr:ext cx="534377" cy="259045"/>
    <xdr:sp macro="" textlink="">
      <xdr:nvSpPr>
        <xdr:cNvPr id="74" name="テキスト ボックス 73"/>
        <xdr:cNvSpPr txBox="1"/>
      </xdr:nvSpPr>
      <xdr:spPr>
        <a:xfrm>
          <a:off x="863111" y="612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142329</xdr:rowOff>
    </xdr:from>
    <xdr:to>
      <xdr:col>6</xdr:col>
      <xdr:colOff>561975</xdr:colOff>
      <xdr:row>34</xdr:row>
      <xdr:rowOff>72479</xdr:rowOff>
    </xdr:to>
    <xdr:sp macro="" textlink="">
      <xdr:nvSpPr>
        <xdr:cNvPr id="80" name="円/楕円 79"/>
        <xdr:cNvSpPr/>
      </xdr:nvSpPr>
      <xdr:spPr>
        <a:xfrm>
          <a:off x="4584700" y="580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165206</xdr:rowOff>
    </xdr:from>
    <xdr:ext cx="534377" cy="259045"/>
    <xdr:sp macro="" textlink="">
      <xdr:nvSpPr>
        <xdr:cNvPr id="81" name="人件費該当値テキスト"/>
        <xdr:cNvSpPr txBox="1"/>
      </xdr:nvSpPr>
      <xdr:spPr>
        <a:xfrm>
          <a:off x="4686300" y="565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99,293</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134480</xdr:rowOff>
    </xdr:from>
    <xdr:to>
      <xdr:col>5</xdr:col>
      <xdr:colOff>409575</xdr:colOff>
      <xdr:row>34</xdr:row>
      <xdr:rowOff>64630</xdr:rowOff>
    </xdr:to>
    <xdr:sp macro="" textlink="">
      <xdr:nvSpPr>
        <xdr:cNvPr id="82" name="円/楕円 81"/>
        <xdr:cNvSpPr/>
      </xdr:nvSpPr>
      <xdr:spPr>
        <a:xfrm>
          <a:off x="3746500" y="579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81157</xdr:rowOff>
    </xdr:from>
    <xdr:ext cx="534377" cy="259045"/>
    <xdr:sp macro="" textlink="">
      <xdr:nvSpPr>
        <xdr:cNvPr id="83" name="テキスト ボックス 82"/>
        <xdr:cNvSpPr txBox="1"/>
      </xdr:nvSpPr>
      <xdr:spPr>
        <a:xfrm>
          <a:off x="3530111" y="556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99,911</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203</xdr:rowOff>
    </xdr:from>
    <xdr:to>
      <xdr:col>4</xdr:col>
      <xdr:colOff>206375</xdr:colOff>
      <xdr:row>34</xdr:row>
      <xdr:rowOff>101803</xdr:rowOff>
    </xdr:to>
    <xdr:sp macro="" textlink="">
      <xdr:nvSpPr>
        <xdr:cNvPr id="84" name="円/楕円 83"/>
        <xdr:cNvSpPr/>
      </xdr:nvSpPr>
      <xdr:spPr>
        <a:xfrm>
          <a:off x="2857500" y="582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118330</xdr:rowOff>
    </xdr:from>
    <xdr:ext cx="534377" cy="259045"/>
    <xdr:sp macro="" textlink="">
      <xdr:nvSpPr>
        <xdr:cNvPr id="85" name="テキスト ボックス 84"/>
        <xdr:cNvSpPr txBox="1"/>
      </xdr:nvSpPr>
      <xdr:spPr>
        <a:xfrm>
          <a:off x="2641111" y="560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96,984</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58738</xdr:rowOff>
    </xdr:from>
    <xdr:to>
      <xdr:col>3</xdr:col>
      <xdr:colOff>3175</xdr:colOff>
      <xdr:row>34</xdr:row>
      <xdr:rowOff>160338</xdr:rowOff>
    </xdr:to>
    <xdr:sp macro="" textlink="">
      <xdr:nvSpPr>
        <xdr:cNvPr id="86" name="円/楕円 85"/>
        <xdr:cNvSpPr/>
      </xdr:nvSpPr>
      <xdr:spPr>
        <a:xfrm>
          <a:off x="1968500" y="588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5415</xdr:rowOff>
    </xdr:from>
    <xdr:ext cx="534377" cy="259045"/>
    <xdr:sp macro="" textlink="">
      <xdr:nvSpPr>
        <xdr:cNvPr id="87" name="テキスト ボックス 86"/>
        <xdr:cNvSpPr txBox="1"/>
      </xdr:nvSpPr>
      <xdr:spPr>
        <a:xfrm>
          <a:off x="1752111" y="56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92,375</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61684</xdr:rowOff>
    </xdr:from>
    <xdr:to>
      <xdr:col>1</xdr:col>
      <xdr:colOff>485775</xdr:colOff>
      <xdr:row>34</xdr:row>
      <xdr:rowOff>163284</xdr:rowOff>
    </xdr:to>
    <xdr:sp macro="" textlink="">
      <xdr:nvSpPr>
        <xdr:cNvPr id="88" name="円/楕円 87"/>
        <xdr:cNvSpPr/>
      </xdr:nvSpPr>
      <xdr:spPr>
        <a:xfrm>
          <a:off x="1079500" y="589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8361</xdr:rowOff>
    </xdr:from>
    <xdr:ext cx="534377" cy="259045"/>
    <xdr:sp macro="" textlink="">
      <xdr:nvSpPr>
        <xdr:cNvPr id="89" name="テキスト ボックス 88"/>
        <xdr:cNvSpPr txBox="1"/>
      </xdr:nvSpPr>
      <xdr:spPr>
        <a:xfrm>
          <a:off x="863111" y="566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92,143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26902</xdr:rowOff>
    </xdr:from>
    <xdr:to>
      <xdr:col>6</xdr:col>
      <xdr:colOff>510540</xdr:colOff>
      <xdr:row>59</xdr:row>
      <xdr:rowOff>129005</xdr:rowOff>
    </xdr:to>
    <xdr:cxnSp macro="">
      <xdr:nvCxnSpPr>
        <xdr:cNvPr id="116" name="直線コネクタ 115"/>
        <xdr:cNvCxnSpPr/>
      </xdr:nvCxnSpPr>
      <xdr:spPr>
        <a:xfrm flipV="1">
          <a:off x="4633595" y="8770852"/>
          <a:ext cx="1270" cy="147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132832</xdr:rowOff>
    </xdr:from>
    <xdr:ext cx="534377" cy="259045"/>
    <xdr:sp macro="" textlink="">
      <xdr:nvSpPr>
        <xdr:cNvPr id="117" name="物件費最小値テキスト"/>
        <xdr:cNvSpPr txBox="1"/>
      </xdr:nvSpPr>
      <xdr:spPr>
        <a:xfrm>
          <a:off x="4686300" y="1024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38,155</a:t>
          </a:r>
          <a:endParaRPr kumimoji="1" lang="ja-JP" altLang="en-US" sz="1000" b="1">
            <a:latin typeface="ＭＳ Ｐゴシック"/>
          </a:endParaRPr>
        </a:p>
      </xdr:txBody>
    </xdr:sp>
    <xdr:clientData/>
  </xdr:oneCellAnchor>
  <xdr:twoCellAnchor>
    <xdr:from>
      <xdr:col>6</xdr:col>
      <xdr:colOff>422275</xdr:colOff>
      <xdr:row>59</xdr:row>
      <xdr:rowOff>129005</xdr:rowOff>
    </xdr:from>
    <xdr:to>
      <xdr:col>6</xdr:col>
      <xdr:colOff>600075</xdr:colOff>
      <xdr:row>59</xdr:row>
      <xdr:rowOff>129005</xdr:rowOff>
    </xdr:to>
    <xdr:cxnSp macro="">
      <xdr:nvCxnSpPr>
        <xdr:cNvPr id="118" name="直線コネクタ 117"/>
        <xdr:cNvCxnSpPr/>
      </xdr:nvCxnSpPr>
      <xdr:spPr>
        <a:xfrm>
          <a:off x="4546600" y="1024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145029</xdr:rowOff>
    </xdr:from>
    <xdr:ext cx="599010" cy="259045"/>
    <xdr:sp macro="" textlink="">
      <xdr:nvSpPr>
        <xdr:cNvPr id="119" name="物件費最大値テキスト"/>
        <xdr:cNvSpPr txBox="1"/>
      </xdr:nvSpPr>
      <xdr:spPr>
        <a:xfrm>
          <a:off x="4686300" y="8546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128,408</a:t>
          </a:r>
          <a:endParaRPr kumimoji="1" lang="ja-JP" altLang="en-US" sz="1000" b="1">
            <a:latin typeface="ＭＳ Ｐゴシック"/>
          </a:endParaRPr>
        </a:p>
      </xdr:txBody>
    </xdr:sp>
    <xdr:clientData/>
  </xdr:oneCellAnchor>
  <xdr:twoCellAnchor>
    <xdr:from>
      <xdr:col>6</xdr:col>
      <xdr:colOff>422275</xdr:colOff>
      <xdr:row>51</xdr:row>
      <xdr:rowOff>26902</xdr:rowOff>
    </xdr:from>
    <xdr:to>
      <xdr:col>6</xdr:col>
      <xdr:colOff>600075</xdr:colOff>
      <xdr:row>51</xdr:row>
      <xdr:rowOff>26902</xdr:rowOff>
    </xdr:to>
    <xdr:cxnSp macro="">
      <xdr:nvCxnSpPr>
        <xdr:cNvPr id="120" name="直線コネクタ 119"/>
        <xdr:cNvCxnSpPr/>
      </xdr:nvCxnSpPr>
      <xdr:spPr>
        <a:xfrm>
          <a:off x="4546600" y="8770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48799</xdr:rowOff>
    </xdr:from>
    <xdr:to>
      <xdr:col>6</xdr:col>
      <xdr:colOff>511175</xdr:colOff>
      <xdr:row>58</xdr:row>
      <xdr:rowOff>100593</xdr:rowOff>
    </xdr:to>
    <xdr:cxnSp macro="">
      <xdr:nvCxnSpPr>
        <xdr:cNvPr id="121" name="直線コネクタ 120"/>
        <xdr:cNvCxnSpPr/>
      </xdr:nvCxnSpPr>
      <xdr:spPr>
        <a:xfrm flipV="1">
          <a:off x="3797300" y="9992899"/>
          <a:ext cx="838200" cy="5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90811</xdr:rowOff>
    </xdr:from>
    <xdr:ext cx="534377" cy="259045"/>
    <xdr:sp macro="" textlink="">
      <xdr:nvSpPr>
        <xdr:cNvPr id="122" name="物件費平均値テキスト"/>
        <xdr:cNvSpPr txBox="1"/>
      </xdr:nvSpPr>
      <xdr:spPr>
        <a:xfrm>
          <a:off x="4686300" y="9520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70,284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67934</xdr:rowOff>
    </xdr:from>
    <xdr:to>
      <xdr:col>6</xdr:col>
      <xdr:colOff>561975</xdr:colOff>
      <xdr:row>56</xdr:row>
      <xdr:rowOff>169534</xdr:rowOff>
    </xdr:to>
    <xdr:sp macro="" textlink="">
      <xdr:nvSpPr>
        <xdr:cNvPr id="123" name="フローチャート : 判断 122"/>
        <xdr:cNvSpPr/>
      </xdr:nvSpPr>
      <xdr:spPr>
        <a:xfrm>
          <a:off x="4584700" y="966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89245</xdr:rowOff>
    </xdr:from>
    <xdr:to>
      <xdr:col>5</xdr:col>
      <xdr:colOff>358775</xdr:colOff>
      <xdr:row>58</xdr:row>
      <xdr:rowOff>100593</xdr:rowOff>
    </xdr:to>
    <xdr:cxnSp macro="">
      <xdr:nvCxnSpPr>
        <xdr:cNvPr id="124" name="直線コネクタ 123"/>
        <xdr:cNvCxnSpPr/>
      </xdr:nvCxnSpPr>
      <xdr:spPr>
        <a:xfrm>
          <a:off x="2908300" y="10033345"/>
          <a:ext cx="889000" cy="1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61256</xdr:rowOff>
    </xdr:from>
    <xdr:to>
      <xdr:col>5</xdr:col>
      <xdr:colOff>409575</xdr:colOff>
      <xdr:row>56</xdr:row>
      <xdr:rowOff>162856</xdr:rowOff>
    </xdr:to>
    <xdr:sp macro="" textlink="">
      <xdr:nvSpPr>
        <xdr:cNvPr id="125" name="フローチャート : 判断 124"/>
        <xdr:cNvSpPr/>
      </xdr:nvSpPr>
      <xdr:spPr>
        <a:xfrm>
          <a:off x="3746500" y="966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7933</xdr:rowOff>
    </xdr:from>
    <xdr:ext cx="534377" cy="259045"/>
    <xdr:sp macro="" textlink="">
      <xdr:nvSpPr>
        <xdr:cNvPr id="126" name="テキスト ボックス 125"/>
        <xdr:cNvSpPr txBox="1"/>
      </xdr:nvSpPr>
      <xdr:spPr>
        <a:xfrm>
          <a:off x="3530111" y="943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89245</xdr:rowOff>
    </xdr:from>
    <xdr:to>
      <xdr:col>4</xdr:col>
      <xdr:colOff>155575</xdr:colOff>
      <xdr:row>59</xdr:row>
      <xdr:rowOff>36193</xdr:rowOff>
    </xdr:to>
    <xdr:cxnSp macro="">
      <xdr:nvCxnSpPr>
        <xdr:cNvPr id="127" name="直線コネクタ 126"/>
        <xdr:cNvCxnSpPr/>
      </xdr:nvCxnSpPr>
      <xdr:spPr>
        <a:xfrm flipV="1">
          <a:off x="2019300" y="10033345"/>
          <a:ext cx="889000" cy="11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25154</xdr:rowOff>
    </xdr:from>
    <xdr:to>
      <xdr:col>4</xdr:col>
      <xdr:colOff>206375</xdr:colOff>
      <xdr:row>57</xdr:row>
      <xdr:rowOff>126754</xdr:rowOff>
    </xdr:to>
    <xdr:sp macro="" textlink="">
      <xdr:nvSpPr>
        <xdr:cNvPr id="128" name="フローチャート : 判断 127"/>
        <xdr:cNvSpPr/>
      </xdr:nvSpPr>
      <xdr:spPr>
        <a:xfrm>
          <a:off x="2857500" y="979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143281</xdr:rowOff>
    </xdr:from>
    <xdr:ext cx="534377" cy="259045"/>
    <xdr:sp macro="" textlink="">
      <xdr:nvSpPr>
        <xdr:cNvPr id="129" name="テキスト ボックス 128"/>
        <xdr:cNvSpPr txBox="1"/>
      </xdr:nvSpPr>
      <xdr:spPr>
        <a:xfrm>
          <a:off x="2641111" y="957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36193</xdr:rowOff>
    </xdr:from>
    <xdr:to>
      <xdr:col>2</xdr:col>
      <xdr:colOff>638175</xdr:colOff>
      <xdr:row>59</xdr:row>
      <xdr:rowOff>39916</xdr:rowOff>
    </xdr:to>
    <xdr:cxnSp macro="">
      <xdr:nvCxnSpPr>
        <xdr:cNvPr id="130" name="直線コネクタ 129"/>
        <xdr:cNvCxnSpPr/>
      </xdr:nvCxnSpPr>
      <xdr:spPr>
        <a:xfrm flipV="1">
          <a:off x="1130300" y="10151743"/>
          <a:ext cx="8890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9413</xdr:rowOff>
    </xdr:from>
    <xdr:to>
      <xdr:col>3</xdr:col>
      <xdr:colOff>3175</xdr:colOff>
      <xdr:row>57</xdr:row>
      <xdr:rowOff>111013</xdr:rowOff>
    </xdr:to>
    <xdr:sp macro="" textlink="">
      <xdr:nvSpPr>
        <xdr:cNvPr id="131" name="フローチャート : 判断 130"/>
        <xdr:cNvSpPr/>
      </xdr:nvSpPr>
      <xdr:spPr>
        <a:xfrm>
          <a:off x="1968500" y="978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127540</xdr:rowOff>
    </xdr:from>
    <xdr:ext cx="534377" cy="259045"/>
    <xdr:sp macro="" textlink="">
      <xdr:nvSpPr>
        <xdr:cNvPr id="132" name="テキスト ボックス 131"/>
        <xdr:cNvSpPr txBox="1"/>
      </xdr:nvSpPr>
      <xdr:spPr>
        <a:xfrm>
          <a:off x="1752111" y="955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85177</xdr:rowOff>
    </xdr:from>
    <xdr:to>
      <xdr:col>1</xdr:col>
      <xdr:colOff>485775</xdr:colOff>
      <xdr:row>57</xdr:row>
      <xdr:rowOff>15327</xdr:rowOff>
    </xdr:to>
    <xdr:sp macro="" textlink="">
      <xdr:nvSpPr>
        <xdr:cNvPr id="133" name="フローチャート : 判断 132"/>
        <xdr:cNvSpPr/>
      </xdr:nvSpPr>
      <xdr:spPr>
        <a:xfrm>
          <a:off x="1079500" y="968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31854</xdr:rowOff>
    </xdr:from>
    <xdr:ext cx="534377" cy="259045"/>
    <xdr:sp macro="" textlink="">
      <xdr:nvSpPr>
        <xdr:cNvPr id="134" name="テキスト ボックス 133"/>
        <xdr:cNvSpPr txBox="1"/>
      </xdr:nvSpPr>
      <xdr:spPr>
        <a:xfrm>
          <a:off x="863111" y="946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169449</xdr:rowOff>
    </xdr:from>
    <xdr:to>
      <xdr:col>6</xdr:col>
      <xdr:colOff>561975</xdr:colOff>
      <xdr:row>58</xdr:row>
      <xdr:rowOff>99599</xdr:rowOff>
    </xdr:to>
    <xdr:sp macro="" textlink="">
      <xdr:nvSpPr>
        <xdr:cNvPr id="140" name="円/楕円 139"/>
        <xdr:cNvSpPr/>
      </xdr:nvSpPr>
      <xdr:spPr>
        <a:xfrm>
          <a:off x="4584700" y="994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147876</xdr:rowOff>
    </xdr:from>
    <xdr:ext cx="534377" cy="259045"/>
    <xdr:sp macro="" textlink="">
      <xdr:nvSpPr>
        <xdr:cNvPr id="141" name="物件費該当値テキスト"/>
        <xdr:cNvSpPr txBox="1"/>
      </xdr:nvSpPr>
      <xdr:spPr>
        <a:xfrm>
          <a:off x="4686300" y="992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53,567</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49793</xdr:rowOff>
    </xdr:from>
    <xdr:to>
      <xdr:col>5</xdr:col>
      <xdr:colOff>409575</xdr:colOff>
      <xdr:row>58</xdr:row>
      <xdr:rowOff>151393</xdr:rowOff>
    </xdr:to>
    <xdr:sp macro="" textlink="">
      <xdr:nvSpPr>
        <xdr:cNvPr id="142" name="円/楕円 141"/>
        <xdr:cNvSpPr/>
      </xdr:nvSpPr>
      <xdr:spPr>
        <a:xfrm>
          <a:off x="3746500" y="999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142520</xdr:rowOff>
    </xdr:from>
    <xdr:ext cx="534377" cy="259045"/>
    <xdr:sp macro="" textlink="">
      <xdr:nvSpPr>
        <xdr:cNvPr id="143" name="テキスト ボックス 142"/>
        <xdr:cNvSpPr txBox="1"/>
      </xdr:nvSpPr>
      <xdr:spPr>
        <a:xfrm>
          <a:off x="3530111" y="1008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50,395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38445</xdr:rowOff>
    </xdr:from>
    <xdr:to>
      <xdr:col>4</xdr:col>
      <xdr:colOff>206375</xdr:colOff>
      <xdr:row>58</xdr:row>
      <xdr:rowOff>140045</xdr:rowOff>
    </xdr:to>
    <xdr:sp macro="" textlink="">
      <xdr:nvSpPr>
        <xdr:cNvPr id="144" name="円/楕円 143"/>
        <xdr:cNvSpPr/>
      </xdr:nvSpPr>
      <xdr:spPr>
        <a:xfrm>
          <a:off x="2857500" y="998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131172</xdr:rowOff>
    </xdr:from>
    <xdr:ext cx="534377" cy="259045"/>
    <xdr:sp macro="" textlink="">
      <xdr:nvSpPr>
        <xdr:cNvPr id="145" name="テキスト ボックス 144"/>
        <xdr:cNvSpPr txBox="1"/>
      </xdr:nvSpPr>
      <xdr:spPr>
        <a:xfrm>
          <a:off x="2641111" y="1007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51,090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156843</xdr:rowOff>
    </xdr:from>
    <xdr:to>
      <xdr:col>3</xdr:col>
      <xdr:colOff>3175</xdr:colOff>
      <xdr:row>59</xdr:row>
      <xdr:rowOff>86993</xdr:rowOff>
    </xdr:to>
    <xdr:sp macro="" textlink="">
      <xdr:nvSpPr>
        <xdr:cNvPr id="146" name="円/楕円 145"/>
        <xdr:cNvSpPr/>
      </xdr:nvSpPr>
      <xdr:spPr>
        <a:xfrm>
          <a:off x="1968500" y="1010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78120</xdr:rowOff>
    </xdr:from>
    <xdr:ext cx="534377" cy="259045"/>
    <xdr:sp macro="" textlink="">
      <xdr:nvSpPr>
        <xdr:cNvPr id="147" name="テキスト ボックス 146"/>
        <xdr:cNvSpPr txBox="1"/>
      </xdr:nvSpPr>
      <xdr:spPr>
        <a:xfrm>
          <a:off x="1752111" y="1019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43,839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160566</xdr:rowOff>
    </xdr:from>
    <xdr:to>
      <xdr:col>1</xdr:col>
      <xdr:colOff>485775</xdr:colOff>
      <xdr:row>59</xdr:row>
      <xdr:rowOff>90716</xdr:rowOff>
    </xdr:to>
    <xdr:sp macro="" textlink="">
      <xdr:nvSpPr>
        <xdr:cNvPr id="148" name="円/楕円 147"/>
        <xdr:cNvSpPr/>
      </xdr:nvSpPr>
      <xdr:spPr>
        <a:xfrm>
          <a:off x="1079500" y="1010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81843</xdr:rowOff>
    </xdr:from>
    <xdr:ext cx="534377" cy="259045"/>
    <xdr:sp macro="" textlink="">
      <xdr:nvSpPr>
        <xdr:cNvPr id="149" name="テキスト ボックス 148"/>
        <xdr:cNvSpPr txBox="1"/>
      </xdr:nvSpPr>
      <xdr:spPr>
        <a:xfrm>
          <a:off x="863111" y="1019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43,611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13467</xdr:rowOff>
    </xdr:from>
    <xdr:to>
      <xdr:col>6</xdr:col>
      <xdr:colOff>510540</xdr:colOff>
      <xdr:row>78</xdr:row>
      <xdr:rowOff>123287</xdr:rowOff>
    </xdr:to>
    <xdr:cxnSp macro="">
      <xdr:nvCxnSpPr>
        <xdr:cNvPr id="171" name="直線コネクタ 170"/>
        <xdr:cNvCxnSpPr/>
      </xdr:nvCxnSpPr>
      <xdr:spPr>
        <a:xfrm flipV="1">
          <a:off x="4633595" y="12186417"/>
          <a:ext cx="1270" cy="130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127114</xdr:rowOff>
    </xdr:from>
    <xdr:ext cx="378565" cy="259045"/>
    <xdr:sp macro="" textlink="">
      <xdr:nvSpPr>
        <xdr:cNvPr id="172" name="維持補修費最小値テキスト"/>
        <xdr:cNvSpPr txBox="1"/>
      </xdr:nvSpPr>
      <xdr:spPr>
        <a:xfrm>
          <a:off x="4686300" y="13500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a:t>
          </a:r>
          <a:endParaRPr kumimoji="1" lang="ja-JP" altLang="en-US" sz="1000" b="1">
            <a:latin typeface="ＭＳ Ｐゴシック"/>
          </a:endParaRPr>
        </a:p>
      </xdr:txBody>
    </xdr:sp>
    <xdr:clientData/>
  </xdr:oneCellAnchor>
  <xdr:twoCellAnchor>
    <xdr:from>
      <xdr:col>6</xdr:col>
      <xdr:colOff>422275</xdr:colOff>
      <xdr:row>78</xdr:row>
      <xdr:rowOff>123287</xdr:rowOff>
    </xdr:from>
    <xdr:to>
      <xdr:col>6</xdr:col>
      <xdr:colOff>600075</xdr:colOff>
      <xdr:row>78</xdr:row>
      <xdr:rowOff>123287</xdr:rowOff>
    </xdr:to>
    <xdr:cxnSp macro="">
      <xdr:nvCxnSpPr>
        <xdr:cNvPr id="173" name="直線コネクタ 172"/>
        <xdr:cNvCxnSpPr/>
      </xdr:nvCxnSpPr>
      <xdr:spPr>
        <a:xfrm>
          <a:off x="4546600" y="1349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131594</xdr:rowOff>
    </xdr:from>
    <xdr:ext cx="534377" cy="259045"/>
    <xdr:sp macro="" textlink="">
      <xdr:nvSpPr>
        <xdr:cNvPr id="174" name="維持補修費最大値テキスト"/>
        <xdr:cNvSpPr txBox="1"/>
      </xdr:nvSpPr>
      <xdr:spPr>
        <a:xfrm>
          <a:off x="4686300" y="1196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29,011</a:t>
          </a:r>
          <a:endParaRPr kumimoji="1" lang="ja-JP" altLang="en-US" sz="1000" b="1">
            <a:latin typeface="ＭＳ Ｐゴシック"/>
          </a:endParaRPr>
        </a:p>
      </xdr:txBody>
    </xdr:sp>
    <xdr:clientData/>
  </xdr:oneCellAnchor>
  <xdr:twoCellAnchor>
    <xdr:from>
      <xdr:col>6</xdr:col>
      <xdr:colOff>422275</xdr:colOff>
      <xdr:row>71</xdr:row>
      <xdr:rowOff>13467</xdr:rowOff>
    </xdr:from>
    <xdr:to>
      <xdr:col>6</xdr:col>
      <xdr:colOff>600075</xdr:colOff>
      <xdr:row>71</xdr:row>
      <xdr:rowOff>13467</xdr:rowOff>
    </xdr:to>
    <xdr:cxnSp macro="">
      <xdr:nvCxnSpPr>
        <xdr:cNvPr id="175" name="直線コネクタ 174"/>
        <xdr:cNvCxnSpPr/>
      </xdr:nvCxnSpPr>
      <xdr:spPr>
        <a:xfrm>
          <a:off x="4546600" y="1218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48626</xdr:rowOff>
    </xdr:from>
    <xdr:to>
      <xdr:col>6</xdr:col>
      <xdr:colOff>511175</xdr:colOff>
      <xdr:row>78</xdr:row>
      <xdr:rowOff>52284</xdr:rowOff>
    </xdr:to>
    <xdr:cxnSp macro="">
      <xdr:nvCxnSpPr>
        <xdr:cNvPr id="176" name="直線コネクタ 175"/>
        <xdr:cNvCxnSpPr/>
      </xdr:nvCxnSpPr>
      <xdr:spPr>
        <a:xfrm>
          <a:off x="3797300" y="13421726"/>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32636</xdr:rowOff>
    </xdr:from>
    <xdr:ext cx="469744" cy="259045"/>
    <xdr:sp macro="" textlink="">
      <xdr:nvSpPr>
        <xdr:cNvPr id="177" name="維持補修費平均値テキスト"/>
        <xdr:cNvSpPr txBox="1"/>
      </xdr:nvSpPr>
      <xdr:spPr>
        <a:xfrm>
          <a:off x="4686300" y="13062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9759</xdr:rowOff>
    </xdr:from>
    <xdr:to>
      <xdr:col>6</xdr:col>
      <xdr:colOff>561975</xdr:colOff>
      <xdr:row>77</xdr:row>
      <xdr:rowOff>111359</xdr:rowOff>
    </xdr:to>
    <xdr:sp macro="" textlink="">
      <xdr:nvSpPr>
        <xdr:cNvPr id="178" name="フローチャート : 判断 177"/>
        <xdr:cNvSpPr/>
      </xdr:nvSpPr>
      <xdr:spPr>
        <a:xfrm>
          <a:off x="4584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48626</xdr:rowOff>
    </xdr:from>
    <xdr:to>
      <xdr:col>5</xdr:col>
      <xdr:colOff>358775</xdr:colOff>
      <xdr:row>78</xdr:row>
      <xdr:rowOff>54615</xdr:rowOff>
    </xdr:to>
    <xdr:cxnSp macro="">
      <xdr:nvCxnSpPr>
        <xdr:cNvPr id="179" name="直線コネクタ 178"/>
        <xdr:cNvCxnSpPr/>
      </xdr:nvCxnSpPr>
      <xdr:spPr>
        <a:xfrm flipV="1">
          <a:off x="2908300" y="13421726"/>
          <a:ext cx="889000" cy="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30835</xdr:rowOff>
    </xdr:from>
    <xdr:to>
      <xdr:col>5</xdr:col>
      <xdr:colOff>409575</xdr:colOff>
      <xdr:row>77</xdr:row>
      <xdr:rowOff>132435</xdr:rowOff>
    </xdr:to>
    <xdr:sp macro="" textlink="">
      <xdr:nvSpPr>
        <xdr:cNvPr id="180" name="フローチャート : 判断 179"/>
        <xdr:cNvSpPr/>
      </xdr:nvSpPr>
      <xdr:spPr>
        <a:xfrm>
          <a:off x="3746500" y="132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148962</xdr:rowOff>
    </xdr:from>
    <xdr:ext cx="469744" cy="259045"/>
    <xdr:sp macro="" textlink="">
      <xdr:nvSpPr>
        <xdr:cNvPr id="181" name="テキスト ボックス 180"/>
        <xdr:cNvSpPr txBox="1"/>
      </xdr:nvSpPr>
      <xdr:spPr>
        <a:xfrm>
          <a:off x="3562427" y="1300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54615</xdr:rowOff>
    </xdr:from>
    <xdr:to>
      <xdr:col>4</xdr:col>
      <xdr:colOff>155575</xdr:colOff>
      <xdr:row>78</xdr:row>
      <xdr:rowOff>59964</xdr:rowOff>
    </xdr:to>
    <xdr:cxnSp macro="">
      <xdr:nvCxnSpPr>
        <xdr:cNvPr id="182" name="直線コネクタ 181"/>
        <xdr:cNvCxnSpPr/>
      </xdr:nvCxnSpPr>
      <xdr:spPr>
        <a:xfrm flipV="1">
          <a:off x="2019300" y="13427715"/>
          <a:ext cx="889000" cy="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57217</xdr:rowOff>
    </xdr:from>
    <xdr:to>
      <xdr:col>4</xdr:col>
      <xdr:colOff>206375</xdr:colOff>
      <xdr:row>77</xdr:row>
      <xdr:rowOff>158817</xdr:rowOff>
    </xdr:to>
    <xdr:sp macro="" textlink="">
      <xdr:nvSpPr>
        <xdr:cNvPr id="183" name="フローチャート : 判断 182"/>
        <xdr:cNvSpPr/>
      </xdr:nvSpPr>
      <xdr:spPr>
        <a:xfrm>
          <a:off x="2857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3894</xdr:rowOff>
    </xdr:from>
    <xdr:ext cx="469744" cy="259045"/>
    <xdr:sp macro="" textlink="">
      <xdr:nvSpPr>
        <xdr:cNvPr id="184" name="テキスト ボックス 183"/>
        <xdr:cNvSpPr txBox="1"/>
      </xdr:nvSpPr>
      <xdr:spPr>
        <a:xfrm>
          <a:off x="2673427" y="130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59736</xdr:rowOff>
    </xdr:from>
    <xdr:to>
      <xdr:col>2</xdr:col>
      <xdr:colOff>638175</xdr:colOff>
      <xdr:row>78</xdr:row>
      <xdr:rowOff>59964</xdr:rowOff>
    </xdr:to>
    <xdr:cxnSp macro="">
      <xdr:nvCxnSpPr>
        <xdr:cNvPr id="185" name="直線コネクタ 184"/>
        <xdr:cNvCxnSpPr/>
      </xdr:nvCxnSpPr>
      <xdr:spPr>
        <a:xfrm>
          <a:off x="1130300" y="13432836"/>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64348</xdr:rowOff>
    </xdr:from>
    <xdr:to>
      <xdr:col>3</xdr:col>
      <xdr:colOff>3175</xdr:colOff>
      <xdr:row>77</xdr:row>
      <xdr:rowOff>165948</xdr:rowOff>
    </xdr:to>
    <xdr:sp macro="" textlink="">
      <xdr:nvSpPr>
        <xdr:cNvPr id="186" name="フローチャート : 判断 185"/>
        <xdr:cNvSpPr/>
      </xdr:nvSpPr>
      <xdr:spPr>
        <a:xfrm>
          <a:off x="1968500" y="132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11025</xdr:rowOff>
    </xdr:from>
    <xdr:ext cx="469744" cy="259045"/>
    <xdr:sp macro="" textlink="">
      <xdr:nvSpPr>
        <xdr:cNvPr id="187" name="テキスト ボックス 186"/>
        <xdr:cNvSpPr txBox="1"/>
      </xdr:nvSpPr>
      <xdr:spPr>
        <a:xfrm>
          <a:off x="1784427" y="1304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65765</xdr:rowOff>
    </xdr:from>
    <xdr:to>
      <xdr:col>1</xdr:col>
      <xdr:colOff>485775</xdr:colOff>
      <xdr:row>77</xdr:row>
      <xdr:rowOff>167365</xdr:rowOff>
    </xdr:to>
    <xdr:sp macro="" textlink="">
      <xdr:nvSpPr>
        <xdr:cNvPr id="188" name="フローチャート : 判断 187"/>
        <xdr:cNvSpPr/>
      </xdr:nvSpPr>
      <xdr:spPr>
        <a:xfrm>
          <a:off x="1079500" y="1326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12442</xdr:rowOff>
    </xdr:from>
    <xdr:ext cx="469744" cy="259045"/>
    <xdr:sp macro="" textlink="">
      <xdr:nvSpPr>
        <xdr:cNvPr id="189" name="テキスト ボックス 188"/>
        <xdr:cNvSpPr txBox="1"/>
      </xdr:nvSpPr>
      <xdr:spPr>
        <a:xfrm>
          <a:off x="895427" y="13042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1484</xdr:rowOff>
    </xdr:from>
    <xdr:to>
      <xdr:col>6</xdr:col>
      <xdr:colOff>561975</xdr:colOff>
      <xdr:row>78</xdr:row>
      <xdr:rowOff>103084</xdr:rowOff>
    </xdr:to>
    <xdr:sp macro="" textlink="">
      <xdr:nvSpPr>
        <xdr:cNvPr id="195" name="円/楕円 194"/>
        <xdr:cNvSpPr/>
      </xdr:nvSpPr>
      <xdr:spPr>
        <a:xfrm>
          <a:off x="4584700" y="1337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87861</xdr:rowOff>
    </xdr:from>
    <xdr:ext cx="469744" cy="259045"/>
    <xdr:sp macro="" textlink="">
      <xdr:nvSpPr>
        <xdr:cNvPr id="196" name="維持補修費該当値テキスト"/>
        <xdr:cNvSpPr txBox="1"/>
      </xdr:nvSpPr>
      <xdr:spPr>
        <a:xfrm>
          <a:off x="4686300" y="1328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1,912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169276</xdr:rowOff>
    </xdr:from>
    <xdr:to>
      <xdr:col>5</xdr:col>
      <xdr:colOff>409575</xdr:colOff>
      <xdr:row>78</xdr:row>
      <xdr:rowOff>99426</xdr:rowOff>
    </xdr:to>
    <xdr:sp macro="" textlink="">
      <xdr:nvSpPr>
        <xdr:cNvPr id="197" name="円/楕円 196"/>
        <xdr:cNvSpPr/>
      </xdr:nvSpPr>
      <xdr:spPr>
        <a:xfrm>
          <a:off x="3746500" y="1337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90553</xdr:rowOff>
    </xdr:from>
    <xdr:ext cx="469744" cy="259045"/>
    <xdr:sp macro="" textlink="">
      <xdr:nvSpPr>
        <xdr:cNvPr id="198" name="テキスト ボックス 197"/>
        <xdr:cNvSpPr txBox="1"/>
      </xdr:nvSpPr>
      <xdr:spPr>
        <a:xfrm>
          <a:off x="3562427" y="1346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3815</xdr:rowOff>
    </xdr:from>
    <xdr:to>
      <xdr:col>4</xdr:col>
      <xdr:colOff>206375</xdr:colOff>
      <xdr:row>78</xdr:row>
      <xdr:rowOff>105415</xdr:rowOff>
    </xdr:to>
    <xdr:sp macro="" textlink="">
      <xdr:nvSpPr>
        <xdr:cNvPr id="199" name="円/楕円 198"/>
        <xdr:cNvSpPr/>
      </xdr:nvSpPr>
      <xdr:spPr>
        <a:xfrm>
          <a:off x="2857500" y="133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96542</xdr:rowOff>
    </xdr:from>
    <xdr:ext cx="469744" cy="259045"/>
    <xdr:sp macro="" textlink="">
      <xdr:nvSpPr>
        <xdr:cNvPr id="200" name="テキスト ボックス 199"/>
        <xdr:cNvSpPr txBox="1"/>
      </xdr:nvSpPr>
      <xdr:spPr>
        <a:xfrm>
          <a:off x="2673427" y="1346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9164</xdr:rowOff>
    </xdr:from>
    <xdr:to>
      <xdr:col>3</xdr:col>
      <xdr:colOff>3175</xdr:colOff>
      <xdr:row>78</xdr:row>
      <xdr:rowOff>110764</xdr:rowOff>
    </xdr:to>
    <xdr:sp macro="" textlink="">
      <xdr:nvSpPr>
        <xdr:cNvPr id="201" name="円/楕円 200"/>
        <xdr:cNvSpPr/>
      </xdr:nvSpPr>
      <xdr:spPr>
        <a:xfrm>
          <a:off x="1968500" y="133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101891</xdr:rowOff>
    </xdr:from>
    <xdr:ext cx="469744" cy="259045"/>
    <xdr:sp macro="" textlink="">
      <xdr:nvSpPr>
        <xdr:cNvPr id="202" name="テキスト ボックス 201"/>
        <xdr:cNvSpPr txBox="1"/>
      </xdr:nvSpPr>
      <xdr:spPr>
        <a:xfrm>
          <a:off x="1784427" y="1347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8936</xdr:rowOff>
    </xdr:from>
    <xdr:to>
      <xdr:col>1</xdr:col>
      <xdr:colOff>485775</xdr:colOff>
      <xdr:row>78</xdr:row>
      <xdr:rowOff>110536</xdr:rowOff>
    </xdr:to>
    <xdr:sp macro="" textlink="">
      <xdr:nvSpPr>
        <xdr:cNvPr id="203" name="円/楕円 202"/>
        <xdr:cNvSpPr/>
      </xdr:nvSpPr>
      <xdr:spPr>
        <a:xfrm>
          <a:off x="1079500" y="1338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101663</xdr:rowOff>
    </xdr:from>
    <xdr:ext cx="469744" cy="259045"/>
    <xdr:sp macro="" textlink="">
      <xdr:nvSpPr>
        <xdr:cNvPr id="204" name="テキスト ボックス 203"/>
        <xdr:cNvSpPr txBox="1"/>
      </xdr:nvSpPr>
      <xdr:spPr>
        <a:xfrm>
          <a:off x="895427" y="13474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36697</xdr:rowOff>
    </xdr:from>
    <xdr:to>
      <xdr:col>6</xdr:col>
      <xdr:colOff>510540</xdr:colOff>
      <xdr:row>98</xdr:row>
      <xdr:rowOff>84550</xdr:rowOff>
    </xdr:to>
    <xdr:cxnSp macro="">
      <xdr:nvCxnSpPr>
        <xdr:cNvPr id="229" name="直線コネクタ 228"/>
        <xdr:cNvCxnSpPr/>
      </xdr:nvCxnSpPr>
      <xdr:spPr>
        <a:xfrm flipV="1">
          <a:off x="4633595" y="15467197"/>
          <a:ext cx="1270" cy="1419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88377</xdr:rowOff>
    </xdr:from>
    <xdr:ext cx="534377" cy="259045"/>
    <xdr:sp macro="" textlink="">
      <xdr:nvSpPr>
        <xdr:cNvPr id="230" name="扶助費最小値テキスト"/>
        <xdr:cNvSpPr txBox="1"/>
      </xdr:nvSpPr>
      <xdr:spPr>
        <a:xfrm>
          <a:off x="4686300" y="1689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26,895</a:t>
          </a:r>
          <a:endParaRPr kumimoji="1" lang="ja-JP" altLang="en-US" sz="1000" b="1">
            <a:latin typeface="ＭＳ Ｐゴシック"/>
          </a:endParaRPr>
        </a:p>
      </xdr:txBody>
    </xdr:sp>
    <xdr:clientData/>
  </xdr:oneCellAnchor>
  <xdr:twoCellAnchor>
    <xdr:from>
      <xdr:col>6</xdr:col>
      <xdr:colOff>422275</xdr:colOff>
      <xdr:row>98</xdr:row>
      <xdr:rowOff>84550</xdr:rowOff>
    </xdr:from>
    <xdr:to>
      <xdr:col>6</xdr:col>
      <xdr:colOff>600075</xdr:colOff>
      <xdr:row>98</xdr:row>
      <xdr:rowOff>84550</xdr:rowOff>
    </xdr:to>
    <xdr:cxnSp macro="">
      <xdr:nvCxnSpPr>
        <xdr:cNvPr id="231" name="直線コネクタ 230"/>
        <xdr:cNvCxnSpPr/>
      </xdr:nvCxnSpPr>
      <xdr:spPr>
        <a:xfrm>
          <a:off x="4546600" y="1688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154824</xdr:rowOff>
    </xdr:from>
    <xdr:ext cx="599010" cy="259045"/>
    <xdr:sp macro="" textlink="">
      <xdr:nvSpPr>
        <xdr:cNvPr id="232" name="扶助費最大値テキスト"/>
        <xdr:cNvSpPr txBox="1"/>
      </xdr:nvSpPr>
      <xdr:spPr>
        <a:xfrm>
          <a:off x="4686300" y="1524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101,407</a:t>
          </a:r>
          <a:endParaRPr kumimoji="1" lang="ja-JP" altLang="en-US" sz="1000" b="1">
            <a:latin typeface="ＭＳ Ｐゴシック"/>
          </a:endParaRPr>
        </a:p>
      </xdr:txBody>
    </xdr:sp>
    <xdr:clientData/>
  </xdr:oneCellAnchor>
  <xdr:twoCellAnchor>
    <xdr:from>
      <xdr:col>6</xdr:col>
      <xdr:colOff>422275</xdr:colOff>
      <xdr:row>90</xdr:row>
      <xdr:rowOff>36697</xdr:rowOff>
    </xdr:from>
    <xdr:to>
      <xdr:col>6</xdr:col>
      <xdr:colOff>600075</xdr:colOff>
      <xdr:row>90</xdr:row>
      <xdr:rowOff>36697</xdr:rowOff>
    </xdr:to>
    <xdr:cxnSp macro="">
      <xdr:nvCxnSpPr>
        <xdr:cNvPr id="233" name="直線コネクタ 232"/>
        <xdr:cNvCxnSpPr/>
      </xdr:nvCxnSpPr>
      <xdr:spPr>
        <a:xfrm>
          <a:off x="4546600" y="15467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36697</xdr:rowOff>
    </xdr:from>
    <xdr:to>
      <xdr:col>6</xdr:col>
      <xdr:colOff>511175</xdr:colOff>
      <xdr:row>90</xdr:row>
      <xdr:rowOff>155169</xdr:rowOff>
    </xdr:to>
    <xdr:cxnSp macro="">
      <xdr:nvCxnSpPr>
        <xdr:cNvPr id="234" name="直線コネクタ 233"/>
        <xdr:cNvCxnSpPr/>
      </xdr:nvCxnSpPr>
      <xdr:spPr>
        <a:xfrm flipV="1">
          <a:off x="3797300" y="15467197"/>
          <a:ext cx="838200" cy="11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79500</xdr:rowOff>
    </xdr:from>
    <xdr:ext cx="534377" cy="259045"/>
    <xdr:sp macro="" textlink="">
      <xdr:nvSpPr>
        <xdr:cNvPr id="235" name="扶助費平均値テキスト"/>
        <xdr:cNvSpPr txBox="1"/>
      </xdr:nvSpPr>
      <xdr:spPr>
        <a:xfrm>
          <a:off x="4686300" y="16195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59,361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101073</xdr:rowOff>
    </xdr:from>
    <xdr:to>
      <xdr:col>6</xdr:col>
      <xdr:colOff>561975</xdr:colOff>
      <xdr:row>95</xdr:row>
      <xdr:rowOff>31223</xdr:rowOff>
    </xdr:to>
    <xdr:sp macro="" textlink="">
      <xdr:nvSpPr>
        <xdr:cNvPr id="236" name="フローチャート : 判断 235"/>
        <xdr:cNvSpPr/>
      </xdr:nvSpPr>
      <xdr:spPr>
        <a:xfrm>
          <a:off x="4584700" y="1621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90</xdr:row>
      <xdr:rowOff>155169</xdr:rowOff>
    </xdr:from>
    <xdr:to>
      <xdr:col>5</xdr:col>
      <xdr:colOff>358775</xdr:colOff>
      <xdr:row>91</xdr:row>
      <xdr:rowOff>128708</xdr:rowOff>
    </xdr:to>
    <xdr:cxnSp macro="">
      <xdr:nvCxnSpPr>
        <xdr:cNvPr id="237" name="直線コネクタ 236"/>
        <xdr:cNvCxnSpPr/>
      </xdr:nvCxnSpPr>
      <xdr:spPr>
        <a:xfrm flipV="1">
          <a:off x="2908300" y="15585669"/>
          <a:ext cx="889000" cy="14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85052</xdr:rowOff>
    </xdr:from>
    <xdr:to>
      <xdr:col>5</xdr:col>
      <xdr:colOff>409575</xdr:colOff>
      <xdr:row>95</xdr:row>
      <xdr:rowOff>15202</xdr:rowOff>
    </xdr:to>
    <xdr:sp macro="" textlink="">
      <xdr:nvSpPr>
        <xdr:cNvPr id="238" name="フローチャート : 判断 237"/>
        <xdr:cNvSpPr/>
      </xdr:nvSpPr>
      <xdr:spPr>
        <a:xfrm>
          <a:off x="3746500" y="1620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6329</xdr:rowOff>
    </xdr:from>
    <xdr:ext cx="534377" cy="259045"/>
    <xdr:sp macro="" textlink="">
      <xdr:nvSpPr>
        <xdr:cNvPr id="239" name="テキスト ボックス 238"/>
        <xdr:cNvSpPr txBox="1"/>
      </xdr:nvSpPr>
      <xdr:spPr>
        <a:xfrm>
          <a:off x="3530111" y="1629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2</xdr:col>
      <xdr:colOff>638175</xdr:colOff>
      <xdr:row>91</xdr:row>
      <xdr:rowOff>128708</xdr:rowOff>
    </xdr:from>
    <xdr:to>
      <xdr:col>4</xdr:col>
      <xdr:colOff>155575</xdr:colOff>
      <xdr:row>91</xdr:row>
      <xdr:rowOff>162027</xdr:rowOff>
    </xdr:to>
    <xdr:cxnSp macro="">
      <xdr:nvCxnSpPr>
        <xdr:cNvPr id="240" name="直線コネクタ 239"/>
        <xdr:cNvCxnSpPr/>
      </xdr:nvCxnSpPr>
      <xdr:spPr>
        <a:xfrm flipV="1">
          <a:off x="2019300" y="15730658"/>
          <a:ext cx="889000" cy="3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18148</xdr:rowOff>
    </xdr:from>
    <xdr:to>
      <xdr:col>4</xdr:col>
      <xdr:colOff>206375</xdr:colOff>
      <xdr:row>95</xdr:row>
      <xdr:rowOff>119748</xdr:rowOff>
    </xdr:to>
    <xdr:sp macro="" textlink="">
      <xdr:nvSpPr>
        <xdr:cNvPr id="241" name="フローチャート : 判断 240"/>
        <xdr:cNvSpPr/>
      </xdr:nvSpPr>
      <xdr:spPr>
        <a:xfrm>
          <a:off x="2857500" y="163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110875</xdr:rowOff>
    </xdr:from>
    <xdr:ext cx="534377" cy="259045"/>
    <xdr:sp macro="" textlink="">
      <xdr:nvSpPr>
        <xdr:cNvPr id="242" name="テキスト ボックス 241"/>
        <xdr:cNvSpPr txBox="1"/>
      </xdr:nvSpPr>
      <xdr:spPr>
        <a:xfrm>
          <a:off x="2641111" y="1639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434975</xdr:colOff>
      <xdr:row>91</xdr:row>
      <xdr:rowOff>162027</xdr:rowOff>
    </xdr:from>
    <xdr:to>
      <xdr:col>2</xdr:col>
      <xdr:colOff>638175</xdr:colOff>
      <xdr:row>92</xdr:row>
      <xdr:rowOff>31877</xdr:rowOff>
    </xdr:to>
    <xdr:cxnSp macro="">
      <xdr:nvCxnSpPr>
        <xdr:cNvPr id="243" name="直線コネクタ 242"/>
        <xdr:cNvCxnSpPr/>
      </xdr:nvCxnSpPr>
      <xdr:spPr>
        <a:xfrm flipV="1">
          <a:off x="1130300" y="15763977"/>
          <a:ext cx="889000" cy="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169196</xdr:rowOff>
    </xdr:from>
    <xdr:to>
      <xdr:col>3</xdr:col>
      <xdr:colOff>3175</xdr:colOff>
      <xdr:row>95</xdr:row>
      <xdr:rowOff>99346</xdr:rowOff>
    </xdr:to>
    <xdr:sp macro="" textlink="">
      <xdr:nvSpPr>
        <xdr:cNvPr id="244" name="フローチャート : 判断 243"/>
        <xdr:cNvSpPr/>
      </xdr:nvSpPr>
      <xdr:spPr>
        <a:xfrm>
          <a:off x="1968500" y="162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90473</xdr:rowOff>
    </xdr:from>
    <xdr:ext cx="534377" cy="259045"/>
    <xdr:sp macro="" textlink="">
      <xdr:nvSpPr>
        <xdr:cNvPr id="245" name="テキスト ボックス 244"/>
        <xdr:cNvSpPr txBox="1"/>
      </xdr:nvSpPr>
      <xdr:spPr>
        <a:xfrm>
          <a:off x="1752111" y="1637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168357</xdr:rowOff>
    </xdr:from>
    <xdr:to>
      <xdr:col>1</xdr:col>
      <xdr:colOff>485775</xdr:colOff>
      <xdr:row>95</xdr:row>
      <xdr:rowOff>98507</xdr:rowOff>
    </xdr:to>
    <xdr:sp macro="" textlink="">
      <xdr:nvSpPr>
        <xdr:cNvPr id="246" name="フローチャート : 判断 245"/>
        <xdr:cNvSpPr/>
      </xdr:nvSpPr>
      <xdr:spPr>
        <a:xfrm>
          <a:off x="1079500" y="1628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89634</xdr:rowOff>
    </xdr:from>
    <xdr:ext cx="534377" cy="259045"/>
    <xdr:sp macro="" textlink="">
      <xdr:nvSpPr>
        <xdr:cNvPr id="247" name="テキスト ボックス 246"/>
        <xdr:cNvSpPr txBox="1"/>
      </xdr:nvSpPr>
      <xdr:spPr>
        <a:xfrm>
          <a:off x="863111" y="1637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89</xdr:row>
      <xdr:rowOff>157347</xdr:rowOff>
    </xdr:from>
    <xdr:to>
      <xdr:col>6</xdr:col>
      <xdr:colOff>561975</xdr:colOff>
      <xdr:row>90</xdr:row>
      <xdr:rowOff>87497</xdr:rowOff>
    </xdr:to>
    <xdr:sp macro="" textlink="">
      <xdr:nvSpPr>
        <xdr:cNvPr id="253" name="円/楕円 252"/>
        <xdr:cNvSpPr/>
      </xdr:nvSpPr>
      <xdr:spPr>
        <a:xfrm>
          <a:off x="4584700" y="1541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89</xdr:row>
      <xdr:rowOff>110374</xdr:rowOff>
    </xdr:from>
    <xdr:ext cx="599010" cy="259045"/>
    <xdr:sp macro="" textlink="">
      <xdr:nvSpPr>
        <xdr:cNvPr id="254" name="扶助費該当値テキスト"/>
        <xdr:cNvSpPr txBox="1"/>
      </xdr:nvSpPr>
      <xdr:spPr>
        <a:xfrm>
          <a:off x="4686300" y="1536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101,407</a:t>
          </a:r>
          <a:endParaRPr kumimoji="1" lang="ja-JP" altLang="en-US" sz="1000" b="1">
            <a:solidFill>
              <a:srgbClr val="FF0000"/>
            </a:solidFill>
            <a:latin typeface="ＭＳ Ｐゴシック"/>
          </a:endParaRPr>
        </a:p>
      </xdr:txBody>
    </xdr:sp>
    <xdr:clientData/>
  </xdr:oneCellAnchor>
  <xdr:twoCellAnchor>
    <xdr:from>
      <xdr:col>5</xdr:col>
      <xdr:colOff>307975</xdr:colOff>
      <xdr:row>90</xdr:row>
      <xdr:rowOff>104369</xdr:rowOff>
    </xdr:from>
    <xdr:to>
      <xdr:col>5</xdr:col>
      <xdr:colOff>409575</xdr:colOff>
      <xdr:row>91</xdr:row>
      <xdr:rowOff>34519</xdr:rowOff>
    </xdr:to>
    <xdr:sp macro="" textlink="">
      <xdr:nvSpPr>
        <xdr:cNvPr id="255" name="円/楕円 254"/>
        <xdr:cNvSpPr/>
      </xdr:nvSpPr>
      <xdr:spPr>
        <a:xfrm>
          <a:off x="3746500" y="1553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89</xdr:row>
      <xdr:rowOff>51046</xdr:rowOff>
    </xdr:from>
    <xdr:ext cx="534377" cy="259045"/>
    <xdr:sp macro="" textlink="">
      <xdr:nvSpPr>
        <xdr:cNvPr id="256" name="テキスト ボックス 255"/>
        <xdr:cNvSpPr txBox="1"/>
      </xdr:nvSpPr>
      <xdr:spPr>
        <a:xfrm>
          <a:off x="3530111" y="1531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95,188</a:t>
          </a:r>
          <a:endParaRPr kumimoji="1" lang="ja-JP" altLang="en-US" sz="1000" b="1">
            <a:solidFill>
              <a:srgbClr val="FF0000"/>
            </a:solidFill>
            <a:latin typeface="ＭＳ Ｐゴシック"/>
          </a:endParaRPr>
        </a:p>
      </xdr:txBody>
    </xdr:sp>
    <xdr:clientData/>
  </xdr:oneCellAnchor>
  <xdr:twoCellAnchor>
    <xdr:from>
      <xdr:col>4</xdr:col>
      <xdr:colOff>104775</xdr:colOff>
      <xdr:row>91</xdr:row>
      <xdr:rowOff>77908</xdr:rowOff>
    </xdr:from>
    <xdr:to>
      <xdr:col>4</xdr:col>
      <xdr:colOff>206375</xdr:colOff>
      <xdr:row>92</xdr:row>
      <xdr:rowOff>8058</xdr:rowOff>
    </xdr:to>
    <xdr:sp macro="" textlink="">
      <xdr:nvSpPr>
        <xdr:cNvPr id="257" name="円/楕円 256"/>
        <xdr:cNvSpPr/>
      </xdr:nvSpPr>
      <xdr:spPr>
        <a:xfrm>
          <a:off x="2857500" y="1567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90</xdr:row>
      <xdr:rowOff>24585</xdr:rowOff>
    </xdr:from>
    <xdr:ext cx="534377" cy="259045"/>
    <xdr:sp macro="" textlink="">
      <xdr:nvSpPr>
        <xdr:cNvPr id="258" name="テキスト ボックス 257"/>
        <xdr:cNvSpPr txBox="1"/>
      </xdr:nvSpPr>
      <xdr:spPr>
        <a:xfrm>
          <a:off x="2641111" y="1545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87,577</a:t>
          </a:r>
          <a:endParaRPr kumimoji="1" lang="ja-JP" altLang="en-US" sz="1000" b="1">
            <a:solidFill>
              <a:srgbClr val="FF0000"/>
            </a:solidFill>
            <a:latin typeface="ＭＳ Ｐゴシック"/>
          </a:endParaRPr>
        </a:p>
      </xdr:txBody>
    </xdr:sp>
    <xdr:clientData/>
  </xdr:oneCellAnchor>
  <xdr:twoCellAnchor>
    <xdr:from>
      <xdr:col>2</xdr:col>
      <xdr:colOff>587375</xdr:colOff>
      <xdr:row>91</xdr:row>
      <xdr:rowOff>111227</xdr:rowOff>
    </xdr:from>
    <xdr:to>
      <xdr:col>3</xdr:col>
      <xdr:colOff>3175</xdr:colOff>
      <xdr:row>92</xdr:row>
      <xdr:rowOff>41377</xdr:rowOff>
    </xdr:to>
    <xdr:sp macro="" textlink="">
      <xdr:nvSpPr>
        <xdr:cNvPr id="259" name="円/楕円 258"/>
        <xdr:cNvSpPr/>
      </xdr:nvSpPr>
      <xdr:spPr>
        <a:xfrm>
          <a:off x="1968500" y="1571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90</xdr:row>
      <xdr:rowOff>57904</xdr:rowOff>
    </xdr:from>
    <xdr:ext cx="534377" cy="259045"/>
    <xdr:sp macro="" textlink="">
      <xdr:nvSpPr>
        <xdr:cNvPr id="260" name="テキスト ボックス 259"/>
        <xdr:cNvSpPr txBox="1"/>
      </xdr:nvSpPr>
      <xdr:spPr>
        <a:xfrm>
          <a:off x="1752111" y="1548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85,828</a:t>
          </a:r>
          <a:endParaRPr kumimoji="1" lang="ja-JP" altLang="en-US" sz="1000" b="1">
            <a:solidFill>
              <a:srgbClr val="FF0000"/>
            </a:solidFill>
            <a:latin typeface="ＭＳ Ｐゴシック"/>
          </a:endParaRPr>
        </a:p>
      </xdr:txBody>
    </xdr:sp>
    <xdr:clientData/>
  </xdr:oneCellAnchor>
  <xdr:twoCellAnchor>
    <xdr:from>
      <xdr:col>1</xdr:col>
      <xdr:colOff>384175</xdr:colOff>
      <xdr:row>91</xdr:row>
      <xdr:rowOff>152527</xdr:rowOff>
    </xdr:from>
    <xdr:to>
      <xdr:col>1</xdr:col>
      <xdr:colOff>485775</xdr:colOff>
      <xdr:row>92</xdr:row>
      <xdr:rowOff>82677</xdr:rowOff>
    </xdr:to>
    <xdr:sp macro="" textlink="">
      <xdr:nvSpPr>
        <xdr:cNvPr id="261" name="円/楕円 260"/>
        <xdr:cNvSpPr/>
      </xdr:nvSpPr>
      <xdr:spPr>
        <a:xfrm>
          <a:off x="1079500" y="1575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90</xdr:row>
      <xdr:rowOff>99204</xdr:rowOff>
    </xdr:from>
    <xdr:ext cx="534377" cy="259045"/>
    <xdr:sp macro="" textlink="">
      <xdr:nvSpPr>
        <xdr:cNvPr id="262" name="テキスト ボックス 261"/>
        <xdr:cNvSpPr txBox="1"/>
      </xdr:nvSpPr>
      <xdr:spPr>
        <a:xfrm>
          <a:off x="863111" y="155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83,660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3" name="直線コネクタ 272"/>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4" name="テキスト ボックス 273"/>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5" name="直線コネクタ 274"/>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6" name="テキスト ボックス 275"/>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7" name="直線コネクタ 276"/>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78" name="テキスト ボックス 277"/>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1" name="直線コネクタ 280"/>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2" name="テキスト ボックス 281"/>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5" name="直線コネクタ 284"/>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6" name="テキスト ボックス 285"/>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139281</xdr:rowOff>
    </xdr:from>
    <xdr:to>
      <xdr:col>15</xdr:col>
      <xdr:colOff>180340</xdr:colOff>
      <xdr:row>39</xdr:row>
      <xdr:rowOff>12636</xdr:rowOff>
    </xdr:to>
    <xdr:cxnSp macro="">
      <xdr:nvCxnSpPr>
        <xdr:cNvPr id="290" name="直線コネクタ 289"/>
        <xdr:cNvCxnSpPr/>
      </xdr:nvCxnSpPr>
      <xdr:spPr>
        <a:xfrm flipV="1">
          <a:off x="10475595" y="5282781"/>
          <a:ext cx="1270" cy="1416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16463</xdr:rowOff>
    </xdr:from>
    <xdr:ext cx="534377" cy="259045"/>
    <xdr:sp macro="" textlink="">
      <xdr:nvSpPr>
        <xdr:cNvPr id="291" name="補助費等最小値テキスト"/>
        <xdr:cNvSpPr txBox="1"/>
      </xdr:nvSpPr>
      <xdr:spPr>
        <a:xfrm>
          <a:off x="10528300" y="670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13,340</a:t>
          </a:r>
          <a:endParaRPr kumimoji="1" lang="ja-JP" altLang="en-US" sz="1000" b="1">
            <a:latin typeface="ＭＳ Ｐゴシック"/>
          </a:endParaRPr>
        </a:p>
      </xdr:txBody>
    </xdr:sp>
    <xdr:clientData/>
  </xdr:oneCellAnchor>
  <xdr:twoCellAnchor>
    <xdr:from>
      <xdr:col>15</xdr:col>
      <xdr:colOff>92075</xdr:colOff>
      <xdr:row>39</xdr:row>
      <xdr:rowOff>12636</xdr:rowOff>
    </xdr:from>
    <xdr:to>
      <xdr:col>15</xdr:col>
      <xdr:colOff>269875</xdr:colOff>
      <xdr:row>39</xdr:row>
      <xdr:rowOff>12636</xdr:rowOff>
    </xdr:to>
    <xdr:cxnSp macro="">
      <xdr:nvCxnSpPr>
        <xdr:cNvPr id="292" name="直線コネクタ 291"/>
        <xdr:cNvCxnSpPr/>
      </xdr:nvCxnSpPr>
      <xdr:spPr>
        <a:xfrm>
          <a:off x="10388600" y="669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85958</xdr:rowOff>
    </xdr:from>
    <xdr:ext cx="599010" cy="259045"/>
    <xdr:sp macro="" textlink="">
      <xdr:nvSpPr>
        <xdr:cNvPr id="293" name="補助費等最大値テキスト"/>
        <xdr:cNvSpPr txBox="1"/>
      </xdr:nvSpPr>
      <xdr:spPr>
        <a:xfrm>
          <a:off x="10528300" y="5058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162,044</a:t>
          </a:r>
          <a:endParaRPr kumimoji="1" lang="ja-JP" altLang="en-US" sz="1000" b="1">
            <a:latin typeface="ＭＳ Ｐゴシック"/>
          </a:endParaRPr>
        </a:p>
      </xdr:txBody>
    </xdr:sp>
    <xdr:clientData/>
  </xdr:oneCellAnchor>
  <xdr:twoCellAnchor>
    <xdr:from>
      <xdr:col>15</xdr:col>
      <xdr:colOff>92075</xdr:colOff>
      <xdr:row>30</xdr:row>
      <xdr:rowOff>139281</xdr:rowOff>
    </xdr:from>
    <xdr:to>
      <xdr:col>15</xdr:col>
      <xdr:colOff>269875</xdr:colOff>
      <xdr:row>30</xdr:row>
      <xdr:rowOff>139281</xdr:rowOff>
    </xdr:to>
    <xdr:cxnSp macro="">
      <xdr:nvCxnSpPr>
        <xdr:cNvPr id="294" name="直線コネクタ 293"/>
        <xdr:cNvCxnSpPr/>
      </xdr:nvCxnSpPr>
      <xdr:spPr>
        <a:xfrm>
          <a:off x="10388600" y="528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123660</xdr:rowOff>
    </xdr:from>
    <xdr:to>
      <xdr:col>15</xdr:col>
      <xdr:colOff>180975</xdr:colOff>
      <xdr:row>37</xdr:row>
      <xdr:rowOff>32391</xdr:rowOff>
    </xdr:to>
    <xdr:cxnSp macro="">
      <xdr:nvCxnSpPr>
        <xdr:cNvPr id="295" name="直線コネクタ 294"/>
        <xdr:cNvCxnSpPr/>
      </xdr:nvCxnSpPr>
      <xdr:spPr>
        <a:xfrm flipV="1">
          <a:off x="9639300" y="6295860"/>
          <a:ext cx="838200" cy="8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47150</xdr:rowOff>
    </xdr:from>
    <xdr:ext cx="534377" cy="259045"/>
    <xdr:sp macro="" textlink="">
      <xdr:nvSpPr>
        <xdr:cNvPr id="296" name="補助費等平均値テキスト"/>
        <xdr:cNvSpPr txBox="1"/>
      </xdr:nvSpPr>
      <xdr:spPr>
        <a:xfrm>
          <a:off x="10528300" y="60479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60,785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24273</xdr:rowOff>
    </xdr:from>
    <xdr:to>
      <xdr:col>15</xdr:col>
      <xdr:colOff>231775</xdr:colOff>
      <xdr:row>36</xdr:row>
      <xdr:rowOff>125873</xdr:rowOff>
    </xdr:to>
    <xdr:sp macro="" textlink="">
      <xdr:nvSpPr>
        <xdr:cNvPr id="297" name="フローチャート : 判断 296"/>
        <xdr:cNvSpPr/>
      </xdr:nvSpPr>
      <xdr:spPr>
        <a:xfrm>
          <a:off x="10426700" y="619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169313</xdr:rowOff>
    </xdr:from>
    <xdr:to>
      <xdr:col>14</xdr:col>
      <xdr:colOff>28575</xdr:colOff>
      <xdr:row>37</xdr:row>
      <xdr:rowOff>32391</xdr:rowOff>
    </xdr:to>
    <xdr:cxnSp macro="">
      <xdr:nvCxnSpPr>
        <xdr:cNvPr id="298" name="直線コネクタ 297"/>
        <xdr:cNvCxnSpPr/>
      </xdr:nvCxnSpPr>
      <xdr:spPr>
        <a:xfrm>
          <a:off x="8750300" y="6341513"/>
          <a:ext cx="889000" cy="3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27683</xdr:rowOff>
    </xdr:from>
    <xdr:to>
      <xdr:col>14</xdr:col>
      <xdr:colOff>79375</xdr:colOff>
      <xdr:row>36</xdr:row>
      <xdr:rowOff>129283</xdr:rowOff>
    </xdr:to>
    <xdr:sp macro="" textlink="">
      <xdr:nvSpPr>
        <xdr:cNvPr id="299" name="フローチャート : 判断 298"/>
        <xdr:cNvSpPr/>
      </xdr:nvSpPr>
      <xdr:spPr>
        <a:xfrm>
          <a:off x="9588500" y="619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145810</xdr:rowOff>
    </xdr:from>
    <xdr:ext cx="534377" cy="259045"/>
    <xdr:sp macro="" textlink="">
      <xdr:nvSpPr>
        <xdr:cNvPr id="300" name="テキスト ボックス 299"/>
        <xdr:cNvSpPr txBox="1"/>
      </xdr:nvSpPr>
      <xdr:spPr>
        <a:xfrm>
          <a:off x="9372111" y="597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169313</xdr:rowOff>
    </xdr:from>
    <xdr:to>
      <xdr:col>12</xdr:col>
      <xdr:colOff>511175</xdr:colOff>
      <xdr:row>37</xdr:row>
      <xdr:rowOff>28724</xdr:rowOff>
    </xdr:to>
    <xdr:cxnSp macro="">
      <xdr:nvCxnSpPr>
        <xdr:cNvPr id="301" name="直線コネクタ 300"/>
        <xdr:cNvCxnSpPr/>
      </xdr:nvCxnSpPr>
      <xdr:spPr>
        <a:xfrm flipV="1">
          <a:off x="7861300" y="6341513"/>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32293</xdr:rowOff>
    </xdr:from>
    <xdr:to>
      <xdr:col>12</xdr:col>
      <xdr:colOff>561975</xdr:colOff>
      <xdr:row>36</xdr:row>
      <xdr:rowOff>133893</xdr:rowOff>
    </xdr:to>
    <xdr:sp macro="" textlink="">
      <xdr:nvSpPr>
        <xdr:cNvPr id="302" name="フローチャート : 判断 301"/>
        <xdr:cNvSpPr/>
      </xdr:nvSpPr>
      <xdr:spPr>
        <a:xfrm>
          <a:off x="8699500" y="62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150420</xdr:rowOff>
    </xdr:from>
    <xdr:ext cx="534377" cy="259045"/>
    <xdr:sp macro="" textlink="">
      <xdr:nvSpPr>
        <xdr:cNvPr id="303" name="テキスト ボックス 302"/>
        <xdr:cNvSpPr txBox="1"/>
      </xdr:nvSpPr>
      <xdr:spPr>
        <a:xfrm>
          <a:off x="8483111" y="597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28724</xdr:rowOff>
    </xdr:from>
    <xdr:to>
      <xdr:col>11</xdr:col>
      <xdr:colOff>307975</xdr:colOff>
      <xdr:row>37</xdr:row>
      <xdr:rowOff>44279</xdr:rowOff>
    </xdr:to>
    <xdr:cxnSp macro="">
      <xdr:nvCxnSpPr>
        <xdr:cNvPr id="304" name="直線コネクタ 303"/>
        <xdr:cNvCxnSpPr/>
      </xdr:nvCxnSpPr>
      <xdr:spPr>
        <a:xfrm flipV="1">
          <a:off x="6972300" y="6372374"/>
          <a:ext cx="889000" cy="1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93606</xdr:rowOff>
    </xdr:from>
    <xdr:to>
      <xdr:col>11</xdr:col>
      <xdr:colOff>358775</xdr:colOff>
      <xdr:row>36</xdr:row>
      <xdr:rowOff>23756</xdr:rowOff>
    </xdr:to>
    <xdr:sp macro="" textlink="">
      <xdr:nvSpPr>
        <xdr:cNvPr id="305" name="フローチャート : 判断 304"/>
        <xdr:cNvSpPr/>
      </xdr:nvSpPr>
      <xdr:spPr>
        <a:xfrm>
          <a:off x="7810500" y="609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40283</xdr:rowOff>
    </xdr:from>
    <xdr:ext cx="534377" cy="259045"/>
    <xdr:sp macro="" textlink="">
      <xdr:nvSpPr>
        <xdr:cNvPr id="306" name="テキスト ボックス 305"/>
        <xdr:cNvSpPr txBox="1"/>
      </xdr:nvSpPr>
      <xdr:spPr>
        <a:xfrm>
          <a:off x="7594111" y="586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28073</xdr:rowOff>
    </xdr:from>
    <xdr:to>
      <xdr:col>10</xdr:col>
      <xdr:colOff>155575</xdr:colOff>
      <xdr:row>36</xdr:row>
      <xdr:rowOff>129673</xdr:rowOff>
    </xdr:to>
    <xdr:sp macro="" textlink="">
      <xdr:nvSpPr>
        <xdr:cNvPr id="307" name="フローチャート : 判断 306"/>
        <xdr:cNvSpPr/>
      </xdr:nvSpPr>
      <xdr:spPr>
        <a:xfrm>
          <a:off x="6921500" y="620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146200</xdr:rowOff>
    </xdr:from>
    <xdr:ext cx="534377" cy="259045"/>
    <xdr:sp macro="" textlink="">
      <xdr:nvSpPr>
        <xdr:cNvPr id="308" name="テキスト ボックス 307"/>
        <xdr:cNvSpPr txBox="1"/>
      </xdr:nvSpPr>
      <xdr:spPr>
        <a:xfrm>
          <a:off x="6705111" y="597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72860</xdr:rowOff>
    </xdr:from>
    <xdr:to>
      <xdr:col>15</xdr:col>
      <xdr:colOff>231775</xdr:colOff>
      <xdr:row>37</xdr:row>
      <xdr:rowOff>3010</xdr:rowOff>
    </xdr:to>
    <xdr:sp macro="" textlink="">
      <xdr:nvSpPr>
        <xdr:cNvPr id="314" name="円/楕円 313"/>
        <xdr:cNvSpPr/>
      </xdr:nvSpPr>
      <xdr:spPr>
        <a:xfrm>
          <a:off x="10426700" y="624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51287</xdr:rowOff>
    </xdr:from>
    <xdr:ext cx="534377" cy="259045"/>
    <xdr:sp macro="" textlink="">
      <xdr:nvSpPr>
        <xdr:cNvPr id="315" name="補助費等該当値テキスト"/>
        <xdr:cNvSpPr txBox="1"/>
      </xdr:nvSpPr>
      <xdr:spPr>
        <a:xfrm>
          <a:off x="10528300" y="622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55,684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153041</xdr:rowOff>
    </xdr:from>
    <xdr:to>
      <xdr:col>14</xdr:col>
      <xdr:colOff>79375</xdr:colOff>
      <xdr:row>37</xdr:row>
      <xdr:rowOff>83191</xdr:rowOff>
    </xdr:to>
    <xdr:sp macro="" textlink="">
      <xdr:nvSpPr>
        <xdr:cNvPr id="316" name="円/楕円 315"/>
        <xdr:cNvSpPr/>
      </xdr:nvSpPr>
      <xdr:spPr>
        <a:xfrm>
          <a:off x="9588500" y="632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74318</xdr:rowOff>
    </xdr:from>
    <xdr:ext cx="534377" cy="259045"/>
    <xdr:sp macro="" textlink="">
      <xdr:nvSpPr>
        <xdr:cNvPr id="317" name="テキスト ボックス 316"/>
        <xdr:cNvSpPr txBox="1"/>
      </xdr:nvSpPr>
      <xdr:spPr>
        <a:xfrm>
          <a:off x="9372111" y="641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47,266</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118513</xdr:rowOff>
    </xdr:from>
    <xdr:to>
      <xdr:col>12</xdr:col>
      <xdr:colOff>561975</xdr:colOff>
      <xdr:row>37</xdr:row>
      <xdr:rowOff>48663</xdr:rowOff>
    </xdr:to>
    <xdr:sp macro="" textlink="">
      <xdr:nvSpPr>
        <xdr:cNvPr id="318" name="円/楕円 317"/>
        <xdr:cNvSpPr/>
      </xdr:nvSpPr>
      <xdr:spPr>
        <a:xfrm>
          <a:off x="8699500" y="629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39790</xdr:rowOff>
    </xdr:from>
    <xdr:ext cx="534377" cy="259045"/>
    <xdr:sp macro="" textlink="">
      <xdr:nvSpPr>
        <xdr:cNvPr id="319" name="テキスト ボックス 318"/>
        <xdr:cNvSpPr txBox="1"/>
      </xdr:nvSpPr>
      <xdr:spPr>
        <a:xfrm>
          <a:off x="8483111" y="638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50,891</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149374</xdr:rowOff>
    </xdr:from>
    <xdr:to>
      <xdr:col>11</xdr:col>
      <xdr:colOff>358775</xdr:colOff>
      <xdr:row>37</xdr:row>
      <xdr:rowOff>79524</xdr:rowOff>
    </xdr:to>
    <xdr:sp macro="" textlink="">
      <xdr:nvSpPr>
        <xdr:cNvPr id="320" name="円/楕円 319"/>
        <xdr:cNvSpPr/>
      </xdr:nvSpPr>
      <xdr:spPr>
        <a:xfrm>
          <a:off x="7810500" y="632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70651</xdr:rowOff>
    </xdr:from>
    <xdr:ext cx="534377" cy="259045"/>
    <xdr:sp macro="" textlink="">
      <xdr:nvSpPr>
        <xdr:cNvPr id="321" name="テキスト ボックス 320"/>
        <xdr:cNvSpPr txBox="1"/>
      </xdr:nvSpPr>
      <xdr:spPr>
        <a:xfrm>
          <a:off x="7594111" y="641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47,651</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164929</xdr:rowOff>
    </xdr:from>
    <xdr:to>
      <xdr:col>10</xdr:col>
      <xdr:colOff>155575</xdr:colOff>
      <xdr:row>37</xdr:row>
      <xdr:rowOff>95079</xdr:rowOff>
    </xdr:to>
    <xdr:sp macro="" textlink="">
      <xdr:nvSpPr>
        <xdr:cNvPr id="322" name="円/楕円 321"/>
        <xdr:cNvSpPr/>
      </xdr:nvSpPr>
      <xdr:spPr>
        <a:xfrm>
          <a:off x="6921500" y="63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86206</xdr:rowOff>
    </xdr:from>
    <xdr:ext cx="534377" cy="259045"/>
    <xdr:sp macro="" textlink="">
      <xdr:nvSpPr>
        <xdr:cNvPr id="323" name="テキスト ボックス 322"/>
        <xdr:cNvSpPr txBox="1"/>
      </xdr:nvSpPr>
      <xdr:spPr>
        <a:xfrm>
          <a:off x="6705111" y="642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46,018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7" name="テキスト ボックス 33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61294</xdr:rowOff>
    </xdr:from>
    <xdr:to>
      <xdr:col>15</xdr:col>
      <xdr:colOff>180340</xdr:colOff>
      <xdr:row>59</xdr:row>
      <xdr:rowOff>5329</xdr:rowOff>
    </xdr:to>
    <xdr:cxnSp macro="">
      <xdr:nvCxnSpPr>
        <xdr:cNvPr id="347" name="直線コネクタ 346"/>
        <xdr:cNvCxnSpPr/>
      </xdr:nvCxnSpPr>
      <xdr:spPr>
        <a:xfrm flipV="1">
          <a:off x="10475595" y="8633794"/>
          <a:ext cx="1270" cy="1487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9156</xdr:rowOff>
    </xdr:from>
    <xdr:ext cx="534377" cy="259045"/>
    <xdr:sp macro="" textlink="">
      <xdr:nvSpPr>
        <xdr:cNvPr id="348" name="普通建設事業費最小値テキスト"/>
        <xdr:cNvSpPr txBox="1"/>
      </xdr:nvSpPr>
      <xdr:spPr>
        <a:xfrm>
          <a:off x="10528300" y="1012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10,268</a:t>
          </a:r>
          <a:endParaRPr kumimoji="1" lang="ja-JP" altLang="en-US" sz="1000" b="1">
            <a:latin typeface="ＭＳ Ｐゴシック"/>
          </a:endParaRPr>
        </a:p>
      </xdr:txBody>
    </xdr:sp>
    <xdr:clientData/>
  </xdr:oneCellAnchor>
  <xdr:twoCellAnchor>
    <xdr:from>
      <xdr:col>15</xdr:col>
      <xdr:colOff>92075</xdr:colOff>
      <xdr:row>59</xdr:row>
      <xdr:rowOff>5329</xdr:rowOff>
    </xdr:from>
    <xdr:to>
      <xdr:col>15</xdr:col>
      <xdr:colOff>269875</xdr:colOff>
      <xdr:row>59</xdr:row>
      <xdr:rowOff>5329</xdr:rowOff>
    </xdr:to>
    <xdr:cxnSp macro="">
      <xdr:nvCxnSpPr>
        <xdr:cNvPr id="349" name="直線コネクタ 348"/>
        <xdr:cNvCxnSpPr/>
      </xdr:nvCxnSpPr>
      <xdr:spPr>
        <a:xfrm>
          <a:off x="10388600" y="10120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7971</xdr:rowOff>
    </xdr:from>
    <xdr:ext cx="599010" cy="259045"/>
    <xdr:sp macro="" textlink="">
      <xdr:nvSpPr>
        <xdr:cNvPr id="350" name="普通建設事業費最大値テキスト"/>
        <xdr:cNvSpPr txBox="1"/>
      </xdr:nvSpPr>
      <xdr:spPr>
        <a:xfrm>
          <a:off x="10528300" y="84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400,579</a:t>
          </a:r>
          <a:endParaRPr kumimoji="1" lang="ja-JP" altLang="en-US" sz="1000" b="1">
            <a:latin typeface="ＭＳ Ｐゴシック"/>
          </a:endParaRPr>
        </a:p>
      </xdr:txBody>
    </xdr:sp>
    <xdr:clientData/>
  </xdr:oneCellAnchor>
  <xdr:twoCellAnchor>
    <xdr:from>
      <xdr:col>15</xdr:col>
      <xdr:colOff>92075</xdr:colOff>
      <xdr:row>50</xdr:row>
      <xdr:rowOff>61294</xdr:rowOff>
    </xdr:from>
    <xdr:to>
      <xdr:col>15</xdr:col>
      <xdr:colOff>269875</xdr:colOff>
      <xdr:row>50</xdr:row>
      <xdr:rowOff>61294</xdr:rowOff>
    </xdr:to>
    <xdr:cxnSp macro="">
      <xdr:nvCxnSpPr>
        <xdr:cNvPr id="351" name="直線コネクタ 350"/>
        <xdr:cNvCxnSpPr/>
      </xdr:nvCxnSpPr>
      <xdr:spPr>
        <a:xfrm>
          <a:off x="10388600" y="863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35096</xdr:rowOff>
    </xdr:from>
    <xdr:to>
      <xdr:col>15</xdr:col>
      <xdr:colOff>180975</xdr:colOff>
      <xdr:row>57</xdr:row>
      <xdr:rowOff>168957</xdr:rowOff>
    </xdr:to>
    <xdr:cxnSp macro="">
      <xdr:nvCxnSpPr>
        <xdr:cNvPr id="352" name="直線コネクタ 351"/>
        <xdr:cNvCxnSpPr/>
      </xdr:nvCxnSpPr>
      <xdr:spPr>
        <a:xfrm flipV="1">
          <a:off x="9639300" y="9807746"/>
          <a:ext cx="838200" cy="13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50300</xdr:rowOff>
    </xdr:from>
    <xdr:ext cx="534377" cy="259045"/>
    <xdr:sp macro="" textlink="">
      <xdr:nvSpPr>
        <xdr:cNvPr id="353" name="普通建設事業費平均値テキスト"/>
        <xdr:cNvSpPr txBox="1"/>
      </xdr:nvSpPr>
      <xdr:spPr>
        <a:xfrm>
          <a:off x="10528300" y="9822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71873</xdr:rowOff>
    </xdr:from>
    <xdr:to>
      <xdr:col>15</xdr:col>
      <xdr:colOff>231775</xdr:colOff>
      <xdr:row>58</xdr:row>
      <xdr:rowOff>2023</xdr:rowOff>
    </xdr:to>
    <xdr:sp macro="" textlink="">
      <xdr:nvSpPr>
        <xdr:cNvPr id="354" name="フローチャート : 判断 353"/>
        <xdr:cNvSpPr/>
      </xdr:nvSpPr>
      <xdr:spPr>
        <a:xfrm>
          <a:off x="104267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137247</xdr:rowOff>
    </xdr:from>
    <xdr:to>
      <xdr:col>14</xdr:col>
      <xdr:colOff>28575</xdr:colOff>
      <xdr:row>57</xdr:row>
      <xdr:rowOff>168957</xdr:rowOff>
    </xdr:to>
    <xdr:cxnSp macro="">
      <xdr:nvCxnSpPr>
        <xdr:cNvPr id="355" name="直線コネクタ 354"/>
        <xdr:cNvCxnSpPr/>
      </xdr:nvCxnSpPr>
      <xdr:spPr>
        <a:xfrm>
          <a:off x="8750300" y="9738447"/>
          <a:ext cx="889000" cy="20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11919</xdr:rowOff>
    </xdr:from>
    <xdr:to>
      <xdr:col>14</xdr:col>
      <xdr:colOff>79375</xdr:colOff>
      <xdr:row>57</xdr:row>
      <xdr:rowOff>113519</xdr:rowOff>
    </xdr:to>
    <xdr:sp macro="" textlink="">
      <xdr:nvSpPr>
        <xdr:cNvPr id="356" name="フローチャート : 判断 355"/>
        <xdr:cNvSpPr/>
      </xdr:nvSpPr>
      <xdr:spPr>
        <a:xfrm>
          <a:off x="9588500" y="97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130046</xdr:rowOff>
    </xdr:from>
    <xdr:ext cx="534377" cy="259045"/>
    <xdr:sp macro="" textlink="">
      <xdr:nvSpPr>
        <xdr:cNvPr id="357" name="テキスト ボックス 356"/>
        <xdr:cNvSpPr txBox="1"/>
      </xdr:nvSpPr>
      <xdr:spPr>
        <a:xfrm>
          <a:off x="9372111" y="955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137247</xdr:rowOff>
    </xdr:from>
    <xdr:to>
      <xdr:col>12</xdr:col>
      <xdr:colOff>511175</xdr:colOff>
      <xdr:row>58</xdr:row>
      <xdr:rowOff>3394</xdr:rowOff>
    </xdr:to>
    <xdr:cxnSp macro="">
      <xdr:nvCxnSpPr>
        <xdr:cNvPr id="358" name="直線コネクタ 357"/>
        <xdr:cNvCxnSpPr/>
      </xdr:nvCxnSpPr>
      <xdr:spPr>
        <a:xfrm flipV="1">
          <a:off x="7861300" y="9738447"/>
          <a:ext cx="889000" cy="20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52918</xdr:rowOff>
    </xdr:from>
    <xdr:to>
      <xdr:col>12</xdr:col>
      <xdr:colOff>561975</xdr:colOff>
      <xdr:row>57</xdr:row>
      <xdr:rowOff>154518</xdr:rowOff>
    </xdr:to>
    <xdr:sp macro="" textlink="">
      <xdr:nvSpPr>
        <xdr:cNvPr id="359" name="フローチャート : 判断 358"/>
        <xdr:cNvSpPr/>
      </xdr:nvSpPr>
      <xdr:spPr>
        <a:xfrm>
          <a:off x="8699500" y="982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145645</xdr:rowOff>
    </xdr:from>
    <xdr:ext cx="534377" cy="259045"/>
    <xdr:sp macro="" textlink="">
      <xdr:nvSpPr>
        <xdr:cNvPr id="360" name="テキスト ボックス 359"/>
        <xdr:cNvSpPr txBox="1"/>
      </xdr:nvSpPr>
      <xdr:spPr>
        <a:xfrm>
          <a:off x="8483111" y="991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108980</xdr:rowOff>
    </xdr:from>
    <xdr:to>
      <xdr:col>11</xdr:col>
      <xdr:colOff>307975</xdr:colOff>
      <xdr:row>58</xdr:row>
      <xdr:rowOff>3394</xdr:rowOff>
    </xdr:to>
    <xdr:cxnSp macro="">
      <xdr:nvCxnSpPr>
        <xdr:cNvPr id="361" name="直線コネクタ 360"/>
        <xdr:cNvCxnSpPr/>
      </xdr:nvCxnSpPr>
      <xdr:spPr>
        <a:xfrm>
          <a:off x="6972300" y="9881630"/>
          <a:ext cx="889000" cy="6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70589</xdr:rowOff>
    </xdr:from>
    <xdr:to>
      <xdr:col>11</xdr:col>
      <xdr:colOff>358775</xdr:colOff>
      <xdr:row>58</xdr:row>
      <xdr:rowOff>739</xdr:rowOff>
    </xdr:to>
    <xdr:sp macro="" textlink="">
      <xdr:nvSpPr>
        <xdr:cNvPr id="362" name="フローチャート : 判断 361"/>
        <xdr:cNvSpPr/>
      </xdr:nvSpPr>
      <xdr:spPr>
        <a:xfrm>
          <a:off x="7810500" y="984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17266</xdr:rowOff>
    </xdr:from>
    <xdr:ext cx="534377" cy="259045"/>
    <xdr:sp macro="" textlink="">
      <xdr:nvSpPr>
        <xdr:cNvPr id="363" name="テキスト ボックス 362"/>
        <xdr:cNvSpPr txBox="1"/>
      </xdr:nvSpPr>
      <xdr:spPr>
        <a:xfrm>
          <a:off x="7594111" y="961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102018</xdr:rowOff>
    </xdr:from>
    <xdr:to>
      <xdr:col>10</xdr:col>
      <xdr:colOff>155575</xdr:colOff>
      <xdr:row>58</xdr:row>
      <xdr:rowOff>32168</xdr:rowOff>
    </xdr:to>
    <xdr:sp macro="" textlink="">
      <xdr:nvSpPr>
        <xdr:cNvPr id="364" name="フローチャート : 判断 363"/>
        <xdr:cNvSpPr/>
      </xdr:nvSpPr>
      <xdr:spPr>
        <a:xfrm>
          <a:off x="6921500" y="987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23295</xdr:rowOff>
    </xdr:from>
    <xdr:ext cx="534377" cy="259045"/>
    <xdr:sp macro="" textlink="">
      <xdr:nvSpPr>
        <xdr:cNvPr id="365" name="テキスト ボックス 364"/>
        <xdr:cNvSpPr txBox="1"/>
      </xdr:nvSpPr>
      <xdr:spPr>
        <a:xfrm>
          <a:off x="6705111" y="996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155746</xdr:rowOff>
    </xdr:from>
    <xdr:to>
      <xdr:col>15</xdr:col>
      <xdr:colOff>231775</xdr:colOff>
      <xdr:row>57</xdr:row>
      <xdr:rowOff>85896</xdr:rowOff>
    </xdr:to>
    <xdr:sp macro="" textlink="">
      <xdr:nvSpPr>
        <xdr:cNvPr id="371" name="円/楕円 370"/>
        <xdr:cNvSpPr/>
      </xdr:nvSpPr>
      <xdr:spPr>
        <a:xfrm>
          <a:off x="10426700" y="975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7173</xdr:rowOff>
    </xdr:from>
    <xdr:ext cx="534377" cy="259045"/>
    <xdr:sp macro="" textlink="">
      <xdr:nvSpPr>
        <xdr:cNvPr id="372" name="普通建設事業費該当値テキスト"/>
        <xdr:cNvSpPr txBox="1"/>
      </xdr:nvSpPr>
      <xdr:spPr>
        <a:xfrm>
          <a:off x="10528300" y="960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92,455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118157</xdr:rowOff>
    </xdr:from>
    <xdr:to>
      <xdr:col>14</xdr:col>
      <xdr:colOff>79375</xdr:colOff>
      <xdr:row>58</xdr:row>
      <xdr:rowOff>48307</xdr:rowOff>
    </xdr:to>
    <xdr:sp macro="" textlink="">
      <xdr:nvSpPr>
        <xdr:cNvPr id="373" name="円/楕円 372"/>
        <xdr:cNvSpPr/>
      </xdr:nvSpPr>
      <xdr:spPr>
        <a:xfrm>
          <a:off x="9588500" y="989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39434</xdr:rowOff>
    </xdr:from>
    <xdr:ext cx="534377" cy="259045"/>
    <xdr:sp macro="" textlink="">
      <xdr:nvSpPr>
        <xdr:cNvPr id="374" name="テキスト ボックス 373"/>
        <xdr:cNvSpPr txBox="1"/>
      </xdr:nvSpPr>
      <xdr:spPr>
        <a:xfrm>
          <a:off x="9372111" y="998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57,321</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86447</xdr:rowOff>
    </xdr:from>
    <xdr:to>
      <xdr:col>12</xdr:col>
      <xdr:colOff>561975</xdr:colOff>
      <xdr:row>57</xdr:row>
      <xdr:rowOff>16597</xdr:rowOff>
    </xdr:to>
    <xdr:sp macro="" textlink="">
      <xdr:nvSpPr>
        <xdr:cNvPr id="375" name="円/楕円 374"/>
        <xdr:cNvSpPr/>
      </xdr:nvSpPr>
      <xdr:spPr>
        <a:xfrm>
          <a:off x="8699500" y="968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33124</xdr:rowOff>
    </xdr:from>
    <xdr:ext cx="599010" cy="259045"/>
    <xdr:sp macro="" textlink="">
      <xdr:nvSpPr>
        <xdr:cNvPr id="376" name="テキスト ボックス 375"/>
        <xdr:cNvSpPr txBox="1"/>
      </xdr:nvSpPr>
      <xdr:spPr>
        <a:xfrm>
          <a:off x="8450794" y="9462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110,644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124044</xdr:rowOff>
    </xdr:from>
    <xdr:to>
      <xdr:col>11</xdr:col>
      <xdr:colOff>358775</xdr:colOff>
      <xdr:row>58</xdr:row>
      <xdr:rowOff>54194</xdr:rowOff>
    </xdr:to>
    <xdr:sp macro="" textlink="">
      <xdr:nvSpPr>
        <xdr:cNvPr id="377" name="円/楕円 376"/>
        <xdr:cNvSpPr/>
      </xdr:nvSpPr>
      <xdr:spPr>
        <a:xfrm>
          <a:off x="7810500" y="989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45321</xdr:rowOff>
    </xdr:from>
    <xdr:ext cx="534377" cy="259045"/>
    <xdr:sp macro="" textlink="">
      <xdr:nvSpPr>
        <xdr:cNvPr id="378" name="テキスト ボックス 377"/>
        <xdr:cNvSpPr txBox="1"/>
      </xdr:nvSpPr>
      <xdr:spPr>
        <a:xfrm>
          <a:off x="7594111" y="99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55,776</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58180</xdr:rowOff>
    </xdr:from>
    <xdr:to>
      <xdr:col>10</xdr:col>
      <xdr:colOff>155575</xdr:colOff>
      <xdr:row>57</xdr:row>
      <xdr:rowOff>159780</xdr:rowOff>
    </xdr:to>
    <xdr:sp macro="" textlink="">
      <xdr:nvSpPr>
        <xdr:cNvPr id="379" name="円/楕円 378"/>
        <xdr:cNvSpPr/>
      </xdr:nvSpPr>
      <xdr:spPr>
        <a:xfrm>
          <a:off x="6921500" y="98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4857</xdr:rowOff>
    </xdr:from>
    <xdr:ext cx="534377" cy="259045"/>
    <xdr:sp macro="" textlink="">
      <xdr:nvSpPr>
        <xdr:cNvPr id="380" name="テキスト ボックス 379"/>
        <xdr:cNvSpPr txBox="1"/>
      </xdr:nvSpPr>
      <xdr:spPr>
        <a:xfrm>
          <a:off x="6705111" y="960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73,063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95607</xdr:rowOff>
    </xdr:from>
    <xdr:to>
      <xdr:col>15</xdr:col>
      <xdr:colOff>180340</xdr:colOff>
      <xdr:row>79</xdr:row>
      <xdr:rowOff>44450</xdr:rowOff>
    </xdr:to>
    <xdr:cxnSp macro="">
      <xdr:nvCxnSpPr>
        <xdr:cNvPr id="404" name="直線コネクタ 403"/>
        <xdr:cNvCxnSpPr/>
      </xdr:nvCxnSpPr>
      <xdr:spPr>
        <a:xfrm flipV="1">
          <a:off x="10475595" y="12268557"/>
          <a:ext cx="1270" cy="1320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42284</xdr:rowOff>
    </xdr:from>
    <xdr:ext cx="599010" cy="259045"/>
    <xdr:sp macro="" textlink="">
      <xdr:nvSpPr>
        <xdr:cNvPr id="407" name="普通建設事業費 （ うち新規整備　）最大値テキスト"/>
        <xdr:cNvSpPr txBox="1"/>
      </xdr:nvSpPr>
      <xdr:spPr>
        <a:xfrm>
          <a:off x="10528300" y="12043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346,573</a:t>
          </a:r>
          <a:endParaRPr kumimoji="1" lang="ja-JP" altLang="en-US" sz="1000" b="1">
            <a:latin typeface="ＭＳ Ｐゴシック"/>
          </a:endParaRPr>
        </a:p>
      </xdr:txBody>
    </xdr:sp>
    <xdr:clientData/>
  </xdr:oneCellAnchor>
  <xdr:twoCellAnchor>
    <xdr:from>
      <xdr:col>15</xdr:col>
      <xdr:colOff>92075</xdr:colOff>
      <xdr:row>71</xdr:row>
      <xdr:rowOff>95607</xdr:rowOff>
    </xdr:from>
    <xdr:to>
      <xdr:col>15</xdr:col>
      <xdr:colOff>269875</xdr:colOff>
      <xdr:row>71</xdr:row>
      <xdr:rowOff>95607</xdr:rowOff>
    </xdr:to>
    <xdr:cxnSp macro="">
      <xdr:nvCxnSpPr>
        <xdr:cNvPr id="408" name="直線コネクタ 407"/>
        <xdr:cNvCxnSpPr/>
      </xdr:nvCxnSpPr>
      <xdr:spPr>
        <a:xfrm>
          <a:off x="10388600" y="1226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133654</xdr:rowOff>
    </xdr:from>
    <xdr:to>
      <xdr:col>15</xdr:col>
      <xdr:colOff>180975</xdr:colOff>
      <xdr:row>78</xdr:row>
      <xdr:rowOff>150075</xdr:rowOff>
    </xdr:to>
    <xdr:cxnSp macro="">
      <xdr:nvCxnSpPr>
        <xdr:cNvPr id="409" name="直線コネクタ 408"/>
        <xdr:cNvCxnSpPr/>
      </xdr:nvCxnSpPr>
      <xdr:spPr>
        <a:xfrm flipV="1">
          <a:off x="9639300" y="13335304"/>
          <a:ext cx="838200" cy="18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27021</xdr:rowOff>
    </xdr:from>
    <xdr:ext cx="534377" cy="259045"/>
    <xdr:sp macro="" textlink="">
      <xdr:nvSpPr>
        <xdr:cNvPr id="410" name="普通建設事業費 （ うち新規整備　）平均値テキスト"/>
        <xdr:cNvSpPr txBox="1"/>
      </xdr:nvSpPr>
      <xdr:spPr>
        <a:xfrm>
          <a:off x="10528300" y="13400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30,579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48594</xdr:rowOff>
    </xdr:from>
    <xdr:to>
      <xdr:col>15</xdr:col>
      <xdr:colOff>231775</xdr:colOff>
      <xdr:row>78</xdr:row>
      <xdr:rowOff>150194</xdr:rowOff>
    </xdr:to>
    <xdr:sp macro="" textlink="">
      <xdr:nvSpPr>
        <xdr:cNvPr id="411" name="フローチャート : 判断 410"/>
        <xdr:cNvSpPr/>
      </xdr:nvSpPr>
      <xdr:spPr>
        <a:xfrm>
          <a:off x="10426700" y="1342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11202</xdr:rowOff>
    </xdr:from>
    <xdr:to>
      <xdr:col>14</xdr:col>
      <xdr:colOff>79375</xdr:colOff>
      <xdr:row>78</xdr:row>
      <xdr:rowOff>112802</xdr:rowOff>
    </xdr:to>
    <xdr:sp macro="" textlink="">
      <xdr:nvSpPr>
        <xdr:cNvPr id="412" name="フローチャート : 判断 411"/>
        <xdr:cNvSpPr/>
      </xdr:nvSpPr>
      <xdr:spPr>
        <a:xfrm>
          <a:off x="9588500" y="1338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129329</xdr:rowOff>
    </xdr:from>
    <xdr:ext cx="534377" cy="259045"/>
    <xdr:sp macro="" textlink="">
      <xdr:nvSpPr>
        <xdr:cNvPr id="413" name="テキスト ボックス 412"/>
        <xdr:cNvSpPr txBox="1"/>
      </xdr:nvSpPr>
      <xdr:spPr>
        <a:xfrm>
          <a:off x="9372111" y="1315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82854</xdr:rowOff>
    </xdr:from>
    <xdr:to>
      <xdr:col>15</xdr:col>
      <xdr:colOff>231775</xdr:colOff>
      <xdr:row>78</xdr:row>
      <xdr:rowOff>13004</xdr:rowOff>
    </xdr:to>
    <xdr:sp macro="" textlink="">
      <xdr:nvSpPr>
        <xdr:cNvPr id="419" name="円/楕円 418"/>
        <xdr:cNvSpPr/>
      </xdr:nvSpPr>
      <xdr:spPr>
        <a:xfrm>
          <a:off x="10426700" y="1328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105731</xdr:rowOff>
    </xdr:from>
    <xdr:ext cx="534377" cy="259045"/>
    <xdr:sp macro="" textlink="">
      <xdr:nvSpPr>
        <xdr:cNvPr id="420" name="普通建設事業費 （ うち新規整備　）該当値テキスト"/>
        <xdr:cNvSpPr txBox="1"/>
      </xdr:nvSpPr>
      <xdr:spPr>
        <a:xfrm>
          <a:off x="10528300" y="1313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66,587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99275</xdr:rowOff>
    </xdr:from>
    <xdr:to>
      <xdr:col>14</xdr:col>
      <xdr:colOff>79375</xdr:colOff>
      <xdr:row>79</xdr:row>
      <xdr:rowOff>29425</xdr:rowOff>
    </xdr:to>
    <xdr:sp macro="" textlink="">
      <xdr:nvSpPr>
        <xdr:cNvPr id="421" name="円/楕円 420"/>
        <xdr:cNvSpPr/>
      </xdr:nvSpPr>
      <xdr:spPr>
        <a:xfrm>
          <a:off x="9588500" y="1347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20552</xdr:rowOff>
    </xdr:from>
    <xdr:ext cx="534377" cy="259045"/>
    <xdr:sp macro="" textlink="">
      <xdr:nvSpPr>
        <xdr:cNvPr id="422" name="テキスト ボックス 421"/>
        <xdr:cNvSpPr txBox="1"/>
      </xdr:nvSpPr>
      <xdr:spPr>
        <a:xfrm>
          <a:off x="9372111" y="1356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17,277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6" name="テキスト ボックス 43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8" name="テキスト ボックス 43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0" name="テキスト ボックス 43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2" name="テキスト ボックス 44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26415</xdr:rowOff>
    </xdr:from>
    <xdr:to>
      <xdr:col>15</xdr:col>
      <xdr:colOff>180340</xdr:colOff>
      <xdr:row>98</xdr:row>
      <xdr:rowOff>139179</xdr:rowOff>
    </xdr:to>
    <xdr:cxnSp macro="">
      <xdr:nvCxnSpPr>
        <xdr:cNvPr id="444" name="直線コネクタ 443"/>
        <xdr:cNvCxnSpPr/>
      </xdr:nvCxnSpPr>
      <xdr:spPr>
        <a:xfrm flipV="1">
          <a:off x="10475595" y="15799815"/>
          <a:ext cx="1270" cy="114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143006</xdr:rowOff>
    </xdr:from>
    <xdr:ext cx="378565" cy="259045"/>
    <xdr:sp macro="" textlink="">
      <xdr:nvSpPr>
        <xdr:cNvPr id="445" name="普通建設事業費 （ うち更新整備　）最小値テキスト"/>
        <xdr:cNvSpPr txBox="1"/>
      </xdr:nvSpPr>
      <xdr:spPr>
        <a:xfrm>
          <a:off x="10528300" y="16945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a:t>
          </a:r>
          <a:endParaRPr kumimoji="1" lang="ja-JP" altLang="en-US" sz="1000" b="1">
            <a:latin typeface="ＭＳ Ｐゴシック"/>
          </a:endParaRPr>
        </a:p>
      </xdr:txBody>
    </xdr:sp>
    <xdr:clientData/>
  </xdr:oneCellAnchor>
  <xdr:twoCellAnchor>
    <xdr:from>
      <xdr:col>15</xdr:col>
      <xdr:colOff>92075</xdr:colOff>
      <xdr:row>98</xdr:row>
      <xdr:rowOff>139179</xdr:rowOff>
    </xdr:from>
    <xdr:to>
      <xdr:col>15</xdr:col>
      <xdr:colOff>269875</xdr:colOff>
      <xdr:row>98</xdr:row>
      <xdr:rowOff>139179</xdr:rowOff>
    </xdr:to>
    <xdr:cxnSp macro="">
      <xdr:nvCxnSpPr>
        <xdr:cNvPr id="446" name="直線コネクタ 445"/>
        <xdr:cNvCxnSpPr/>
      </xdr:nvCxnSpPr>
      <xdr:spPr>
        <a:xfrm>
          <a:off x="10388600" y="1694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144542</xdr:rowOff>
    </xdr:from>
    <xdr:ext cx="599010" cy="259045"/>
    <xdr:sp macro="" textlink="">
      <xdr:nvSpPr>
        <xdr:cNvPr id="447" name="普通建設事業費 （ うち更新整備　）最大値テキスト"/>
        <xdr:cNvSpPr txBox="1"/>
      </xdr:nvSpPr>
      <xdr:spPr>
        <a:xfrm>
          <a:off x="10528300" y="15575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249,778</a:t>
          </a:r>
          <a:endParaRPr kumimoji="1" lang="ja-JP" altLang="en-US" sz="1000" b="1">
            <a:latin typeface="ＭＳ Ｐゴシック"/>
          </a:endParaRPr>
        </a:p>
      </xdr:txBody>
    </xdr:sp>
    <xdr:clientData/>
  </xdr:oneCellAnchor>
  <xdr:twoCellAnchor>
    <xdr:from>
      <xdr:col>15</xdr:col>
      <xdr:colOff>92075</xdr:colOff>
      <xdr:row>92</xdr:row>
      <xdr:rowOff>26415</xdr:rowOff>
    </xdr:from>
    <xdr:to>
      <xdr:col>15</xdr:col>
      <xdr:colOff>269875</xdr:colOff>
      <xdr:row>92</xdr:row>
      <xdr:rowOff>26415</xdr:rowOff>
    </xdr:to>
    <xdr:cxnSp macro="">
      <xdr:nvCxnSpPr>
        <xdr:cNvPr id="448" name="直線コネクタ 447"/>
        <xdr:cNvCxnSpPr/>
      </xdr:nvCxnSpPr>
      <xdr:spPr>
        <a:xfrm>
          <a:off x="10388600" y="15799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161545</xdr:rowOff>
    </xdr:from>
    <xdr:to>
      <xdr:col>15</xdr:col>
      <xdr:colOff>180975</xdr:colOff>
      <xdr:row>98</xdr:row>
      <xdr:rowOff>25185</xdr:rowOff>
    </xdr:to>
    <xdr:cxnSp macro="">
      <xdr:nvCxnSpPr>
        <xdr:cNvPr id="449" name="直線コネクタ 448"/>
        <xdr:cNvCxnSpPr/>
      </xdr:nvCxnSpPr>
      <xdr:spPr>
        <a:xfrm>
          <a:off x="9639300" y="16792195"/>
          <a:ext cx="838200" cy="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155060</xdr:rowOff>
    </xdr:from>
    <xdr:ext cx="534377" cy="259045"/>
    <xdr:sp macro="" textlink="">
      <xdr:nvSpPr>
        <xdr:cNvPr id="450" name="普通建設事業費 （ うち更新整備　）平均値テキスト"/>
        <xdr:cNvSpPr txBox="1"/>
      </xdr:nvSpPr>
      <xdr:spPr>
        <a:xfrm>
          <a:off x="10528300" y="16614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28,033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132183</xdr:rowOff>
    </xdr:from>
    <xdr:to>
      <xdr:col>15</xdr:col>
      <xdr:colOff>231775</xdr:colOff>
      <xdr:row>98</xdr:row>
      <xdr:rowOff>62333</xdr:rowOff>
    </xdr:to>
    <xdr:sp macro="" textlink="">
      <xdr:nvSpPr>
        <xdr:cNvPr id="451" name="フローチャート : 判断 450"/>
        <xdr:cNvSpPr/>
      </xdr:nvSpPr>
      <xdr:spPr>
        <a:xfrm>
          <a:off x="10426700" y="1676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115601</xdr:rowOff>
    </xdr:from>
    <xdr:to>
      <xdr:col>14</xdr:col>
      <xdr:colOff>79375</xdr:colOff>
      <xdr:row>98</xdr:row>
      <xdr:rowOff>45751</xdr:rowOff>
    </xdr:to>
    <xdr:sp macro="" textlink="">
      <xdr:nvSpPr>
        <xdr:cNvPr id="452" name="フローチャート : 判断 451"/>
        <xdr:cNvSpPr/>
      </xdr:nvSpPr>
      <xdr:spPr>
        <a:xfrm>
          <a:off x="9588500" y="1674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36878</xdr:rowOff>
    </xdr:from>
    <xdr:ext cx="534377" cy="259045"/>
    <xdr:sp macro="" textlink="">
      <xdr:nvSpPr>
        <xdr:cNvPr id="453" name="テキスト ボックス 452"/>
        <xdr:cNvSpPr txBox="1"/>
      </xdr:nvSpPr>
      <xdr:spPr>
        <a:xfrm>
          <a:off x="9372111" y="1683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145835</xdr:rowOff>
    </xdr:from>
    <xdr:to>
      <xdr:col>15</xdr:col>
      <xdr:colOff>231775</xdr:colOff>
      <xdr:row>98</xdr:row>
      <xdr:rowOff>75985</xdr:rowOff>
    </xdr:to>
    <xdr:sp macro="" textlink="">
      <xdr:nvSpPr>
        <xdr:cNvPr id="459" name="円/楕円 458"/>
        <xdr:cNvSpPr/>
      </xdr:nvSpPr>
      <xdr:spPr>
        <a:xfrm>
          <a:off x="10426700" y="167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110610</xdr:rowOff>
    </xdr:from>
    <xdr:ext cx="534377" cy="259045"/>
    <xdr:sp macro="" textlink="">
      <xdr:nvSpPr>
        <xdr:cNvPr id="460" name="普通建設事業費 （ うち更新整備　）該当値テキスト"/>
        <xdr:cNvSpPr txBox="1"/>
      </xdr:nvSpPr>
      <xdr:spPr>
        <a:xfrm>
          <a:off x="10528300" y="1674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25,047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110745</xdr:rowOff>
    </xdr:from>
    <xdr:to>
      <xdr:col>14</xdr:col>
      <xdr:colOff>79375</xdr:colOff>
      <xdr:row>98</xdr:row>
      <xdr:rowOff>40895</xdr:rowOff>
    </xdr:to>
    <xdr:sp macro="" textlink="">
      <xdr:nvSpPr>
        <xdr:cNvPr id="461" name="円/楕円 460"/>
        <xdr:cNvSpPr/>
      </xdr:nvSpPr>
      <xdr:spPr>
        <a:xfrm>
          <a:off x="9588500" y="1674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57422</xdr:rowOff>
    </xdr:from>
    <xdr:ext cx="534377" cy="259045"/>
    <xdr:sp macro="" textlink="">
      <xdr:nvSpPr>
        <xdr:cNvPr id="462" name="テキスト ボックス 461"/>
        <xdr:cNvSpPr txBox="1"/>
      </xdr:nvSpPr>
      <xdr:spPr>
        <a:xfrm>
          <a:off x="9372111" y="1651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32,722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3" name="正方形/長方形 46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4" name="正方形/長方形 46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5" name="正方形/長方形 46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6" name="正方形/長方形 46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7" name="正方形/長方形 46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8" name="正方形/長方形 46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9" name="正方形/長方形 46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0" name="正方形/長方形 46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1" name="テキスト ボックス 47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2" name="直線コネクタ 47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3" name="直線コネクタ 472"/>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4" name="テキスト ボックス 473"/>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5" name="直線コネクタ 47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6" name="テキスト ボックス 47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7" name="直線コネクタ 476"/>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111777</xdr:rowOff>
    </xdr:from>
    <xdr:ext cx="531299" cy="259045"/>
    <xdr:sp macro="" textlink="">
      <xdr:nvSpPr>
        <xdr:cNvPr id="478" name="テキスト ボックス 477"/>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0" name="テキスト ボックス 47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77121</xdr:rowOff>
    </xdr:from>
    <xdr:to>
      <xdr:col>23</xdr:col>
      <xdr:colOff>516889</xdr:colOff>
      <xdr:row>38</xdr:row>
      <xdr:rowOff>25400</xdr:rowOff>
    </xdr:to>
    <xdr:cxnSp macro="">
      <xdr:nvCxnSpPr>
        <xdr:cNvPr id="482" name="直線コネクタ 481"/>
        <xdr:cNvCxnSpPr/>
      </xdr:nvCxnSpPr>
      <xdr:spPr>
        <a:xfrm flipV="1">
          <a:off x="16317595" y="5392071"/>
          <a:ext cx="1269" cy="11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29227</xdr:rowOff>
    </xdr:from>
    <xdr:ext cx="249299" cy="259045"/>
    <xdr:sp macro="" textlink="">
      <xdr:nvSpPr>
        <xdr:cNvPr id="483"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4" name="直線コネクタ 483"/>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23798</xdr:rowOff>
    </xdr:from>
    <xdr:ext cx="534377" cy="259045"/>
    <xdr:sp macro="" textlink="">
      <xdr:nvSpPr>
        <xdr:cNvPr id="485" name="災害復旧事業費最大値テキスト"/>
        <xdr:cNvSpPr txBox="1"/>
      </xdr:nvSpPr>
      <xdr:spPr>
        <a:xfrm>
          <a:off x="16370300" y="51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20,095</a:t>
          </a:r>
          <a:endParaRPr kumimoji="1" lang="ja-JP" altLang="en-US" sz="1000" b="1">
            <a:latin typeface="ＭＳ Ｐゴシック"/>
          </a:endParaRPr>
        </a:p>
      </xdr:txBody>
    </xdr:sp>
    <xdr:clientData/>
  </xdr:oneCellAnchor>
  <xdr:twoCellAnchor>
    <xdr:from>
      <xdr:col>23</xdr:col>
      <xdr:colOff>428625</xdr:colOff>
      <xdr:row>31</xdr:row>
      <xdr:rowOff>77121</xdr:rowOff>
    </xdr:from>
    <xdr:to>
      <xdr:col>23</xdr:col>
      <xdr:colOff>606425</xdr:colOff>
      <xdr:row>31</xdr:row>
      <xdr:rowOff>77121</xdr:rowOff>
    </xdr:to>
    <xdr:cxnSp macro="">
      <xdr:nvCxnSpPr>
        <xdr:cNvPr id="486" name="直線コネクタ 485"/>
        <xdr:cNvCxnSpPr/>
      </xdr:nvCxnSpPr>
      <xdr:spPr>
        <a:xfrm>
          <a:off x="16230600" y="5392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116440</xdr:rowOff>
    </xdr:from>
    <xdr:to>
      <xdr:col>23</xdr:col>
      <xdr:colOff>517525</xdr:colOff>
      <xdr:row>38</xdr:row>
      <xdr:rowOff>25400</xdr:rowOff>
    </xdr:to>
    <xdr:cxnSp macro="">
      <xdr:nvCxnSpPr>
        <xdr:cNvPr id="487" name="直線コネクタ 486"/>
        <xdr:cNvCxnSpPr/>
      </xdr:nvCxnSpPr>
      <xdr:spPr>
        <a:xfrm>
          <a:off x="15481300" y="6460090"/>
          <a:ext cx="838200" cy="8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77087</xdr:rowOff>
    </xdr:from>
    <xdr:ext cx="469744" cy="259045"/>
    <xdr:sp macro="" textlink="">
      <xdr:nvSpPr>
        <xdr:cNvPr id="488" name="災害復旧事業費平均値テキスト"/>
        <xdr:cNvSpPr txBox="1"/>
      </xdr:nvSpPr>
      <xdr:spPr>
        <a:xfrm>
          <a:off x="16370300" y="6249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54210</xdr:rowOff>
    </xdr:from>
    <xdr:to>
      <xdr:col>23</xdr:col>
      <xdr:colOff>568325</xdr:colOff>
      <xdr:row>37</xdr:row>
      <xdr:rowOff>155810</xdr:rowOff>
    </xdr:to>
    <xdr:sp macro="" textlink="">
      <xdr:nvSpPr>
        <xdr:cNvPr id="489" name="フローチャート : 判断 488"/>
        <xdr:cNvSpPr/>
      </xdr:nvSpPr>
      <xdr:spPr>
        <a:xfrm>
          <a:off x="16268700" y="639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66605</xdr:rowOff>
    </xdr:from>
    <xdr:to>
      <xdr:col>22</xdr:col>
      <xdr:colOff>365125</xdr:colOff>
      <xdr:row>37</xdr:row>
      <xdr:rowOff>116440</xdr:rowOff>
    </xdr:to>
    <xdr:cxnSp macro="">
      <xdr:nvCxnSpPr>
        <xdr:cNvPr id="490" name="直線コネクタ 489"/>
        <xdr:cNvCxnSpPr/>
      </xdr:nvCxnSpPr>
      <xdr:spPr>
        <a:xfrm>
          <a:off x="14592300" y="6410255"/>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115760</xdr:rowOff>
    </xdr:from>
    <xdr:to>
      <xdr:col>22</xdr:col>
      <xdr:colOff>415925</xdr:colOff>
      <xdr:row>37</xdr:row>
      <xdr:rowOff>45910</xdr:rowOff>
    </xdr:to>
    <xdr:sp macro="" textlink="">
      <xdr:nvSpPr>
        <xdr:cNvPr id="491" name="フローチャート : 判断 490"/>
        <xdr:cNvSpPr/>
      </xdr:nvSpPr>
      <xdr:spPr>
        <a:xfrm>
          <a:off x="15430500" y="628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35</xdr:row>
      <xdr:rowOff>62437</xdr:rowOff>
    </xdr:from>
    <xdr:ext cx="469744" cy="259045"/>
    <xdr:sp macro="" textlink="">
      <xdr:nvSpPr>
        <xdr:cNvPr id="492" name="テキスト ボックス 491"/>
        <xdr:cNvSpPr txBox="1"/>
      </xdr:nvSpPr>
      <xdr:spPr>
        <a:xfrm>
          <a:off x="15246427" y="606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121126</xdr:rowOff>
    </xdr:from>
    <xdr:to>
      <xdr:col>21</xdr:col>
      <xdr:colOff>161925</xdr:colOff>
      <xdr:row>37</xdr:row>
      <xdr:rowOff>66605</xdr:rowOff>
    </xdr:to>
    <xdr:cxnSp macro="">
      <xdr:nvCxnSpPr>
        <xdr:cNvPr id="493" name="直線コネクタ 492"/>
        <xdr:cNvCxnSpPr/>
      </xdr:nvCxnSpPr>
      <xdr:spPr>
        <a:xfrm>
          <a:off x="13703300" y="5950426"/>
          <a:ext cx="889000" cy="45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126448</xdr:rowOff>
    </xdr:from>
    <xdr:to>
      <xdr:col>21</xdr:col>
      <xdr:colOff>212725</xdr:colOff>
      <xdr:row>37</xdr:row>
      <xdr:rowOff>56598</xdr:rowOff>
    </xdr:to>
    <xdr:sp macro="" textlink="">
      <xdr:nvSpPr>
        <xdr:cNvPr id="494" name="フローチャート : 判断 493"/>
        <xdr:cNvSpPr/>
      </xdr:nvSpPr>
      <xdr:spPr>
        <a:xfrm>
          <a:off x="14541500" y="629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73125</xdr:rowOff>
    </xdr:from>
    <xdr:ext cx="469744" cy="259045"/>
    <xdr:sp macro="" textlink="">
      <xdr:nvSpPr>
        <xdr:cNvPr id="495" name="テキスト ボックス 494"/>
        <xdr:cNvSpPr txBox="1"/>
      </xdr:nvSpPr>
      <xdr:spPr>
        <a:xfrm>
          <a:off x="14357427" y="607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121126</xdr:rowOff>
    </xdr:from>
    <xdr:to>
      <xdr:col>19</xdr:col>
      <xdr:colOff>644525</xdr:colOff>
      <xdr:row>38</xdr:row>
      <xdr:rowOff>25400</xdr:rowOff>
    </xdr:to>
    <xdr:cxnSp macro="">
      <xdr:nvCxnSpPr>
        <xdr:cNvPr id="496" name="直線コネクタ 495"/>
        <xdr:cNvCxnSpPr/>
      </xdr:nvCxnSpPr>
      <xdr:spPr>
        <a:xfrm flipV="1">
          <a:off x="12814300" y="5950426"/>
          <a:ext cx="889000" cy="59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32</xdr:row>
      <xdr:rowOff>135249</xdr:rowOff>
    </xdr:from>
    <xdr:to>
      <xdr:col>20</xdr:col>
      <xdr:colOff>9525</xdr:colOff>
      <xdr:row>33</xdr:row>
      <xdr:rowOff>65399</xdr:rowOff>
    </xdr:to>
    <xdr:sp macro="" textlink="">
      <xdr:nvSpPr>
        <xdr:cNvPr id="497" name="フローチャート : 判断 496"/>
        <xdr:cNvSpPr/>
      </xdr:nvSpPr>
      <xdr:spPr>
        <a:xfrm>
          <a:off x="13652500" y="562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31</xdr:row>
      <xdr:rowOff>81926</xdr:rowOff>
    </xdr:from>
    <xdr:ext cx="534377" cy="259045"/>
    <xdr:sp macro="" textlink="">
      <xdr:nvSpPr>
        <xdr:cNvPr id="498" name="テキスト ボックス 497"/>
        <xdr:cNvSpPr txBox="1"/>
      </xdr:nvSpPr>
      <xdr:spPr>
        <a:xfrm>
          <a:off x="13436111" y="539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109017</xdr:rowOff>
    </xdr:from>
    <xdr:to>
      <xdr:col>18</xdr:col>
      <xdr:colOff>492125</xdr:colOff>
      <xdr:row>36</xdr:row>
      <xdr:rowOff>39167</xdr:rowOff>
    </xdr:to>
    <xdr:sp macro="" textlink="">
      <xdr:nvSpPr>
        <xdr:cNvPr id="499" name="フローチャート : 判断 498"/>
        <xdr:cNvSpPr/>
      </xdr:nvSpPr>
      <xdr:spPr>
        <a:xfrm>
          <a:off x="12763500" y="6109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55694</xdr:rowOff>
    </xdr:from>
    <xdr:ext cx="469744" cy="259045"/>
    <xdr:sp macro="" textlink="">
      <xdr:nvSpPr>
        <xdr:cNvPr id="500" name="テキスト ボックス 499"/>
        <xdr:cNvSpPr txBox="1"/>
      </xdr:nvSpPr>
      <xdr:spPr>
        <a:xfrm>
          <a:off x="12579427" y="588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146050</xdr:rowOff>
    </xdr:from>
    <xdr:to>
      <xdr:col>23</xdr:col>
      <xdr:colOff>568325</xdr:colOff>
      <xdr:row>38</xdr:row>
      <xdr:rowOff>76200</xdr:rowOff>
    </xdr:to>
    <xdr:sp macro="" textlink="">
      <xdr:nvSpPr>
        <xdr:cNvPr id="506" name="円/楕円 505"/>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60977</xdr:rowOff>
    </xdr:from>
    <xdr:ext cx="249299" cy="259045"/>
    <xdr:sp macro="" textlink="">
      <xdr:nvSpPr>
        <xdr:cNvPr id="507" name="災害復旧事業費該当値テキスト"/>
        <xdr:cNvSpPr txBox="1"/>
      </xdr:nvSpPr>
      <xdr:spPr>
        <a:xfrm>
          <a:off x="16370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65640</xdr:rowOff>
    </xdr:from>
    <xdr:to>
      <xdr:col>22</xdr:col>
      <xdr:colOff>415925</xdr:colOff>
      <xdr:row>37</xdr:row>
      <xdr:rowOff>167239</xdr:rowOff>
    </xdr:to>
    <xdr:sp macro="" textlink="">
      <xdr:nvSpPr>
        <xdr:cNvPr id="508" name="円/楕円 507"/>
        <xdr:cNvSpPr/>
      </xdr:nvSpPr>
      <xdr:spPr>
        <a:xfrm>
          <a:off x="15430500" y="6409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158367</xdr:rowOff>
    </xdr:from>
    <xdr:ext cx="469744" cy="259045"/>
    <xdr:sp macro="" textlink="">
      <xdr:nvSpPr>
        <xdr:cNvPr id="509" name="テキスト ボックス 508"/>
        <xdr:cNvSpPr txBox="1"/>
      </xdr:nvSpPr>
      <xdr:spPr>
        <a:xfrm>
          <a:off x="15246427" y="650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15805</xdr:rowOff>
    </xdr:from>
    <xdr:to>
      <xdr:col>21</xdr:col>
      <xdr:colOff>212725</xdr:colOff>
      <xdr:row>37</xdr:row>
      <xdr:rowOff>117405</xdr:rowOff>
    </xdr:to>
    <xdr:sp macro="" textlink="">
      <xdr:nvSpPr>
        <xdr:cNvPr id="510" name="円/楕円 509"/>
        <xdr:cNvSpPr/>
      </xdr:nvSpPr>
      <xdr:spPr>
        <a:xfrm>
          <a:off x="14541500" y="635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108532</xdr:rowOff>
    </xdr:from>
    <xdr:ext cx="469744" cy="259045"/>
    <xdr:sp macro="" textlink="">
      <xdr:nvSpPr>
        <xdr:cNvPr id="511" name="テキスト ボックス 510"/>
        <xdr:cNvSpPr txBox="1"/>
      </xdr:nvSpPr>
      <xdr:spPr>
        <a:xfrm>
          <a:off x="14357427" y="645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2,279</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70326</xdr:rowOff>
    </xdr:from>
    <xdr:to>
      <xdr:col>20</xdr:col>
      <xdr:colOff>9525</xdr:colOff>
      <xdr:row>35</xdr:row>
      <xdr:rowOff>476</xdr:rowOff>
    </xdr:to>
    <xdr:sp macro="" textlink="">
      <xdr:nvSpPr>
        <xdr:cNvPr id="512" name="円/楕円 511"/>
        <xdr:cNvSpPr/>
      </xdr:nvSpPr>
      <xdr:spPr>
        <a:xfrm>
          <a:off x="13652500" y="589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163053</xdr:rowOff>
    </xdr:from>
    <xdr:ext cx="534377" cy="259045"/>
    <xdr:sp macro="" textlink="">
      <xdr:nvSpPr>
        <xdr:cNvPr id="513" name="テキスト ボックス 512"/>
        <xdr:cNvSpPr txBox="1"/>
      </xdr:nvSpPr>
      <xdr:spPr>
        <a:xfrm>
          <a:off x="13436111" y="59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10,325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146050</xdr:rowOff>
    </xdr:from>
    <xdr:to>
      <xdr:col>18</xdr:col>
      <xdr:colOff>492125</xdr:colOff>
      <xdr:row>38</xdr:row>
      <xdr:rowOff>76200</xdr:rowOff>
    </xdr:to>
    <xdr:sp macro="" textlink="">
      <xdr:nvSpPr>
        <xdr:cNvPr id="514" name="円/楕円 513"/>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38</xdr:row>
      <xdr:rowOff>67327</xdr:rowOff>
    </xdr:from>
    <xdr:ext cx="249299" cy="259045"/>
    <xdr:sp macro="" textlink="">
      <xdr:nvSpPr>
        <xdr:cNvPr id="515" name="テキスト ボックス 514"/>
        <xdr:cNvSpPr txBox="1"/>
      </xdr:nvSpPr>
      <xdr:spPr>
        <a:xfrm>
          <a:off x="1268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6" name="直線コネクタ 52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7" name="テキスト ボックス 526"/>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8" name="直線コネクタ 52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55</xdr:row>
      <xdr:rowOff>54627</xdr:rowOff>
    </xdr:from>
    <xdr:ext cx="377026" cy="259045"/>
    <xdr:sp macro="" textlink="">
      <xdr:nvSpPr>
        <xdr:cNvPr id="529" name="テキスト ボックス 528"/>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0" name="直線コネクタ 52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52</xdr:row>
      <xdr:rowOff>111777</xdr:rowOff>
    </xdr:from>
    <xdr:ext cx="377026" cy="259045"/>
    <xdr:sp macro="" textlink="">
      <xdr:nvSpPr>
        <xdr:cNvPr id="531" name="テキスト ボックス 530"/>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2" name="直線コネクタ 53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168927</xdr:rowOff>
    </xdr:from>
    <xdr:ext cx="377026" cy="259045"/>
    <xdr:sp macro="" textlink="">
      <xdr:nvSpPr>
        <xdr:cNvPr id="533" name="テキスト ボックス 532"/>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4" name="直線コネクタ 53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35" name="テキスト ボックス 534"/>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55</xdr:row>
      <xdr:rowOff>141986</xdr:rowOff>
    </xdr:from>
    <xdr:to>
      <xdr:col>23</xdr:col>
      <xdr:colOff>516889</xdr:colOff>
      <xdr:row>58</xdr:row>
      <xdr:rowOff>139700</xdr:rowOff>
    </xdr:to>
    <xdr:cxnSp macro="">
      <xdr:nvCxnSpPr>
        <xdr:cNvPr id="537" name="直線コネクタ 536"/>
        <xdr:cNvCxnSpPr/>
      </xdr:nvCxnSpPr>
      <xdr:spPr>
        <a:xfrm flipV="1">
          <a:off x="16317595" y="9571736"/>
          <a:ext cx="1269" cy="512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13733</xdr:rowOff>
    </xdr:from>
    <xdr:ext cx="249299" cy="259045"/>
    <xdr:sp macro="" textlink="">
      <xdr:nvSpPr>
        <xdr:cNvPr id="538" name="失業対策事業費最小値テキスト"/>
        <xdr:cNvSpPr txBox="1"/>
      </xdr:nvSpPr>
      <xdr:spPr>
        <a:xfrm>
          <a:off x="16370300" y="101292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39" name="直線コネクタ 538"/>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88663</xdr:rowOff>
    </xdr:from>
    <xdr:ext cx="378565" cy="259045"/>
    <xdr:sp macro="" textlink="">
      <xdr:nvSpPr>
        <xdr:cNvPr id="540" name="失業対策事業費最大値テキスト"/>
        <xdr:cNvSpPr txBox="1"/>
      </xdr:nvSpPr>
      <xdr:spPr>
        <a:xfrm>
          <a:off x="16370300" y="9346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428625</xdr:colOff>
      <xdr:row>55</xdr:row>
      <xdr:rowOff>141986</xdr:rowOff>
    </xdr:from>
    <xdr:to>
      <xdr:col>23</xdr:col>
      <xdr:colOff>606425</xdr:colOff>
      <xdr:row>55</xdr:row>
      <xdr:rowOff>141986</xdr:rowOff>
    </xdr:to>
    <xdr:cxnSp macro="">
      <xdr:nvCxnSpPr>
        <xdr:cNvPr id="541" name="直線コネクタ 540"/>
        <xdr:cNvCxnSpPr/>
      </xdr:nvCxnSpPr>
      <xdr:spPr>
        <a:xfrm>
          <a:off x="16230600" y="9571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52</xdr:row>
      <xdr:rowOff>34544</xdr:rowOff>
    </xdr:from>
    <xdr:to>
      <xdr:col>23</xdr:col>
      <xdr:colOff>517525</xdr:colOff>
      <xdr:row>55</xdr:row>
      <xdr:rowOff>141986</xdr:rowOff>
    </xdr:to>
    <xdr:cxnSp macro="">
      <xdr:nvCxnSpPr>
        <xdr:cNvPr id="542" name="直線コネクタ 541"/>
        <xdr:cNvCxnSpPr/>
      </xdr:nvCxnSpPr>
      <xdr:spPr>
        <a:xfrm>
          <a:off x="15481300" y="8949944"/>
          <a:ext cx="838200" cy="62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58183</xdr:rowOff>
    </xdr:from>
    <xdr:ext cx="249299" cy="259045"/>
    <xdr:sp macro="" textlink="">
      <xdr:nvSpPr>
        <xdr:cNvPr id="543" name="失業対策事業費平均値テキスト"/>
        <xdr:cNvSpPr txBox="1"/>
      </xdr:nvSpPr>
      <xdr:spPr>
        <a:xfrm>
          <a:off x="16370300" y="1000228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79756</xdr:rowOff>
    </xdr:from>
    <xdr:to>
      <xdr:col>23</xdr:col>
      <xdr:colOff>568325</xdr:colOff>
      <xdr:row>59</xdr:row>
      <xdr:rowOff>9906</xdr:rowOff>
    </xdr:to>
    <xdr:sp macro="" textlink="">
      <xdr:nvSpPr>
        <xdr:cNvPr id="544" name="フローチャート : 判断 543"/>
        <xdr:cNvSpPr/>
      </xdr:nvSpPr>
      <xdr:spPr>
        <a:xfrm>
          <a:off x="16268700" y="1002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51</xdr:row>
      <xdr:rowOff>157988</xdr:rowOff>
    </xdr:from>
    <xdr:to>
      <xdr:col>22</xdr:col>
      <xdr:colOff>365125</xdr:colOff>
      <xdr:row>52</xdr:row>
      <xdr:rowOff>34544</xdr:rowOff>
    </xdr:to>
    <xdr:cxnSp macro="">
      <xdr:nvCxnSpPr>
        <xdr:cNvPr id="545" name="直線コネクタ 544"/>
        <xdr:cNvCxnSpPr/>
      </xdr:nvCxnSpPr>
      <xdr:spPr>
        <a:xfrm>
          <a:off x="14592300" y="890193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72898</xdr:rowOff>
    </xdr:from>
    <xdr:to>
      <xdr:col>22</xdr:col>
      <xdr:colOff>415925</xdr:colOff>
      <xdr:row>59</xdr:row>
      <xdr:rowOff>3048</xdr:rowOff>
    </xdr:to>
    <xdr:sp macro="" textlink="">
      <xdr:nvSpPr>
        <xdr:cNvPr id="546" name="フローチャート : 判断 545"/>
        <xdr:cNvSpPr/>
      </xdr:nvSpPr>
      <xdr:spPr>
        <a:xfrm>
          <a:off x="15430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58</xdr:row>
      <xdr:rowOff>165625</xdr:rowOff>
    </xdr:from>
    <xdr:ext cx="249299" cy="259045"/>
    <xdr:sp macro="" textlink="">
      <xdr:nvSpPr>
        <xdr:cNvPr id="547" name="テキスト ボックス 546"/>
        <xdr:cNvSpPr txBox="1"/>
      </xdr:nvSpPr>
      <xdr:spPr>
        <a:xfrm>
          <a:off x="15356649" y="101097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19</xdr:col>
      <xdr:colOff>644525</xdr:colOff>
      <xdr:row>51</xdr:row>
      <xdr:rowOff>157988</xdr:rowOff>
    </xdr:from>
    <xdr:to>
      <xdr:col>21</xdr:col>
      <xdr:colOff>161925</xdr:colOff>
      <xdr:row>52</xdr:row>
      <xdr:rowOff>2540</xdr:rowOff>
    </xdr:to>
    <xdr:cxnSp macro="">
      <xdr:nvCxnSpPr>
        <xdr:cNvPr id="548" name="直線コネクタ 547"/>
        <xdr:cNvCxnSpPr/>
      </xdr:nvCxnSpPr>
      <xdr:spPr>
        <a:xfrm flipV="1">
          <a:off x="13703300" y="890193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72898</xdr:rowOff>
    </xdr:from>
    <xdr:to>
      <xdr:col>21</xdr:col>
      <xdr:colOff>212725</xdr:colOff>
      <xdr:row>59</xdr:row>
      <xdr:rowOff>3048</xdr:rowOff>
    </xdr:to>
    <xdr:sp macro="" textlink="">
      <xdr:nvSpPr>
        <xdr:cNvPr id="549" name="フローチャート : 判断 548"/>
        <xdr:cNvSpPr/>
      </xdr:nvSpPr>
      <xdr:spPr>
        <a:xfrm>
          <a:off x="1454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58</xdr:row>
      <xdr:rowOff>165625</xdr:rowOff>
    </xdr:from>
    <xdr:ext cx="249299" cy="259045"/>
    <xdr:sp macro="" textlink="">
      <xdr:nvSpPr>
        <xdr:cNvPr id="550" name="テキスト ボックス 549"/>
        <xdr:cNvSpPr txBox="1"/>
      </xdr:nvSpPr>
      <xdr:spPr>
        <a:xfrm>
          <a:off x="14467649" y="101097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52</xdr:row>
      <xdr:rowOff>2540</xdr:rowOff>
    </xdr:from>
    <xdr:to>
      <xdr:col>19</xdr:col>
      <xdr:colOff>644525</xdr:colOff>
      <xdr:row>55</xdr:row>
      <xdr:rowOff>153416</xdr:rowOff>
    </xdr:to>
    <xdr:cxnSp macro="">
      <xdr:nvCxnSpPr>
        <xdr:cNvPr id="551" name="直線コネクタ 550"/>
        <xdr:cNvCxnSpPr/>
      </xdr:nvCxnSpPr>
      <xdr:spPr>
        <a:xfrm flipV="1">
          <a:off x="12814300" y="8917940"/>
          <a:ext cx="889000" cy="66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72898</xdr:rowOff>
    </xdr:from>
    <xdr:to>
      <xdr:col>20</xdr:col>
      <xdr:colOff>9525</xdr:colOff>
      <xdr:row>59</xdr:row>
      <xdr:rowOff>3048</xdr:rowOff>
    </xdr:to>
    <xdr:sp macro="" textlink="">
      <xdr:nvSpPr>
        <xdr:cNvPr id="552" name="フローチャート : 判断 551"/>
        <xdr:cNvSpPr/>
      </xdr:nvSpPr>
      <xdr:spPr>
        <a:xfrm>
          <a:off x="13652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58</xdr:row>
      <xdr:rowOff>165625</xdr:rowOff>
    </xdr:from>
    <xdr:ext cx="249299" cy="259045"/>
    <xdr:sp macro="" textlink="">
      <xdr:nvSpPr>
        <xdr:cNvPr id="553" name="テキスト ボックス 552"/>
        <xdr:cNvSpPr txBox="1"/>
      </xdr:nvSpPr>
      <xdr:spPr>
        <a:xfrm>
          <a:off x="13578649" y="101097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82042</xdr:rowOff>
    </xdr:from>
    <xdr:to>
      <xdr:col>18</xdr:col>
      <xdr:colOff>492125</xdr:colOff>
      <xdr:row>59</xdr:row>
      <xdr:rowOff>12192</xdr:rowOff>
    </xdr:to>
    <xdr:sp macro="" textlink="">
      <xdr:nvSpPr>
        <xdr:cNvPr id="554" name="フローチャート : 判断 553"/>
        <xdr:cNvSpPr/>
      </xdr:nvSpPr>
      <xdr:spPr>
        <a:xfrm>
          <a:off x="12763500" y="1002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3319</xdr:rowOff>
    </xdr:from>
    <xdr:ext cx="249299" cy="259045"/>
    <xdr:sp macro="" textlink="">
      <xdr:nvSpPr>
        <xdr:cNvPr id="555" name="テキスト ボックス 554"/>
        <xdr:cNvSpPr txBox="1"/>
      </xdr:nvSpPr>
      <xdr:spPr>
        <a:xfrm>
          <a:off x="12689649" y="101188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6" name="テキスト ボックス 55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7" name="テキスト ボックス 55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8" name="テキスト ボックス 55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9" name="テキスト ボックス 55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0" name="テキスト ボックス 55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91186</xdr:rowOff>
    </xdr:from>
    <xdr:to>
      <xdr:col>23</xdr:col>
      <xdr:colOff>568325</xdr:colOff>
      <xdr:row>56</xdr:row>
      <xdr:rowOff>21336</xdr:rowOff>
    </xdr:to>
    <xdr:sp macro="" textlink="">
      <xdr:nvSpPr>
        <xdr:cNvPr id="561" name="円/楕円 560"/>
        <xdr:cNvSpPr/>
      </xdr:nvSpPr>
      <xdr:spPr>
        <a:xfrm>
          <a:off x="16268700" y="952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44213</xdr:rowOff>
    </xdr:from>
    <xdr:ext cx="378565" cy="259045"/>
    <xdr:sp macro="" textlink="">
      <xdr:nvSpPr>
        <xdr:cNvPr id="562" name="失業対策事業費該当値テキスト"/>
        <xdr:cNvSpPr txBox="1"/>
      </xdr:nvSpPr>
      <xdr:spPr>
        <a:xfrm>
          <a:off x="16370300" y="9473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22</xdr:col>
      <xdr:colOff>314325</xdr:colOff>
      <xdr:row>51</xdr:row>
      <xdr:rowOff>155194</xdr:rowOff>
    </xdr:from>
    <xdr:to>
      <xdr:col>22</xdr:col>
      <xdr:colOff>415925</xdr:colOff>
      <xdr:row>52</xdr:row>
      <xdr:rowOff>85344</xdr:rowOff>
    </xdr:to>
    <xdr:sp macro="" textlink="">
      <xdr:nvSpPr>
        <xdr:cNvPr id="563" name="円/楕円 562"/>
        <xdr:cNvSpPr/>
      </xdr:nvSpPr>
      <xdr:spPr>
        <a:xfrm>
          <a:off x="15430500" y="889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50</xdr:row>
      <xdr:rowOff>101871</xdr:rowOff>
    </xdr:from>
    <xdr:ext cx="378565" cy="259045"/>
    <xdr:sp macro="" textlink="">
      <xdr:nvSpPr>
        <xdr:cNvPr id="564" name="テキスト ボックス 563"/>
        <xdr:cNvSpPr txBox="1"/>
      </xdr:nvSpPr>
      <xdr:spPr>
        <a:xfrm>
          <a:off x="15292017" y="8674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a:t>
          </a:r>
          <a:endParaRPr kumimoji="1" lang="ja-JP" altLang="en-US" sz="1000" b="1">
            <a:solidFill>
              <a:srgbClr val="FF0000"/>
            </a:solidFill>
            <a:latin typeface="ＭＳ Ｐゴシック"/>
          </a:endParaRPr>
        </a:p>
      </xdr:txBody>
    </xdr:sp>
    <xdr:clientData/>
  </xdr:oneCellAnchor>
  <xdr:twoCellAnchor>
    <xdr:from>
      <xdr:col>21</xdr:col>
      <xdr:colOff>111125</xdr:colOff>
      <xdr:row>51</xdr:row>
      <xdr:rowOff>107188</xdr:rowOff>
    </xdr:from>
    <xdr:to>
      <xdr:col>21</xdr:col>
      <xdr:colOff>212725</xdr:colOff>
      <xdr:row>52</xdr:row>
      <xdr:rowOff>37338</xdr:rowOff>
    </xdr:to>
    <xdr:sp macro="" textlink="">
      <xdr:nvSpPr>
        <xdr:cNvPr id="565" name="円/楕円 564"/>
        <xdr:cNvSpPr/>
      </xdr:nvSpPr>
      <xdr:spPr>
        <a:xfrm>
          <a:off x="14541500" y="885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50</xdr:row>
      <xdr:rowOff>53865</xdr:rowOff>
    </xdr:from>
    <xdr:ext cx="378565" cy="259045"/>
    <xdr:sp macro="" textlink="">
      <xdr:nvSpPr>
        <xdr:cNvPr id="566" name="テキスト ボックス 565"/>
        <xdr:cNvSpPr txBox="1"/>
      </xdr:nvSpPr>
      <xdr:spPr>
        <a:xfrm>
          <a:off x="14403017" y="8626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a:t>
          </a:r>
          <a:endParaRPr kumimoji="1" lang="ja-JP" altLang="en-US" sz="1000" b="1">
            <a:solidFill>
              <a:srgbClr val="FF0000"/>
            </a:solidFill>
            <a:latin typeface="ＭＳ Ｐゴシック"/>
          </a:endParaRPr>
        </a:p>
      </xdr:txBody>
    </xdr:sp>
    <xdr:clientData/>
  </xdr:oneCellAnchor>
  <xdr:twoCellAnchor>
    <xdr:from>
      <xdr:col>19</xdr:col>
      <xdr:colOff>593725</xdr:colOff>
      <xdr:row>51</xdr:row>
      <xdr:rowOff>123190</xdr:rowOff>
    </xdr:from>
    <xdr:to>
      <xdr:col>20</xdr:col>
      <xdr:colOff>9525</xdr:colOff>
      <xdr:row>52</xdr:row>
      <xdr:rowOff>53340</xdr:rowOff>
    </xdr:to>
    <xdr:sp macro="" textlink="">
      <xdr:nvSpPr>
        <xdr:cNvPr id="567" name="円/楕円 566"/>
        <xdr:cNvSpPr/>
      </xdr:nvSpPr>
      <xdr:spPr>
        <a:xfrm>
          <a:off x="13652500" y="886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50</xdr:row>
      <xdr:rowOff>69867</xdr:rowOff>
    </xdr:from>
    <xdr:ext cx="378565" cy="259045"/>
    <xdr:sp macro="" textlink="">
      <xdr:nvSpPr>
        <xdr:cNvPr id="568" name="テキスト ボックス 567"/>
        <xdr:cNvSpPr txBox="1"/>
      </xdr:nvSpPr>
      <xdr:spPr>
        <a:xfrm>
          <a:off x="13514017" y="8642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102616</xdr:rowOff>
    </xdr:from>
    <xdr:to>
      <xdr:col>18</xdr:col>
      <xdr:colOff>492125</xdr:colOff>
      <xdr:row>56</xdr:row>
      <xdr:rowOff>32766</xdr:rowOff>
    </xdr:to>
    <xdr:sp macro="" textlink="">
      <xdr:nvSpPr>
        <xdr:cNvPr id="569" name="円/楕円 568"/>
        <xdr:cNvSpPr/>
      </xdr:nvSpPr>
      <xdr:spPr>
        <a:xfrm>
          <a:off x="12763500" y="953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54</xdr:row>
      <xdr:rowOff>49293</xdr:rowOff>
    </xdr:from>
    <xdr:ext cx="378565" cy="259045"/>
    <xdr:sp macro="" textlink="">
      <xdr:nvSpPr>
        <xdr:cNvPr id="570" name="テキスト ボックス 569"/>
        <xdr:cNvSpPr txBox="1"/>
      </xdr:nvSpPr>
      <xdr:spPr>
        <a:xfrm>
          <a:off x="12625017" y="9307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1" name="正方形/長方形 57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2" name="正方形/長方形 57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3" name="正方形/長方形 57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4" name="正方形/長方形 57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5" name="正方形/長方形 57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6" name="正方形/長方形 57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7" name="正方形/長方形 57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8" name="正方形/長方形 57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9" name="テキスト ボックス 57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0" name="直線コネクタ 57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1" name="直線コネクタ 58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2" name="テキスト ボックス 58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3" name="直線コネクタ 58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4" name="テキスト ボックス 58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6" name="テキスト ボックス 58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7" name="直線コネクタ 58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8" name="テキスト ボックス 58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9" name="直線コネクタ 58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0" name="テキスト ボックス 58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1" name="直線コネクタ 59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2" name="テキスト ボックス 59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40869</xdr:rowOff>
    </xdr:from>
    <xdr:to>
      <xdr:col>23</xdr:col>
      <xdr:colOff>516889</xdr:colOff>
      <xdr:row>78</xdr:row>
      <xdr:rowOff>149575</xdr:rowOff>
    </xdr:to>
    <xdr:cxnSp macro="">
      <xdr:nvCxnSpPr>
        <xdr:cNvPr id="594" name="直線コネクタ 593"/>
        <xdr:cNvCxnSpPr/>
      </xdr:nvCxnSpPr>
      <xdr:spPr>
        <a:xfrm flipV="1">
          <a:off x="16317595" y="12213819"/>
          <a:ext cx="1269" cy="1308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153402</xdr:rowOff>
    </xdr:from>
    <xdr:ext cx="469744" cy="259045"/>
    <xdr:sp macro="" textlink="">
      <xdr:nvSpPr>
        <xdr:cNvPr id="595" name="公債費最小値テキスト"/>
        <xdr:cNvSpPr txBox="1"/>
      </xdr:nvSpPr>
      <xdr:spPr>
        <a:xfrm>
          <a:off x="16370300" y="1352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8,704</a:t>
          </a:r>
          <a:endParaRPr kumimoji="1" lang="ja-JP" altLang="en-US" sz="1000" b="1">
            <a:latin typeface="ＭＳ Ｐゴシック"/>
          </a:endParaRPr>
        </a:p>
      </xdr:txBody>
    </xdr:sp>
    <xdr:clientData/>
  </xdr:oneCellAnchor>
  <xdr:twoCellAnchor>
    <xdr:from>
      <xdr:col>23</xdr:col>
      <xdr:colOff>428625</xdr:colOff>
      <xdr:row>78</xdr:row>
      <xdr:rowOff>149575</xdr:rowOff>
    </xdr:from>
    <xdr:to>
      <xdr:col>23</xdr:col>
      <xdr:colOff>606425</xdr:colOff>
      <xdr:row>78</xdr:row>
      <xdr:rowOff>149575</xdr:rowOff>
    </xdr:to>
    <xdr:cxnSp macro="">
      <xdr:nvCxnSpPr>
        <xdr:cNvPr id="596" name="直線コネクタ 595"/>
        <xdr:cNvCxnSpPr/>
      </xdr:nvCxnSpPr>
      <xdr:spPr>
        <a:xfrm>
          <a:off x="16230600" y="1352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158996</xdr:rowOff>
    </xdr:from>
    <xdr:ext cx="599010" cy="259045"/>
    <xdr:sp macro="" textlink="">
      <xdr:nvSpPr>
        <xdr:cNvPr id="597" name="公債費最大値テキスト"/>
        <xdr:cNvSpPr txBox="1"/>
      </xdr:nvSpPr>
      <xdr:spPr>
        <a:xfrm>
          <a:off x="16370300" y="1198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180,470</a:t>
          </a:r>
          <a:endParaRPr kumimoji="1" lang="ja-JP" altLang="en-US" sz="1000" b="1">
            <a:latin typeface="ＭＳ Ｐゴシック"/>
          </a:endParaRPr>
        </a:p>
      </xdr:txBody>
    </xdr:sp>
    <xdr:clientData/>
  </xdr:oneCellAnchor>
  <xdr:twoCellAnchor>
    <xdr:from>
      <xdr:col>23</xdr:col>
      <xdr:colOff>428625</xdr:colOff>
      <xdr:row>71</xdr:row>
      <xdr:rowOff>40869</xdr:rowOff>
    </xdr:from>
    <xdr:to>
      <xdr:col>23</xdr:col>
      <xdr:colOff>606425</xdr:colOff>
      <xdr:row>71</xdr:row>
      <xdr:rowOff>40869</xdr:rowOff>
    </xdr:to>
    <xdr:cxnSp macro="">
      <xdr:nvCxnSpPr>
        <xdr:cNvPr id="598" name="直線コネクタ 597"/>
        <xdr:cNvCxnSpPr/>
      </xdr:nvCxnSpPr>
      <xdr:spPr>
        <a:xfrm>
          <a:off x="16230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23199</xdr:rowOff>
    </xdr:from>
    <xdr:to>
      <xdr:col>23</xdr:col>
      <xdr:colOff>517525</xdr:colOff>
      <xdr:row>76</xdr:row>
      <xdr:rowOff>44633</xdr:rowOff>
    </xdr:to>
    <xdr:cxnSp macro="">
      <xdr:nvCxnSpPr>
        <xdr:cNvPr id="599" name="直線コネクタ 598"/>
        <xdr:cNvCxnSpPr/>
      </xdr:nvCxnSpPr>
      <xdr:spPr>
        <a:xfrm flipV="1">
          <a:off x="15481300" y="13053399"/>
          <a:ext cx="838200" cy="2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108802</xdr:rowOff>
    </xdr:from>
    <xdr:ext cx="534377" cy="259045"/>
    <xdr:sp macro="" textlink="">
      <xdr:nvSpPr>
        <xdr:cNvPr id="600" name="公債費平均値テキスト"/>
        <xdr:cNvSpPr txBox="1"/>
      </xdr:nvSpPr>
      <xdr:spPr>
        <a:xfrm>
          <a:off x="16370300" y="13139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130375</xdr:rowOff>
    </xdr:from>
    <xdr:to>
      <xdr:col>23</xdr:col>
      <xdr:colOff>568325</xdr:colOff>
      <xdr:row>77</xdr:row>
      <xdr:rowOff>60525</xdr:rowOff>
    </xdr:to>
    <xdr:sp macro="" textlink="">
      <xdr:nvSpPr>
        <xdr:cNvPr id="601" name="フローチャート : 判断 600"/>
        <xdr:cNvSpPr/>
      </xdr:nvSpPr>
      <xdr:spPr>
        <a:xfrm>
          <a:off x="16268700" y="1316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44008</xdr:rowOff>
    </xdr:from>
    <xdr:to>
      <xdr:col>22</xdr:col>
      <xdr:colOff>365125</xdr:colOff>
      <xdr:row>76</xdr:row>
      <xdr:rowOff>44633</xdr:rowOff>
    </xdr:to>
    <xdr:cxnSp macro="">
      <xdr:nvCxnSpPr>
        <xdr:cNvPr id="602" name="直線コネクタ 601"/>
        <xdr:cNvCxnSpPr/>
      </xdr:nvCxnSpPr>
      <xdr:spPr>
        <a:xfrm>
          <a:off x="14592300" y="13074208"/>
          <a:ext cx="889000" cy="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91446</xdr:rowOff>
    </xdr:from>
    <xdr:to>
      <xdr:col>22</xdr:col>
      <xdr:colOff>415925</xdr:colOff>
      <xdr:row>77</xdr:row>
      <xdr:rowOff>21596</xdr:rowOff>
    </xdr:to>
    <xdr:sp macro="" textlink="">
      <xdr:nvSpPr>
        <xdr:cNvPr id="603" name="フローチャート : 判断 602"/>
        <xdr:cNvSpPr/>
      </xdr:nvSpPr>
      <xdr:spPr>
        <a:xfrm>
          <a:off x="15430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12723</xdr:rowOff>
    </xdr:from>
    <xdr:ext cx="534377" cy="259045"/>
    <xdr:sp macro="" textlink="">
      <xdr:nvSpPr>
        <xdr:cNvPr id="604" name="テキスト ボックス 603"/>
        <xdr:cNvSpPr txBox="1"/>
      </xdr:nvSpPr>
      <xdr:spPr>
        <a:xfrm>
          <a:off x="15214111" y="132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132339</xdr:rowOff>
    </xdr:from>
    <xdr:to>
      <xdr:col>21</xdr:col>
      <xdr:colOff>161925</xdr:colOff>
      <xdr:row>76</xdr:row>
      <xdr:rowOff>44008</xdr:rowOff>
    </xdr:to>
    <xdr:cxnSp macro="">
      <xdr:nvCxnSpPr>
        <xdr:cNvPr id="605" name="直線コネクタ 604"/>
        <xdr:cNvCxnSpPr/>
      </xdr:nvCxnSpPr>
      <xdr:spPr>
        <a:xfrm>
          <a:off x="13703300" y="12991089"/>
          <a:ext cx="889000" cy="8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74293</xdr:rowOff>
    </xdr:from>
    <xdr:to>
      <xdr:col>21</xdr:col>
      <xdr:colOff>212725</xdr:colOff>
      <xdr:row>77</xdr:row>
      <xdr:rowOff>4443</xdr:rowOff>
    </xdr:to>
    <xdr:sp macro="" textlink="">
      <xdr:nvSpPr>
        <xdr:cNvPr id="606" name="フローチャート : 判断 605"/>
        <xdr:cNvSpPr/>
      </xdr:nvSpPr>
      <xdr:spPr>
        <a:xfrm>
          <a:off x="14541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167020</xdr:rowOff>
    </xdr:from>
    <xdr:ext cx="534377" cy="259045"/>
    <xdr:sp macro="" textlink="">
      <xdr:nvSpPr>
        <xdr:cNvPr id="607" name="テキスト ボックス 606"/>
        <xdr:cNvSpPr txBox="1"/>
      </xdr:nvSpPr>
      <xdr:spPr>
        <a:xfrm>
          <a:off x="14325111" y="1319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132339</xdr:rowOff>
    </xdr:from>
    <xdr:to>
      <xdr:col>19</xdr:col>
      <xdr:colOff>644525</xdr:colOff>
      <xdr:row>75</xdr:row>
      <xdr:rowOff>159231</xdr:rowOff>
    </xdr:to>
    <xdr:cxnSp macro="">
      <xdr:nvCxnSpPr>
        <xdr:cNvPr id="608" name="直線コネクタ 607"/>
        <xdr:cNvCxnSpPr/>
      </xdr:nvCxnSpPr>
      <xdr:spPr>
        <a:xfrm flipV="1">
          <a:off x="12814300" y="12991089"/>
          <a:ext cx="889000" cy="2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76136</xdr:rowOff>
    </xdr:from>
    <xdr:to>
      <xdr:col>20</xdr:col>
      <xdr:colOff>9525</xdr:colOff>
      <xdr:row>77</xdr:row>
      <xdr:rowOff>6286</xdr:rowOff>
    </xdr:to>
    <xdr:sp macro="" textlink="">
      <xdr:nvSpPr>
        <xdr:cNvPr id="609" name="フローチャート : 判断 608"/>
        <xdr:cNvSpPr/>
      </xdr:nvSpPr>
      <xdr:spPr>
        <a:xfrm>
          <a:off x="13652500" y="1310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168863</xdr:rowOff>
    </xdr:from>
    <xdr:ext cx="534377" cy="259045"/>
    <xdr:sp macro="" textlink="">
      <xdr:nvSpPr>
        <xdr:cNvPr id="610" name="テキスト ボックス 609"/>
        <xdr:cNvSpPr txBox="1"/>
      </xdr:nvSpPr>
      <xdr:spPr>
        <a:xfrm>
          <a:off x="13436111" y="1319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61917</xdr:rowOff>
    </xdr:from>
    <xdr:to>
      <xdr:col>18</xdr:col>
      <xdr:colOff>492125</xdr:colOff>
      <xdr:row>76</xdr:row>
      <xdr:rowOff>163517</xdr:rowOff>
    </xdr:to>
    <xdr:sp macro="" textlink="">
      <xdr:nvSpPr>
        <xdr:cNvPr id="611" name="フローチャート : 判断 610"/>
        <xdr:cNvSpPr/>
      </xdr:nvSpPr>
      <xdr:spPr>
        <a:xfrm>
          <a:off x="12763500" y="1309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154644</xdr:rowOff>
    </xdr:from>
    <xdr:ext cx="534377" cy="259045"/>
    <xdr:sp macro="" textlink="">
      <xdr:nvSpPr>
        <xdr:cNvPr id="612" name="テキスト ボックス 611"/>
        <xdr:cNvSpPr txBox="1"/>
      </xdr:nvSpPr>
      <xdr:spPr>
        <a:xfrm>
          <a:off x="12547111" y="131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3" name="テキスト ボックス 61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4" name="テキスト ボックス 61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5" name="テキスト ボックス 61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6" name="テキスト ボックス 61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7" name="テキスト ボックス 61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143848</xdr:rowOff>
    </xdr:from>
    <xdr:to>
      <xdr:col>23</xdr:col>
      <xdr:colOff>568325</xdr:colOff>
      <xdr:row>76</xdr:row>
      <xdr:rowOff>73999</xdr:rowOff>
    </xdr:to>
    <xdr:sp macro="" textlink="">
      <xdr:nvSpPr>
        <xdr:cNvPr id="618" name="円/楕円 617"/>
        <xdr:cNvSpPr/>
      </xdr:nvSpPr>
      <xdr:spPr>
        <a:xfrm>
          <a:off x="16268700" y="1300259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166725</xdr:rowOff>
    </xdr:from>
    <xdr:ext cx="534377" cy="259045"/>
    <xdr:sp macro="" textlink="">
      <xdr:nvSpPr>
        <xdr:cNvPr id="619" name="公債費該当値テキスト"/>
        <xdr:cNvSpPr txBox="1"/>
      </xdr:nvSpPr>
      <xdr:spPr>
        <a:xfrm>
          <a:off x="16370300" y="1285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70,289</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165283</xdr:rowOff>
    </xdr:from>
    <xdr:to>
      <xdr:col>22</xdr:col>
      <xdr:colOff>415925</xdr:colOff>
      <xdr:row>76</xdr:row>
      <xdr:rowOff>95433</xdr:rowOff>
    </xdr:to>
    <xdr:sp macro="" textlink="">
      <xdr:nvSpPr>
        <xdr:cNvPr id="620" name="円/楕円 619"/>
        <xdr:cNvSpPr/>
      </xdr:nvSpPr>
      <xdr:spPr>
        <a:xfrm>
          <a:off x="15430500" y="1302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111960</xdr:rowOff>
    </xdr:from>
    <xdr:ext cx="534377" cy="259045"/>
    <xdr:sp macro="" textlink="">
      <xdr:nvSpPr>
        <xdr:cNvPr id="621" name="テキスト ボックス 620"/>
        <xdr:cNvSpPr txBox="1"/>
      </xdr:nvSpPr>
      <xdr:spPr>
        <a:xfrm>
          <a:off x="15214111" y="1279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67,476</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164658</xdr:rowOff>
    </xdr:from>
    <xdr:to>
      <xdr:col>21</xdr:col>
      <xdr:colOff>212725</xdr:colOff>
      <xdr:row>76</xdr:row>
      <xdr:rowOff>94808</xdr:rowOff>
    </xdr:to>
    <xdr:sp macro="" textlink="">
      <xdr:nvSpPr>
        <xdr:cNvPr id="622" name="円/楕円 621"/>
        <xdr:cNvSpPr/>
      </xdr:nvSpPr>
      <xdr:spPr>
        <a:xfrm>
          <a:off x="14541500" y="1302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111335</xdr:rowOff>
    </xdr:from>
    <xdr:ext cx="534377" cy="259045"/>
    <xdr:sp macro="" textlink="">
      <xdr:nvSpPr>
        <xdr:cNvPr id="623" name="テキスト ボックス 622"/>
        <xdr:cNvSpPr txBox="1"/>
      </xdr:nvSpPr>
      <xdr:spPr>
        <a:xfrm>
          <a:off x="14325111" y="127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67,558</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81539</xdr:rowOff>
    </xdr:from>
    <xdr:to>
      <xdr:col>20</xdr:col>
      <xdr:colOff>9525</xdr:colOff>
      <xdr:row>76</xdr:row>
      <xdr:rowOff>11689</xdr:rowOff>
    </xdr:to>
    <xdr:sp macro="" textlink="">
      <xdr:nvSpPr>
        <xdr:cNvPr id="624" name="円/楕円 623"/>
        <xdr:cNvSpPr/>
      </xdr:nvSpPr>
      <xdr:spPr>
        <a:xfrm>
          <a:off x="13652500" y="1294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28216</xdr:rowOff>
    </xdr:from>
    <xdr:ext cx="534377" cy="259045"/>
    <xdr:sp macro="" textlink="">
      <xdr:nvSpPr>
        <xdr:cNvPr id="625" name="テキスト ボックス 624"/>
        <xdr:cNvSpPr txBox="1"/>
      </xdr:nvSpPr>
      <xdr:spPr>
        <a:xfrm>
          <a:off x="13436111" y="1271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78,466</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108430</xdr:rowOff>
    </xdr:from>
    <xdr:to>
      <xdr:col>18</xdr:col>
      <xdr:colOff>492125</xdr:colOff>
      <xdr:row>76</xdr:row>
      <xdr:rowOff>38581</xdr:rowOff>
    </xdr:to>
    <xdr:sp macro="" textlink="">
      <xdr:nvSpPr>
        <xdr:cNvPr id="626" name="円/楕円 625"/>
        <xdr:cNvSpPr/>
      </xdr:nvSpPr>
      <xdr:spPr>
        <a:xfrm>
          <a:off x="12763500" y="1296718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55107</xdr:rowOff>
    </xdr:from>
    <xdr:ext cx="534377" cy="259045"/>
    <xdr:sp macro="" textlink="">
      <xdr:nvSpPr>
        <xdr:cNvPr id="627" name="テキスト ボックス 626"/>
        <xdr:cNvSpPr txBox="1"/>
      </xdr:nvSpPr>
      <xdr:spPr>
        <a:xfrm>
          <a:off x="12547111" y="1274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74,937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8" name="正方形/長方形 62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9" name="正方形/長方形 62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0" name="正方形/長方形 62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1" name="正方形/長方形 63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2" name="正方形/長方形 63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3" name="正方形/長方形 63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4" name="正方形/長方形 63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5" name="正方形/長方形 63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6" name="テキスト ボックス 63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7" name="直線コネクタ 63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8" name="直線コネクタ 63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9" name="テキスト ボックス 63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0" name="直線コネクタ 63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1" name="テキスト ボックス 64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2" name="直線コネクタ 64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3" name="テキスト ボックス 64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4" name="直線コネクタ 64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5" name="テキスト ボックス 64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6" name="直線コネクタ 64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7" name="テキスト ボックス 64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9" name="テキスト ボックス 64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93</xdr:row>
      <xdr:rowOff>61328</xdr:rowOff>
    </xdr:from>
    <xdr:to>
      <xdr:col>23</xdr:col>
      <xdr:colOff>516889</xdr:colOff>
      <xdr:row>99</xdr:row>
      <xdr:rowOff>43853</xdr:rowOff>
    </xdr:to>
    <xdr:cxnSp macro="">
      <xdr:nvCxnSpPr>
        <xdr:cNvPr id="651" name="直線コネクタ 650"/>
        <xdr:cNvCxnSpPr/>
      </xdr:nvCxnSpPr>
      <xdr:spPr>
        <a:xfrm flipV="1">
          <a:off x="16317595" y="16006178"/>
          <a:ext cx="1269" cy="1011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47680</xdr:rowOff>
    </xdr:from>
    <xdr:ext cx="313932" cy="259045"/>
    <xdr:sp macro="" textlink="">
      <xdr:nvSpPr>
        <xdr:cNvPr id="652" name="積立金最小値テキスト"/>
        <xdr:cNvSpPr txBox="1"/>
      </xdr:nvSpPr>
      <xdr:spPr>
        <a:xfrm>
          <a:off x="16370300" y="17021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428625</xdr:colOff>
      <xdr:row>99</xdr:row>
      <xdr:rowOff>43853</xdr:rowOff>
    </xdr:from>
    <xdr:to>
      <xdr:col>23</xdr:col>
      <xdr:colOff>606425</xdr:colOff>
      <xdr:row>99</xdr:row>
      <xdr:rowOff>43853</xdr:rowOff>
    </xdr:to>
    <xdr:cxnSp macro="">
      <xdr:nvCxnSpPr>
        <xdr:cNvPr id="653" name="直線コネクタ 652"/>
        <xdr:cNvCxnSpPr/>
      </xdr:nvCxnSpPr>
      <xdr:spPr>
        <a:xfrm>
          <a:off x="16230600" y="1701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92</xdr:row>
      <xdr:rowOff>8005</xdr:rowOff>
    </xdr:from>
    <xdr:ext cx="534377" cy="259045"/>
    <xdr:sp macro="" textlink="">
      <xdr:nvSpPr>
        <xdr:cNvPr id="654" name="積立金最大値テキスト"/>
        <xdr:cNvSpPr txBox="1"/>
      </xdr:nvSpPr>
      <xdr:spPr>
        <a:xfrm>
          <a:off x="16370300" y="1578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79,671</a:t>
          </a:r>
          <a:endParaRPr kumimoji="1" lang="ja-JP" altLang="en-US" sz="1000" b="1">
            <a:latin typeface="ＭＳ Ｐゴシック"/>
          </a:endParaRPr>
        </a:p>
      </xdr:txBody>
    </xdr:sp>
    <xdr:clientData/>
  </xdr:oneCellAnchor>
  <xdr:twoCellAnchor>
    <xdr:from>
      <xdr:col>23</xdr:col>
      <xdr:colOff>428625</xdr:colOff>
      <xdr:row>93</xdr:row>
      <xdr:rowOff>61328</xdr:rowOff>
    </xdr:from>
    <xdr:to>
      <xdr:col>23</xdr:col>
      <xdr:colOff>606425</xdr:colOff>
      <xdr:row>93</xdr:row>
      <xdr:rowOff>61328</xdr:rowOff>
    </xdr:to>
    <xdr:cxnSp macro="">
      <xdr:nvCxnSpPr>
        <xdr:cNvPr id="655" name="直線コネクタ 654"/>
        <xdr:cNvCxnSpPr/>
      </xdr:nvCxnSpPr>
      <xdr:spPr>
        <a:xfrm>
          <a:off x="16230600" y="1600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42405</xdr:rowOff>
    </xdr:from>
    <xdr:to>
      <xdr:col>23</xdr:col>
      <xdr:colOff>517525</xdr:colOff>
      <xdr:row>99</xdr:row>
      <xdr:rowOff>27242</xdr:rowOff>
    </xdr:to>
    <xdr:cxnSp macro="">
      <xdr:nvCxnSpPr>
        <xdr:cNvPr id="656" name="直線コネクタ 655"/>
        <xdr:cNvCxnSpPr/>
      </xdr:nvCxnSpPr>
      <xdr:spPr>
        <a:xfrm flipV="1">
          <a:off x="15481300" y="16844505"/>
          <a:ext cx="838200" cy="15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80332</xdr:rowOff>
    </xdr:from>
    <xdr:ext cx="534377" cy="259045"/>
    <xdr:sp macro="" textlink="">
      <xdr:nvSpPr>
        <xdr:cNvPr id="657" name="積立金平均値テキスト"/>
        <xdr:cNvSpPr txBox="1"/>
      </xdr:nvSpPr>
      <xdr:spPr>
        <a:xfrm>
          <a:off x="16370300" y="16539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21,976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57455</xdr:rowOff>
    </xdr:from>
    <xdr:to>
      <xdr:col>23</xdr:col>
      <xdr:colOff>568325</xdr:colOff>
      <xdr:row>97</xdr:row>
      <xdr:rowOff>159055</xdr:rowOff>
    </xdr:to>
    <xdr:sp macro="" textlink="">
      <xdr:nvSpPr>
        <xdr:cNvPr id="658" name="フローチャート : 判断 657"/>
        <xdr:cNvSpPr/>
      </xdr:nvSpPr>
      <xdr:spPr>
        <a:xfrm>
          <a:off x="162687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27242</xdr:rowOff>
    </xdr:from>
    <xdr:to>
      <xdr:col>22</xdr:col>
      <xdr:colOff>365125</xdr:colOff>
      <xdr:row>99</xdr:row>
      <xdr:rowOff>29032</xdr:rowOff>
    </xdr:to>
    <xdr:cxnSp macro="">
      <xdr:nvCxnSpPr>
        <xdr:cNvPr id="659" name="直線コネクタ 658"/>
        <xdr:cNvCxnSpPr/>
      </xdr:nvCxnSpPr>
      <xdr:spPr>
        <a:xfrm flipV="1">
          <a:off x="14592300" y="17000792"/>
          <a:ext cx="8890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59677</xdr:rowOff>
    </xdr:from>
    <xdr:to>
      <xdr:col>22</xdr:col>
      <xdr:colOff>415925</xdr:colOff>
      <xdr:row>97</xdr:row>
      <xdr:rowOff>161277</xdr:rowOff>
    </xdr:to>
    <xdr:sp macro="" textlink="">
      <xdr:nvSpPr>
        <xdr:cNvPr id="660" name="フローチャート : 判断 659"/>
        <xdr:cNvSpPr/>
      </xdr:nvSpPr>
      <xdr:spPr>
        <a:xfrm>
          <a:off x="15430500" y="166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6354</xdr:rowOff>
    </xdr:from>
    <xdr:ext cx="534377" cy="259045"/>
    <xdr:sp macro="" textlink="">
      <xdr:nvSpPr>
        <xdr:cNvPr id="661" name="テキスト ボックス 660"/>
        <xdr:cNvSpPr txBox="1"/>
      </xdr:nvSpPr>
      <xdr:spPr>
        <a:xfrm>
          <a:off x="15214111" y="1646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83375</xdr:rowOff>
    </xdr:from>
    <xdr:to>
      <xdr:col>21</xdr:col>
      <xdr:colOff>161925</xdr:colOff>
      <xdr:row>99</xdr:row>
      <xdr:rowOff>29032</xdr:rowOff>
    </xdr:to>
    <xdr:cxnSp macro="">
      <xdr:nvCxnSpPr>
        <xdr:cNvPr id="662" name="直線コネクタ 661"/>
        <xdr:cNvCxnSpPr/>
      </xdr:nvCxnSpPr>
      <xdr:spPr>
        <a:xfrm>
          <a:off x="13703300" y="16885475"/>
          <a:ext cx="889000" cy="11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70904</xdr:rowOff>
    </xdr:from>
    <xdr:to>
      <xdr:col>21</xdr:col>
      <xdr:colOff>212725</xdr:colOff>
      <xdr:row>98</xdr:row>
      <xdr:rowOff>1054</xdr:rowOff>
    </xdr:to>
    <xdr:sp macro="" textlink="">
      <xdr:nvSpPr>
        <xdr:cNvPr id="663" name="フローチャート : 判断 662"/>
        <xdr:cNvSpPr/>
      </xdr:nvSpPr>
      <xdr:spPr>
        <a:xfrm>
          <a:off x="14541500" y="167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17581</xdr:rowOff>
    </xdr:from>
    <xdr:ext cx="534377" cy="259045"/>
    <xdr:sp macro="" textlink="">
      <xdr:nvSpPr>
        <xdr:cNvPr id="664" name="テキスト ボックス 663"/>
        <xdr:cNvSpPr txBox="1"/>
      </xdr:nvSpPr>
      <xdr:spPr>
        <a:xfrm>
          <a:off x="14325111" y="1647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83375</xdr:rowOff>
    </xdr:from>
    <xdr:to>
      <xdr:col>19</xdr:col>
      <xdr:colOff>644525</xdr:colOff>
      <xdr:row>98</xdr:row>
      <xdr:rowOff>96622</xdr:rowOff>
    </xdr:to>
    <xdr:cxnSp macro="">
      <xdr:nvCxnSpPr>
        <xdr:cNvPr id="665" name="直線コネクタ 664"/>
        <xdr:cNvCxnSpPr/>
      </xdr:nvCxnSpPr>
      <xdr:spPr>
        <a:xfrm flipV="1">
          <a:off x="12814300" y="16885475"/>
          <a:ext cx="889000" cy="1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91</xdr:row>
      <xdr:rowOff>70141</xdr:rowOff>
    </xdr:from>
    <xdr:to>
      <xdr:col>20</xdr:col>
      <xdr:colOff>9525</xdr:colOff>
      <xdr:row>92</xdr:row>
      <xdr:rowOff>291</xdr:rowOff>
    </xdr:to>
    <xdr:sp macro="" textlink="">
      <xdr:nvSpPr>
        <xdr:cNvPr id="666" name="フローチャート : 判断 665"/>
        <xdr:cNvSpPr/>
      </xdr:nvSpPr>
      <xdr:spPr>
        <a:xfrm>
          <a:off x="13652500" y="1567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90</xdr:row>
      <xdr:rowOff>16818</xdr:rowOff>
    </xdr:from>
    <xdr:ext cx="599010" cy="259045"/>
    <xdr:sp macro="" textlink="">
      <xdr:nvSpPr>
        <xdr:cNvPr id="667" name="テキスト ボックス 666"/>
        <xdr:cNvSpPr txBox="1"/>
      </xdr:nvSpPr>
      <xdr:spPr>
        <a:xfrm>
          <a:off x="13403794" y="1544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109029</xdr:rowOff>
    </xdr:from>
    <xdr:to>
      <xdr:col>18</xdr:col>
      <xdr:colOff>492125</xdr:colOff>
      <xdr:row>97</xdr:row>
      <xdr:rowOff>39179</xdr:rowOff>
    </xdr:to>
    <xdr:sp macro="" textlink="">
      <xdr:nvSpPr>
        <xdr:cNvPr id="668" name="フローチャート : 判断 667"/>
        <xdr:cNvSpPr/>
      </xdr:nvSpPr>
      <xdr:spPr>
        <a:xfrm>
          <a:off x="12763500" y="1656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55706</xdr:rowOff>
    </xdr:from>
    <xdr:ext cx="534377" cy="259045"/>
    <xdr:sp macro="" textlink="">
      <xdr:nvSpPr>
        <xdr:cNvPr id="669" name="テキスト ボックス 668"/>
        <xdr:cNvSpPr txBox="1"/>
      </xdr:nvSpPr>
      <xdr:spPr>
        <a:xfrm>
          <a:off x="12547111" y="1634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163055</xdr:rowOff>
    </xdr:from>
    <xdr:to>
      <xdr:col>23</xdr:col>
      <xdr:colOff>568325</xdr:colOff>
      <xdr:row>98</xdr:row>
      <xdr:rowOff>93205</xdr:rowOff>
    </xdr:to>
    <xdr:sp macro="" textlink="">
      <xdr:nvSpPr>
        <xdr:cNvPr id="675" name="円/楕円 674"/>
        <xdr:cNvSpPr/>
      </xdr:nvSpPr>
      <xdr:spPr>
        <a:xfrm>
          <a:off x="16268700" y="1679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141482</xdr:rowOff>
    </xdr:from>
    <xdr:ext cx="534377" cy="259045"/>
    <xdr:sp macro="" textlink="">
      <xdr:nvSpPr>
        <xdr:cNvPr id="676" name="積立金該当値テキスト"/>
        <xdr:cNvSpPr txBox="1"/>
      </xdr:nvSpPr>
      <xdr:spPr>
        <a:xfrm>
          <a:off x="16370300" y="1677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13,661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147892</xdr:rowOff>
    </xdr:from>
    <xdr:to>
      <xdr:col>22</xdr:col>
      <xdr:colOff>415925</xdr:colOff>
      <xdr:row>99</xdr:row>
      <xdr:rowOff>78042</xdr:rowOff>
    </xdr:to>
    <xdr:sp macro="" textlink="">
      <xdr:nvSpPr>
        <xdr:cNvPr id="677" name="円/楕円 676"/>
        <xdr:cNvSpPr/>
      </xdr:nvSpPr>
      <xdr:spPr>
        <a:xfrm>
          <a:off x="15430500" y="1694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69169</xdr:rowOff>
    </xdr:from>
    <xdr:ext cx="469744" cy="259045"/>
    <xdr:sp macro="" textlink="">
      <xdr:nvSpPr>
        <xdr:cNvPr id="678" name="テキスト ボックス 677"/>
        <xdr:cNvSpPr txBox="1"/>
      </xdr:nvSpPr>
      <xdr:spPr>
        <a:xfrm>
          <a:off x="15246427" y="1704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149682</xdr:rowOff>
    </xdr:from>
    <xdr:to>
      <xdr:col>21</xdr:col>
      <xdr:colOff>212725</xdr:colOff>
      <xdr:row>99</xdr:row>
      <xdr:rowOff>79832</xdr:rowOff>
    </xdr:to>
    <xdr:sp macro="" textlink="">
      <xdr:nvSpPr>
        <xdr:cNvPr id="679" name="円/楕円 678"/>
        <xdr:cNvSpPr/>
      </xdr:nvSpPr>
      <xdr:spPr>
        <a:xfrm>
          <a:off x="14541500" y="1695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70959</xdr:rowOff>
    </xdr:from>
    <xdr:ext cx="469744" cy="259045"/>
    <xdr:sp macro="" textlink="">
      <xdr:nvSpPr>
        <xdr:cNvPr id="680" name="テキスト ボックス 679"/>
        <xdr:cNvSpPr txBox="1"/>
      </xdr:nvSpPr>
      <xdr:spPr>
        <a:xfrm>
          <a:off x="14357427" y="1704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32575</xdr:rowOff>
    </xdr:from>
    <xdr:to>
      <xdr:col>20</xdr:col>
      <xdr:colOff>9525</xdr:colOff>
      <xdr:row>98</xdr:row>
      <xdr:rowOff>134175</xdr:rowOff>
    </xdr:to>
    <xdr:sp macro="" textlink="">
      <xdr:nvSpPr>
        <xdr:cNvPr id="681" name="円/楕円 680"/>
        <xdr:cNvSpPr/>
      </xdr:nvSpPr>
      <xdr:spPr>
        <a:xfrm>
          <a:off x="13652500" y="1683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125302</xdr:rowOff>
    </xdr:from>
    <xdr:ext cx="534377" cy="259045"/>
    <xdr:sp macro="" textlink="">
      <xdr:nvSpPr>
        <xdr:cNvPr id="682" name="テキスト ボックス 681"/>
        <xdr:cNvSpPr txBox="1"/>
      </xdr:nvSpPr>
      <xdr:spPr>
        <a:xfrm>
          <a:off x="13436111" y="1692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10,435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45822</xdr:rowOff>
    </xdr:from>
    <xdr:to>
      <xdr:col>18</xdr:col>
      <xdr:colOff>492125</xdr:colOff>
      <xdr:row>98</xdr:row>
      <xdr:rowOff>147422</xdr:rowOff>
    </xdr:to>
    <xdr:sp macro="" textlink="">
      <xdr:nvSpPr>
        <xdr:cNvPr id="683" name="円/楕円 682"/>
        <xdr:cNvSpPr/>
      </xdr:nvSpPr>
      <xdr:spPr>
        <a:xfrm>
          <a:off x="12763500" y="1684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138549</xdr:rowOff>
    </xdr:from>
    <xdr:ext cx="469744" cy="259045"/>
    <xdr:sp macro="" textlink="">
      <xdr:nvSpPr>
        <xdr:cNvPr id="684" name="テキスト ボックス 683"/>
        <xdr:cNvSpPr txBox="1"/>
      </xdr:nvSpPr>
      <xdr:spPr>
        <a:xfrm>
          <a:off x="12579427" y="1694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5" name="直線コネクタ 69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6" name="テキスト ボックス 69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7" name="直線コネクタ 69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8" name="テキスト ボックス 69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9" name="直線コネクタ 69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00" name="テキスト ボックス 69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1" name="直線コネクタ 70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2" name="テキスト ボックス 70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3" name="直線コネクタ 70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04" name="テキスト ボックス 70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5" name="直線コネクタ 70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6" name="テキスト ボックス 70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4254</xdr:rowOff>
    </xdr:from>
    <xdr:to>
      <xdr:col>32</xdr:col>
      <xdr:colOff>186689</xdr:colOff>
      <xdr:row>39</xdr:row>
      <xdr:rowOff>44450</xdr:rowOff>
    </xdr:to>
    <xdr:cxnSp macro="">
      <xdr:nvCxnSpPr>
        <xdr:cNvPr id="708" name="直線コネクタ 707"/>
        <xdr:cNvCxnSpPr/>
      </xdr:nvCxnSpPr>
      <xdr:spPr>
        <a:xfrm flipV="1">
          <a:off x="22159595" y="5319204"/>
          <a:ext cx="1269" cy="1411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0" name="直線コネクタ 70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122381</xdr:rowOff>
    </xdr:from>
    <xdr:ext cx="469744" cy="259045"/>
    <xdr:sp macro="" textlink="">
      <xdr:nvSpPr>
        <xdr:cNvPr id="711" name="投資及び出資金最大値テキスト"/>
        <xdr:cNvSpPr txBox="1"/>
      </xdr:nvSpPr>
      <xdr:spPr>
        <a:xfrm>
          <a:off x="22212300" y="509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7,411</a:t>
          </a:r>
          <a:endParaRPr kumimoji="1" lang="ja-JP" altLang="en-US" sz="1000" b="1">
            <a:latin typeface="ＭＳ Ｐゴシック"/>
          </a:endParaRPr>
        </a:p>
      </xdr:txBody>
    </xdr:sp>
    <xdr:clientData/>
  </xdr:oneCellAnchor>
  <xdr:twoCellAnchor>
    <xdr:from>
      <xdr:col>32</xdr:col>
      <xdr:colOff>98425</xdr:colOff>
      <xdr:row>31</xdr:row>
      <xdr:rowOff>4254</xdr:rowOff>
    </xdr:from>
    <xdr:to>
      <xdr:col>32</xdr:col>
      <xdr:colOff>276225</xdr:colOff>
      <xdr:row>31</xdr:row>
      <xdr:rowOff>4254</xdr:rowOff>
    </xdr:to>
    <xdr:cxnSp macro="">
      <xdr:nvCxnSpPr>
        <xdr:cNvPr id="712" name="直線コネクタ 711"/>
        <xdr:cNvCxnSpPr/>
      </xdr:nvCxnSpPr>
      <xdr:spPr>
        <a:xfrm>
          <a:off x="22072600" y="5319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31</xdr:row>
      <xdr:rowOff>4254</xdr:rowOff>
    </xdr:from>
    <xdr:to>
      <xdr:col>32</xdr:col>
      <xdr:colOff>187325</xdr:colOff>
      <xdr:row>36</xdr:row>
      <xdr:rowOff>90360</xdr:rowOff>
    </xdr:to>
    <xdr:cxnSp macro="">
      <xdr:nvCxnSpPr>
        <xdr:cNvPr id="713" name="直線コネクタ 712"/>
        <xdr:cNvCxnSpPr/>
      </xdr:nvCxnSpPr>
      <xdr:spPr>
        <a:xfrm flipV="1">
          <a:off x="21323300" y="5319204"/>
          <a:ext cx="838200" cy="94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82948</xdr:rowOff>
    </xdr:from>
    <xdr:ext cx="378565" cy="259045"/>
    <xdr:sp macro="" textlink="">
      <xdr:nvSpPr>
        <xdr:cNvPr id="714" name="投資及び出資金平均値テキスト"/>
        <xdr:cNvSpPr txBox="1"/>
      </xdr:nvSpPr>
      <xdr:spPr>
        <a:xfrm>
          <a:off x="22212300" y="65980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104521</xdr:rowOff>
    </xdr:from>
    <xdr:to>
      <xdr:col>32</xdr:col>
      <xdr:colOff>238125</xdr:colOff>
      <xdr:row>39</xdr:row>
      <xdr:rowOff>34671</xdr:rowOff>
    </xdr:to>
    <xdr:sp macro="" textlink="">
      <xdr:nvSpPr>
        <xdr:cNvPr id="715" name="フローチャート : 判断 714"/>
        <xdr:cNvSpPr/>
      </xdr:nvSpPr>
      <xdr:spPr>
        <a:xfrm>
          <a:off x="221107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35</xdr:row>
      <xdr:rowOff>29210</xdr:rowOff>
    </xdr:from>
    <xdr:to>
      <xdr:col>31</xdr:col>
      <xdr:colOff>34925</xdr:colOff>
      <xdr:row>36</xdr:row>
      <xdr:rowOff>90360</xdr:rowOff>
    </xdr:to>
    <xdr:cxnSp macro="">
      <xdr:nvCxnSpPr>
        <xdr:cNvPr id="716" name="直線コネクタ 715"/>
        <xdr:cNvCxnSpPr/>
      </xdr:nvCxnSpPr>
      <xdr:spPr>
        <a:xfrm>
          <a:off x="20434300" y="6029960"/>
          <a:ext cx="889000" cy="23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146431</xdr:rowOff>
    </xdr:from>
    <xdr:to>
      <xdr:col>31</xdr:col>
      <xdr:colOff>85725</xdr:colOff>
      <xdr:row>38</xdr:row>
      <xdr:rowOff>76581</xdr:rowOff>
    </xdr:to>
    <xdr:sp macro="" textlink="">
      <xdr:nvSpPr>
        <xdr:cNvPr id="717" name="フローチャート : 判断 716"/>
        <xdr:cNvSpPr/>
      </xdr:nvSpPr>
      <xdr:spPr>
        <a:xfrm>
          <a:off x="21272500" y="649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67708</xdr:rowOff>
    </xdr:from>
    <xdr:ext cx="378565" cy="259045"/>
    <xdr:sp macro="" textlink="">
      <xdr:nvSpPr>
        <xdr:cNvPr id="718" name="テキスト ボックス 717"/>
        <xdr:cNvSpPr txBox="1"/>
      </xdr:nvSpPr>
      <xdr:spPr>
        <a:xfrm>
          <a:off x="21134017" y="6582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28</xdr:col>
      <xdr:colOff>314325</xdr:colOff>
      <xdr:row>33</xdr:row>
      <xdr:rowOff>171133</xdr:rowOff>
    </xdr:from>
    <xdr:to>
      <xdr:col>29</xdr:col>
      <xdr:colOff>517525</xdr:colOff>
      <xdr:row>35</xdr:row>
      <xdr:rowOff>29210</xdr:rowOff>
    </xdr:to>
    <xdr:cxnSp macro="">
      <xdr:nvCxnSpPr>
        <xdr:cNvPr id="719" name="直線コネクタ 718"/>
        <xdr:cNvCxnSpPr/>
      </xdr:nvCxnSpPr>
      <xdr:spPr>
        <a:xfrm>
          <a:off x="19545300" y="5828983"/>
          <a:ext cx="889000" cy="20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155003</xdr:rowOff>
    </xdr:from>
    <xdr:to>
      <xdr:col>29</xdr:col>
      <xdr:colOff>568325</xdr:colOff>
      <xdr:row>38</xdr:row>
      <xdr:rowOff>85153</xdr:rowOff>
    </xdr:to>
    <xdr:sp macro="" textlink="">
      <xdr:nvSpPr>
        <xdr:cNvPr id="720" name="フローチャート : 判断 719"/>
        <xdr:cNvSpPr/>
      </xdr:nvSpPr>
      <xdr:spPr>
        <a:xfrm>
          <a:off x="20383500" y="649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76281</xdr:rowOff>
    </xdr:from>
    <xdr:ext cx="378565" cy="259045"/>
    <xdr:sp macro="" textlink="">
      <xdr:nvSpPr>
        <xdr:cNvPr id="721" name="テキスト ボックス 720"/>
        <xdr:cNvSpPr txBox="1"/>
      </xdr:nvSpPr>
      <xdr:spPr>
        <a:xfrm>
          <a:off x="20245017" y="659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111125</xdr:colOff>
      <xdr:row>33</xdr:row>
      <xdr:rowOff>171133</xdr:rowOff>
    </xdr:from>
    <xdr:to>
      <xdr:col>28</xdr:col>
      <xdr:colOff>314325</xdr:colOff>
      <xdr:row>34</xdr:row>
      <xdr:rowOff>126174</xdr:rowOff>
    </xdr:to>
    <xdr:cxnSp macro="">
      <xdr:nvCxnSpPr>
        <xdr:cNvPr id="722" name="直線コネクタ 721"/>
        <xdr:cNvCxnSpPr/>
      </xdr:nvCxnSpPr>
      <xdr:spPr>
        <a:xfrm flipV="1">
          <a:off x="18656300" y="5828983"/>
          <a:ext cx="889000" cy="12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84709</xdr:rowOff>
    </xdr:from>
    <xdr:to>
      <xdr:col>28</xdr:col>
      <xdr:colOff>365125</xdr:colOff>
      <xdr:row>38</xdr:row>
      <xdr:rowOff>14860</xdr:rowOff>
    </xdr:to>
    <xdr:sp macro="" textlink="">
      <xdr:nvSpPr>
        <xdr:cNvPr id="723" name="フローチャート : 判断 722"/>
        <xdr:cNvSpPr/>
      </xdr:nvSpPr>
      <xdr:spPr>
        <a:xfrm>
          <a:off x="19494500" y="64283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5986</xdr:rowOff>
    </xdr:from>
    <xdr:ext cx="469744" cy="259045"/>
    <xdr:sp macro="" textlink="">
      <xdr:nvSpPr>
        <xdr:cNvPr id="724" name="テキスト ボックス 723"/>
        <xdr:cNvSpPr txBox="1"/>
      </xdr:nvSpPr>
      <xdr:spPr>
        <a:xfrm>
          <a:off x="19310427" y="652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86042</xdr:rowOff>
    </xdr:from>
    <xdr:to>
      <xdr:col>27</xdr:col>
      <xdr:colOff>161925</xdr:colOff>
      <xdr:row>38</xdr:row>
      <xdr:rowOff>16193</xdr:rowOff>
    </xdr:to>
    <xdr:sp macro="" textlink="">
      <xdr:nvSpPr>
        <xdr:cNvPr id="725" name="フローチャート : 判断 724"/>
        <xdr:cNvSpPr/>
      </xdr:nvSpPr>
      <xdr:spPr>
        <a:xfrm>
          <a:off x="18605500" y="642969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7320</xdr:rowOff>
    </xdr:from>
    <xdr:ext cx="469744" cy="259045"/>
    <xdr:sp macro="" textlink="">
      <xdr:nvSpPr>
        <xdr:cNvPr id="726" name="テキスト ボックス 725"/>
        <xdr:cNvSpPr txBox="1"/>
      </xdr:nvSpPr>
      <xdr:spPr>
        <a:xfrm>
          <a:off x="18421427" y="652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7" name="テキスト ボックス 72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8" name="テキスト ボックス 72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9" name="テキスト ボックス 72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0" name="テキスト ボックス 72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1" name="テキスト ボックス 73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30</xdr:row>
      <xdr:rowOff>124904</xdr:rowOff>
    </xdr:from>
    <xdr:to>
      <xdr:col>32</xdr:col>
      <xdr:colOff>238125</xdr:colOff>
      <xdr:row>31</xdr:row>
      <xdr:rowOff>55054</xdr:rowOff>
    </xdr:to>
    <xdr:sp macro="" textlink="">
      <xdr:nvSpPr>
        <xdr:cNvPr id="732" name="円/楕円 731"/>
        <xdr:cNvSpPr/>
      </xdr:nvSpPr>
      <xdr:spPr>
        <a:xfrm>
          <a:off x="22110700" y="526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30</xdr:row>
      <xdr:rowOff>77931</xdr:rowOff>
    </xdr:from>
    <xdr:ext cx="469744" cy="259045"/>
    <xdr:sp macro="" textlink="">
      <xdr:nvSpPr>
        <xdr:cNvPr id="733" name="投資及び出資金該当値テキスト"/>
        <xdr:cNvSpPr txBox="1"/>
      </xdr:nvSpPr>
      <xdr:spPr>
        <a:xfrm>
          <a:off x="22212300" y="522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7,411</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39560</xdr:rowOff>
    </xdr:from>
    <xdr:to>
      <xdr:col>31</xdr:col>
      <xdr:colOff>85725</xdr:colOff>
      <xdr:row>36</xdr:row>
      <xdr:rowOff>141160</xdr:rowOff>
    </xdr:to>
    <xdr:sp macro="" textlink="">
      <xdr:nvSpPr>
        <xdr:cNvPr id="734" name="円/楕円 733"/>
        <xdr:cNvSpPr/>
      </xdr:nvSpPr>
      <xdr:spPr>
        <a:xfrm>
          <a:off x="21272500" y="621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157687</xdr:rowOff>
    </xdr:from>
    <xdr:ext cx="469744" cy="259045"/>
    <xdr:sp macro="" textlink="">
      <xdr:nvSpPr>
        <xdr:cNvPr id="735" name="テキスト ボックス 734"/>
        <xdr:cNvSpPr txBox="1"/>
      </xdr:nvSpPr>
      <xdr:spPr>
        <a:xfrm>
          <a:off x="21088427" y="598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2,459</a:t>
          </a:r>
          <a:endParaRPr kumimoji="1" lang="ja-JP" altLang="en-US" sz="1000" b="1">
            <a:solidFill>
              <a:srgbClr val="FF0000"/>
            </a:solidFill>
            <a:latin typeface="ＭＳ Ｐゴシック"/>
          </a:endParaRPr>
        </a:p>
      </xdr:txBody>
    </xdr:sp>
    <xdr:clientData/>
  </xdr:oneCellAnchor>
  <xdr:twoCellAnchor>
    <xdr:from>
      <xdr:col>29</xdr:col>
      <xdr:colOff>466725</xdr:colOff>
      <xdr:row>34</xdr:row>
      <xdr:rowOff>149860</xdr:rowOff>
    </xdr:from>
    <xdr:to>
      <xdr:col>29</xdr:col>
      <xdr:colOff>568325</xdr:colOff>
      <xdr:row>35</xdr:row>
      <xdr:rowOff>80010</xdr:rowOff>
    </xdr:to>
    <xdr:sp macro="" textlink="">
      <xdr:nvSpPr>
        <xdr:cNvPr id="736" name="円/楕円 735"/>
        <xdr:cNvSpPr/>
      </xdr:nvSpPr>
      <xdr:spPr>
        <a:xfrm>
          <a:off x="20383500" y="597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33</xdr:row>
      <xdr:rowOff>96537</xdr:rowOff>
    </xdr:from>
    <xdr:ext cx="469744" cy="259045"/>
    <xdr:sp macro="" textlink="">
      <xdr:nvSpPr>
        <xdr:cNvPr id="737" name="テキスト ボックス 736"/>
        <xdr:cNvSpPr txBox="1"/>
      </xdr:nvSpPr>
      <xdr:spPr>
        <a:xfrm>
          <a:off x="20199427" y="575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3,680</a:t>
          </a:r>
          <a:endParaRPr kumimoji="1" lang="ja-JP" altLang="en-US" sz="1000" b="1">
            <a:solidFill>
              <a:srgbClr val="FF0000"/>
            </a:solidFill>
            <a:latin typeface="ＭＳ Ｐゴシック"/>
          </a:endParaRPr>
        </a:p>
      </xdr:txBody>
    </xdr:sp>
    <xdr:clientData/>
  </xdr:oneCellAnchor>
  <xdr:twoCellAnchor>
    <xdr:from>
      <xdr:col>28</xdr:col>
      <xdr:colOff>263525</xdr:colOff>
      <xdr:row>33</xdr:row>
      <xdr:rowOff>120333</xdr:rowOff>
    </xdr:from>
    <xdr:to>
      <xdr:col>28</xdr:col>
      <xdr:colOff>365125</xdr:colOff>
      <xdr:row>34</xdr:row>
      <xdr:rowOff>50483</xdr:rowOff>
    </xdr:to>
    <xdr:sp macro="" textlink="">
      <xdr:nvSpPr>
        <xdr:cNvPr id="738" name="円/楕円 737"/>
        <xdr:cNvSpPr/>
      </xdr:nvSpPr>
      <xdr:spPr>
        <a:xfrm>
          <a:off x="19494500" y="577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32</xdr:row>
      <xdr:rowOff>67010</xdr:rowOff>
    </xdr:from>
    <xdr:ext cx="469744" cy="259045"/>
    <xdr:sp macro="" textlink="">
      <xdr:nvSpPr>
        <xdr:cNvPr id="739" name="テキスト ボックス 738"/>
        <xdr:cNvSpPr txBox="1"/>
      </xdr:nvSpPr>
      <xdr:spPr>
        <a:xfrm>
          <a:off x="19310427" y="555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4,735</a:t>
          </a:r>
          <a:endParaRPr kumimoji="1" lang="ja-JP" altLang="en-US" sz="1000" b="1">
            <a:solidFill>
              <a:srgbClr val="FF0000"/>
            </a:solidFill>
            <a:latin typeface="ＭＳ Ｐゴシック"/>
          </a:endParaRPr>
        </a:p>
      </xdr:txBody>
    </xdr:sp>
    <xdr:clientData/>
  </xdr:oneCellAnchor>
  <xdr:twoCellAnchor>
    <xdr:from>
      <xdr:col>27</xdr:col>
      <xdr:colOff>60325</xdr:colOff>
      <xdr:row>34</xdr:row>
      <xdr:rowOff>75374</xdr:rowOff>
    </xdr:from>
    <xdr:to>
      <xdr:col>27</xdr:col>
      <xdr:colOff>161925</xdr:colOff>
      <xdr:row>35</xdr:row>
      <xdr:rowOff>5524</xdr:rowOff>
    </xdr:to>
    <xdr:sp macro="" textlink="">
      <xdr:nvSpPr>
        <xdr:cNvPr id="740" name="円/楕円 739"/>
        <xdr:cNvSpPr/>
      </xdr:nvSpPr>
      <xdr:spPr>
        <a:xfrm>
          <a:off x="18605500" y="590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33</xdr:row>
      <xdr:rowOff>22051</xdr:rowOff>
    </xdr:from>
    <xdr:ext cx="469744" cy="259045"/>
    <xdr:sp macro="" textlink="">
      <xdr:nvSpPr>
        <xdr:cNvPr id="741" name="テキスト ボックス 740"/>
        <xdr:cNvSpPr txBox="1"/>
      </xdr:nvSpPr>
      <xdr:spPr>
        <a:xfrm>
          <a:off x="18421427" y="567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2" name="正方形/長方形 74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3" name="正方形/長方形 74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4" name="正方形/長方形 74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5" name="正方形/長方形 74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6" name="正方形/長方形 74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7" name="正方形/長方形 74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8" name="正方形/長方形 74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9" name="正方形/長方形 74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0" name="テキスト ボックス 74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1" name="直線コネクタ 75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2" name="直線コネクタ 75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3" name="テキスト ボックス 75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4" name="直線コネクタ 75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5" name="テキスト ボックス 754"/>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6" name="直線コネクタ 75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57" name="テキスト ボックス 756"/>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8" name="直線コネクタ 75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59" name="テキスト ボックス 758"/>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0" name="直線コネクタ 75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1" name="テキスト ボックス 76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154305</xdr:rowOff>
    </xdr:from>
    <xdr:to>
      <xdr:col>32</xdr:col>
      <xdr:colOff>186689</xdr:colOff>
      <xdr:row>59</xdr:row>
      <xdr:rowOff>44450</xdr:rowOff>
    </xdr:to>
    <xdr:cxnSp macro="">
      <xdr:nvCxnSpPr>
        <xdr:cNvPr id="765" name="直線コネクタ 764"/>
        <xdr:cNvCxnSpPr/>
      </xdr:nvCxnSpPr>
      <xdr:spPr>
        <a:xfrm flipV="1">
          <a:off x="22159595" y="8555355"/>
          <a:ext cx="1269" cy="160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7" name="直線コネクタ 76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100982</xdr:rowOff>
    </xdr:from>
    <xdr:ext cx="534377" cy="259045"/>
    <xdr:sp macro="" textlink="">
      <xdr:nvSpPr>
        <xdr:cNvPr id="768" name="貸付金最大値テキスト"/>
        <xdr:cNvSpPr txBox="1"/>
      </xdr:nvSpPr>
      <xdr:spPr>
        <a:xfrm>
          <a:off x="22212300" y="833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12,635</a:t>
          </a:r>
          <a:endParaRPr kumimoji="1" lang="ja-JP" altLang="en-US" sz="1000" b="1">
            <a:latin typeface="ＭＳ Ｐゴシック"/>
          </a:endParaRPr>
        </a:p>
      </xdr:txBody>
    </xdr:sp>
    <xdr:clientData/>
  </xdr:oneCellAnchor>
  <xdr:twoCellAnchor>
    <xdr:from>
      <xdr:col>32</xdr:col>
      <xdr:colOff>98425</xdr:colOff>
      <xdr:row>49</xdr:row>
      <xdr:rowOff>154305</xdr:rowOff>
    </xdr:from>
    <xdr:to>
      <xdr:col>32</xdr:col>
      <xdr:colOff>276225</xdr:colOff>
      <xdr:row>49</xdr:row>
      <xdr:rowOff>154305</xdr:rowOff>
    </xdr:to>
    <xdr:cxnSp macro="">
      <xdr:nvCxnSpPr>
        <xdr:cNvPr id="769" name="直線コネクタ 768"/>
        <xdr:cNvCxnSpPr/>
      </xdr:nvCxnSpPr>
      <xdr:spPr>
        <a:xfrm>
          <a:off x="22072600" y="8555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37084</xdr:rowOff>
    </xdr:from>
    <xdr:to>
      <xdr:col>32</xdr:col>
      <xdr:colOff>187325</xdr:colOff>
      <xdr:row>59</xdr:row>
      <xdr:rowOff>44450</xdr:rowOff>
    </xdr:to>
    <xdr:cxnSp macro="">
      <xdr:nvCxnSpPr>
        <xdr:cNvPr id="770" name="直線コネクタ 769"/>
        <xdr:cNvCxnSpPr/>
      </xdr:nvCxnSpPr>
      <xdr:spPr>
        <a:xfrm flipV="1">
          <a:off x="21323300" y="10152634"/>
          <a:ext cx="8382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24909</xdr:rowOff>
    </xdr:from>
    <xdr:ext cx="469744" cy="259045"/>
    <xdr:sp macro="" textlink="">
      <xdr:nvSpPr>
        <xdr:cNvPr id="771" name="貸付金平均値テキスト"/>
        <xdr:cNvSpPr txBox="1"/>
      </xdr:nvSpPr>
      <xdr:spPr>
        <a:xfrm>
          <a:off x="22212300" y="9797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2032</xdr:rowOff>
    </xdr:from>
    <xdr:to>
      <xdr:col>32</xdr:col>
      <xdr:colOff>238125</xdr:colOff>
      <xdr:row>58</xdr:row>
      <xdr:rowOff>103632</xdr:rowOff>
    </xdr:to>
    <xdr:sp macro="" textlink="">
      <xdr:nvSpPr>
        <xdr:cNvPr id="772" name="フローチャート : 判断 771"/>
        <xdr:cNvSpPr/>
      </xdr:nvSpPr>
      <xdr:spPr>
        <a:xfrm>
          <a:off x="22110700" y="994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79629</xdr:rowOff>
    </xdr:from>
    <xdr:to>
      <xdr:col>31</xdr:col>
      <xdr:colOff>34925</xdr:colOff>
      <xdr:row>59</xdr:row>
      <xdr:rowOff>44450</xdr:rowOff>
    </xdr:to>
    <xdr:cxnSp macro="">
      <xdr:nvCxnSpPr>
        <xdr:cNvPr id="773" name="直線コネクタ 772"/>
        <xdr:cNvCxnSpPr/>
      </xdr:nvCxnSpPr>
      <xdr:spPr>
        <a:xfrm>
          <a:off x="20434300" y="10023729"/>
          <a:ext cx="889000" cy="13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112395</xdr:rowOff>
    </xdr:from>
    <xdr:to>
      <xdr:col>31</xdr:col>
      <xdr:colOff>85725</xdr:colOff>
      <xdr:row>58</xdr:row>
      <xdr:rowOff>42545</xdr:rowOff>
    </xdr:to>
    <xdr:sp macro="" textlink="">
      <xdr:nvSpPr>
        <xdr:cNvPr id="774" name="フローチャート : 判断 773"/>
        <xdr:cNvSpPr/>
      </xdr:nvSpPr>
      <xdr:spPr>
        <a:xfrm>
          <a:off x="21272500" y="988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59072</xdr:rowOff>
    </xdr:from>
    <xdr:ext cx="469744" cy="259045"/>
    <xdr:sp macro="" textlink="">
      <xdr:nvSpPr>
        <xdr:cNvPr id="775" name="テキスト ボックス 774"/>
        <xdr:cNvSpPr txBox="1"/>
      </xdr:nvSpPr>
      <xdr:spPr>
        <a:xfrm>
          <a:off x="21088427" y="966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161925</xdr:rowOff>
    </xdr:from>
    <xdr:to>
      <xdr:col>29</xdr:col>
      <xdr:colOff>517525</xdr:colOff>
      <xdr:row>58</xdr:row>
      <xdr:rowOff>79629</xdr:rowOff>
    </xdr:to>
    <xdr:cxnSp macro="">
      <xdr:nvCxnSpPr>
        <xdr:cNvPr id="776" name="直線コネクタ 775"/>
        <xdr:cNvCxnSpPr/>
      </xdr:nvCxnSpPr>
      <xdr:spPr>
        <a:xfrm>
          <a:off x="19545300" y="9763125"/>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17145</xdr:rowOff>
    </xdr:from>
    <xdr:to>
      <xdr:col>29</xdr:col>
      <xdr:colOff>568325</xdr:colOff>
      <xdr:row>56</xdr:row>
      <xdr:rowOff>118745</xdr:rowOff>
    </xdr:to>
    <xdr:sp macro="" textlink="">
      <xdr:nvSpPr>
        <xdr:cNvPr id="777" name="フローチャート : 判断 776"/>
        <xdr:cNvSpPr/>
      </xdr:nvSpPr>
      <xdr:spPr>
        <a:xfrm>
          <a:off x="20383500" y="96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135272</xdr:rowOff>
    </xdr:from>
    <xdr:ext cx="469744" cy="259045"/>
    <xdr:sp macro="" textlink="">
      <xdr:nvSpPr>
        <xdr:cNvPr id="778" name="テキスト ボックス 777"/>
        <xdr:cNvSpPr txBox="1"/>
      </xdr:nvSpPr>
      <xdr:spPr>
        <a:xfrm>
          <a:off x="20199427" y="939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159766</xdr:rowOff>
    </xdr:from>
    <xdr:to>
      <xdr:col>28</xdr:col>
      <xdr:colOff>314325</xdr:colOff>
      <xdr:row>56</xdr:row>
      <xdr:rowOff>161925</xdr:rowOff>
    </xdr:to>
    <xdr:cxnSp macro="">
      <xdr:nvCxnSpPr>
        <xdr:cNvPr id="779" name="直線コネクタ 778"/>
        <xdr:cNvCxnSpPr/>
      </xdr:nvCxnSpPr>
      <xdr:spPr>
        <a:xfrm>
          <a:off x="18656300" y="9760966"/>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169545</xdr:rowOff>
    </xdr:from>
    <xdr:to>
      <xdr:col>28</xdr:col>
      <xdr:colOff>365125</xdr:colOff>
      <xdr:row>57</xdr:row>
      <xdr:rowOff>99695</xdr:rowOff>
    </xdr:to>
    <xdr:sp macro="" textlink="">
      <xdr:nvSpPr>
        <xdr:cNvPr id="780" name="フローチャート : 判断 779"/>
        <xdr:cNvSpPr/>
      </xdr:nvSpPr>
      <xdr:spPr>
        <a:xfrm>
          <a:off x="19494500" y="977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90822</xdr:rowOff>
    </xdr:from>
    <xdr:ext cx="469744" cy="259045"/>
    <xdr:sp macro="" textlink="">
      <xdr:nvSpPr>
        <xdr:cNvPr id="781" name="テキスト ボックス 780"/>
        <xdr:cNvSpPr txBox="1"/>
      </xdr:nvSpPr>
      <xdr:spPr>
        <a:xfrm>
          <a:off x="19310427" y="986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163449</xdr:rowOff>
    </xdr:from>
    <xdr:to>
      <xdr:col>27</xdr:col>
      <xdr:colOff>161925</xdr:colOff>
      <xdr:row>57</xdr:row>
      <xdr:rowOff>93599</xdr:rowOff>
    </xdr:to>
    <xdr:sp macro="" textlink="">
      <xdr:nvSpPr>
        <xdr:cNvPr id="782" name="フローチャート : 判断 781"/>
        <xdr:cNvSpPr/>
      </xdr:nvSpPr>
      <xdr:spPr>
        <a:xfrm>
          <a:off x="18605500" y="97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84726</xdr:rowOff>
    </xdr:from>
    <xdr:ext cx="469744" cy="259045"/>
    <xdr:sp macro="" textlink="">
      <xdr:nvSpPr>
        <xdr:cNvPr id="783" name="テキスト ボックス 782"/>
        <xdr:cNvSpPr txBox="1"/>
      </xdr:nvSpPr>
      <xdr:spPr>
        <a:xfrm>
          <a:off x="18421427" y="985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157734</xdr:rowOff>
    </xdr:from>
    <xdr:to>
      <xdr:col>32</xdr:col>
      <xdr:colOff>238125</xdr:colOff>
      <xdr:row>59</xdr:row>
      <xdr:rowOff>87884</xdr:rowOff>
    </xdr:to>
    <xdr:sp macro="" textlink="">
      <xdr:nvSpPr>
        <xdr:cNvPr id="789" name="円/楕円 788"/>
        <xdr:cNvSpPr/>
      </xdr:nvSpPr>
      <xdr:spPr>
        <a:xfrm>
          <a:off x="22110700" y="1010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72661</xdr:rowOff>
    </xdr:from>
    <xdr:ext cx="313932" cy="259045"/>
    <xdr:sp macro="" textlink="">
      <xdr:nvSpPr>
        <xdr:cNvPr id="790" name="貸付金該当値テキスト"/>
        <xdr:cNvSpPr txBox="1"/>
      </xdr:nvSpPr>
      <xdr:spPr>
        <a:xfrm>
          <a:off x="22212300" y="100167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91" name="円/楕円 790"/>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2" name="テキスト ボックス 791"/>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28829</xdr:rowOff>
    </xdr:from>
    <xdr:to>
      <xdr:col>29</xdr:col>
      <xdr:colOff>568325</xdr:colOff>
      <xdr:row>58</xdr:row>
      <xdr:rowOff>130429</xdr:rowOff>
    </xdr:to>
    <xdr:sp macro="" textlink="">
      <xdr:nvSpPr>
        <xdr:cNvPr id="793" name="円/楕円 792"/>
        <xdr:cNvSpPr/>
      </xdr:nvSpPr>
      <xdr:spPr>
        <a:xfrm>
          <a:off x="20383500" y="997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121556</xdr:rowOff>
    </xdr:from>
    <xdr:ext cx="469744" cy="259045"/>
    <xdr:sp macro="" textlink="">
      <xdr:nvSpPr>
        <xdr:cNvPr id="794" name="テキスト ボックス 793"/>
        <xdr:cNvSpPr txBox="1"/>
      </xdr:nvSpPr>
      <xdr:spPr>
        <a:xfrm>
          <a:off x="20199427" y="1006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1,073</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111125</xdr:rowOff>
    </xdr:from>
    <xdr:to>
      <xdr:col>28</xdr:col>
      <xdr:colOff>365125</xdr:colOff>
      <xdr:row>57</xdr:row>
      <xdr:rowOff>41275</xdr:rowOff>
    </xdr:to>
    <xdr:sp macro="" textlink="">
      <xdr:nvSpPr>
        <xdr:cNvPr id="795" name="円/楕円 794"/>
        <xdr:cNvSpPr/>
      </xdr:nvSpPr>
      <xdr:spPr>
        <a:xfrm>
          <a:off x="19494500" y="971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57802</xdr:rowOff>
    </xdr:from>
    <xdr:ext cx="469744" cy="259045"/>
    <xdr:sp macro="" textlink="">
      <xdr:nvSpPr>
        <xdr:cNvPr id="796" name="テキスト ボックス 795"/>
        <xdr:cNvSpPr txBox="1"/>
      </xdr:nvSpPr>
      <xdr:spPr>
        <a:xfrm>
          <a:off x="19310427" y="948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3,125</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108966</xdr:rowOff>
    </xdr:from>
    <xdr:to>
      <xdr:col>27</xdr:col>
      <xdr:colOff>161925</xdr:colOff>
      <xdr:row>57</xdr:row>
      <xdr:rowOff>39116</xdr:rowOff>
    </xdr:to>
    <xdr:sp macro="" textlink="">
      <xdr:nvSpPr>
        <xdr:cNvPr id="797" name="円/楕円 796"/>
        <xdr:cNvSpPr/>
      </xdr:nvSpPr>
      <xdr:spPr>
        <a:xfrm>
          <a:off x="18605500" y="971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55643</xdr:rowOff>
    </xdr:from>
    <xdr:ext cx="469744" cy="259045"/>
    <xdr:sp macro="" textlink="">
      <xdr:nvSpPr>
        <xdr:cNvPr id="798" name="テキスト ボックス 797"/>
        <xdr:cNvSpPr txBox="1"/>
      </xdr:nvSpPr>
      <xdr:spPr>
        <a:xfrm>
          <a:off x="18421427" y="948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9" name="テキスト ボックス 80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1" name="テキスト ボックス 81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165826</xdr:rowOff>
    </xdr:from>
    <xdr:to>
      <xdr:col>32</xdr:col>
      <xdr:colOff>186689</xdr:colOff>
      <xdr:row>78</xdr:row>
      <xdr:rowOff>105541</xdr:rowOff>
    </xdr:to>
    <xdr:cxnSp macro="">
      <xdr:nvCxnSpPr>
        <xdr:cNvPr id="825" name="直線コネクタ 824"/>
        <xdr:cNvCxnSpPr/>
      </xdr:nvCxnSpPr>
      <xdr:spPr>
        <a:xfrm flipV="1">
          <a:off x="22159595" y="12167326"/>
          <a:ext cx="1269" cy="1311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109368</xdr:rowOff>
    </xdr:from>
    <xdr:ext cx="534377" cy="259045"/>
    <xdr:sp macro="" textlink="">
      <xdr:nvSpPr>
        <xdr:cNvPr id="826" name="繰出金最小値テキスト"/>
        <xdr:cNvSpPr txBox="1"/>
      </xdr:nvSpPr>
      <xdr:spPr>
        <a:xfrm>
          <a:off x="22212300" y="1348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30,092</a:t>
          </a:r>
          <a:endParaRPr kumimoji="1" lang="ja-JP" altLang="en-US" sz="1000" b="1">
            <a:latin typeface="ＭＳ Ｐゴシック"/>
          </a:endParaRPr>
        </a:p>
      </xdr:txBody>
    </xdr:sp>
    <xdr:clientData/>
  </xdr:oneCellAnchor>
  <xdr:twoCellAnchor>
    <xdr:from>
      <xdr:col>32</xdr:col>
      <xdr:colOff>98425</xdr:colOff>
      <xdr:row>78</xdr:row>
      <xdr:rowOff>105541</xdr:rowOff>
    </xdr:from>
    <xdr:to>
      <xdr:col>32</xdr:col>
      <xdr:colOff>276225</xdr:colOff>
      <xdr:row>78</xdr:row>
      <xdr:rowOff>105541</xdr:rowOff>
    </xdr:to>
    <xdr:cxnSp macro="">
      <xdr:nvCxnSpPr>
        <xdr:cNvPr id="827" name="直線コネクタ 826"/>
        <xdr:cNvCxnSpPr/>
      </xdr:nvCxnSpPr>
      <xdr:spPr>
        <a:xfrm>
          <a:off x="22072600" y="1347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112503</xdr:rowOff>
    </xdr:from>
    <xdr:ext cx="599010" cy="259045"/>
    <xdr:sp macro="" textlink="">
      <xdr:nvSpPr>
        <xdr:cNvPr id="828" name="繰出金最大値テキスト"/>
        <xdr:cNvSpPr txBox="1"/>
      </xdr:nvSpPr>
      <xdr:spPr>
        <a:xfrm>
          <a:off x="22212300" y="1194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110,400</a:t>
          </a:r>
          <a:endParaRPr kumimoji="1" lang="ja-JP" altLang="en-US" sz="1000" b="1">
            <a:latin typeface="ＭＳ Ｐゴシック"/>
          </a:endParaRPr>
        </a:p>
      </xdr:txBody>
    </xdr:sp>
    <xdr:clientData/>
  </xdr:oneCellAnchor>
  <xdr:twoCellAnchor>
    <xdr:from>
      <xdr:col>32</xdr:col>
      <xdr:colOff>98425</xdr:colOff>
      <xdr:row>70</xdr:row>
      <xdr:rowOff>165826</xdr:rowOff>
    </xdr:from>
    <xdr:to>
      <xdr:col>32</xdr:col>
      <xdr:colOff>276225</xdr:colOff>
      <xdr:row>70</xdr:row>
      <xdr:rowOff>165826</xdr:rowOff>
    </xdr:to>
    <xdr:cxnSp macro="">
      <xdr:nvCxnSpPr>
        <xdr:cNvPr id="829" name="直線コネクタ 828"/>
        <xdr:cNvCxnSpPr/>
      </xdr:nvCxnSpPr>
      <xdr:spPr>
        <a:xfrm>
          <a:off x="22072600" y="1216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15717</xdr:rowOff>
    </xdr:from>
    <xdr:to>
      <xdr:col>32</xdr:col>
      <xdr:colOff>187325</xdr:colOff>
      <xdr:row>76</xdr:row>
      <xdr:rowOff>70417</xdr:rowOff>
    </xdr:to>
    <xdr:cxnSp macro="">
      <xdr:nvCxnSpPr>
        <xdr:cNvPr id="830" name="直線コネクタ 829"/>
        <xdr:cNvCxnSpPr/>
      </xdr:nvCxnSpPr>
      <xdr:spPr>
        <a:xfrm flipV="1">
          <a:off x="21323300" y="13045917"/>
          <a:ext cx="838200" cy="5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142964</xdr:rowOff>
    </xdr:from>
    <xdr:ext cx="534377" cy="259045"/>
    <xdr:sp macro="" textlink="">
      <xdr:nvSpPr>
        <xdr:cNvPr id="831" name="繰出金平均値テキスト"/>
        <xdr:cNvSpPr txBox="1"/>
      </xdr:nvSpPr>
      <xdr:spPr>
        <a:xfrm>
          <a:off x="22212300" y="12830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57,590</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120087</xdr:rowOff>
    </xdr:from>
    <xdr:to>
      <xdr:col>32</xdr:col>
      <xdr:colOff>238125</xdr:colOff>
      <xdr:row>76</xdr:row>
      <xdr:rowOff>50237</xdr:rowOff>
    </xdr:to>
    <xdr:sp macro="" textlink="">
      <xdr:nvSpPr>
        <xdr:cNvPr id="832" name="フローチャート : 判断 831"/>
        <xdr:cNvSpPr/>
      </xdr:nvSpPr>
      <xdr:spPr>
        <a:xfrm>
          <a:off x="221107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70417</xdr:rowOff>
    </xdr:from>
    <xdr:to>
      <xdr:col>31</xdr:col>
      <xdr:colOff>34925</xdr:colOff>
      <xdr:row>77</xdr:row>
      <xdr:rowOff>27719</xdr:rowOff>
    </xdr:to>
    <xdr:cxnSp macro="">
      <xdr:nvCxnSpPr>
        <xdr:cNvPr id="833" name="直線コネクタ 832"/>
        <xdr:cNvCxnSpPr/>
      </xdr:nvCxnSpPr>
      <xdr:spPr>
        <a:xfrm flipV="1">
          <a:off x="20434300" y="13100617"/>
          <a:ext cx="889000" cy="12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129542</xdr:rowOff>
    </xdr:from>
    <xdr:to>
      <xdr:col>31</xdr:col>
      <xdr:colOff>85725</xdr:colOff>
      <xdr:row>76</xdr:row>
      <xdr:rowOff>59692</xdr:rowOff>
    </xdr:to>
    <xdr:sp macro="" textlink="">
      <xdr:nvSpPr>
        <xdr:cNvPr id="834" name="フローチャート : 判断 833"/>
        <xdr:cNvSpPr/>
      </xdr:nvSpPr>
      <xdr:spPr>
        <a:xfrm>
          <a:off x="21272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76219</xdr:rowOff>
    </xdr:from>
    <xdr:ext cx="534377" cy="259045"/>
    <xdr:sp macro="" textlink="">
      <xdr:nvSpPr>
        <xdr:cNvPr id="835" name="テキスト ボックス 834"/>
        <xdr:cNvSpPr txBox="1"/>
      </xdr:nvSpPr>
      <xdr:spPr>
        <a:xfrm>
          <a:off x="21056111" y="1276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23571</xdr:rowOff>
    </xdr:from>
    <xdr:to>
      <xdr:col>29</xdr:col>
      <xdr:colOff>517525</xdr:colOff>
      <xdr:row>77</xdr:row>
      <xdr:rowOff>27719</xdr:rowOff>
    </xdr:to>
    <xdr:cxnSp macro="">
      <xdr:nvCxnSpPr>
        <xdr:cNvPr id="836" name="直線コネクタ 835"/>
        <xdr:cNvCxnSpPr/>
      </xdr:nvCxnSpPr>
      <xdr:spPr>
        <a:xfrm>
          <a:off x="19545300" y="13225221"/>
          <a:ext cx="889000" cy="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3158</xdr:rowOff>
    </xdr:from>
    <xdr:to>
      <xdr:col>29</xdr:col>
      <xdr:colOff>568325</xdr:colOff>
      <xdr:row>76</xdr:row>
      <xdr:rowOff>104758</xdr:rowOff>
    </xdr:to>
    <xdr:sp macro="" textlink="">
      <xdr:nvSpPr>
        <xdr:cNvPr id="837" name="フローチャート : 判断 836"/>
        <xdr:cNvSpPr/>
      </xdr:nvSpPr>
      <xdr:spPr>
        <a:xfrm>
          <a:off x="20383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121286</xdr:rowOff>
    </xdr:from>
    <xdr:ext cx="534377" cy="259045"/>
    <xdr:sp macro="" textlink="">
      <xdr:nvSpPr>
        <xdr:cNvPr id="838" name="テキスト ボックス 837"/>
        <xdr:cNvSpPr txBox="1"/>
      </xdr:nvSpPr>
      <xdr:spPr>
        <a:xfrm>
          <a:off x="20167111" y="1280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23571</xdr:rowOff>
    </xdr:from>
    <xdr:to>
      <xdr:col>28</xdr:col>
      <xdr:colOff>314325</xdr:colOff>
      <xdr:row>77</xdr:row>
      <xdr:rowOff>30592</xdr:rowOff>
    </xdr:to>
    <xdr:cxnSp macro="">
      <xdr:nvCxnSpPr>
        <xdr:cNvPr id="839" name="直線コネクタ 838"/>
        <xdr:cNvCxnSpPr/>
      </xdr:nvCxnSpPr>
      <xdr:spPr>
        <a:xfrm flipV="1">
          <a:off x="18656300" y="13225221"/>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167963</xdr:rowOff>
    </xdr:from>
    <xdr:to>
      <xdr:col>28</xdr:col>
      <xdr:colOff>365125</xdr:colOff>
      <xdr:row>76</xdr:row>
      <xdr:rowOff>98113</xdr:rowOff>
    </xdr:to>
    <xdr:sp macro="" textlink="">
      <xdr:nvSpPr>
        <xdr:cNvPr id="840" name="フローチャート : 判断 839"/>
        <xdr:cNvSpPr/>
      </xdr:nvSpPr>
      <xdr:spPr>
        <a:xfrm>
          <a:off x="19494500" y="1302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114640</xdr:rowOff>
    </xdr:from>
    <xdr:ext cx="534377" cy="259045"/>
    <xdr:sp macro="" textlink="">
      <xdr:nvSpPr>
        <xdr:cNvPr id="841" name="テキスト ボックス 840"/>
        <xdr:cNvSpPr txBox="1"/>
      </xdr:nvSpPr>
      <xdr:spPr>
        <a:xfrm>
          <a:off x="19278111" y="1280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7404</xdr:rowOff>
    </xdr:from>
    <xdr:to>
      <xdr:col>27</xdr:col>
      <xdr:colOff>161925</xdr:colOff>
      <xdr:row>76</xdr:row>
      <xdr:rowOff>109004</xdr:rowOff>
    </xdr:to>
    <xdr:sp macro="" textlink="">
      <xdr:nvSpPr>
        <xdr:cNvPr id="842" name="フローチャート : 判断 841"/>
        <xdr:cNvSpPr/>
      </xdr:nvSpPr>
      <xdr:spPr>
        <a:xfrm>
          <a:off x="18605500" y="130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125531</xdr:rowOff>
    </xdr:from>
    <xdr:ext cx="534377" cy="259045"/>
    <xdr:sp macro="" textlink="">
      <xdr:nvSpPr>
        <xdr:cNvPr id="843" name="テキスト ボックス 842"/>
        <xdr:cNvSpPr txBox="1"/>
      </xdr:nvSpPr>
      <xdr:spPr>
        <a:xfrm>
          <a:off x="18389111" y="1281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53,991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136367</xdr:rowOff>
    </xdr:from>
    <xdr:to>
      <xdr:col>32</xdr:col>
      <xdr:colOff>238125</xdr:colOff>
      <xdr:row>76</xdr:row>
      <xdr:rowOff>66517</xdr:rowOff>
    </xdr:to>
    <xdr:sp macro="" textlink="">
      <xdr:nvSpPr>
        <xdr:cNvPr id="849" name="円/楕円 848"/>
        <xdr:cNvSpPr/>
      </xdr:nvSpPr>
      <xdr:spPr>
        <a:xfrm>
          <a:off x="22110700" y="1299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114794</xdr:rowOff>
    </xdr:from>
    <xdr:ext cx="534377" cy="259045"/>
    <xdr:sp macro="" textlink="">
      <xdr:nvSpPr>
        <xdr:cNvPr id="850" name="繰出金該当値テキスト"/>
        <xdr:cNvSpPr txBox="1"/>
      </xdr:nvSpPr>
      <xdr:spPr>
        <a:xfrm>
          <a:off x="22212300" y="1297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56,593</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19617</xdr:rowOff>
    </xdr:from>
    <xdr:to>
      <xdr:col>31</xdr:col>
      <xdr:colOff>85725</xdr:colOff>
      <xdr:row>76</xdr:row>
      <xdr:rowOff>121217</xdr:rowOff>
    </xdr:to>
    <xdr:sp macro="" textlink="">
      <xdr:nvSpPr>
        <xdr:cNvPr id="851" name="円/楕円 850"/>
        <xdr:cNvSpPr/>
      </xdr:nvSpPr>
      <xdr:spPr>
        <a:xfrm>
          <a:off x="21272500" y="1304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112344</xdr:rowOff>
    </xdr:from>
    <xdr:ext cx="534377" cy="259045"/>
    <xdr:sp macro="" textlink="">
      <xdr:nvSpPr>
        <xdr:cNvPr id="852" name="テキスト ボックス 851"/>
        <xdr:cNvSpPr txBox="1"/>
      </xdr:nvSpPr>
      <xdr:spPr>
        <a:xfrm>
          <a:off x="21056111" y="1314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53,243</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148369</xdr:rowOff>
    </xdr:from>
    <xdr:to>
      <xdr:col>29</xdr:col>
      <xdr:colOff>568325</xdr:colOff>
      <xdr:row>77</xdr:row>
      <xdr:rowOff>78519</xdr:rowOff>
    </xdr:to>
    <xdr:sp macro="" textlink="">
      <xdr:nvSpPr>
        <xdr:cNvPr id="853" name="円/楕円 852"/>
        <xdr:cNvSpPr/>
      </xdr:nvSpPr>
      <xdr:spPr>
        <a:xfrm>
          <a:off x="20383500" y="1317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69646</xdr:rowOff>
    </xdr:from>
    <xdr:ext cx="534377" cy="259045"/>
    <xdr:sp macro="" textlink="">
      <xdr:nvSpPr>
        <xdr:cNvPr id="854" name="テキスト ボックス 853"/>
        <xdr:cNvSpPr txBox="1"/>
      </xdr:nvSpPr>
      <xdr:spPr>
        <a:xfrm>
          <a:off x="20167111" y="1327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45,358</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144221</xdr:rowOff>
    </xdr:from>
    <xdr:to>
      <xdr:col>28</xdr:col>
      <xdr:colOff>365125</xdr:colOff>
      <xdr:row>77</xdr:row>
      <xdr:rowOff>74371</xdr:rowOff>
    </xdr:to>
    <xdr:sp macro="" textlink="">
      <xdr:nvSpPr>
        <xdr:cNvPr id="855" name="円/楕円 854"/>
        <xdr:cNvSpPr/>
      </xdr:nvSpPr>
      <xdr:spPr>
        <a:xfrm>
          <a:off x="19494500" y="1317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65498</xdr:rowOff>
    </xdr:from>
    <xdr:ext cx="534377" cy="259045"/>
    <xdr:sp macro="" textlink="">
      <xdr:nvSpPr>
        <xdr:cNvPr id="856" name="テキスト ボックス 855"/>
        <xdr:cNvSpPr txBox="1"/>
      </xdr:nvSpPr>
      <xdr:spPr>
        <a:xfrm>
          <a:off x="19278111" y="1326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45,612</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151242</xdr:rowOff>
    </xdr:from>
    <xdr:to>
      <xdr:col>27</xdr:col>
      <xdr:colOff>161925</xdr:colOff>
      <xdr:row>77</xdr:row>
      <xdr:rowOff>81392</xdr:rowOff>
    </xdr:to>
    <xdr:sp macro="" textlink="">
      <xdr:nvSpPr>
        <xdr:cNvPr id="857" name="円/楕円 856"/>
        <xdr:cNvSpPr/>
      </xdr:nvSpPr>
      <xdr:spPr>
        <a:xfrm>
          <a:off x="18605500" y="1318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72519</xdr:rowOff>
    </xdr:from>
    <xdr:ext cx="534377" cy="259045"/>
    <xdr:sp macro="" textlink="">
      <xdr:nvSpPr>
        <xdr:cNvPr id="858" name="テキスト ボックス 857"/>
        <xdr:cNvSpPr txBox="1"/>
      </xdr:nvSpPr>
      <xdr:spPr>
        <a:xfrm>
          <a:off x="18389111" y="1327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45,182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552,554</a:t>
          </a:r>
          <a:r>
            <a:rPr kumimoji="1" lang="ja-JP" altLang="en-US" sz="1300">
              <a:latin typeface="ＭＳ Ｐゴシック"/>
            </a:rPr>
            <a:t>円となっている。主な構成項目は、人件費（構成比</a:t>
          </a:r>
          <a:r>
            <a:rPr kumimoji="1" lang="en-US" altLang="ja-JP" sz="1300">
              <a:latin typeface="ＭＳ Ｐゴシック"/>
            </a:rPr>
            <a:t>18.0%</a:t>
          </a:r>
          <a:r>
            <a:rPr kumimoji="1" lang="ja-JP" altLang="en-US" sz="1300">
              <a:latin typeface="ＭＳ Ｐゴシック"/>
            </a:rPr>
            <a:t>）、扶助費（構成比</a:t>
          </a:r>
          <a:r>
            <a:rPr kumimoji="1" lang="en-US" altLang="ja-JP" sz="1300">
              <a:latin typeface="ＭＳ Ｐゴシック"/>
            </a:rPr>
            <a:t>18.4%</a:t>
          </a:r>
          <a:r>
            <a:rPr kumimoji="1" lang="ja-JP" altLang="en-US" sz="1300">
              <a:latin typeface="ＭＳ Ｐゴシック"/>
            </a:rPr>
            <a:t>）、公債費（構成比</a:t>
          </a:r>
          <a:r>
            <a:rPr kumimoji="1" lang="en-US" altLang="ja-JP" sz="1300">
              <a:latin typeface="ＭＳ Ｐゴシック"/>
            </a:rPr>
            <a:t>12.7%</a:t>
          </a:r>
          <a:r>
            <a:rPr kumimoji="1" lang="ja-JP" altLang="en-US" sz="1300">
              <a:latin typeface="ＭＳ Ｐゴシック"/>
            </a:rPr>
            <a:t>）と義務的経費が占めている。人件費については、老人ホーム、保育所を直営で行っていることもあるが、今後は民間で実施可能なものについては、積極的に指定管理者制度の導入などにより委託化を進め、本庁においても各課の事務事業の見直しを行い定年退職者に伴う新規採用職員の抑制に努め、人件費の削減を図る。扶助費については、臨時福祉給付金制度が加わり、社会保障関連経費が増加したこともあるが、本町は障害者支援給付費、障害者更生医療給付費の額が年々増加傾向にある。資格審査等の適正化等を進め財政を圧迫する上昇傾向に歯止めをかけるよう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福岡県川崎町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17,825
17,729
36.14
10,559,757
9,849,287
696,604
4,852,711
12,733,101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61.0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107369</xdr:rowOff>
    </xdr:from>
    <xdr:to>
      <xdr:col>6</xdr:col>
      <xdr:colOff>510540</xdr:colOff>
      <xdr:row>39</xdr:row>
      <xdr:rowOff>77978</xdr:rowOff>
    </xdr:to>
    <xdr:cxnSp macro="">
      <xdr:nvCxnSpPr>
        <xdr:cNvPr id="58" name="直線コネクタ 57"/>
        <xdr:cNvCxnSpPr/>
      </xdr:nvCxnSpPr>
      <xdr:spPr>
        <a:xfrm flipV="1">
          <a:off x="4633595" y="5250869"/>
          <a:ext cx="127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81805</xdr:rowOff>
    </xdr:from>
    <xdr:ext cx="469744" cy="259045"/>
    <xdr:sp macro="" textlink="">
      <xdr:nvSpPr>
        <xdr:cNvPr id="59" name="議会費最小値テキスト"/>
        <xdr:cNvSpPr txBox="1"/>
      </xdr:nvSpPr>
      <xdr:spPr>
        <a:xfrm>
          <a:off x="4686300" y="676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4,064</a:t>
          </a:r>
          <a:endParaRPr kumimoji="1" lang="ja-JP" altLang="en-US" sz="1000" b="1">
            <a:latin typeface="ＭＳ Ｐゴシック"/>
          </a:endParaRPr>
        </a:p>
      </xdr:txBody>
    </xdr:sp>
    <xdr:clientData/>
  </xdr:oneCellAnchor>
  <xdr:twoCellAnchor>
    <xdr:from>
      <xdr:col>6</xdr:col>
      <xdr:colOff>422275</xdr:colOff>
      <xdr:row>39</xdr:row>
      <xdr:rowOff>77978</xdr:rowOff>
    </xdr:from>
    <xdr:to>
      <xdr:col>6</xdr:col>
      <xdr:colOff>600075</xdr:colOff>
      <xdr:row>39</xdr:row>
      <xdr:rowOff>77978</xdr:rowOff>
    </xdr:to>
    <xdr:cxnSp macro="">
      <xdr:nvCxnSpPr>
        <xdr:cNvPr id="60" name="直線コネクタ 59"/>
        <xdr:cNvCxnSpPr/>
      </xdr:nvCxnSpPr>
      <xdr:spPr>
        <a:xfrm>
          <a:off x="4546600" y="676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54046</xdr:rowOff>
    </xdr:from>
    <xdr:ext cx="469744" cy="259045"/>
    <xdr:sp macro="" textlink="">
      <xdr:nvSpPr>
        <xdr:cNvPr id="61" name="議会費最大値テキスト"/>
        <xdr:cNvSpPr txBox="1"/>
      </xdr:nvSpPr>
      <xdr:spPr>
        <a:xfrm>
          <a:off x="4686300" y="502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8,699</a:t>
          </a:r>
          <a:endParaRPr kumimoji="1" lang="ja-JP" altLang="en-US" sz="1000" b="1">
            <a:latin typeface="ＭＳ Ｐゴシック"/>
          </a:endParaRPr>
        </a:p>
      </xdr:txBody>
    </xdr:sp>
    <xdr:clientData/>
  </xdr:oneCellAnchor>
  <xdr:twoCellAnchor>
    <xdr:from>
      <xdr:col>6</xdr:col>
      <xdr:colOff>422275</xdr:colOff>
      <xdr:row>30</xdr:row>
      <xdr:rowOff>107369</xdr:rowOff>
    </xdr:from>
    <xdr:to>
      <xdr:col>6</xdr:col>
      <xdr:colOff>600075</xdr:colOff>
      <xdr:row>30</xdr:row>
      <xdr:rowOff>107369</xdr:rowOff>
    </xdr:to>
    <xdr:cxnSp macro="">
      <xdr:nvCxnSpPr>
        <xdr:cNvPr id="62" name="直線コネクタ 61"/>
        <xdr:cNvCxnSpPr/>
      </xdr:nvCxnSpPr>
      <xdr:spPr>
        <a:xfrm>
          <a:off x="4546600" y="5250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151783</xdr:rowOff>
    </xdr:from>
    <xdr:to>
      <xdr:col>6</xdr:col>
      <xdr:colOff>511175</xdr:colOff>
      <xdr:row>33</xdr:row>
      <xdr:rowOff>95613</xdr:rowOff>
    </xdr:to>
    <xdr:cxnSp macro="">
      <xdr:nvCxnSpPr>
        <xdr:cNvPr id="63" name="直線コネクタ 62"/>
        <xdr:cNvCxnSpPr/>
      </xdr:nvCxnSpPr>
      <xdr:spPr>
        <a:xfrm flipV="1">
          <a:off x="3797300" y="5638183"/>
          <a:ext cx="838200" cy="11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151256</xdr:rowOff>
    </xdr:from>
    <xdr:ext cx="469744" cy="259045"/>
    <xdr:sp macro="" textlink="">
      <xdr:nvSpPr>
        <xdr:cNvPr id="64" name="議会費平均値テキスト"/>
        <xdr:cNvSpPr txBox="1"/>
      </xdr:nvSpPr>
      <xdr:spPr>
        <a:xfrm>
          <a:off x="4686300" y="5980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1379</xdr:rowOff>
    </xdr:from>
    <xdr:to>
      <xdr:col>6</xdr:col>
      <xdr:colOff>561975</xdr:colOff>
      <xdr:row>35</xdr:row>
      <xdr:rowOff>102979</xdr:rowOff>
    </xdr:to>
    <xdr:sp macro="" textlink="">
      <xdr:nvSpPr>
        <xdr:cNvPr id="65" name="フローチャート : 判断 64"/>
        <xdr:cNvSpPr/>
      </xdr:nvSpPr>
      <xdr:spPr>
        <a:xfrm>
          <a:off x="4584700" y="600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95613</xdr:rowOff>
    </xdr:from>
    <xdr:to>
      <xdr:col>5</xdr:col>
      <xdr:colOff>358775</xdr:colOff>
      <xdr:row>34</xdr:row>
      <xdr:rowOff>68181</xdr:rowOff>
    </xdr:to>
    <xdr:cxnSp macro="">
      <xdr:nvCxnSpPr>
        <xdr:cNvPr id="66" name="直線コネクタ 65"/>
        <xdr:cNvCxnSpPr/>
      </xdr:nvCxnSpPr>
      <xdr:spPr>
        <a:xfrm flipV="1">
          <a:off x="2908300" y="5753463"/>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90533</xdr:rowOff>
    </xdr:from>
    <xdr:to>
      <xdr:col>5</xdr:col>
      <xdr:colOff>409575</xdr:colOff>
      <xdr:row>36</xdr:row>
      <xdr:rowOff>20683</xdr:rowOff>
    </xdr:to>
    <xdr:sp macro="" textlink="">
      <xdr:nvSpPr>
        <xdr:cNvPr id="67" name="フローチャート : 判断 66"/>
        <xdr:cNvSpPr/>
      </xdr:nvSpPr>
      <xdr:spPr>
        <a:xfrm>
          <a:off x="3746500" y="609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11810</xdr:rowOff>
    </xdr:from>
    <xdr:ext cx="469744" cy="259045"/>
    <xdr:sp macro="" textlink="">
      <xdr:nvSpPr>
        <xdr:cNvPr id="68" name="テキスト ボックス 67"/>
        <xdr:cNvSpPr txBox="1"/>
      </xdr:nvSpPr>
      <xdr:spPr>
        <a:xfrm>
          <a:off x="3562427" y="618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49893</xdr:rowOff>
    </xdr:from>
    <xdr:to>
      <xdr:col>4</xdr:col>
      <xdr:colOff>155575</xdr:colOff>
      <xdr:row>34</xdr:row>
      <xdr:rowOff>68181</xdr:rowOff>
    </xdr:to>
    <xdr:cxnSp macro="">
      <xdr:nvCxnSpPr>
        <xdr:cNvPr id="69" name="直線コネクタ 68"/>
        <xdr:cNvCxnSpPr/>
      </xdr:nvCxnSpPr>
      <xdr:spPr>
        <a:xfrm>
          <a:off x="2019300" y="5879193"/>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107515</xdr:rowOff>
    </xdr:from>
    <xdr:to>
      <xdr:col>4</xdr:col>
      <xdr:colOff>206375</xdr:colOff>
      <xdr:row>36</xdr:row>
      <xdr:rowOff>37665</xdr:rowOff>
    </xdr:to>
    <xdr:sp macro="" textlink="">
      <xdr:nvSpPr>
        <xdr:cNvPr id="70" name="フローチャート : 判断 69"/>
        <xdr:cNvSpPr/>
      </xdr:nvSpPr>
      <xdr:spPr>
        <a:xfrm>
          <a:off x="2857500" y="61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28792</xdr:rowOff>
    </xdr:from>
    <xdr:ext cx="469744" cy="259045"/>
    <xdr:sp macro="" textlink="">
      <xdr:nvSpPr>
        <xdr:cNvPr id="71" name="テキスト ボックス 70"/>
        <xdr:cNvSpPr txBox="1"/>
      </xdr:nvSpPr>
      <xdr:spPr>
        <a:xfrm>
          <a:off x="2673427" y="620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109982</xdr:rowOff>
    </xdr:from>
    <xdr:to>
      <xdr:col>2</xdr:col>
      <xdr:colOff>638175</xdr:colOff>
      <xdr:row>34</xdr:row>
      <xdr:rowOff>49893</xdr:rowOff>
    </xdr:to>
    <xdr:cxnSp macro="">
      <xdr:nvCxnSpPr>
        <xdr:cNvPr id="72" name="直線コネクタ 71"/>
        <xdr:cNvCxnSpPr/>
      </xdr:nvCxnSpPr>
      <xdr:spPr>
        <a:xfrm>
          <a:off x="1130300" y="5596382"/>
          <a:ext cx="889000" cy="28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26525</xdr:rowOff>
    </xdr:from>
    <xdr:to>
      <xdr:col>3</xdr:col>
      <xdr:colOff>3175</xdr:colOff>
      <xdr:row>35</xdr:row>
      <xdr:rowOff>128125</xdr:rowOff>
    </xdr:to>
    <xdr:sp macro="" textlink="">
      <xdr:nvSpPr>
        <xdr:cNvPr id="73" name="フローチャート : 判断 72"/>
        <xdr:cNvSpPr/>
      </xdr:nvSpPr>
      <xdr:spPr>
        <a:xfrm>
          <a:off x="1968500" y="602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119252</xdr:rowOff>
    </xdr:from>
    <xdr:ext cx="469744" cy="259045"/>
    <xdr:sp macro="" textlink="">
      <xdr:nvSpPr>
        <xdr:cNvPr id="74" name="テキスト ボックス 73"/>
        <xdr:cNvSpPr txBox="1"/>
      </xdr:nvSpPr>
      <xdr:spPr>
        <a:xfrm>
          <a:off x="1784427" y="612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118292</xdr:rowOff>
    </xdr:from>
    <xdr:to>
      <xdr:col>1</xdr:col>
      <xdr:colOff>485775</xdr:colOff>
      <xdr:row>34</xdr:row>
      <xdr:rowOff>48442</xdr:rowOff>
    </xdr:to>
    <xdr:sp macro="" textlink="">
      <xdr:nvSpPr>
        <xdr:cNvPr id="75" name="フローチャート : 判断 74"/>
        <xdr:cNvSpPr/>
      </xdr:nvSpPr>
      <xdr:spPr>
        <a:xfrm>
          <a:off x="1079500" y="577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39569</xdr:rowOff>
    </xdr:from>
    <xdr:ext cx="469744" cy="259045"/>
    <xdr:sp macro="" textlink="">
      <xdr:nvSpPr>
        <xdr:cNvPr id="76" name="テキスト ボックス 75"/>
        <xdr:cNvSpPr txBox="1"/>
      </xdr:nvSpPr>
      <xdr:spPr>
        <a:xfrm>
          <a:off x="895427" y="586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100983</xdr:rowOff>
    </xdr:from>
    <xdr:to>
      <xdr:col>6</xdr:col>
      <xdr:colOff>561975</xdr:colOff>
      <xdr:row>33</xdr:row>
      <xdr:rowOff>31133</xdr:rowOff>
    </xdr:to>
    <xdr:sp macro="" textlink="">
      <xdr:nvSpPr>
        <xdr:cNvPr id="82" name="円/楕円 81"/>
        <xdr:cNvSpPr/>
      </xdr:nvSpPr>
      <xdr:spPr>
        <a:xfrm>
          <a:off x="4584700" y="558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123860</xdr:rowOff>
    </xdr:from>
    <xdr:ext cx="469744" cy="259045"/>
    <xdr:sp macro="" textlink="">
      <xdr:nvSpPr>
        <xdr:cNvPr id="83" name="議会費該当値テキスト"/>
        <xdr:cNvSpPr txBox="1"/>
      </xdr:nvSpPr>
      <xdr:spPr>
        <a:xfrm>
          <a:off x="4686300" y="543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7,513</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44813</xdr:rowOff>
    </xdr:from>
    <xdr:to>
      <xdr:col>5</xdr:col>
      <xdr:colOff>409575</xdr:colOff>
      <xdr:row>33</xdr:row>
      <xdr:rowOff>146413</xdr:rowOff>
    </xdr:to>
    <xdr:sp macro="" textlink="">
      <xdr:nvSpPr>
        <xdr:cNvPr id="84" name="円/楕円 83"/>
        <xdr:cNvSpPr/>
      </xdr:nvSpPr>
      <xdr:spPr>
        <a:xfrm>
          <a:off x="3746500" y="570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162940</xdr:rowOff>
    </xdr:from>
    <xdr:ext cx="469744" cy="259045"/>
    <xdr:sp macro="" textlink="">
      <xdr:nvSpPr>
        <xdr:cNvPr id="85" name="テキスト ボックス 84"/>
        <xdr:cNvSpPr txBox="1"/>
      </xdr:nvSpPr>
      <xdr:spPr>
        <a:xfrm>
          <a:off x="3562427" y="547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7,160</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17381</xdr:rowOff>
    </xdr:from>
    <xdr:to>
      <xdr:col>4</xdr:col>
      <xdr:colOff>206375</xdr:colOff>
      <xdr:row>34</xdr:row>
      <xdr:rowOff>118981</xdr:rowOff>
    </xdr:to>
    <xdr:sp macro="" textlink="">
      <xdr:nvSpPr>
        <xdr:cNvPr id="86" name="円/楕円 85"/>
        <xdr:cNvSpPr/>
      </xdr:nvSpPr>
      <xdr:spPr>
        <a:xfrm>
          <a:off x="2857500" y="584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135508</xdr:rowOff>
    </xdr:from>
    <xdr:ext cx="469744" cy="259045"/>
    <xdr:sp macro="" textlink="">
      <xdr:nvSpPr>
        <xdr:cNvPr id="87" name="テキスト ボックス 86"/>
        <xdr:cNvSpPr txBox="1"/>
      </xdr:nvSpPr>
      <xdr:spPr>
        <a:xfrm>
          <a:off x="2673427" y="562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6,719</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170543</xdr:rowOff>
    </xdr:from>
    <xdr:to>
      <xdr:col>3</xdr:col>
      <xdr:colOff>3175</xdr:colOff>
      <xdr:row>34</xdr:row>
      <xdr:rowOff>100693</xdr:rowOff>
    </xdr:to>
    <xdr:sp macro="" textlink="">
      <xdr:nvSpPr>
        <xdr:cNvPr id="88" name="円/楕円 87"/>
        <xdr:cNvSpPr/>
      </xdr:nvSpPr>
      <xdr:spPr>
        <a:xfrm>
          <a:off x="1968500" y="582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117220</xdr:rowOff>
    </xdr:from>
    <xdr:ext cx="469744" cy="259045"/>
    <xdr:sp macro="" textlink="">
      <xdr:nvSpPr>
        <xdr:cNvPr id="89" name="テキスト ボックス 88"/>
        <xdr:cNvSpPr txBox="1"/>
      </xdr:nvSpPr>
      <xdr:spPr>
        <a:xfrm>
          <a:off x="1784427" y="560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6,775</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59182</xdr:rowOff>
    </xdr:from>
    <xdr:to>
      <xdr:col>1</xdr:col>
      <xdr:colOff>485775</xdr:colOff>
      <xdr:row>32</xdr:row>
      <xdr:rowOff>160782</xdr:rowOff>
    </xdr:to>
    <xdr:sp macro="" textlink="">
      <xdr:nvSpPr>
        <xdr:cNvPr id="90" name="円/楕円 89"/>
        <xdr:cNvSpPr/>
      </xdr:nvSpPr>
      <xdr:spPr>
        <a:xfrm>
          <a:off x="1079500" y="554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5859</xdr:rowOff>
    </xdr:from>
    <xdr:ext cx="469744" cy="259045"/>
    <xdr:sp macro="" textlink="">
      <xdr:nvSpPr>
        <xdr:cNvPr id="91" name="テキスト ボックス 90"/>
        <xdr:cNvSpPr txBox="1"/>
      </xdr:nvSpPr>
      <xdr:spPr>
        <a:xfrm>
          <a:off x="895427" y="532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114326</xdr:rowOff>
    </xdr:from>
    <xdr:to>
      <xdr:col>6</xdr:col>
      <xdr:colOff>510540</xdr:colOff>
      <xdr:row>58</xdr:row>
      <xdr:rowOff>155169</xdr:rowOff>
    </xdr:to>
    <xdr:cxnSp macro="">
      <xdr:nvCxnSpPr>
        <xdr:cNvPr id="118" name="直線コネクタ 117"/>
        <xdr:cNvCxnSpPr/>
      </xdr:nvCxnSpPr>
      <xdr:spPr>
        <a:xfrm flipV="1">
          <a:off x="4633595" y="8686826"/>
          <a:ext cx="1270" cy="14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158996</xdr:rowOff>
    </xdr:from>
    <xdr:ext cx="534377" cy="259045"/>
    <xdr:sp macro="" textlink="">
      <xdr:nvSpPr>
        <xdr:cNvPr id="119" name="総務費最小値テキスト"/>
        <xdr:cNvSpPr txBox="1"/>
      </xdr:nvSpPr>
      <xdr:spPr>
        <a:xfrm>
          <a:off x="4686300" y="101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40,579</a:t>
          </a:r>
          <a:endParaRPr kumimoji="1" lang="ja-JP" altLang="en-US" sz="1000" b="1">
            <a:latin typeface="ＭＳ Ｐゴシック"/>
          </a:endParaRPr>
        </a:p>
      </xdr:txBody>
    </xdr:sp>
    <xdr:clientData/>
  </xdr:oneCellAnchor>
  <xdr:twoCellAnchor>
    <xdr:from>
      <xdr:col>6</xdr:col>
      <xdr:colOff>422275</xdr:colOff>
      <xdr:row>58</xdr:row>
      <xdr:rowOff>155169</xdr:rowOff>
    </xdr:from>
    <xdr:to>
      <xdr:col>6</xdr:col>
      <xdr:colOff>600075</xdr:colOff>
      <xdr:row>58</xdr:row>
      <xdr:rowOff>155169</xdr:rowOff>
    </xdr:to>
    <xdr:cxnSp macro="">
      <xdr:nvCxnSpPr>
        <xdr:cNvPr id="120" name="直線コネクタ 119"/>
        <xdr:cNvCxnSpPr/>
      </xdr:nvCxnSpPr>
      <xdr:spPr>
        <a:xfrm>
          <a:off x="4546600" y="10099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61003</xdr:rowOff>
    </xdr:from>
    <xdr:ext cx="599010" cy="259045"/>
    <xdr:sp macro="" textlink="">
      <xdr:nvSpPr>
        <xdr:cNvPr id="121" name="総務費最大値テキスト"/>
        <xdr:cNvSpPr txBox="1"/>
      </xdr:nvSpPr>
      <xdr:spPr>
        <a:xfrm>
          <a:off x="4686300" y="8462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170,331</a:t>
          </a:r>
          <a:endParaRPr kumimoji="1" lang="ja-JP" altLang="en-US" sz="1000" b="1">
            <a:latin typeface="ＭＳ Ｐゴシック"/>
          </a:endParaRPr>
        </a:p>
      </xdr:txBody>
    </xdr:sp>
    <xdr:clientData/>
  </xdr:oneCellAnchor>
  <xdr:twoCellAnchor>
    <xdr:from>
      <xdr:col>6</xdr:col>
      <xdr:colOff>422275</xdr:colOff>
      <xdr:row>50</xdr:row>
      <xdr:rowOff>114326</xdr:rowOff>
    </xdr:from>
    <xdr:to>
      <xdr:col>6</xdr:col>
      <xdr:colOff>600075</xdr:colOff>
      <xdr:row>50</xdr:row>
      <xdr:rowOff>114326</xdr:rowOff>
    </xdr:to>
    <xdr:cxnSp macro="">
      <xdr:nvCxnSpPr>
        <xdr:cNvPr id="122" name="直線コネクタ 121"/>
        <xdr:cNvCxnSpPr/>
      </xdr:nvCxnSpPr>
      <xdr:spPr>
        <a:xfrm>
          <a:off x="4546600" y="868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153851</xdr:rowOff>
    </xdr:from>
    <xdr:to>
      <xdr:col>6</xdr:col>
      <xdr:colOff>511175</xdr:colOff>
      <xdr:row>57</xdr:row>
      <xdr:rowOff>151119</xdr:rowOff>
    </xdr:to>
    <xdr:cxnSp macro="">
      <xdr:nvCxnSpPr>
        <xdr:cNvPr id="123" name="直線コネクタ 122"/>
        <xdr:cNvCxnSpPr/>
      </xdr:nvCxnSpPr>
      <xdr:spPr>
        <a:xfrm flipV="1">
          <a:off x="3797300" y="9755051"/>
          <a:ext cx="838200" cy="16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45211</xdr:rowOff>
    </xdr:from>
    <xdr:ext cx="534377" cy="259045"/>
    <xdr:sp macro="" textlink="">
      <xdr:nvSpPr>
        <xdr:cNvPr id="124" name="総務費平均値テキスト"/>
        <xdr:cNvSpPr txBox="1"/>
      </xdr:nvSpPr>
      <xdr:spPr>
        <a:xfrm>
          <a:off x="4686300" y="9474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79,615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22334</xdr:rowOff>
    </xdr:from>
    <xdr:to>
      <xdr:col>6</xdr:col>
      <xdr:colOff>561975</xdr:colOff>
      <xdr:row>56</xdr:row>
      <xdr:rowOff>123934</xdr:rowOff>
    </xdr:to>
    <xdr:sp macro="" textlink="">
      <xdr:nvSpPr>
        <xdr:cNvPr id="125" name="フローチャート : 判断 124"/>
        <xdr:cNvSpPr/>
      </xdr:nvSpPr>
      <xdr:spPr>
        <a:xfrm>
          <a:off x="4584700" y="962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151119</xdr:rowOff>
    </xdr:from>
    <xdr:to>
      <xdr:col>5</xdr:col>
      <xdr:colOff>358775</xdr:colOff>
      <xdr:row>58</xdr:row>
      <xdr:rowOff>31061</xdr:rowOff>
    </xdr:to>
    <xdr:cxnSp macro="">
      <xdr:nvCxnSpPr>
        <xdr:cNvPr id="126" name="直線コネクタ 125"/>
        <xdr:cNvCxnSpPr/>
      </xdr:nvCxnSpPr>
      <xdr:spPr>
        <a:xfrm flipV="1">
          <a:off x="2908300" y="9923769"/>
          <a:ext cx="889000" cy="5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28266</xdr:rowOff>
    </xdr:from>
    <xdr:to>
      <xdr:col>5</xdr:col>
      <xdr:colOff>409575</xdr:colOff>
      <xdr:row>56</xdr:row>
      <xdr:rowOff>129866</xdr:rowOff>
    </xdr:to>
    <xdr:sp macro="" textlink="">
      <xdr:nvSpPr>
        <xdr:cNvPr id="127" name="フローチャート : 判断 126"/>
        <xdr:cNvSpPr/>
      </xdr:nvSpPr>
      <xdr:spPr>
        <a:xfrm>
          <a:off x="3746500" y="96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146393</xdr:rowOff>
    </xdr:from>
    <xdr:ext cx="534377" cy="259045"/>
    <xdr:sp macro="" textlink="">
      <xdr:nvSpPr>
        <xdr:cNvPr id="128" name="テキスト ボックス 127"/>
        <xdr:cNvSpPr txBox="1"/>
      </xdr:nvSpPr>
      <xdr:spPr>
        <a:xfrm>
          <a:off x="3530111" y="940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108262</xdr:rowOff>
    </xdr:from>
    <xdr:to>
      <xdr:col>4</xdr:col>
      <xdr:colOff>155575</xdr:colOff>
      <xdr:row>58</xdr:row>
      <xdr:rowOff>31061</xdr:rowOff>
    </xdr:to>
    <xdr:cxnSp macro="">
      <xdr:nvCxnSpPr>
        <xdr:cNvPr id="129" name="直線コネクタ 128"/>
        <xdr:cNvCxnSpPr/>
      </xdr:nvCxnSpPr>
      <xdr:spPr>
        <a:xfrm>
          <a:off x="2019300" y="9880912"/>
          <a:ext cx="889000" cy="9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44029</xdr:rowOff>
    </xdr:from>
    <xdr:to>
      <xdr:col>4</xdr:col>
      <xdr:colOff>206375</xdr:colOff>
      <xdr:row>56</xdr:row>
      <xdr:rowOff>145629</xdr:rowOff>
    </xdr:to>
    <xdr:sp macro="" textlink="">
      <xdr:nvSpPr>
        <xdr:cNvPr id="130" name="フローチャート : 判断 129"/>
        <xdr:cNvSpPr/>
      </xdr:nvSpPr>
      <xdr:spPr>
        <a:xfrm>
          <a:off x="2857500" y="964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162156</xdr:rowOff>
    </xdr:from>
    <xdr:ext cx="534377" cy="259045"/>
    <xdr:sp macro="" textlink="">
      <xdr:nvSpPr>
        <xdr:cNvPr id="131" name="テキスト ボックス 130"/>
        <xdr:cNvSpPr txBox="1"/>
      </xdr:nvSpPr>
      <xdr:spPr>
        <a:xfrm>
          <a:off x="2641111" y="942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78446</xdr:rowOff>
    </xdr:from>
    <xdr:to>
      <xdr:col>2</xdr:col>
      <xdr:colOff>638175</xdr:colOff>
      <xdr:row>57</xdr:row>
      <xdr:rowOff>108262</xdr:rowOff>
    </xdr:to>
    <xdr:cxnSp macro="">
      <xdr:nvCxnSpPr>
        <xdr:cNvPr id="132" name="直線コネクタ 131"/>
        <xdr:cNvCxnSpPr/>
      </xdr:nvCxnSpPr>
      <xdr:spPr>
        <a:xfrm>
          <a:off x="1130300" y="9851096"/>
          <a:ext cx="889000" cy="2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51</xdr:row>
      <xdr:rowOff>30727</xdr:rowOff>
    </xdr:from>
    <xdr:to>
      <xdr:col>3</xdr:col>
      <xdr:colOff>3175</xdr:colOff>
      <xdr:row>51</xdr:row>
      <xdr:rowOff>132327</xdr:rowOff>
    </xdr:to>
    <xdr:sp macro="" textlink="">
      <xdr:nvSpPr>
        <xdr:cNvPr id="133" name="フローチャート : 判断 132"/>
        <xdr:cNvSpPr/>
      </xdr:nvSpPr>
      <xdr:spPr>
        <a:xfrm>
          <a:off x="1968500" y="877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49</xdr:row>
      <xdr:rowOff>148854</xdr:rowOff>
    </xdr:from>
    <xdr:ext cx="599010" cy="259045"/>
    <xdr:sp macro="" textlink="">
      <xdr:nvSpPr>
        <xdr:cNvPr id="134" name="テキスト ボックス 133"/>
        <xdr:cNvSpPr txBox="1"/>
      </xdr:nvSpPr>
      <xdr:spPr>
        <a:xfrm>
          <a:off x="1719794" y="854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147465</xdr:rowOff>
    </xdr:from>
    <xdr:to>
      <xdr:col>1</xdr:col>
      <xdr:colOff>485775</xdr:colOff>
      <xdr:row>56</xdr:row>
      <xdr:rowOff>77615</xdr:rowOff>
    </xdr:to>
    <xdr:sp macro="" textlink="">
      <xdr:nvSpPr>
        <xdr:cNvPr id="135" name="フローチャート : 判断 134"/>
        <xdr:cNvSpPr/>
      </xdr:nvSpPr>
      <xdr:spPr>
        <a:xfrm>
          <a:off x="1079500" y="957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94142</xdr:rowOff>
    </xdr:from>
    <xdr:ext cx="534377" cy="259045"/>
    <xdr:sp macro="" textlink="">
      <xdr:nvSpPr>
        <xdr:cNvPr id="136" name="テキスト ボックス 135"/>
        <xdr:cNvSpPr txBox="1"/>
      </xdr:nvSpPr>
      <xdr:spPr>
        <a:xfrm>
          <a:off x="863111" y="935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83,870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103051</xdr:rowOff>
    </xdr:from>
    <xdr:to>
      <xdr:col>6</xdr:col>
      <xdr:colOff>561975</xdr:colOff>
      <xdr:row>57</xdr:row>
      <xdr:rowOff>33201</xdr:rowOff>
    </xdr:to>
    <xdr:sp macro="" textlink="">
      <xdr:nvSpPr>
        <xdr:cNvPr id="142" name="円/楕円 141"/>
        <xdr:cNvSpPr/>
      </xdr:nvSpPr>
      <xdr:spPr>
        <a:xfrm>
          <a:off x="4584700" y="970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81478</xdr:rowOff>
    </xdr:from>
    <xdr:ext cx="534377" cy="259045"/>
    <xdr:sp macro="" textlink="">
      <xdr:nvSpPr>
        <xdr:cNvPr id="143" name="総務費該当値テキスト"/>
        <xdr:cNvSpPr txBox="1"/>
      </xdr:nvSpPr>
      <xdr:spPr>
        <a:xfrm>
          <a:off x="4686300" y="968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72,200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100319</xdr:rowOff>
    </xdr:from>
    <xdr:to>
      <xdr:col>5</xdr:col>
      <xdr:colOff>409575</xdr:colOff>
      <xdr:row>58</xdr:row>
      <xdr:rowOff>30469</xdr:rowOff>
    </xdr:to>
    <xdr:sp macro="" textlink="">
      <xdr:nvSpPr>
        <xdr:cNvPr id="144" name="円/楕円 143"/>
        <xdr:cNvSpPr/>
      </xdr:nvSpPr>
      <xdr:spPr>
        <a:xfrm>
          <a:off x="3746500" y="987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21596</xdr:rowOff>
    </xdr:from>
    <xdr:ext cx="534377" cy="259045"/>
    <xdr:sp macro="" textlink="">
      <xdr:nvSpPr>
        <xdr:cNvPr id="145" name="テキスト ボックス 144"/>
        <xdr:cNvSpPr txBox="1"/>
      </xdr:nvSpPr>
      <xdr:spPr>
        <a:xfrm>
          <a:off x="3530111" y="996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56,701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151711</xdr:rowOff>
    </xdr:from>
    <xdr:to>
      <xdr:col>4</xdr:col>
      <xdr:colOff>206375</xdr:colOff>
      <xdr:row>58</xdr:row>
      <xdr:rowOff>81861</xdr:rowOff>
    </xdr:to>
    <xdr:sp macro="" textlink="">
      <xdr:nvSpPr>
        <xdr:cNvPr id="146" name="円/楕円 145"/>
        <xdr:cNvSpPr/>
      </xdr:nvSpPr>
      <xdr:spPr>
        <a:xfrm>
          <a:off x="2857500" y="992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72988</xdr:rowOff>
    </xdr:from>
    <xdr:ext cx="534377" cy="259045"/>
    <xdr:sp macro="" textlink="">
      <xdr:nvSpPr>
        <xdr:cNvPr id="147" name="テキスト ボックス 146"/>
        <xdr:cNvSpPr txBox="1"/>
      </xdr:nvSpPr>
      <xdr:spPr>
        <a:xfrm>
          <a:off x="2641111" y="1001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51,980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57462</xdr:rowOff>
    </xdr:from>
    <xdr:to>
      <xdr:col>3</xdr:col>
      <xdr:colOff>3175</xdr:colOff>
      <xdr:row>57</xdr:row>
      <xdr:rowOff>159062</xdr:rowOff>
    </xdr:to>
    <xdr:sp macro="" textlink="">
      <xdr:nvSpPr>
        <xdr:cNvPr id="148" name="円/楕円 147"/>
        <xdr:cNvSpPr/>
      </xdr:nvSpPr>
      <xdr:spPr>
        <a:xfrm>
          <a:off x="1968500" y="98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150189</xdr:rowOff>
    </xdr:from>
    <xdr:ext cx="534377" cy="259045"/>
    <xdr:sp macro="" textlink="">
      <xdr:nvSpPr>
        <xdr:cNvPr id="149" name="テキスト ボックス 148"/>
        <xdr:cNvSpPr txBox="1"/>
      </xdr:nvSpPr>
      <xdr:spPr>
        <a:xfrm>
          <a:off x="1752111" y="992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60,638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27646</xdr:rowOff>
    </xdr:from>
    <xdr:to>
      <xdr:col>1</xdr:col>
      <xdr:colOff>485775</xdr:colOff>
      <xdr:row>57</xdr:row>
      <xdr:rowOff>129246</xdr:rowOff>
    </xdr:to>
    <xdr:sp macro="" textlink="">
      <xdr:nvSpPr>
        <xdr:cNvPr id="150" name="円/楕円 149"/>
        <xdr:cNvSpPr/>
      </xdr:nvSpPr>
      <xdr:spPr>
        <a:xfrm>
          <a:off x="1079500" y="980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120373</xdr:rowOff>
    </xdr:from>
    <xdr:ext cx="534377" cy="259045"/>
    <xdr:sp macro="" textlink="">
      <xdr:nvSpPr>
        <xdr:cNvPr id="151" name="テキスト ボックス 150"/>
        <xdr:cNvSpPr txBox="1"/>
      </xdr:nvSpPr>
      <xdr:spPr>
        <a:xfrm>
          <a:off x="863111" y="989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63,377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3" name="直線コネクタ 162"/>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4" name="テキスト ボックス 163"/>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5" name="直線コネクタ 164"/>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7" name="直線コネクタ 166"/>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9" name="直線コネクタ 168"/>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71" name="直線コネクタ 170"/>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3" name="直線コネクタ 172"/>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5" name="直線コネクタ 17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4565</xdr:rowOff>
    </xdr:from>
    <xdr:to>
      <xdr:col>6</xdr:col>
      <xdr:colOff>510540</xdr:colOff>
      <xdr:row>79</xdr:row>
      <xdr:rowOff>140212</xdr:rowOff>
    </xdr:to>
    <xdr:cxnSp macro="">
      <xdr:nvCxnSpPr>
        <xdr:cNvPr id="178" name="直線コネクタ 177"/>
        <xdr:cNvCxnSpPr/>
      </xdr:nvCxnSpPr>
      <xdr:spPr>
        <a:xfrm flipV="1">
          <a:off x="4633595" y="12177515"/>
          <a:ext cx="1270" cy="150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144039</xdr:rowOff>
    </xdr:from>
    <xdr:ext cx="534377" cy="259045"/>
    <xdr:sp macro="" textlink="">
      <xdr:nvSpPr>
        <xdr:cNvPr id="179" name="民生費最小値テキスト"/>
        <xdr:cNvSpPr txBox="1"/>
      </xdr:nvSpPr>
      <xdr:spPr>
        <a:xfrm>
          <a:off x="4686300" y="1368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86,203</a:t>
          </a:r>
          <a:endParaRPr kumimoji="1" lang="ja-JP" altLang="en-US" sz="1000" b="1">
            <a:latin typeface="ＭＳ Ｐゴシック"/>
          </a:endParaRPr>
        </a:p>
      </xdr:txBody>
    </xdr:sp>
    <xdr:clientData/>
  </xdr:oneCellAnchor>
  <xdr:twoCellAnchor>
    <xdr:from>
      <xdr:col>6</xdr:col>
      <xdr:colOff>422275</xdr:colOff>
      <xdr:row>79</xdr:row>
      <xdr:rowOff>140212</xdr:rowOff>
    </xdr:from>
    <xdr:to>
      <xdr:col>6</xdr:col>
      <xdr:colOff>600075</xdr:colOff>
      <xdr:row>79</xdr:row>
      <xdr:rowOff>140212</xdr:rowOff>
    </xdr:to>
    <xdr:cxnSp macro="">
      <xdr:nvCxnSpPr>
        <xdr:cNvPr id="180" name="直線コネクタ 179"/>
        <xdr:cNvCxnSpPr/>
      </xdr:nvCxnSpPr>
      <xdr:spPr>
        <a:xfrm>
          <a:off x="4546600" y="13684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122692</xdr:rowOff>
    </xdr:from>
    <xdr:ext cx="599010" cy="259045"/>
    <xdr:sp macro="" textlink="">
      <xdr:nvSpPr>
        <xdr:cNvPr id="181" name="民生費最大値テキスト"/>
        <xdr:cNvSpPr txBox="1"/>
      </xdr:nvSpPr>
      <xdr:spPr>
        <a:xfrm>
          <a:off x="4686300" y="1195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224,664</a:t>
          </a:r>
          <a:endParaRPr kumimoji="1" lang="ja-JP" altLang="en-US" sz="1000" b="1">
            <a:latin typeface="ＭＳ Ｐゴシック"/>
          </a:endParaRPr>
        </a:p>
      </xdr:txBody>
    </xdr:sp>
    <xdr:clientData/>
  </xdr:oneCellAnchor>
  <xdr:twoCellAnchor>
    <xdr:from>
      <xdr:col>6</xdr:col>
      <xdr:colOff>422275</xdr:colOff>
      <xdr:row>71</xdr:row>
      <xdr:rowOff>4565</xdr:rowOff>
    </xdr:from>
    <xdr:to>
      <xdr:col>6</xdr:col>
      <xdr:colOff>600075</xdr:colOff>
      <xdr:row>71</xdr:row>
      <xdr:rowOff>4565</xdr:rowOff>
    </xdr:to>
    <xdr:cxnSp macro="">
      <xdr:nvCxnSpPr>
        <xdr:cNvPr id="182" name="直線コネクタ 181"/>
        <xdr:cNvCxnSpPr/>
      </xdr:nvCxnSpPr>
      <xdr:spPr>
        <a:xfrm>
          <a:off x="4546600" y="12177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4565</xdr:rowOff>
    </xdr:from>
    <xdr:to>
      <xdr:col>6</xdr:col>
      <xdr:colOff>511175</xdr:colOff>
      <xdr:row>72</xdr:row>
      <xdr:rowOff>163159</xdr:rowOff>
    </xdr:to>
    <xdr:cxnSp macro="">
      <xdr:nvCxnSpPr>
        <xdr:cNvPr id="183" name="直線コネクタ 182"/>
        <xdr:cNvCxnSpPr/>
      </xdr:nvCxnSpPr>
      <xdr:spPr>
        <a:xfrm flipV="1">
          <a:off x="3797300" y="12177515"/>
          <a:ext cx="838200" cy="33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91798</xdr:rowOff>
    </xdr:from>
    <xdr:ext cx="599010" cy="259045"/>
    <xdr:sp macro="" textlink="">
      <xdr:nvSpPr>
        <xdr:cNvPr id="184" name="民生費平均値テキスト"/>
        <xdr:cNvSpPr txBox="1"/>
      </xdr:nvSpPr>
      <xdr:spPr>
        <a:xfrm>
          <a:off x="4686300" y="13121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131,252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113371</xdr:rowOff>
    </xdr:from>
    <xdr:to>
      <xdr:col>6</xdr:col>
      <xdr:colOff>561975</xdr:colOff>
      <xdr:row>77</xdr:row>
      <xdr:rowOff>43521</xdr:rowOff>
    </xdr:to>
    <xdr:sp macro="" textlink="">
      <xdr:nvSpPr>
        <xdr:cNvPr id="185" name="フローチャート : 判断 184"/>
        <xdr:cNvSpPr/>
      </xdr:nvSpPr>
      <xdr:spPr>
        <a:xfrm>
          <a:off x="45847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163159</xdr:rowOff>
    </xdr:from>
    <xdr:to>
      <xdr:col>5</xdr:col>
      <xdr:colOff>358775</xdr:colOff>
      <xdr:row>72</xdr:row>
      <xdr:rowOff>168797</xdr:rowOff>
    </xdr:to>
    <xdr:cxnSp macro="">
      <xdr:nvCxnSpPr>
        <xdr:cNvPr id="186" name="直線コネクタ 185"/>
        <xdr:cNvCxnSpPr/>
      </xdr:nvCxnSpPr>
      <xdr:spPr>
        <a:xfrm flipV="1">
          <a:off x="2908300" y="12507559"/>
          <a:ext cx="8890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63351</xdr:rowOff>
    </xdr:from>
    <xdr:to>
      <xdr:col>5</xdr:col>
      <xdr:colOff>409575</xdr:colOff>
      <xdr:row>76</xdr:row>
      <xdr:rowOff>164951</xdr:rowOff>
    </xdr:to>
    <xdr:sp macro="" textlink="">
      <xdr:nvSpPr>
        <xdr:cNvPr id="187" name="フローチャート : 判断 186"/>
        <xdr:cNvSpPr/>
      </xdr:nvSpPr>
      <xdr:spPr>
        <a:xfrm>
          <a:off x="3746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156078</xdr:rowOff>
    </xdr:from>
    <xdr:ext cx="599010" cy="259045"/>
    <xdr:sp macro="" textlink="">
      <xdr:nvSpPr>
        <xdr:cNvPr id="188" name="テキスト ボックス 187"/>
        <xdr:cNvSpPr txBox="1"/>
      </xdr:nvSpPr>
      <xdr:spPr>
        <a:xfrm>
          <a:off x="3497794" y="1318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2</xdr:col>
      <xdr:colOff>638175</xdr:colOff>
      <xdr:row>72</xdr:row>
      <xdr:rowOff>168797</xdr:rowOff>
    </xdr:from>
    <xdr:to>
      <xdr:col>4</xdr:col>
      <xdr:colOff>155575</xdr:colOff>
      <xdr:row>74</xdr:row>
      <xdr:rowOff>80416</xdr:rowOff>
    </xdr:to>
    <xdr:cxnSp macro="">
      <xdr:nvCxnSpPr>
        <xdr:cNvPr id="189" name="直線コネクタ 188"/>
        <xdr:cNvCxnSpPr/>
      </xdr:nvCxnSpPr>
      <xdr:spPr>
        <a:xfrm flipV="1">
          <a:off x="2019300" y="12513197"/>
          <a:ext cx="889000" cy="25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44345</xdr:rowOff>
    </xdr:from>
    <xdr:to>
      <xdr:col>4</xdr:col>
      <xdr:colOff>206375</xdr:colOff>
      <xdr:row>77</xdr:row>
      <xdr:rowOff>145945</xdr:rowOff>
    </xdr:to>
    <xdr:sp macro="" textlink="">
      <xdr:nvSpPr>
        <xdr:cNvPr id="190" name="フローチャート : 判断 189"/>
        <xdr:cNvSpPr/>
      </xdr:nvSpPr>
      <xdr:spPr>
        <a:xfrm>
          <a:off x="2857500" y="1324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137072</xdr:rowOff>
    </xdr:from>
    <xdr:ext cx="599010" cy="259045"/>
    <xdr:sp macro="" textlink="">
      <xdr:nvSpPr>
        <xdr:cNvPr id="191" name="テキスト ボックス 190"/>
        <xdr:cNvSpPr txBox="1"/>
      </xdr:nvSpPr>
      <xdr:spPr>
        <a:xfrm>
          <a:off x="2608794" y="1333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80416</xdr:rowOff>
    </xdr:from>
    <xdr:to>
      <xdr:col>2</xdr:col>
      <xdr:colOff>638175</xdr:colOff>
      <xdr:row>75</xdr:row>
      <xdr:rowOff>31627</xdr:rowOff>
    </xdr:to>
    <xdr:cxnSp macro="">
      <xdr:nvCxnSpPr>
        <xdr:cNvPr id="192" name="直線コネクタ 191"/>
        <xdr:cNvCxnSpPr/>
      </xdr:nvCxnSpPr>
      <xdr:spPr>
        <a:xfrm flipV="1">
          <a:off x="1130300" y="12767716"/>
          <a:ext cx="889000" cy="12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78733</xdr:rowOff>
    </xdr:from>
    <xdr:to>
      <xdr:col>3</xdr:col>
      <xdr:colOff>3175</xdr:colOff>
      <xdr:row>77</xdr:row>
      <xdr:rowOff>8883</xdr:rowOff>
    </xdr:to>
    <xdr:sp macro="" textlink="">
      <xdr:nvSpPr>
        <xdr:cNvPr id="193" name="フローチャート : 判断 192"/>
        <xdr:cNvSpPr/>
      </xdr:nvSpPr>
      <xdr:spPr>
        <a:xfrm>
          <a:off x="1968500" y="1310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10</xdr:rowOff>
    </xdr:from>
    <xdr:ext cx="599010" cy="259045"/>
    <xdr:sp macro="" textlink="">
      <xdr:nvSpPr>
        <xdr:cNvPr id="194" name="テキスト ボックス 193"/>
        <xdr:cNvSpPr txBox="1"/>
      </xdr:nvSpPr>
      <xdr:spPr>
        <a:xfrm>
          <a:off x="1719794" y="1320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103770</xdr:rowOff>
    </xdr:from>
    <xdr:to>
      <xdr:col>1</xdr:col>
      <xdr:colOff>485775</xdr:colOff>
      <xdr:row>77</xdr:row>
      <xdr:rowOff>33920</xdr:rowOff>
    </xdr:to>
    <xdr:sp macro="" textlink="">
      <xdr:nvSpPr>
        <xdr:cNvPr id="195" name="フローチャート : 判断 194"/>
        <xdr:cNvSpPr/>
      </xdr:nvSpPr>
      <xdr:spPr>
        <a:xfrm>
          <a:off x="1079500" y="131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25047</xdr:rowOff>
    </xdr:from>
    <xdr:ext cx="599010" cy="259045"/>
    <xdr:sp macro="" textlink="">
      <xdr:nvSpPr>
        <xdr:cNvPr id="196" name="テキスト ボックス 195"/>
        <xdr:cNvSpPr txBox="1"/>
      </xdr:nvSpPr>
      <xdr:spPr>
        <a:xfrm>
          <a:off x="830794" y="13226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132,134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7" name="テキスト ボックス 19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8" name="テキスト ボックス 19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9" name="テキスト ボックス 19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200" name="テキスト ボックス 19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201" name="テキスト ボックス 20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70</xdr:row>
      <xdr:rowOff>125215</xdr:rowOff>
    </xdr:from>
    <xdr:to>
      <xdr:col>6</xdr:col>
      <xdr:colOff>561975</xdr:colOff>
      <xdr:row>71</xdr:row>
      <xdr:rowOff>55365</xdr:rowOff>
    </xdr:to>
    <xdr:sp macro="" textlink="">
      <xdr:nvSpPr>
        <xdr:cNvPr id="202" name="円/楕円 201"/>
        <xdr:cNvSpPr/>
      </xdr:nvSpPr>
      <xdr:spPr>
        <a:xfrm>
          <a:off x="4584700" y="1212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78242</xdr:rowOff>
    </xdr:from>
    <xdr:ext cx="599010" cy="259045"/>
    <xdr:sp macro="" textlink="">
      <xdr:nvSpPr>
        <xdr:cNvPr id="203" name="民生費該当値テキスト"/>
        <xdr:cNvSpPr txBox="1"/>
      </xdr:nvSpPr>
      <xdr:spPr>
        <a:xfrm>
          <a:off x="4686300" y="12079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224,664</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112359</xdr:rowOff>
    </xdr:from>
    <xdr:to>
      <xdr:col>5</xdr:col>
      <xdr:colOff>409575</xdr:colOff>
      <xdr:row>73</xdr:row>
      <xdr:rowOff>42509</xdr:rowOff>
    </xdr:to>
    <xdr:sp macro="" textlink="">
      <xdr:nvSpPr>
        <xdr:cNvPr id="204" name="円/楕円 203"/>
        <xdr:cNvSpPr/>
      </xdr:nvSpPr>
      <xdr:spPr>
        <a:xfrm>
          <a:off x="3746500" y="1245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71</xdr:row>
      <xdr:rowOff>59036</xdr:rowOff>
    </xdr:from>
    <xdr:ext cx="599010" cy="259045"/>
    <xdr:sp macro="" textlink="">
      <xdr:nvSpPr>
        <xdr:cNvPr id="205" name="テキスト ボックス 204"/>
        <xdr:cNvSpPr txBox="1"/>
      </xdr:nvSpPr>
      <xdr:spPr>
        <a:xfrm>
          <a:off x="3497794" y="12231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194,345</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117997</xdr:rowOff>
    </xdr:from>
    <xdr:to>
      <xdr:col>4</xdr:col>
      <xdr:colOff>206375</xdr:colOff>
      <xdr:row>73</xdr:row>
      <xdr:rowOff>48147</xdr:rowOff>
    </xdr:to>
    <xdr:sp macro="" textlink="">
      <xdr:nvSpPr>
        <xdr:cNvPr id="206" name="円/楕円 205"/>
        <xdr:cNvSpPr/>
      </xdr:nvSpPr>
      <xdr:spPr>
        <a:xfrm>
          <a:off x="2857500" y="1246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71</xdr:row>
      <xdr:rowOff>64674</xdr:rowOff>
    </xdr:from>
    <xdr:ext cx="599010" cy="259045"/>
    <xdr:sp macro="" textlink="">
      <xdr:nvSpPr>
        <xdr:cNvPr id="207" name="テキスト ボックス 206"/>
        <xdr:cNvSpPr txBox="1"/>
      </xdr:nvSpPr>
      <xdr:spPr>
        <a:xfrm>
          <a:off x="2608794" y="1223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193,827</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29616</xdr:rowOff>
    </xdr:from>
    <xdr:to>
      <xdr:col>3</xdr:col>
      <xdr:colOff>3175</xdr:colOff>
      <xdr:row>74</xdr:row>
      <xdr:rowOff>131216</xdr:rowOff>
    </xdr:to>
    <xdr:sp macro="" textlink="">
      <xdr:nvSpPr>
        <xdr:cNvPr id="208" name="円/楕円 207"/>
        <xdr:cNvSpPr/>
      </xdr:nvSpPr>
      <xdr:spPr>
        <a:xfrm>
          <a:off x="1968500" y="1271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147743</xdr:rowOff>
    </xdr:from>
    <xdr:ext cx="599010" cy="259045"/>
    <xdr:sp macro="" textlink="">
      <xdr:nvSpPr>
        <xdr:cNvPr id="209" name="テキスト ボックス 208"/>
        <xdr:cNvSpPr txBox="1"/>
      </xdr:nvSpPr>
      <xdr:spPr>
        <a:xfrm>
          <a:off x="1719794" y="12492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170,446</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152277</xdr:rowOff>
    </xdr:from>
    <xdr:to>
      <xdr:col>1</xdr:col>
      <xdr:colOff>485775</xdr:colOff>
      <xdr:row>75</xdr:row>
      <xdr:rowOff>82427</xdr:rowOff>
    </xdr:to>
    <xdr:sp macro="" textlink="">
      <xdr:nvSpPr>
        <xdr:cNvPr id="210" name="円/楕円 209"/>
        <xdr:cNvSpPr/>
      </xdr:nvSpPr>
      <xdr:spPr>
        <a:xfrm>
          <a:off x="1079500" y="1283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98954</xdr:rowOff>
    </xdr:from>
    <xdr:ext cx="599010" cy="259045"/>
    <xdr:sp macro="" textlink="">
      <xdr:nvSpPr>
        <xdr:cNvPr id="211" name="テキスト ボックス 210"/>
        <xdr:cNvSpPr txBox="1"/>
      </xdr:nvSpPr>
      <xdr:spPr>
        <a:xfrm>
          <a:off x="830794" y="1261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159,178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2" name="正方形/長方形 21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3" name="正方形/長方形 21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4" name="正方形/長方形 21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5" name="正方形/長方形 21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6" name="正方形/長方形 21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7" name="正方形/長方形 21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8" name="正方形/長方形 21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9" name="正方形/長方形 21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20" name="テキスト ボックス 21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21" name="直線コネクタ 22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2" name="テキスト ボックス 22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3" name="直線コネクタ 22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4" name="テキスト ボックス 22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5" name="直線コネクタ 22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6" name="テキスト ボックス 22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7" name="直線コネクタ 22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8" name="テキスト ボックス 22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9" name="直線コネクタ 22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30" name="テキスト ボックス 22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31" name="直線コネクタ 23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2" name="テキスト ボックス 23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3" name="直線コネクタ 23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4" name="テキスト ボックス 23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5" name="直線コネクタ 23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6" name="テキスト ボックス 23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146721</xdr:rowOff>
    </xdr:from>
    <xdr:to>
      <xdr:col>6</xdr:col>
      <xdr:colOff>510540</xdr:colOff>
      <xdr:row>99</xdr:row>
      <xdr:rowOff>141692</xdr:rowOff>
    </xdr:to>
    <xdr:cxnSp macro="">
      <xdr:nvCxnSpPr>
        <xdr:cNvPr id="238" name="直線コネクタ 237"/>
        <xdr:cNvCxnSpPr/>
      </xdr:nvCxnSpPr>
      <xdr:spPr>
        <a:xfrm flipV="1">
          <a:off x="4633595" y="15577221"/>
          <a:ext cx="1270" cy="1538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145519</xdr:rowOff>
    </xdr:from>
    <xdr:ext cx="534377" cy="259045"/>
    <xdr:sp macro="" textlink="">
      <xdr:nvSpPr>
        <xdr:cNvPr id="239" name="衛生費最小値テキスト"/>
        <xdr:cNvSpPr txBox="1"/>
      </xdr:nvSpPr>
      <xdr:spPr>
        <a:xfrm>
          <a:off x="4686300" y="1711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17,378</a:t>
          </a:r>
          <a:endParaRPr kumimoji="1" lang="ja-JP" altLang="en-US" sz="1000" b="1">
            <a:latin typeface="ＭＳ Ｐゴシック"/>
          </a:endParaRPr>
        </a:p>
      </xdr:txBody>
    </xdr:sp>
    <xdr:clientData/>
  </xdr:oneCellAnchor>
  <xdr:twoCellAnchor>
    <xdr:from>
      <xdr:col>6</xdr:col>
      <xdr:colOff>422275</xdr:colOff>
      <xdr:row>99</xdr:row>
      <xdr:rowOff>141692</xdr:rowOff>
    </xdr:from>
    <xdr:to>
      <xdr:col>6</xdr:col>
      <xdr:colOff>600075</xdr:colOff>
      <xdr:row>99</xdr:row>
      <xdr:rowOff>141692</xdr:rowOff>
    </xdr:to>
    <xdr:cxnSp macro="">
      <xdr:nvCxnSpPr>
        <xdr:cNvPr id="240" name="直線コネクタ 239"/>
        <xdr:cNvCxnSpPr/>
      </xdr:nvCxnSpPr>
      <xdr:spPr>
        <a:xfrm>
          <a:off x="4546600" y="1711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93398</xdr:rowOff>
    </xdr:from>
    <xdr:ext cx="599010" cy="259045"/>
    <xdr:sp macro="" textlink="">
      <xdr:nvSpPr>
        <xdr:cNvPr id="241" name="衛生費最大値テキスト"/>
        <xdr:cNvSpPr txBox="1"/>
      </xdr:nvSpPr>
      <xdr:spPr>
        <a:xfrm>
          <a:off x="4686300" y="15352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111,570</a:t>
          </a:r>
          <a:endParaRPr kumimoji="1" lang="ja-JP" altLang="en-US" sz="1000" b="1">
            <a:latin typeface="ＭＳ Ｐゴシック"/>
          </a:endParaRPr>
        </a:p>
      </xdr:txBody>
    </xdr:sp>
    <xdr:clientData/>
  </xdr:oneCellAnchor>
  <xdr:twoCellAnchor>
    <xdr:from>
      <xdr:col>6</xdr:col>
      <xdr:colOff>422275</xdr:colOff>
      <xdr:row>90</xdr:row>
      <xdr:rowOff>146721</xdr:rowOff>
    </xdr:from>
    <xdr:to>
      <xdr:col>6</xdr:col>
      <xdr:colOff>600075</xdr:colOff>
      <xdr:row>90</xdr:row>
      <xdr:rowOff>146721</xdr:rowOff>
    </xdr:to>
    <xdr:cxnSp macro="">
      <xdr:nvCxnSpPr>
        <xdr:cNvPr id="242" name="直線コネクタ 241"/>
        <xdr:cNvCxnSpPr/>
      </xdr:nvCxnSpPr>
      <xdr:spPr>
        <a:xfrm>
          <a:off x="4546600" y="15577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4254</xdr:rowOff>
    </xdr:from>
    <xdr:to>
      <xdr:col>6</xdr:col>
      <xdr:colOff>511175</xdr:colOff>
      <xdr:row>97</xdr:row>
      <xdr:rowOff>60589</xdr:rowOff>
    </xdr:to>
    <xdr:cxnSp macro="">
      <xdr:nvCxnSpPr>
        <xdr:cNvPr id="243" name="直線コネクタ 242"/>
        <xdr:cNvCxnSpPr/>
      </xdr:nvCxnSpPr>
      <xdr:spPr>
        <a:xfrm flipV="1">
          <a:off x="3797300" y="16634904"/>
          <a:ext cx="838200" cy="5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157199</xdr:rowOff>
    </xdr:from>
    <xdr:ext cx="534377" cy="259045"/>
    <xdr:sp macro="" textlink="">
      <xdr:nvSpPr>
        <xdr:cNvPr id="244" name="衛生費平均値テキスト"/>
        <xdr:cNvSpPr txBox="1"/>
      </xdr:nvSpPr>
      <xdr:spPr>
        <a:xfrm>
          <a:off x="4686300" y="16616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43,496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7322</xdr:rowOff>
    </xdr:from>
    <xdr:to>
      <xdr:col>6</xdr:col>
      <xdr:colOff>561975</xdr:colOff>
      <xdr:row>97</xdr:row>
      <xdr:rowOff>108922</xdr:rowOff>
    </xdr:to>
    <xdr:sp macro="" textlink="">
      <xdr:nvSpPr>
        <xdr:cNvPr id="245" name="フローチャート : 判断 244"/>
        <xdr:cNvSpPr/>
      </xdr:nvSpPr>
      <xdr:spPr>
        <a:xfrm>
          <a:off x="45847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126425</xdr:rowOff>
    </xdr:from>
    <xdr:to>
      <xdr:col>5</xdr:col>
      <xdr:colOff>358775</xdr:colOff>
      <xdr:row>97</xdr:row>
      <xdr:rowOff>60589</xdr:rowOff>
    </xdr:to>
    <xdr:cxnSp macro="">
      <xdr:nvCxnSpPr>
        <xdr:cNvPr id="246" name="直線コネクタ 245"/>
        <xdr:cNvCxnSpPr/>
      </xdr:nvCxnSpPr>
      <xdr:spPr>
        <a:xfrm>
          <a:off x="2908300" y="16585625"/>
          <a:ext cx="889000" cy="10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39457</xdr:rowOff>
    </xdr:from>
    <xdr:to>
      <xdr:col>5</xdr:col>
      <xdr:colOff>409575</xdr:colOff>
      <xdr:row>97</xdr:row>
      <xdr:rowOff>141057</xdr:rowOff>
    </xdr:to>
    <xdr:sp macro="" textlink="">
      <xdr:nvSpPr>
        <xdr:cNvPr id="247" name="フローチャート : 判断 246"/>
        <xdr:cNvSpPr/>
      </xdr:nvSpPr>
      <xdr:spPr>
        <a:xfrm>
          <a:off x="3746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132184</xdr:rowOff>
    </xdr:from>
    <xdr:ext cx="534377" cy="259045"/>
    <xdr:sp macro="" textlink="">
      <xdr:nvSpPr>
        <xdr:cNvPr id="248" name="テキスト ボックス 247"/>
        <xdr:cNvSpPr txBox="1"/>
      </xdr:nvSpPr>
      <xdr:spPr>
        <a:xfrm>
          <a:off x="3530111" y="1676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126425</xdr:rowOff>
    </xdr:from>
    <xdr:to>
      <xdr:col>4</xdr:col>
      <xdr:colOff>155575</xdr:colOff>
      <xdr:row>97</xdr:row>
      <xdr:rowOff>94666</xdr:rowOff>
    </xdr:to>
    <xdr:cxnSp macro="">
      <xdr:nvCxnSpPr>
        <xdr:cNvPr id="249" name="直線コネクタ 248"/>
        <xdr:cNvCxnSpPr/>
      </xdr:nvCxnSpPr>
      <xdr:spPr>
        <a:xfrm flipV="1">
          <a:off x="2019300" y="16585625"/>
          <a:ext cx="889000" cy="13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13331</xdr:rowOff>
    </xdr:from>
    <xdr:to>
      <xdr:col>4</xdr:col>
      <xdr:colOff>206375</xdr:colOff>
      <xdr:row>97</xdr:row>
      <xdr:rowOff>114931</xdr:rowOff>
    </xdr:to>
    <xdr:sp macro="" textlink="">
      <xdr:nvSpPr>
        <xdr:cNvPr id="250" name="フローチャート : 判断 249"/>
        <xdr:cNvSpPr/>
      </xdr:nvSpPr>
      <xdr:spPr>
        <a:xfrm>
          <a:off x="2857500" y="166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106058</xdr:rowOff>
    </xdr:from>
    <xdr:ext cx="534377" cy="259045"/>
    <xdr:sp macro="" textlink="">
      <xdr:nvSpPr>
        <xdr:cNvPr id="251" name="テキスト ボックス 250"/>
        <xdr:cNvSpPr txBox="1"/>
      </xdr:nvSpPr>
      <xdr:spPr>
        <a:xfrm>
          <a:off x="2641111" y="1673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94666</xdr:rowOff>
    </xdr:from>
    <xdr:to>
      <xdr:col>2</xdr:col>
      <xdr:colOff>638175</xdr:colOff>
      <xdr:row>97</xdr:row>
      <xdr:rowOff>111892</xdr:rowOff>
    </xdr:to>
    <xdr:cxnSp macro="">
      <xdr:nvCxnSpPr>
        <xdr:cNvPr id="252" name="直線コネクタ 251"/>
        <xdr:cNvCxnSpPr/>
      </xdr:nvCxnSpPr>
      <xdr:spPr>
        <a:xfrm flipV="1">
          <a:off x="1130300" y="16725316"/>
          <a:ext cx="889000" cy="1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41368</xdr:rowOff>
    </xdr:from>
    <xdr:to>
      <xdr:col>3</xdr:col>
      <xdr:colOff>3175</xdr:colOff>
      <xdr:row>97</xdr:row>
      <xdr:rowOff>142968</xdr:rowOff>
    </xdr:to>
    <xdr:sp macro="" textlink="">
      <xdr:nvSpPr>
        <xdr:cNvPr id="253" name="フローチャート : 判断 252"/>
        <xdr:cNvSpPr/>
      </xdr:nvSpPr>
      <xdr:spPr>
        <a:xfrm>
          <a:off x="1968500" y="1667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159495</xdr:rowOff>
    </xdr:from>
    <xdr:ext cx="534377" cy="259045"/>
    <xdr:sp macro="" textlink="">
      <xdr:nvSpPr>
        <xdr:cNvPr id="254" name="テキスト ボックス 253"/>
        <xdr:cNvSpPr txBox="1"/>
      </xdr:nvSpPr>
      <xdr:spPr>
        <a:xfrm>
          <a:off x="1752111" y="1644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19700</xdr:rowOff>
    </xdr:from>
    <xdr:to>
      <xdr:col>1</xdr:col>
      <xdr:colOff>485775</xdr:colOff>
      <xdr:row>97</xdr:row>
      <xdr:rowOff>121300</xdr:rowOff>
    </xdr:to>
    <xdr:sp macro="" textlink="">
      <xdr:nvSpPr>
        <xdr:cNvPr id="255" name="フローチャート : 判断 254"/>
        <xdr:cNvSpPr/>
      </xdr:nvSpPr>
      <xdr:spPr>
        <a:xfrm>
          <a:off x="1079500" y="1665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137827</xdr:rowOff>
    </xdr:from>
    <xdr:ext cx="534377" cy="259045"/>
    <xdr:sp macro="" textlink="">
      <xdr:nvSpPr>
        <xdr:cNvPr id="256" name="テキスト ボックス 255"/>
        <xdr:cNvSpPr txBox="1"/>
      </xdr:nvSpPr>
      <xdr:spPr>
        <a:xfrm>
          <a:off x="863111" y="1642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7" name="テキスト ボックス 25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8" name="テキスト ボックス 25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9" name="テキスト ボックス 25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60" name="テキスト ボックス 25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61" name="テキスト ボックス 26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124904</xdr:rowOff>
    </xdr:from>
    <xdr:to>
      <xdr:col>6</xdr:col>
      <xdr:colOff>561975</xdr:colOff>
      <xdr:row>97</xdr:row>
      <xdr:rowOff>55054</xdr:rowOff>
    </xdr:to>
    <xdr:sp macro="" textlink="">
      <xdr:nvSpPr>
        <xdr:cNvPr id="262" name="円/楕円 261"/>
        <xdr:cNvSpPr/>
      </xdr:nvSpPr>
      <xdr:spPr>
        <a:xfrm>
          <a:off x="4584700" y="1658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147781</xdr:rowOff>
    </xdr:from>
    <xdr:ext cx="534377" cy="259045"/>
    <xdr:sp macro="" textlink="">
      <xdr:nvSpPr>
        <xdr:cNvPr id="263" name="衛生費該当値テキスト"/>
        <xdr:cNvSpPr txBox="1"/>
      </xdr:nvSpPr>
      <xdr:spPr>
        <a:xfrm>
          <a:off x="4686300" y="1643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46,795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9789</xdr:rowOff>
    </xdr:from>
    <xdr:to>
      <xdr:col>5</xdr:col>
      <xdr:colOff>409575</xdr:colOff>
      <xdr:row>97</xdr:row>
      <xdr:rowOff>111389</xdr:rowOff>
    </xdr:to>
    <xdr:sp macro="" textlink="">
      <xdr:nvSpPr>
        <xdr:cNvPr id="264" name="円/楕円 263"/>
        <xdr:cNvSpPr/>
      </xdr:nvSpPr>
      <xdr:spPr>
        <a:xfrm>
          <a:off x="3746500" y="1664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127916</xdr:rowOff>
    </xdr:from>
    <xdr:ext cx="534377" cy="259045"/>
    <xdr:sp macro="" textlink="">
      <xdr:nvSpPr>
        <xdr:cNvPr id="265" name="テキスト ボックス 264"/>
        <xdr:cNvSpPr txBox="1"/>
      </xdr:nvSpPr>
      <xdr:spPr>
        <a:xfrm>
          <a:off x="3530111" y="1641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43,345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75625</xdr:rowOff>
    </xdr:from>
    <xdr:to>
      <xdr:col>4</xdr:col>
      <xdr:colOff>206375</xdr:colOff>
      <xdr:row>97</xdr:row>
      <xdr:rowOff>5775</xdr:rowOff>
    </xdr:to>
    <xdr:sp macro="" textlink="">
      <xdr:nvSpPr>
        <xdr:cNvPr id="266" name="円/楕円 265"/>
        <xdr:cNvSpPr/>
      </xdr:nvSpPr>
      <xdr:spPr>
        <a:xfrm>
          <a:off x="2857500" y="1653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22302</xdr:rowOff>
    </xdr:from>
    <xdr:ext cx="534377" cy="259045"/>
    <xdr:sp macro="" textlink="">
      <xdr:nvSpPr>
        <xdr:cNvPr id="267" name="テキスト ボックス 266"/>
        <xdr:cNvSpPr txBox="1"/>
      </xdr:nvSpPr>
      <xdr:spPr>
        <a:xfrm>
          <a:off x="2641111" y="1631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49,813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43866</xdr:rowOff>
    </xdr:from>
    <xdr:to>
      <xdr:col>3</xdr:col>
      <xdr:colOff>3175</xdr:colOff>
      <xdr:row>97</xdr:row>
      <xdr:rowOff>145466</xdr:rowOff>
    </xdr:to>
    <xdr:sp macro="" textlink="">
      <xdr:nvSpPr>
        <xdr:cNvPr id="268" name="円/楕円 267"/>
        <xdr:cNvSpPr/>
      </xdr:nvSpPr>
      <xdr:spPr>
        <a:xfrm>
          <a:off x="1968500" y="1667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136593</xdr:rowOff>
    </xdr:from>
    <xdr:ext cx="534377" cy="259045"/>
    <xdr:sp macro="" textlink="">
      <xdr:nvSpPr>
        <xdr:cNvPr id="269" name="テキスト ボックス 268"/>
        <xdr:cNvSpPr txBox="1"/>
      </xdr:nvSpPr>
      <xdr:spPr>
        <a:xfrm>
          <a:off x="1752111" y="1676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41,258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61092</xdr:rowOff>
    </xdr:from>
    <xdr:to>
      <xdr:col>1</xdr:col>
      <xdr:colOff>485775</xdr:colOff>
      <xdr:row>97</xdr:row>
      <xdr:rowOff>162692</xdr:rowOff>
    </xdr:to>
    <xdr:sp macro="" textlink="">
      <xdr:nvSpPr>
        <xdr:cNvPr id="270" name="円/楕円 269"/>
        <xdr:cNvSpPr/>
      </xdr:nvSpPr>
      <xdr:spPr>
        <a:xfrm>
          <a:off x="1079500" y="1669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153819</xdr:rowOff>
    </xdr:from>
    <xdr:ext cx="534377" cy="259045"/>
    <xdr:sp macro="" textlink="">
      <xdr:nvSpPr>
        <xdr:cNvPr id="271" name="テキスト ボックス 270"/>
        <xdr:cNvSpPr txBox="1"/>
      </xdr:nvSpPr>
      <xdr:spPr>
        <a:xfrm>
          <a:off x="863111" y="1678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40,203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2" name="正方形/長方形 27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3" name="正方形/長方形 27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4" name="正方形/長方形 27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5" name="正方形/長方形 27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6" name="正方形/長方形 27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7" name="正方形/長方形 27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8" name="正方形/長方形 27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9" name="正方形/長方形 27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80" name="テキスト ボックス 27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81" name="直線コネクタ 28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82" name="直線コネクタ 28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3" name="テキスト ボックス 28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4" name="直線コネクタ 28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5" name="テキスト ボックス 28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6" name="直線コネクタ 28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7" name="テキスト ボックス 28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8" name="直線コネクタ 28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9" name="テキスト ボックス 28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90" name="直線コネクタ 28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91" name="テキスト ボックス 29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92" name="直線コネクタ 29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3" name="テキスト ボックス 29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4" name="直線コネクタ 29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5" name="テキスト ボックス 29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109982</xdr:rowOff>
    </xdr:from>
    <xdr:to>
      <xdr:col>15</xdr:col>
      <xdr:colOff>180340</xdr:colOff>
      <xdr:row>39</xdr:row>
      <xdr:rowOff>98878</xdr:rowOff>
    </xdr:to>
    <xdr:cxnSp macro="">
      <xdr:nvCxnSpPr>
        <xdr:cNvPr id="297" name="直線コネクタ 296"/>
        <xdr:cNvCxnSpPr/>
      </xdr:nvCxnSpPr>
      <xdr:spPr>
        <a:xfrm flipV="1">
          <a:off x="10475595" y="5253482"/>
          <a:ext cx="1270" cy="1531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9" name="直線コネクタ 29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56659</xdr:rowOff>
    </xdr:from>
    <xdr:ext cx="469744" cy="259045"/>
    <xdr:sp macro="" textlink="">
      <xdr:nvSpPr>
        <xdr:cNvPr id="300" name="労働費最大値テキスト"/>
        <xdr:cNvSpPr txBox="1"/>
      </xdr:nvSpPr>
      <xdr:spPr>
        <a:xfrm>
          <a:off x="10528300" y="502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4,691</a:t>
          </a:r>
          <a:endParaRPr kumimoji="1" lang="ja-JP" altLang="en-US" sz="1000" b="1">
            <a:latin typeface="ＭＳ Ｐゴシック"/>
          </a:endParaRPr>
        </a:p>
      </xdr:txBody>
    </xdr:sp>
    <xdr:clientData/>
  </xdr:oneCellAnchor>
  <xdr:twoCellAnchor>
    <xdr:from>
      <xdr:col>15</xdr:col>
      <xdr:colOff>92075</xdr:colOff>
      <xdr:row>30</xdr:row>
      <xdr:rowOff>109982</xdr:rowOff>
    </xdr:from>
    <xdr:to>
      <xdr:col>15</xdr:col>
      <xdr:colOff>269875</xdr:colOff>
      <xdr:row>30</xdr:row>
      <xdr:rowOff>109982</xdr:rowOff>
    </xdr:to>
    <xdr:cxnSp macro="">
      <xdr:nvCxnSpPr>
        <xdr:cNvPr id="301" name="直線コネクタ 300"/>
        <xdr:cNvCxnSpPr/>
      </xdr:nvCxnSpPr>
      <xdr:spPr>
        <a:xfrm>
          <a:off x="10388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111942</xdr:rowOff>
    </xdr:from>
    <xdr:to>
      <xdr:col>15</xdr:col>
      <xdr:colOff>180975</xdr:colOff>
      <xdr:row>38</xdr:row>
      <xdr:rowOff>46300</xdr:rowOff>
    </xdr:to>
    <xdr:cxnSp macro="">
      <xdr:nvCxnSpPr>
        <xdr:cNvPr id="302" name="直線コネクタ 301"/>
        <xdr:cNvCxnSpPr/>
      </xdr:nvCxnSpPr>
      <xdr:spPr>
        <a:xfrm>
          <a:off x="9639300" y="6455592"/>
          <a:ext cx="838200" cy="10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151582</xdr:rowOff>
    </xdr:from>
    <xdr:ext cx="378565" cy="259045"/>
    <xdr:sp macro="" textlink="">
      <xdr:nvSpPr>
        <xdr:cNvPr id="303" name="労働費平均値テキスト"/>
        <xdr:cNvSpPr txBox="1"/>
      </xdr:nvSpPr>
      <xdr:spPr>
        <a:xfrm>
          <a:off x="10528300" y="6495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1705</xdr:rowOff>
    </xdr:from>
    <xdr:to>
      <xdr:col>15</xdr:col>
      <xdr:colOff>231775</xdr:colOff>
      <xdr:row>38</xdr:row>
      <xdr:rowOff>103305</xdr:rowOff>
    </xdr:to>
    <xdr:sp macro="" textlink="">
      <xdr:nvSpPr>
        <xdr:cNvPr id="304" name="フローチャート : 判断 303"/>
        <xdr:cNvSpPr/>
      </xdr:nvSpPr>
      <xdr:spPr>
        <a:xfrm>
          <a:off x="104267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111942</xdr:rowOff>
    </xdr:from>
    <xdr:to>
      <xdr:col>14</xdr:col>
      <xdr:colOff>28575</xdr:colOff>
      <xdr:row>37</xdr:row>
      <xdr:rowOff>118473</xdr:rowOff>
    </xdr:to>
    <xdr:cxnSp macro="">
      <xdr:nvCxnSpPr>
        <xdr:cNvPr id="305" name="直線コネクタ 304"/>
        <xdr:cNvCxnSpPr/>
      </xdr:nvCxnSpPr>
      <xdr:spPr>
        <a:xfrm flipV="1">
          <a:off x="8750300" y="645559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108494</xdr:rowOff>
    </xdr:from>
    <xdr:to>
      <xdr:col>14</xdr:col>
      <xdr:colOff>79375</xdr:colOff>
      <xdr:row>37</xdr:row>
      <xdr:rowOff>38644</xdr:rowOff>
    </xdr:to>
    <xdr:sp macro="" textlink="">
      <xdr:nvSpPr>
        <xdr:cNvPr id="306" name="フローチャート : 判断 305"/>
        <xdr:cNvSpPr/>
      </xdr:nvSpPr>
      <xdr:spPr>
        <a:xfrm>
          <a:off x="9588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55171</xdr:rowOff>
    </xdr:from>
    <xdr:ext cx="469744" cy="259045"/>
    <xdr:sp macro="" textlink="">
      <xdr:nvSpPr>
        <xdr:cNvPr id="307" name="テキスト ボックス 306"/>
        <xdr:cNvSpPr txBox="1"/>
      </xdr:nvSpPr>
      <xdr:spPr>
        <a:xfrm>
          <a:off x="9404427"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118473</xdr:rowOff>
    </xdr:from>
    <xdr:to>
      <xdr:col>12</xdr:col>
      <xdr:colOff>511175</xdr:colOff>
      <xdr:row>37</xdr:row>
      <xdr:rowOff>124025</xdr:rowOff>
    </xdr:to>
    <xdr:cxnSp macro="">
      <xdr:nvCxnSpPr>
        <xdr:cNvPr id="308" name="直線コネクタ 307"/>
        <xdr:cNvCxnSpPr/>
      </xdr:nvCxnSpPr>
      <xdr:spPr>
        <a:xfrm flipV="1">
          <a:off x="7861300" y="6462123"/>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145397</xdr:rowOff>
    </xdr:from>
    <xdr:to>
      <xdr:col>12</xdr:col>
      <xdr:colOff>561975</xdr:colOff>
      <xdr:row>36</xdr:row>
      <xdr:rowOff>75547</xdr:rowOff>
    </xdr:to>
    <xdr:sp macro="" textlink="">
      <xdr:nvSpPr>
        <xdr:cNvPr id="309" name="フローチャート : 判断 308"/>
        <xdr:cNvSpPr/>
      </xdr:nvSpPr>
      <xdr:spPr>
        <a:xfrm>
          <a:off x="8699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92074</xdr:rowOff>
    </xdr:from>
    <xdr:ext cx="469744" cy="259045"/>
    <xdr:sp macro="" textlink="">
      <xdr:nvSpPr>
        <xdr:cNvPr id="310" name="テキスト ボックス 309"/>
        <xdr:cNvSpPr txBox="1"/>
      </xdr:nvSpPr>
      <xdr:spPr>
        <a:xfrm>
          <a:off x="8515427"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28992</xdr:rowOff>
    </xdr:from>
    <xdr:to>
      <xdr:col>11</xdr:col>
      <xdr:colOff>307975</xdr:colOff>
      <xdr:row>37</xdr:row>
      <xdr:rowOff>124025</xdr:rowOff>
    </xdr:to>
    <xdr:cxnSp macro="">
      <xdr:nvCxnSpPr>
        <xdr:cNvPr id="311" name="直線コネクタ 310"/>
        <xdr:cNvCxnSpPr/>
      </xdr:nvCxnSpPr>
      <xdr:spPr>
        <a:xfrm>
          <a:off x="6972300" y="6029742"/>
          <a:ext cx="889000" cy="43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17707</xdr:rowOff>
    </xdr:from>
    <xdr:to>
      <xdr:col>11</xdr:col>
      <xdr:colOff>358775</xdr:colOff>
      <xdr:row>34</xdr:row>
      <xdr:rowOff>119307</xdr:rowOff>
    </xdr:to>
    <xdr:sp macro="" textlink="">
      <xdr:nvSpPr>
        <xdr:cNvPr id="312" name="フローチャート : 判断 311"/>
        <xdr:cNvSpPr/>
      </xdr:nvSpPr>
      <xdr:spPr>
        <a:xfrm>
          <a:off x="7810500" y="5847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135834</xdr:rowOff>
    </xdr:from>
    <xdr:ext cx="469744" cy="259045"/>
    <xdr:sp macro="" textlink="">
      <xdr:nvSpPr>
        <xdr:cNvPr id="313" name="テキスト ボックス 312"/>
        <xdr:cNvSpPr txBox="1"/>
      </xdr:nvSpPr>
      <xdr:spPr>
        <a:xfrm>
          <a:off x="7626427" y="562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76164</xdr:rowOff>
    </xdr:from>
    <xdr:to>
      <xdr:col>10</xdr:col>
      <xdr:colOff>155575</xdr:colOff>
      <xdr:row>33</xdr:row>
      <xdr:rowOff>6314</xdr:rowOff>
    </xdr:to>
    <xdr:sp macro="" textlink="">
      <xdr:nvSpPr>
        <xdr:cNvPr id="314" name="フローチャート : 判断 313"/>
        <xdr:cNvSpPr/>
      </xdr:nvSpPr>
      <xdr:spPr>
        <a:xfrm>
          <a:off x="6921500" y="556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22841</xdr:rowOff>
    </xdr:from>
    <xdr:ext cx="469744" cy="259045"/>
    <xdr:sp macro="" textlink="">
      <xdr:nvSpPr>
        <xdr:cNvPr id="315" name="テキスト ボックス 314"/>
        <xdr:cNvSpPr txBox="1"/>
      </xdr:nvSpPr>
      <xdr:spPr>
        <a:xfrm>
          <a:off x="6737427" y="533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6" name="テキスト ボックス 31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7" name="テキスト ボックス 31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8" name="テキスト ボックス 31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9" name="テキスト ボックス 31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20" name="テキスト ボックス 31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166950</xdr:rowOff>
    </xdr:from>
    <xdr:to>
      <xdr:col>15</xdr:col>
      <xdr:colOff>231775</xdr:colOff>
      <xdr:row>38</xdr:row>
      <xdr:rowOff>97100</xdr:rowOff>
    </xdr:to>
    <xdr:sp macro="" textlink="">
      <xdr:nvSpPr>
        <xdr:cNvPr id="321" name="円/楕円 320"/>
        <xdr:cNvSpPr/>
      </xdr:nvSpPr>
      <xdr:spPr>
        <a:xfrm>
          <a:off x="10426700" y="651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18378</xdr:rowOff>
    </xdr:from>
    <xdr:ext cx="378565" cy="259045"/>
    <xdr:sp macro="" textlink="">
      <xdr:nvSpPr>
        <xdr:cNvPr id="322" name="労働費該当値テキスト"/>
        <xdr:cNvSpPr txBox="1"/>
      </xdr:nvSpPr>
      <xdr:spPr>
        <a:xfrm>
          <a:off x="10528300" y="6362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61142</xdr:rowOff>
    </xdr:from>
    <xdr:to>
      <xdr:col>14</xdr:col>
      <xdr:colOff>79375</xdr:colOff>
      <xdr:row>37</xdr:row>
      <xdr:rowOff>162742</xdr:rowOff>
    </xdr:to>
    <xdr:sp macro="" textlink="">
      <xdr:nvSpPr>
        <xdr:cNvPr id="323" name="円/楕円 322"/>
        <xdr:cNvSpPr/>
      </xdr:nvSpPr>
      <xdr:spPr>
        <a:xfrm>
          <a:off x="9588500" y="640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153868</xdr:rowOff>
    </xdr:from>
    <xdr:ext cx="469744" cy="259045"/>
    <xdr:sp macro="" textlink="">
      <xdr:nvSpPr>
        <xdr:cNvPr id="324" name="テキスト ボックス 323"/>
        <xdr:cNvSpPr txBox="1"/>
      </xdr:nvSpPr>
      <xdr:spPr>
        <a:xfrm>
          <a:off x="9404427" y="649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67673</xdr:rowOff>
    </xdr:from>
    <xdr:to>
      <xdr:col>12</xdr:col>
      <xdr:colOff>561975</xdr:colOff>
      <xdr:row>37</xdr:row>
      <xdr:rowOff>169273</xdr:rowOff>
    </xdr:to>
    <xdr:sp macro="" textlink="">
      <xdr:nvSpPr>
        <xdr:cNvPr id="325" name="円/楕円 324"/>
        <xdr:cNvSpPr/>
      </xdr:nvSpPr>
      <xdr:spPr>
        <a:xfrm>
          <a:off x="8699500" y="641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160400</xdr:rowOff>
    </xdr:from>
    <xdr:ext cx="378565" cy="259045"/>
    <xdr:sp macro="" textlink="">
      <xdr:nvSpPr>
        <xdr:cNvPr id="326" name="テキスト ボックス 325"/>
        <xdr:cNvSpPr txBox="1"/>
      </xdr:nvSpPr>
      <xdr:spPr>
        <a:xfrm>
          <a:off x="8561017" y="6504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73225</xdr:rowOff>
    </xdr:from>
    <xdr:to>
      <xdr:col>11</xdr:col>
      <xdr:colOff>358775</xdr:colOff>
      <xdr:row>38</xdr:row>
      <xdr:rowOff>3375</xdr:rowOff>
    </xdr:to>
    <xdr:sp macro="" textlink="">
      <xdr:nvSpPr>
        <xdr:cNvPr id="327" name="円/楕円 326"/>
        <xdr:cNvSpPr/>
      </xdr:nvSpPr>
      <xdr:spPr>
        <a:xfrm>
          <a:off x="7810500" y="641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165951</xdr:rowOff>
    </xdr:from>
    <xdr:ext cx="378565" cy="259045"/>
    <xdr:sp macro="" textlink="">
      <xdr:nvSpPr>
        <xdr:cNvPr id="328" name="テキスト ボックス 327"/>
        <xdr:cNvSpPr txBox="1"/>
      </xdr:nvSpPr>
      <xdr:spPr>
        <a:xfrm>
          <a:off x="7672017" y="6509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149642</xdr:rowOff>
    </xdr:from>
    <xdr:to>
      <xdr:col>10</xdr:col>
      <xdr:colOff>155575</xdr:colOff>
      <xdr:row>35</xdr:row>
      <xdr:rowOff>79792</xdr:rowOff>
    </xdr:to>
    <xdr:sp macro="" textlink="">
      <xdr:nvSpPr>
        <xdr:cNvPr id="329" name="円/楕円 328"/>
        <xdr:cNvSpPr/>
      </xdr:nvSpPr>
      <xdr:spPr>
        <a:xfrm>
          <a:off x="6921500" y="597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70919</xdr:rowOff>
    </xdr:from>
    <xdr:ext cx="469744" cy="259045"/>
    <xdr:sp macro="" textlink="">
      <xdr:nvSpPr>
        <xdr:cNvPr id="330" name="テキスト ボックス 329"/>
        <xdr:cNvSpPr txBox="1"/>
      </xdr:nvSpPr>
      <xdr:spPr>
        <a:xfrm>
          <a:off x="6737427" y="607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31" name="正方形/長方形 33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32" name="正方形/長方形 33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3" name="正方形/長方形 33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4" name="正方形/長方形 33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5" name="正方形/長方形 33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6" name="正方形/長方形 33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7" name="正方形/長方形 33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8" name="正方形/長方形 33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9" name="テキスト ボックス 33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40" name="直線コネクタ 33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41" name="直線コネクタ 34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42" name="テキスト ボックス 34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43" name="直線コネクタ 34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44" name="テキスト ボックス 34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45" name="直線コネクタ 34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46" name="テキスト ボックス 34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47" name="直線コネクタ 34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48" name="テキスト ボックス 34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9" name="直線コネクタ 34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50" name="テキスト ボックス 34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51" name="直線コネクタ 35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52" name="テキスト ボックス 35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53" name="直線コネクタ 35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54" name="テキスト ボックス 35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107631</xdr:rowOff>
    </xdr:from>
    <xdr:to>
      <xdr:col>15</xdr:col>
      <xdr:colOff>180340</xdr:colOff>
      <xdr:row>59</xdr:row>
      <xdr:rowOff>81211</xdr:rowOff>
    </xdr:to>
    <xdr:cxnSp macro="">
      <xdr:nvCxnSpPr>
        <xdr:cNvPr id="356" name="直線コネクタ 355"/>
        <xdr:cNvCxnSpPr/>
      </xdr:nvCxnSpPr>
      <xdr:spPr>
        <a:xfrm flipV="1">
          <a:off x="10475595" y="8680131"/>
          <a:ext cx="1270" cy="1516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85038</xdr:rowOff>
    </xdr:from>
    <xdr:ext cx="469744" cy="259045"/>
    <xdr:sp macro="" textlink="">
      <xdr:nvSpPr>
        <xdr:cNvPr id="357" name="農林水産業費最小値テキスト"/>
        <xdr:cNvSpPr txBox="1"/>
      </xdr:nvSpPr>
      <xdr:spPr>
        <a:xfrm>
          <a:off x="10528300" y="1020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1,082</a:t>
          </a:r>
          <a:endParaRPr kumimoji="1" lang="ja-JP" altLang="en-US" sz="1000" b="1">
            <a:latin typeface="ＭＳ Ｐゴシック"/>
          </a:endParaRPr>
        </a:p>
      </xdr:txBody>
    </xdr:sp>
    <xdr:clientData/>
  </xdr:oneCellAnchor>
  <xdr:twoCellAnchor>
    <xdr:from>
      <xdr:col>15</xdr:col>
      <xdr:colOff>92075</xdr:colOff>
      <xdr:row>59</xdr:row>
      <xdr:rowOff>81211</xdr:rowOff>
    </xdr:from>
    <xdr:to>
      <xdr:col>15</xdr:col>
      <xdr:colOff>269875</xdr:colOff>
      <xdr:row>59</xdr:row>
      <xdr:rowOff>81211</xdr:rowOff>
    </xdr:to>
    <xdr:cxnSp macro="">
      <xdr:nvCxnSpPr>
        <xdr:cNvPr id="358" name="直線コネクタ 357"/>
        <xdr:cNvCxnSpPr/>
      </xdr:nvCxnSpPr>
      <xdr:spPr>
        <a:xfrm>
          <a:off x="10388600" y="10196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54308</xdr:rowOff>
    </xdr:from>
    <xdr:ext cx="534377" cy="259045"/>
    <xdr:sp macro="" textlink="">
      <xdr:nvSpPr>
        <xdr:cNvPr id="359" name="農林水産業費最大値テキスト"/>
        <xdr:cNvSpPr txBox="1"/>
      </xdr:nvSpPr>
      <xdr:spPr>
        <a:xfrm>
          <a:off x="10528300" y="84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93,964</a:t>
          </a:r>
          <a:endParaRPr kumimoji="1" lang="ja-JP" altLang="en-US" sz="1000" b="1">
            <a:latin typeface="ＭＳ Ｐゴシック"/>
          </a:endParaRPr>
        </a:p>
      </xdr:txBody>
    </xdr:sp>
    <xdr:clientData/>
  </xdr:oneCellAnchor>
  <xdr:twoCellAnchor>
    <xdr:from>
      <xdr:col>15</xdr:col>
      <xdr:colOff>92075</xdr:colOff>
      <xdr:row>50</xdr:row>
      <xdr:rowOff>107631</xdr:rowOff>
    </xdr:from>
    <xdr:to>
      <xdr:col>15</xdr:col>
      <xdr:colOff>269875</xdr:colOff>
      <xdr:row>50</xdr:row>
      <xdr:rowOff>107631</xdr:rowOff>
    </xdr:to>
    <xdr:cxnSp macro="">
      <xdr:nvCxnSpPr>
        <xdr:cNvPr id="360" name="直線コネクタ 359"/>
        <xdr:cNvCxnSpPr/>
      </xdr:nvCxnSpPr>
      <xdr:spPr>
        <a:xfrm>
          <a:off x="10388600" y="868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169875</xdr:rowOff>
    </xdr:from>
    <xdr:to>
      <xdr:col>15</xdr:col>
      <xdr:colOff>180975</xdr:colOff>
      <xdr:row>59</xdr:row>
      <xdr:rowOff>19914</xdr:rowOff>
    </xdr:to>
    <xdr:cxnSp macro="">
      <xdr:nvCxnSpPr>
        <xdr:cNvPr id="361" name="直線コネクタ 360"/>
        <xdr:cNvCxnSpPr/>
      </xdr:nvCxnSpPr>
      <xdr:spPr>
        <a:xfrm flipV="1">
          <a:off x="9639300" y="10113975"/>
          <a:ext cx="8382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56390</xdr:rowOff>
    </xdr:from>
    <xdr:ext cx="534377" cy="259045"/>
    <xdr:sp macro="" textlink="">
      <xdr:nvSpPr>
        <xdr:cNvPr id="362" name="農林水産業費平均値テキスト"/>
        <xdr:cNvSpPr txBox="1"/>
      </xdr:nvSpPr>
      <xdr:spPr>
        <a:xfrm>
          <a:off x="10528300" y="9657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33513</xdr:rowOff>
    </xdr:from>
    <xdr:to>
      <xdr:col>15</xdr:col>
      <xdr:colOff>231775</xdr:colOff>
      <xdr:row>57</xdr:row>
      <xdr:rowOff>135113</xdr:rowOff>
    </xdr:to>
    <xdr:sp macro="" textlink="">
      <xdr:nvSpPr>
        <xdr:cNvPr id="363" name="フローチャート : 判断 362"/>
        <xdr:cNvSpPr/>
      </xdr:nvSpPr>
      <xdr:spPr>
        <a:xfrm>
          <a:off x="10426700" y="98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70679</xdr:rowOff>
    </xdr:from>
    <xdr:to>
      <xdr:col>14</xdr:col>
      <xdr:colOff>28575</xdr:colOff>
      <xdr:row>59</xdr:row>
      <xdr:rowOff>19914</xdr:rowOff>
    </xdr:to>
    <xdr:cxnSp macro="">
      <xdr:nvCxnSpPr>
        <xdr:cNvPr id="364" name="直線コネクタ 363"/>
        <xdr:cNvCxnSpPr/>
      </xdr:nvCxnSpPr>
      <xdr:spPr>
        <a:xfrm>
          <a:off x="8750300" y="10014779"/>
          <a:ext cx="889000" cy="12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14050</xdr:rowOff>
    </xdr:from>
    <xdr:to>
      <xdr:col>14</xdr:col>
      <xdr:colOff>79375</xdr:colOff>
      <xdr:row>57</xdr:row>
      <xdr:rowOff>115650</xdr:rowOff>
    </xdr:to>
    <xdr:sp macro="" textlink="">
      <xdr:nvSpPr>
        <xdr:cNvPr id="365" name="フローチャート : 判断 364"/>
        <xdr:cNvSpPr/>
      </xdr:nvSpPr>
      <xdr:spPr>
        <a:xfrm>
          <a:off x="9588500" y="978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132177</xdr:rowOff>
    </xdr:from>
    <xdr:ext cx="534377" cy="259045"/>
    <xdr:sp macro="" textlink="">
      <xdr:nvSpPr>
        <xdr:cNvPr id="366" name="テキスト ボックス 365"/>
        <xdr:cNvSpPr txBox="1"/>
      </xdr:nvSpPr>
      <xdr:spPr>
        <a:xfrm>
          <a:off x="9372111" y="956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70679</xdr:rowOff>
    </xdr:from>
    <xdr:to>
      <xdr:col>12</xdr:col>
      <xdr:colOff>511175</xdr:colOff>
      <xdr:row>58</xdr:row>
      <xdr:rowOff>135030</xdr:rowOff>
    </xdr:to>
    <xdr:cxnSp macro="">
      <xdr:nvCxnSpPr>
        <xdr:cNvPr id="367" name="直線コネクタ 366"/>
        <xdr:cNvCxnSpPr/>
      </xdr:nvCxnSpPr>
      <xdr:spPr>
        <a:xfrm flipV="1">
          <a:off x="7861300" y="10014779"/>
          <a:ext cx="889000" cy="6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21038</xdr:rowOff>
    </xdr:from>
    <xdr:to>
      <xdr:col>12</xdr:col>
      <xdr:colOff>561975</xdr:colOff>
      <xdr:row>57</xdr:row>
      <xdr:rowOff>122638</xdr:rowOff>
    </xdr:to>
    <xdr:sp macro="" textlink="">
      <xdr:nvSpPr>
        <xdr:cNvPr id="368" name="フローチャート : 判断 367"/>
        <xdr:cNvSpPr/>
      </xdr:nvSpPr>
      <xdr:spPr>
        <a:xfrm>
          <a:off x="8699500" y="97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139165</xdr:rowOff>
    </xdr:from>
    <xdr:ext cx="534377" cy="259045"/>
    <xdr:sp macro="" textlink="">
      <xdr:nvSpPr>
        <xdr:cNvPr id="369" name="テキスト ボックス 368"/>
        <xdr:cNvSpPr txBox="1"/>
      </xdr:nvSpPr>
      <xdr:spPr>
        <a:xfrm>
          <a:off x="8483111" y="956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67724</xdr:rowOff>
    </xdr:from>
    <xdr:to>
      <xdr:col>11</xdr:col>
      <xdr:colOff>307975</xdr:colOff>
      <xdr:row>58</xdr:row>
      <xdr:rowOff>135030</xdr:rowOff>
    </xdr:to>
    <xdr:cxnSp macro="">
      <xdr:nvCxnSpPr>
        <xdr:cNvPr id="370" name="直線コネクタ 369"/>
        <xdr:cNvCxnSpPr/>
      </xdr:nvCxnSpPr>
      <xdr:spPr>
        <a:xfrm>
          <a:off x="6972300" y="10011824"/>
          <a:ext cx="889000" cy="6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1804</xdr:rowOff>
    </xdr:from>
    <xdr:to>
      <xdr:col>11</xdr:col>
      <xdr:colOff>358775</xdr:colOff>
      <xdr:row>57</xdr:row>
      <xdr:rowOff>103404</xdr:rowOff>
    </xdr:to>
    <xdr:sp macro="" textlink="">
      <xdr:nvSpPr>
        <xdr:cNvPr id="371" name="フローチャート : 判断 370"/>
        <xdr:cNvSpPr/>
      </xdr:nvSpPr>
      <xdr:spPr>
        <a:xfrm>
          <a:off x="7810500" y="977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119931</xdr:rowOff>
    </xdr:from>
    <xdr:ext cx="534377" cy="259045"/>
    <xdr:sp macro="" textlink="">
      <xdr:nvSpPr>
        <xdr:cNvPr id="372" name="テキスト ボックス 371"/>
        <xdr:cNvSpPr txBox="1"/>
      </xdr:nvSpPr>
      <xdr:spPr>
        <a:xfrm>
          <a:off x="7594111" y="954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56145</xdr:rowOff>
    </xdr:from>
    <xdr:to>
      <xdr:col>10</xdr:col>
      <xdr:colOff>155575</xdr:colOff>
      <xdr:row>57</xdr:row>
      <xdr:rowOff>157745</xdr:rowOff>
    </xdr:to>
    <xdr:sp macro="" textlink="">
      <xdr:nvSpPr>
        <xdr:cNvPr id="373" name="フローチャート : 判断 372"/>
        <xdr:cNvSpPr/>
      </xdr:nvSpPr>
      <xdr:spPr>
        <a:xfrm>
          <a:off x="6921500" y="98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2822</xdr:rowOff>
    </xdr:from>
    <xdr:ext cx="534377" cy="259045"/>
    <xdr:sp macro="" textlink="">
      <xdr:nvSpPr>
        <xdr:cNvPr id="374" name="テキスト ボックス 373"/>
        <xdr:cNvSpPr txBox="1"/>
      </xdr:nvSpPr>
      <xdr:spPr>
        <a:xfrm>
          <a:off x="6705111" y="960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5" name="テキスト ボックス 37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6" name="テキスト ボックス 37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7" name="テキスト ボックス 37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8" name="テキスト ボックス 37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9" name="テキスト ボックス 37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119075</xdr:rowOff>
    </xdr:from>
    <xdr:to>
      <xdr:col>15</xdr:col>
      <xdr:colOff>231775</xdr:colOff>
      <xdr:row>59</xdr:row>
      <xdr:rowOff>49225</xdr:rowOff>
    </xdr:to>
    <xdr:sp macro="" textlink="">
      <xdr:nvSpPr>
        <xdr:cNvPr id="380" name="円/楕円 379"/>
        <xdr:cNvSpPr/>
      </xdr:nvSpPr>
      <xdr:spPr>
        <a:xfrm>
          <a:off x="10426700" y="100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34002</xdr:rowOff>
    </xdr:from>
    <xdr:ext cx="469744" cy="259045"/>
    <xdr:sp macro="" textlink="">
      <xdr:nvSpPr>
        <xdr:cNvPr id="381" name="農林水産業費該当値テキスト"/>
        <xdr:cNvSpPr txBox="1"/>
      </xdr:nvSpPr>
      <xdr:spPr>
        <a:xfrm>
          <a:off x="10528300" y="997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6,152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140564</xdr:rowOff>
    </xdr:from>
    <xdr:to>
      <xdr:col>14</xdr:col>
      <xdr:colOff>79375</xdr:colOff>
      <xdr:row>59</xdr:row>
      <xdr:rowOff>70714</xdr:rowOff>
    </xdr:to>
    <xdr:sp macro="" textlink="">
      <xdr:nvSpPr>
        <xdr:cNvPr id="382" name="円/楕円 381"/>
        <xdr:cNvSpPr/>
      </xdr:nvSpPr>
      <xdr:spPr>
        <a:xfrm>
          <a:off x="9588500" y="1008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61841</xdr:rowOff>
    </xdr:from>
    <xdr:ext cx="469744" cy="259045"/>
    <xdr:sp macro="" textlink="">
      <xdr:nvSpPr>
        <xdr:cNvPr id="383" name="テキスト ボックス 382"/>
        <xdr:cNvSpPr txBox="1"/>
      </xdr:nvSpPr>
      <xdr:spPr>
        <a:xfrm>
          <a:off x="9404427" y="1017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19879</xdr:rowOff>
    </xdr:from>
    <xdr:to>
      <xdr:col>12</xdr:col>
      <xdr:colOff>561975</xdr:colOff>
      <xdr:row>58</xdr:row>
      <xdr:rowOff>121479</xdr:rowOff>
    </xdr:to>
    <xdr:sp macro="" textlink="">
      <xdr:nvSpPr>
        <xdr:cNvPr id="384" name="円/楕円 383"/>
        <xdr:cNvSpPr/>
      </xdr:nvSpPr>
      <xdr:spPr>
        <a:xfrm>
          <a:off x="8699500" y="996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112606</xdr:rowOff>
    </xdr:from>
    <xdr:ext cx="534377" cy="259045"/>
    <xdr:sp macro="" textlink="">
      <xdr:nvSpPr>
        <xdr:cNvPr id="385" name="テキスト ボックス 384"/>
        <xdr:cNvSpPr txBox="1"/>
      </xdr:nvSpPr>
      <xdr:spPr>
        <a:xfrm>
          <a:off x="8483111" y="1005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12,227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84230</xdr:rowOff>
    </xdr:from>
    <xdr:to>
      <xdr:col>11</xdr:col>
      <xdr:colOff>358775</xdr:colOff>
      <xdr:row>59</xdr:row>
      <xdr:rowOff>14380</xdr:rowOff>
    </xdr:to>
    <xdr:sp macro="" textlink="">
      <xdr:nvSpPr>
        <xdr:cNvPr id="386" name="円/楕円 385"/>
        <xdr:cNvSpPr/>
      </xdr:nvSpPr>
      <xdr:spPr>
        <a:xfrm>
          <a:off x="7810500" y="1002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5507</xdr:rowOff>
    </xdr:from>
    <xdr:ext cx="469744" cy="259045"/>
    <xdr:sp macro="" textlink="">
      <xdr:nvSpPr>
        <xdr:cNvPr id="387" name="テキスト ボックス 386"/>
        <xdr:cNvSpPr txBox="1"/>
      </xdr:nvSpPr>
      <xdr:spPr>
        <a:xfrm>
          <a:off x="7626427" y="1012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16924</xdr:rowOff>
    </xdr:from>
    <xdr:to>
      <xdr:col>10</xdr:col>
      <xdr:colOff>155575</xdr:colOff>
      <xdr:row>58</xdr:row>
      <xdr:rowOff>118524</xdr:rowOff>
    </xdr:to>
    <xdr:sp macro="" textlink="">
      <xdr:nvSpPr>
        <xdr:cNvPr id="388" name="円/楕円 387"/>
        <xdr:cNvSpPr/>
      </xdr:nvSpPr>
      <xdr:spPr>
        <a:xfrm>
          <a:off x="6921500" y="996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109651</xdr:rowOff>
    </xdr:from>
    <xdr:ext cx="534377" cy="259045"/>
    <xdr:sp macro="" textlink="">
      <xdr:nvSpPr>
        <xdr:cNvPr id="389" name="テキスト ボックス 388"/>
        <xdr:cNvSpPr txBox="1"/>
      </xdr:nvSpPr>
      <xdr:spPr>
        <a:xfrm>
          <a:off x="6705111" y="1005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12,408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90" name="正方形/長方形 38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91" name="正方形/長方形 39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92" name="正方形/長方形 39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93" name="正方形/長方形 39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94" name="正方形/長方形 39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5" name="正方形/長方形 39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6" name="正方形/長方形 39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7" name="正方形/長方形 39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8" name="テキスト ボックス 39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9" name="直線コネクタ 39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400" name="直線コネクタ 39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401" name="テキスト ボックス 40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402" name="直線コネクタ 40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403" name="テキスト ボックス 40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404" name="直線コネクタ 40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405" name="テキスト ボックス 40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6" name="直線コネクタ 40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7" name="テキスト ボックス 40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8" name="直線コネクタ 40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9" name="テキスト ボックス 40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10" name="直線コネクタ 40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11" name="テキスト ボックス 41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1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81635</xdr:rowOff>
    </xdr:from>
    <xdr:to>
      <xdr:col>15</xdr:col>
      <xdr:colOff>180340</xdr:colOff>
      <xdr:row>78</xdr:row>
      <xdr:rowOff>165379</xdr:rowOff>
    </xdr:to>
    <xdr:cxnSp macro="">
      <xdr:nvCxnSpPr>
        <xdr:cNvPr id="413" name="直線コネクタ 412"/>
        <xdr:cNvCxnSpPr/>
      </xdr:nvCxnSpPr>
      <xdr:spPr>
        <a:xfrm flipV="1">
          <a:off x="10475595" y="12083135"/>
          <a:ext cx="1270" cy="1455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169206</xdr:rowOff>
    </xdr:from>
    <xdr:ext cx="469744" cy="259045"/>
    <xdr:sp macro="" textlink="">
      <xdr:nvSpPr>
        <xdr:cNvPr id="414" name="商工費最小値テキスト"/>
        <xdr:cNvSpPr txBox="1"/>
      </xdr:nvSpPr>
      <xdr:spPr>
        <a:xfrm>
          <a:off x="10528300" y="1354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1,326</a:t>
          </a:r>
          <a:endParaRPr kumimoji="1" lang="ja-JP" altLang="en-US" sz="1000" b="1">
            <a:latin typeface="ＭＳ Ｐゴシック"/>
          </a:endParaRPr>
        </a:p>
      </xdr:txBody>
    </xdr:sp>
    <xdr:clientData/>
  </xdr:oneCellAnchor>
  <xdr:twoCellAnchor>
    <xdr:from>
      <xdr:col>15</xdr:col>
      <xdr:colOff>92075</xdr:colOff>
      <xdr:row>78</xdr:row>
      <xdr:rowOff>165379</xdr:rowOff>
    </xdr:from>
    <xdr:to>
      <xdr:col>15</xdr:col>
      <xdr:colOff>269875</xdr:colOff>
      <xdr:row>78</xdr:row>
      <xdr:rowOff>165379</xdr:rowOff>
    </xdr:to>
    <xdr:cxnSp macro="">
      <xdr:nvCxnSpPr>
        <xdr:cNvPr id="415" name="直線コネクタ 414"/>
        <xdr:cNvCxnSpPr/>
      </xdr:nvCxnSpPr>
      <xdr:spPr>
        <a:xfrm>
          <a:off x="10388600" y="1353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28312</xdr:rowOff>
    </xdr:from>
    <xdr:ext cx="534377" cy="259045"/>
    <xdr:sp macro="" textlink="">
      <xdr:nvSpPr>
        <xdr:cNvPr id="416" name="商工費最大値テキスト"/>
        <xdr:cNvSpPr txBox="1"/>
      </xdr:nvSpPr>
      <xdr:spPr>
        <a:xfrm>
          <a:off x="10528300" y="1185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39,524</a:t>
          </a:r>
          <a:endParaRPr kumimoji="1" lang="ja-JP" altLang="en-US" sz="1000" b="1">
            <a:latin typeface="ＭＳ Ｐゴシック"/>
          </a:endParaRPr>
        </a:p>
      </xdr:txBody>
    </xdr:sp>
    <xdr:clientData/>
  </xdr:oneCellAnchor>
  <xdr:twoCellAnchor>
    <xdr:from>
      <xdr:col>15</xdr:col>
      <xdr:colOff>92075</xdr:colOff>
      <xdr:row>70</xdr:row>
      <xdr:rowOff>81635</xdr:rowOff>
    </xdr:from>
    <xdr:to>
      <xdr:col>15</xdr:col>
      <xdr:colOff>269875</xdr:colOff>
      <xdr:row>70</xdr:row>
      <xdr:rowOff>81635</xdr:rowOff>
    </xdr:to>
    <xdr:cxnSp macro="">
      <xdr:nvCxnSpPr>
        <xdr:cNvPr id="417" name="直線コネクタ 416"/>
        <xdr:cNvCxnSpPr/>
      </xdr:nvCxnSpPr>
      <xdr:spPr>
        <a:xfrm>
          <a:off x="10388600" y="1208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123392</xdr:rowOff>
    </xdr:from>
    <xdr:to>
      <xdr:col>15</xdr:col>
      <xdr:colOff>180975</xdr:colOff>
      <xdr:row>78</xdr:row>
      <xdr:rowOff>7189</xdr:rowOff>
    </xdr:to>
    <xdr:cxnSp macro="">
      <xdr:nvCxnSpPr>
        <xdr:cNvPr id="418" name="直線コネクタ 417"/>
        <xdr:cNvCxnSpPr/>
      </xdr:nvCxnSpPr>
      <xdr:spPr>
        <a:xfrm flipV="1">
          <a:off x="9639300" y="13325042"/>
          <a:ext cx="8382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116273</xdr:rowOff>
    </xdr:from>
    <xdr:ext cx="534377" cy="259045"/>
    <xdr:sp macro="" textlink="">
      <xdr:nvSpPr>
        <xdr:cNvPr id="419" name="商工費平均値テキスト"/>
        <xdr:cNvSpPr txBox="1"/>
      </xdr:nvSpPr>
      <xdr:spPr>
        <a:xfrm>
          <a:off x="10528300" y="12975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10,882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93396</xdr:rowOff>
    </xdr:from>
    <xdr:to>
      <xdr:col>15</xdr:col>
      <xdr:colOff>231775</xdr:colOff>
      <xdr:row>77</xdr:row>
      <xdr:rowOff>23546</xdr:rowOff>
    </xdr:to>
    <xdr:sp macro="" textlink="">
      <xdr:nvSpPr>
        <xdr:cNvPr id="420" name="フローチャート : 判断 419"/>
        <xdr:cNvSpPr/>
      </xdr:nvSpPr>
      <xdr:spPr>
        <a:xfrm>
          <a:off x="10426700" y="131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73825</xdr:rowOff>
    </xdr:from>
    <xdr:to>
      <xdr:col>14</xdr:col>
      <xdr:colOff>28575</xdr:colOff>
      <xdr:row>78</xdr:row>
      <xdr:rowOff>7189</xdr:rowOff>
    </xdr:to>
    <xdr:cxnSp macro="">
      <xdr:nvCxnSpPr>
        <xdr:cNvPr id="421" name="直線コネクタ 420"/>
        <xdr:cNvCxnSpPr/>
      </xdr:nvCxnSpPr>
      <xdr:spPr>
        <a:xfrm>
          <a:off x="8750300" y="13104025"/>
          <a:ext cx="889000" cy="27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155347</xdr:rowOff>
    </xdr:from>
    <xdr:to>
      <xdr:col>14</xdr:col>
      <xdr:colOff>79375</xdr:colOff>
      <xdr:row>77</xdr:row>
      <xdr:rowOff>85497</xdr:rowOff>
    </xdr:to>
    <xdr:sp macro="" textlink="">
      <xdr:nvSpPr>
        <xdr:cNvPr id="422" name="フローチャート : 判断 421"/>
        <xdr:cNvSpPr/>
      </xdr:nvSpPr>
      <xdr:spPr>
        <a:xfrm>
          <a:off x="9588500" y="1318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102023</xdr:rowOff>
    </xdr:from>
    <xdr:ext cx="469744" cy="259045"/>
    <xdr:sp macro="" textlink="">
      <xdr:nvSpPr>
        <xdr:cNvPr id="423" name="テキスト ボックス 422"/>
        <xdr:cNvSpPr txBox="1"/>
      </xdr:nvSpPr>
      <xdr:spPr>
        <a:xfrm>
          <a:off x="9404427" y="129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73825</xdr:rowOff>
    </xdr:from>
    <xdr:to>
      <xdr:col>12</xdr:col>
      <xdr:colOff>511175</xdr:colOff>
      <xdr:row>78</xdr:row>
      <xdr:rowOff>91618</xdr:rowOff>
    </xdr:to>
    <xdr:cxnSp macro="">
      <xdr:nvCxnSpPr>
        <xdr:cNvPr id="424" name="直線コネクタ 423"/>
        <xdr:cNvCxnSpPr/>
      </xdr:nvCxnSpPr>
      <xdr:spPr>
        <a:xfrm flipV="1">
          <a:off x="7861300" y="13104025"/>
          <a:ext cx="889000" cy="36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162013</xdr:rowOff>
    </xdr:from>
    <xdr:to>
      <xdr:col>12</xdr:col>
      <xdr:colOff>561975</xdr:colOff>
      <xdr:row>77</xdr:row>
      <xdr:rowOff>92163</xdr:rowOff>
    </xdr:to>
    <xdr:sp macro="" textlink="">
      <xdr:nvSpPr>
        <xdr:cNvPr id="425" name="フローチャート : 判断 424"/>
        <xdr:cNvSpPr/>
      </xdr:nvSpPr>
      <xdr:spPr>
        <a:xfrm>
          <a:off x="8699500" y="1319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83290</xdr:rowOff>
    </xdr:from>
    <xdr:ext cx="469744" cy="259045"/>
    <xdr:sp macro="" textlink="">
      <xdr:nvSpPr>
        <xdr:cNvPr id="426" name="テキスト ボックス 425"/>
        <xdr:cNvSpPr txBox="1"/>
      </xdr:nvSpPr>
      <xdr:spPr>
        <a:xfrm>
          <a:off x="8515427" y="1328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91618</xdr:rowOff>
    </xdr:from>
    <xdr:to>
      <xdr:col>11</xdr:col>
      <xdr:colOff>307975</xdr:colOff>
      <xdr:row>78</xdr:row>
      <xdr:rowOff>151473</xdr:rowOff>
    </xdr:to>
    <xdr:cxnSp macro="">
      <xdr:nvCxnSpPr>
        <xdr:cNvPr id="427" name="直線コネクタ 426"/>
        <xdr:cNvCxnSpPr/>
      </xdr:nvCxnSpPr>
      <xdr:spPr>
        <a:xfrm flipV="1">
          <a:off x="6972300" y="13464718"/>
          <a:ext cx="889000" cy="5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9804</xdr:rowOff>
    </xdr:from>
    <xdr:to>
      <xdr:col>11</xdr:col>
      <xdr:colOff>358775</xdr:colOff>
      <xdr:row>77</xdr:row>
      <xdr:rowOff>111404</xdr:rowOff>
    </xdr:to>
    <xdr:sp macro="" textlink="">
      <xdr:nvSpPr>
        <xdr:cNvPr id="428" name="フローチャート : 判断 427"/>
        <xdr:cNvSpPr/>
      </xdr:nvSpPr>
      <xdr:spPr>
        <a:xfrm>
          <a:off x="7810500" y="1321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127931</xdr:rowOff>
    </xdr:from>
    <xdr:ext cx="469744" cy="259045"/>
    <xdr:sp macro="" textlink="">
      <xdr:nvSpPr>
        <xdr:cNvPr id="429" name="テキスト ボックス 428"/>
        <xdr:cNvSpPr txBox="1"/>
      </xdr:nvSpPr>
      <xdr:spPr>
        <a:xfrm>
          <a:off x="7626427" y="1298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171348</xdr:rowOff>
    </xdr:from>
    <xdr:to>
      <xdr:col>10</xdr:col>
      <xdr:colOff>155575</xdr:colOff>
      <xdr:row>77</xdr:row>
      <xdr:rowOff>101498</xdr:rowOff>
    </xdr:to>
    <xdr:sp macro="" textlink="">
      <xdr:nvSpPr>
        <xdr:cNvPr id="430" name="フローチャート : 判断 429"/>
        <xdr:cNvSpPr/>
      </xdr:nvSpPr>
      <xdr:spPr>
        <a:xfrm>
          <a:off x="6921500" y="1320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118025</xdr:rowOff>
    </xdr:from>
    <xdr:ext cx="469744" cy="259045"/>
    <xdr:sp macro="" textlink="">
      <xdr:nvSpPr>
        <xdr:cNvPr id="431" name="テキスト ボックス 430"/>
        <xdr:cNvSpPr txBox="1"/>
      </xdr:nvSpPr>
      <xdr:spPr>
        <a:xfrm>
          <a:off x="6737427" y="1297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32" name="テキスト ボックス 43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33" name="テキスト ボックス 43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34" name="テキスト ボックス 43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35" name="テキスト ボックス 43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36" name="テキスト ボックス 43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72592</xdr:rowOff>
    </xdr:from>
    <xdr:to>
      <xdr:col>15</xdr:col>
      <xdr:colOff>231775</xdr:colOff>
      <xdr:row>78</xdr:row>
      <xdr:rowOff>2742</xdr:rowOff>
    </xdr:to>
    <xdr:sp macro="" textlink="">
      <xdr:nvSpPr>
        <xdr:cNvPr id="437" name="円/楕円 436"/>
        <xdr:cNvSpPr/>
      </xdr:nvSpPr>
      <xdr:spPr>
        <a:xfrm>
          <a:off x="10426700" y="1327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51019</xdr:rowOff>
    </xdr:from>
    <xdr:ext cx="469744" cy="259045"/>
    <xdr:sp macro="" textlink="">
      <xdr:nvSpPr>
        <xdr:cNvPr id="438" name="商工費該当値テキスト"/>
        <xdr:cNvSpPr txBox="1"/>
      </xdr:nvSpPr>
      <xdr:spPr>
        <a:xfrm>
          <a:off x="10528300" y="1325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6,928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127839</xdr:rowOff>
    </xdr:from>
    <xdr:to>
      <xdr:col>14</xdr:col>
      <xdr:colOff>79375</xdr:colOff>
      <xdr:row>78</xdr:row>
      <xdr:rowOff>57989</xdr:rowOff>
    </xdr:to>
    <xdr:sp macro="" textlink="">
      <xdr:nvSpPr>
        <xdr:cNvPr id="439" name="円/楕円 438"/>
        <xdr:cNvSpPr/>
      </xdr:nvSpPr>
      <xdr:spPr>
        <a:xfrm>
          <a:off x="9588500" y="1332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49116</xdr:rowOff>
    </xdr:from>
    <xdr:ext cx="469744" cy="259045"/>
    <xdr:sp macro="" textlink="">
      <xdr:nvSpPr>
        <xdr:cNvPr id="440" name="テキスト ボックス 439"/>
        <xdr:cNvSpPr txBox="1"/>
      </xdr:nvSpPr>
      <xdr:spPr>
        <a:xfrm>
          <a:off x="9404427" y="1342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5,478</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23025</xdr:rowOff>
    </xdr:from>
    <xdr:to>
      <xdr:col>12</xdr:col>
      <xdr:colOff>561975</xdr:colOff>
      <xdr:row>76</xdr:row>
      <xdr:rowOff>124625</xdr:rowOff>
    </xdr:to>
    <xdr:sp macro="" textlink="">
      <xdr:nvSpPr>
        <xdr:cNvPr id="441" name="円/楕円 440"/>
        <xdr:cNvSpPr/>
      </xdr:nvSpPr>
      <xdr:spPr>
        <a:xfrm>
          <a:off x="8699500" y="130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141152</xdr:rowOff>
    </xdr:from>
    <xdr:ext cx="534377" cy="259045"/>
    <xdr:sp macro="" textlink="">
      <xdr:nvSpPr>
        <xdr:cNvPr id="442" name="テキスト ボックス 441"/>
        <xdr:cNvSpPr txBox="1"/>
      </xdr:nvSpPr>
      <xdr:spPr>
        <a:xfrm>
          <a:off x="8483111" y="1282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12,729</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40818</xdr:rowOff>
    </xdr:from>
    <xdr:to>
      <xdr:col>11</xdr:col>
      <xdr:colOff>358775</xdr:colOff>
      <xdr:row>78</xdr:row>
      <xdr:rowOff>142418</xdr:rowOff>
    </xdr:to>
    <xdr:sp macro="" textlink="">
      <xdr:nvSpPr>
        <xdr:cNvPr id="443" name="円/楕円 442"/>
        <xdr:cNvSpPr/>
      </xdr:nvSpPr>
      <xdr:spPr>
        <a:xfrm>
          <a:off x="7810500" y="1341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133545</xdr:rowOff>
    </xdr:from>
    <xdr:ext cx="469744" cy="259045"/>
    <xdr:sp macro="" textlink="">
      <xdr:nvSpPr>
        <xdr:cNvPr id="444" name="テキスト ボックス 443"/>
        <xdr:cNvSpPr txBox="1"/>
      </xdr:nvSpPr>
      <xdr:spPr>
        <a:xfrm>
          <a:off x="7626427" y="1350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100673</xdr:rowOff>
    </xdr:from>
    <xdr:to>
      <xdr:col>10</xdr:col>
      <xdr:colOff>155575</xdr:colOff>
      <xdr:row>79</xdr:row>
      <xdr:rowOff>30823</xdr:rowOff>
    </xdr:to>
    <xdr:sp macro="" textlink="">
      <xdr:nvSpPr>
        <xdr:cNvPr id="445" name="円/楕円 444"/>
        <xdr:cNvSpPr/>
      </xdr:nvSpPr>
      <xdr:spPr>
        <a:xfrm>
          <a:off x="6921500" y="1347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21950</xdr:rowOff>
    </xdr:from>
    <xdr:ext cx="469744" cy="259045"/>
    <xdr:sp macro="" textlink="">
      <xdr:nvSpPr>
        <xdr:cNvPr id="446" name="テキスト ボックス 445"/>
        <xdr:cNvSpPr txBox="1"/>
      </xdr:nvSpPr>
      <xdr:spPr>
        <a:xfrm>
          <a:off x="6737427" y="1356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7" name="正方形/長方形 44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8" name="正方形/長方形 44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9" name="正方形/長方形 44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50" name="正方形/長方形 44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51" name="正方形/長方形 45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52" name="正方形/長方形 45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53" name="正方形/長方形 45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54" name="正方形/長方形 45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55" name="テキスト ボックス 45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56" name="直線コネクタ 45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7" name="直線コネクタ 45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8" name="テキスト ボックス 45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9" name="直線コネクタ 45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60" name="テキスト ボックス 45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61" name="直線コネクタ 46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62" name="テキスト ボックス 46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63" name="直線コネクタ 46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64" name="テキスト ボックス 46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65" name="直線コネクタ 46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66" name="テキスト ボックス 46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7" name="直線コネクタ 46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8" name="テキスト ボックス 46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133790</xdr:rowOff>
    </xdr:from>
    <xdr:to>
      <xdr:col>15</xdr:col>
      <xdr:colOff>180340</xdr:colOff>
      <xdr:row>98</xdr:row>
      <xdr:rowOff>147895</xdr:rowOff>
    </xdr:to>
    <xdr:cxnSp macro="">
      <xdr:nvCxnSpPr>
        <xdr:cNvPr id="470" name="直線コネクタ 469"/>
        <xdr:cNvCxnSpPr/>
      </xdr:nvCxnSpPr>
      <xdr:spPr>
        <a:xfrm flipV="1">
          <a:off x="10475595" y="15564290"/>
          <a:ext cx="1270" cy="1385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151722</xdr:rowOff>
    </xdr:from>
    <xdr:ext cx="534377" cy="259045"/>
    <xdr:sp macro="" textlink="">
      <xdr:nvSpPr>
        <xdr:cNvPr id="471" name="土木費最小値テキスト"/>
        <xdr:cNvSpPr txBox="1"/>
      </xdr:nvSpPr>
      <xdr:spPr>
        <a:xfrm>
          <a:off x="10528300" y="1695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17,849</a:t>
          </a:r>
          <a:endParaRPr kumimoji="1" lang="ja-JP" altLang="en-US" sz="1000" b="1">
            <a:latin typeface="ＭＳ Ｐゴシック"/>
          </a:endParaRPr>
        </a:p>
      </xdr:txBody>
    </xdr:sp>
    <xdr:clientData/>
  </xdr:oneCellAnchor>
  <xdr:twoCellAnchor>
    <xdr:from>
      <xdr:col>15</xdr:col>
      <xdr:colOff>92075</xdr:colOff>
      <xdr:row>98</xdr:row>
      <xdr:rowOff>147895</xdr:rowOff>
    </xdr:from>
    <xdr:to>
      <xdr:col>15</xdr:col>
      <xdr:colOff>269875</xdr:colOff>
      <xdr:row>98</xdr:row>
      <xdr:rowOff>147895</xdr:rowOff>
    </xdr:to>
    <xdr:cxnSp macro="">
      <xdr:nvCxnSpPr>
        <xdr:cNvPr id="472" name="直線コネクタ 471"/>
        <xdr:cNvCxnSpPr/>
      </xdr:nvCxnSpPr>
      <xdr:spPr>
        <a:xfrm>
          <a:off x="10388600" y="16949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80467</xdr:rowOff>
    </xdr:from>
    <xdr:ext cx="599010" cy="259045"/>
    <xdr:sp macro="" textlink="">
      <xdr:nvSpPr>
        <xdr:cNvPr id="473" name="土木費最大値テキスト"/>
        <xdr:cNvSpPr txBox="1"/>
      </xdr:nvSpPr>
      <xdr:spPr>
        <a:xfrm>
          <a:off x="10528300" y="1533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381,551</a:t>
          </a:r>
          <a:endParaRPr kumimoji="1" lang="ja-JP" altLang="en-US" sz="1000" b="1">
            <a:latin typeface="ＭＳ Ｐゴシック"/>
          </a:endParaRPr>
        </a:p>
      </xdr:txBody>
    </xdr:sp>
    <xdr:clientData/>
  </xdr:oneCellAnchor>
  <xdr:twoCellAnchor>
    <xdr:from>
      <xdr:col>15</xdr:col>
      <xdr:colOff>92075</xdr:colOff>
      <xdr:row>90</xdr:row>
      <xdr:rowOff>133790</xdr:rowOff>
    </xdr:from>
    <xdr:to>
      <xdr:col>15</xdr:col>
      <xdr:colOff>269875</xdr:colOff>
      <xdr:row>90</xdr:row>
      <xdr:rowOff>133790</xdr:rowOff>
    </xdr:to>
    <xdr:cxnSp macro="">
      <xdr:nvCxnSpPr>
        <xdr:cNvPr id="474" name="直線コネクタ 473"/>
        <xdr:cNvCxnSpPr/>
      </xdr:nvCxnSpPr>
      <xdr:spPr>
        <a:xfrm>
          <a:off x="10388600" y="1556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135727</xdr:rowOff>
    </xdr:from>
    <xdr:to>
      <xdr:col>15</xdr:col>
      <xdr:colOff>180975</xdr:colOff>
      <xdr:row>98</xdr:row>
      <xdr:rowOff>33599</xdr:rowOff>
    </xdr:to>
    <xdr:cxnSp macro="">
      <xdr:nvCxnSpPr>
        <xdr:cNvPr id="475" name="直線コネクタ 474"/>
        <xdr:cNvCxnSpPr/>
      </xdr:nvCxnSpPr>
      <xdr:spPr>
        <a:xfrm flipV="1">
          <a:off x="9639300" y="16766377"/>
          <a:ext cx="838200" cy="6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127697</xdr:rowOff>
    </xdr:from>
    <xdr:ext cx="534377" cy="259045"/>
    <xdr:sp macro="" textlink="">
      <xdr:nvSpPr>
        <xdr:cNvPr id="476" name="土木費平均値テキスト"/>
        <xdr:cNvSpPr txBox="1"/>
      </xdr:nvSpPr>
      <xdr:spPr>
        <a:xfrm>
          <a:off x="10528300" y="1675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49,155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149270</xdr:rowOff>
    </xdr:from>
    <xdr:to>
      <xdr:col>15</xdr:col>
      <xdr:colOff>231775</xdr:colOff>
      <xdr:row>98</xdr:row>
      <xdr:rowOff>79420</xdr:rowOff>
    </xdr:to>
    <xdr:sp macro="" textlink="">
      <xdr:nvSpPr>
        <xdr:cNvPr id="477" name="フローチャート : 判断 476"/>
        <xdr:cNvSpPr/>
      </xdr:nvSpPr>
      <xdr:spPr>
        <a:xfrm>
          <a:off x="10426700" y="1677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120132</xdr:rowOff>
    </xdr:from>
    <xdr:to>
      <xdr:col>14</xdr:col>
      <xdr:colOff>28575</xdr:colOff>
      <xdr:row>98</xdr:row>
      <xdr:rowOff>33599</xdr:rowOff>
    </xdr:to>
    <xdr:cxnSp macro="">
      <xdr:nvCxnSpPr>
        <xdr:cNvPr id="478" name="直線コネクタ 477"/>
        <xdr:cNvCxnSpPr/>
      </xdr:nvCxnSpPr>
      <xdr:spPr>
        <a:xfrm>
          <a:off x="8750300" y="16750782"/>
          <a:ext cx="889000" cy="8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103831</xdr:rowOff>
    </xdr:from>
    <xdr:to>
      <xdr:col>14</xdr:col>
      <xdr:colOff>79375</xdr:colOff>
      <xdr:row>98</xdr:row>
      <xdr:rowOff>33981</xdr:rowOff>
    </xdr:to>
    <xdr:sp macro="" textlink="">
      <xdr:nvSpPr>
        <xdr:cNvPr id="479" name="フローチャート : 判断 478"/>
        <xdr:cNvSpPr/>
      </xdr:nvSpPr>
      <xdr:spPr>
        <a:xfrm>
          <a:off x="9588500" y="1673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50508</xdr:rowOff>
    </xdr:from>
    <xdr:ext cx="534377" cy="259045"/>
    <xdr:sp macro="" textlink="">
      <xdr:nvSpPr>
        <xdr:cNvPr id="480" name="テキスト ボックス 479"/>
        <xdr:cNvSpPr txBox="1"/>
      </xdr:nvSpPr>
      <xdr:spPr>
        <a:xfrm>
          <a:off x="9372111" y="1650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120132</xdr:rowOff>
    </xdr:from>
    <xdr:to>
      <xdr:col>12</xdr:col>
      <xdr:colOff>511175</xdr:colOff>
      <xdr:row>98</xdr:row>
      <xdr:rowOff>72403</xdr:rowOff>
    </xdr:to>
    <xdr:cxnSp macro="">
      <xdr:nvCxnSpPr>
        <xdr:cNvPr id="481" name="直線コネクタ 480"/>
        <xdr:cNvCxnSpPr/>
      </xdr:nvCxnSpPr>
      <xdr:spPr>
        <a:xfrm flipV="1">
          <a:off x="7861300" y="16750782"/>
          <a:ext cx="889000" cy="12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134034</xdr:rowOff>
    </xdr:from>
    <xdr:to>
      <xdr:col>12</xdr:col>
      <xdr:colOff>561975</xdr:colOff>
      <xdr:row>98</xdr:row>
      <xdr:rowOff>64184</xdr:rowOff>
    </xdr:to>
    <xdr:sp macro="" textlink="">
      <xdr:nvSpPr>
        <xdr:cNvPr id="482" name="フローチャート : 判断 481"/>
        <xdr:cNvSpPr/>
      </xdr:nvSpPr>
      <xdr:spPr>
        <a:xfrm>
          <a:off x="8699500" y="1676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55311</xdr:rowOff>
    </xdr:from>
    <xdr:ext cx="534377" cy="259045"/>
    <xdr:sp macro="" textlink="">
      <xdr:nvSpPr>
        <xdr:cNvPr id="483" name="テキスト ボックス 482"/>
        <xdr:cNvSpPr txBox="1"/>
      </xdr:nvSpPr>
      <xdr:spPr>
        <a:xfrm>
          <a:off x="8483111" y="1685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72403</xdr:rowOff>
    </xdr:from>
    <xdr:to>
      <xdr:col>11</xdr:col>
      <xdr:colOff>307975</xdr:colOff>
      <xdr:row>98</xdr:row>
      <xdr:rowOff>106211</xdr:rowOff>
    </xdr:to>
    <xdr:cxnSp macro="">
      <xdr:nvCxnSpPr>
        <xdr:cNvPr id="484" name="直線コネクタ 483"/>
        <xdr:cNvCxnSpPr/>
      </xdr:nvCxnSpPr>
      <xdr:spPr>
        <a:xfrm flipV="1">
          <a:off x="6972300" y="16874503"/>
          <a:ext cx="889000" cy="3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147250</xdr:rowOff>
    </xdr:from>
    <xdr:to>
      <xdr:col>11</xdr:col>
      <xdr:colOff>358775</xdr:colOff>
      <xdr:row>98</xdr:row>
      <xdr:rowOff>77400</xdr:rowOff>
    </xdr:to>
    <xdr:sp macro="" textlink="">
      <xdr:nvSpPr>
        <xdr:cNvPr id="485" name="フローチャート : 判断 484"/>
        <xdr:cNvSpPr/>
      </xdr:nvSpPr>
      <xdr:spPr>
        <a:xfrm>
          <a:off x="7810500" y="167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93927</xdr:rowOff>
    </xdr:from>
    <xdr:ext cx="534377" cy="259045"/>
    <xdr:sp macro="" textlink="">
      <xdr:nvSpPr>
        <xdr:cNvPr id="486" name="テキスト ボックス 485"/>
        <xdr:cNvSpPr txBox="1"/>
      </xdr:nvSpPr>
      <xdr:spPr>
        <a:xfrm>
          <a:off x="7594111" y="1655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151273</xdr:rowOff>
    </xdr:from>
    <xdr:to>
      <xdr:col>10</xdr:col>
      <xdr:colOff>155575</xdr:colOff>
      <xdr:row>98</xdr:row>
      <xdr:rowOff>81423</xdr:rowOff>
    </xdr:to>
    <xdr:sp macro="" textlink="">
      <xdr:nvSpPr>
        <xdr:cNvPr id="487" name="フローチャート : 判断 486"/>
        <xdr:cNvSpPr/>
      </xdr:nvSpPr>
      <xdr:spPr>
        <a:xfrm>
          <a:off x="6921500" y="1678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97950</xdr:rowOff>
    </xdr:from>
    <xdr:ext cx="534377" cy="259045"/>
    <xdr:sp macro="" textlink="">
      <xdr:nvSpPr>
        <xdr:cNvPr id="488" name="テキスト ボックス 487"/>
        <xdr:cNvSpPr txBox="1"/>
      </xdr:nvSpPr>
      <xdr:spPr>
        <a:xfrm>
          <a:off x="6705111" y="16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48,629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9" name="テキスト ボックス 48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90" name="テキスト ボックス 48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91" name="テキスト ボックス 49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92" name="テキスト ボックス 49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93" name="テキスト ボックス 49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84927</xdr:rowOff>
    </xdr:from>
    <xdr:to>
      <xdr:col>15</xdr:col>
      <xdr:colOff>231775</xdr:colOff>
      <xdr:row>98</xdr:row>
      <xdr:rowOff>15077</xdr:rowOff>
    </xdr:to>
    <xdr:sp macro="" textlink="">
      <xdr:nvSpPr>
        <xdr:cNvPr id="494" name="円/楕円 493"/>
        <xdr:cNvSpPr/>
      </xdr:nvSpPr>
      <xdr:spPr>
        <a:xfrm>
          <a:off x="10426700" y="1671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107804</xdr:rowOff>
    </xdr:from>
    <xdr:ext cx="534377" cy="259045"/>
    <xdr:sp macro="" textlink="">
      <xdr:nvSpPr>
        <xdr:cNvPr id="495" name="土木費該当値テキスト"/>
        <xdr:cNvSpPr txBox="1"/>
      </xdr:nvSpPr>
      <xdr:spPr>
        <a:xfrm>
          <a:off x="10528300" y="1656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66,043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154249</xdr:rowOff>
    </xdr:from>
    <xdr:to>
      <xdr:col>14</xdr:col>
      <xdr:colOff>79375</xdr:colOff>
      <xdr:row>98</xdr:row>
      <xdr:rowOff>84399</xdr:rowOff>
    </xdr:to>
    <xdr:sp macro="" textlink="">
      <xdr:nvSpPr>
        <xdr:cNvPr id="496" name="円/楕円 495"/>
        <xdr:cNvSpPr/>
      </xdr:nvSpPr>
      <xdr:spPr>
        <a:xfrm>
          <a:off x="9588500" y="1678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75526</xdr:rowOff>
    </xdr:from>
    <xdr:ext cx="534377" cy="259045"/>
    <xdr:sp macro="" textlink="">
      <xdr:nvSpPr>
        <xdr:cNvPr id="497" name="テキスト ボックス 496"/>
        <xdr:cNvSpPr txBox="1"/>
      </xdr:nvSpPr>
      <xdr:spPr>
        <a:xfrm>
          <a:off x="9372111" y="1687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47,848</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69332</xdr:rowOff>
    </xdr:from>
    <xdr:to>
      <xdr:col>12</xdr:col>
      <xdr:colOff>561975</xdr:colOff>
      <xdr:row>97</xdr:row>
      <xdr:rowOff>170932</xdr:rowOff>
    </xdr:to>
    <xdr:sp macro="" textlink="">
      <xdr:nvSpPr>
        <xdr:cNvPr id="498" name="円/楕円 497"/>
        <xdr:cNvSpPr/>
      </xdr:nvSpPr>
      <xdr:spPr>
        <a:xfrm>
          <a:off x="8699500" y="1669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16009</xdr:rowOff>
    </xdr:from>
    <xdr:ext cx="534377" cy="259045"/>
    <xdr:sp macro="" textlink="">
      <xdr:nvSpPr>
        <xdr:cNvPr id="499" name="テキスト ボックス 498"/>
        <xdr:cNvSpPr txBox="1"/>
      </xdr:nvSpPr>
      <xdr:spPr>
        <a:xfrm>
          <a:off x="8483111" y="1647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70,136</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21603</xdr:rowOff>
    </xdr:from>
    <xdr:to>
      <xdr:col>11</xdr:col>
      <xdr:colOff>358775</xdr:colOff>
      <xdr:row>98</xdr:row>
      <xdr:rowOff>123203</xdr:rowOff>
    </xdr:to>
    <xdr:sp macro="" textlink="">
      <xdr:nvSpPr>
        <xdr:cNvPr id="500" name="円/楕円 499"/>
        <xdr:cNvSpPr/>
      </xdr:nvSpPr>
      <xdr:spPr>
        <a:xfrm>
          <a:off x="7810500" y="1682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114330</xdr:rowOff>
    </xdr:from>
    <xdr:ext cx="534377" cy="259045"/>
    <xdr:sp macro="" textlink="">
      <xdr:nvSpPr>
        <xdr:cNvPr id="501" name="テキスト ボックス 500"/>
        <xdr:cNvSpPr txBox="1"/>
      </xdr:nvSpPr>
      <xdr:spPr>
        <a:xfrm>
          <a:off x="7594111" y="1691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37,663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55411</xdr:rowOff>
    </xdr:from>
    <xdr:to>
      <xdr:col>10</xdr:col>
      <xdr:colOff>155575</xdr:colOff>
      <xdr:row>98</xdr:row>
      <xdr:rowOff>157011</xdr:rowOff>
    </xdr:to>
    <xdr:sp macro="" textlink="">
      <xdr:nvSpPr>
        <xdr:cNvPr id="502" name="円/楕円 501"/>
        <xdr:cNvSpPr/>
      </xdr:nvSpPr>
      <xdr:spPr>
        <a:xfrm>
          <a:off x="6921500" y="1685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148138</xdr:rowOff>
    </xdr:from>
    <xdr:ext cx="534377" cy="259045"/>
    <xdr:sp macro="" textlink="">
      <xdr:nvSpPr>
        <xdr:cNvPr id="503" name="テキスト ボックス 502"/>
        <xdr:cNvSpPr txBox="1"/>
      </xdr:nvSpPr>
      <xdr:spPr>
        <a:xfrm>
          <a:off x="6705111" y="1695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28,790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504" name="正方形/長方形 50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505" name="正方形/長方形 50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506" name="正方形/長方形 50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7" name="正方形/長方形 50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8" name="正方形/長方形 50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9" name="正方形/長方形 50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10" name="正方形/長方形 50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11" name="正方形/長方形 51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12" name="テキスト ボックス 51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13" name="直線コネクタ 51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14" name="直線コネクタ 51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15" name="テキスト ボックス 51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16" name="直線コネクタ 51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7" name="テキスト ボックス 51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8" name="直線コネクタ 51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9" name="テキスト ボックス 51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20" name="直線コネクタ 51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21" name="テキスト ボックス 52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22" name="直線コネクタ 52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23" name="テキスト ボックス 52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24" name="直線コネクタ 52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25" name="テキスト ボックス 52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156331</xdr:rowOff>
    </xdr:from>
    <xdr:to>
      <xdr:col>23</xdr:col>
      <xdr:colOff>516889</xdr:colOff>
      <xdr:row>37</xdr:row>
      <xdr:rowOff>169552</xdr:rowOff>
    </xdr:to>
    <xdr:cxnSp macro="">
      <xdr:nvCxnSpPr>
        <xdr:cNvPr id="527" name="直線コネクタ 526"/>
        <xdr:cNvCxnSpPr/>
      </xdr:nvCxnSpPr>
      <xdr:spPr>
        <a:xfrm flipV="1">
          <a:off x="16317595" y="5299831"/>
          <a:ext cx="1269" cy="121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1929</xdr:rowOff>
    </xdr:from>
    <xdr:ext cx="534377" cy="259045"/>
    <xdr:sp macro="" textlink="">
      <xdr:nvSpPr>
        <xdr:cNvPr id="528" name="消防費最小値テキスト"/>
        <xdr:cNvSpPr txBox="1"/>
      </xdr:nvSpPr>
      <xdr:spPr>
        <a:xfrm>
          <a:off x="16370300" y="651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11,433</a:t>
          </a:r>
          <a:endParaRPr kumimoji="1" lang="ja-JP" altLang="en-US" sz="1000" b="1">
            <a:latin typeface="ＭＳ Ｐゴシック"/>
          </a:endParaRPr>
        </a:p>
      </xdr:txBody>
    </xdr:sp>
    <xdr:clientData/>
  </xdr:oneCellAnchor>
  <xdr:twoCellAnchor>
    <xdr:from>
      <xdr:col>23</xdr:col>
      <xdr:colOff>428625</xdr:colOff>
      <xdr:row>37</xdr:row>
      <xdr:rowOff>169552</xdr:rowOff>
    </xdr:from>
    <xdr:to>
      <xdr:col>23</xdr:col>
      <xdr:colOff>606425</xdr:colOff>
      <xdr:row>37</xdr:row>
      <xdr:rowOff>169552</xdr:rowOff>
    </xdr:to>
    <xdr:cxnSp macro="">
      <xdr:nvCxnSpPr>
        <xdr:cNvPr id="529" name="直線コネクタ 528"/>
        <xdr:cNvCxnSpPr/>
      </xdr:nvCxnSpPr>
      <xdr:spPr>
        <a:xfrm>
          <a:off x="16230600" y="65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103008</xdr:rowOff>
    </xdr:from>
    <xdr:ext cx="534377" cy="259045"/>
    <xdr:sp macro="" textlink="">
      <xdr:nvSpPr>
        <xdr:cNvPr id="530" name="消防費最大値テキスト"/>
        <xdr:cNvSpPr txBox="1"/>
      </xdr:nvSpPr>
      <xdr:spPr>
        <a:xfrm>
          <a:off x="16370300" y="50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75,127</a:t>
          </a:r>
          <a:endParaRPr kumimoji="1" lang="ja-JP" altLang="en-US" sz="1000" b="1">
            <a:latin typeface="ＭＳ Ｐゴシック"/>
          </a:endParaRPr>
        </a:p>
      </xdr:txBody>
    </xdr:sp>
    <xdr:clientData/>
  </xdr:oneCellAnchor>
  <xdr:twoCellAnchor>
    <xdr:from>
      <xdr:col>23</xdr:col>
      <xdr:colOff>428625</xdr:colOff>
      <xdr:row>30</xdr:row>
      <xdr:rowOff>156331</xdr:rowOff>
    </xdr:from>
    <xdr:to>
      <xdr:col>23</xdr:col>
      <xdr:colOff>606425</xdr:colOff>
      <xdr:row>30</xdr:row>
      <xdr:rowOff>156331</xdr:rowOff>
    </xdr:to>
    <xdr:cxnSp macro="">
      <xdr:nvCxnSpPr>
        <xdr:cNvPr id="531" name="直線コネクタ 530"/>
        <xdr:cNvCxnSpPr/>
      </xdr:nvCxnSpPr>
      <xdr:spPr>
        <a:xfrm>
          <a:off x="16230600" y="529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122612</xdr:rowOff>
    </xdr:from>
    <xdr:to>
      <xdr:col>23</xdr:col>
      <xdr:colOff>517525</xdr:colOff>
      <xdr:row>37</xdr:row>
      <xdr:rowOff>142024</xdr:rowOff>
    </xdr:to>
    <xdr:cxnSp macro="">
      <xdr:nvCxnSpPr>
        <xdr:cNvPr id="532" name="直線コネクタ 531"/>
        <xdr:cNvCxnSpPr/>
      </xdr:nvCxnSpPr>
      <xdr:spPr>
        <a:xfrm>
          <a:off x="15481300" y="6466262"/>
          <a:ext cx="838200" cy="1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83164</xdr:rowOff>
    </xdr:from>
    <xdr:ext cx="534377" cy="259045"/>
    <xdr:sp macro="" textlink="">
      <xdr:nvSpPr>
        <xdr:cNvPr id="533" name="消防費平均値テキスト"/>
        <xdr:cNvSpPr txBox="1"/>
      </xdr:nvSpPr>
      <xdr:spPr>
        <a:xfrm>
          <a:off x="16370300" y="6083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23,502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60287</xdr:rowOff>
    </xdr:from>
    <xdr:to>
      <xdr:col>23</xdr:col>
      <xdr:colOff>568325</xdr:colOff>
      <xdr:row>36</xdr:row>
      <xdr:rowOff>161887</xdr:rowOff>
    </xdr:to>
    <xdr:sp macro="" textlink="">
      <xdr:nvSpPr>
        <xdr:cNvPr id="534" name="フローチャート : 判断 533"/>
        <xdr:cNvSpPr/>
      </xdr:nvSpPr>
      <xdr:spPr>
        <a:xfrm>
          <a:off x="162687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122612</xdr:rowOff>
    </xdr:from>
    <xdr:to>
      <xdr:col>22</xdr:col>
      <xdr:colOff>365125</xdr:colOff>
      <xdr:row>37</xdr:row>
      <xdr:rowOff>152387</xdr:rowOff>
    </xdr:to>
    <xdr:cxnSp macro="">
      <xdr:nvCxnSpPr>
        <xdr:cNvPr id="535" name="直線コネクタ 534"/>
        <xdr:cNvCxnSpPr/>
      </xdr:nvCxnSpPr>
      <xdr:spPr>
        <a:xfrm flipV="1">
          <a:off x="14592300" y="6466262"/>
          <a:ext cx="889000" cy="2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54858</xdr:rowOff>
    </xdr:from>
    <xdr:to>
      <xdr:col>22</xdr:col>
      <xdr:colOff>415925</xdr:colOff>
      <xdr:row>36</xdr:row>
      <xdr:rowOff>156458</xdr:rowOff>
    </xdr:to>
    <xdr:sp macro="" textlink="">
      <xdr:nvSpPr>
        <xdr:cNvPr id="536" name="フローチャート : 判断 535"/>
        <xdr:cNvSpPr/>
      </xdr:nvSpPr>
      <xdr:spPr>
        <a:xfrm>
          <a:off x="15430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1535</xdr:rowOff>
    </xdr:from>
    <xdr:ext cx="534377" cy="259045"/>
    <xdr:sp macro="" textlink="">
      <xdr:nvSpPr>
        <xdr:cNvPr id="537" name="テキスト ボックス 536"/>
        <xdr:cNvSpPr txBox="1"/>
      </xdr:nvSpPr>
      <xdr:spPr>
        <a:xfrm>
          <a:off x="15214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146882</xdr:rowOff>
    </xdr:from>
    <xdr:to>
      <xdr:col>21</xdr:col>
      <xdr:colOff>161925</xdr:colOff>
      <xdr:row>37</xdr:row>
      <xdr:rowOff>152387</xdr:rowOff>
    </xdr:to>
    <xdr:cxnSp macro="">
      <xdr:nvCxnSpPr>
        <xdr:cNvPr id="538" name="直線コネクタ 537"/>
        <xdr:cNvCxnSpPr/>
      </xdr:nvCxnSpPr>
      <xdr:spPr>
        <a:xfrm>
          <a:off x="13703300" y="6490532"/>
          <a:ext cx="889000" cy="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74251</xdr:rowOff>
    </xdr:from>
    <xdr:to>
      <xdr:col>21</xdr:col>
      <xdr:colOff>212725</xdr:colOff>
      <xdr:row>37</xdr:row>
      <xdr:rowOff>4401</xdr:rowOff>
    </xdr:to>
    <xdr:sp macro="" textlink="">
      <xdr:nvSpPr>
        <xdr:cNvPr id="539" name="フローチャート : 判断 538"/>
        <xdr:cNvSpPr/>
      </xdr:nvSpPr>
      <xdr:spPr>
        <a:xfrm>
          <a:off x="14541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20928</xdr:rowOff>
    </xdr:from>
    <xdr:ext cx="534377" cy="259045"/>
    <xdr:sp macro="" textlink="">
      <xdr:nvSpPr>
        <xdr:cNvPr id="540" name="テキスト ボックス 539"/>
        <xdr:cNvSpPr txBox="1"/>
      </xdr:nvSpPr>
      <xdr:spPr>
        <a:xfrm>
          <a:off x="14325111" y="60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146882</xdr:rowOff>
    </xdr:from>
    <xdr:to>
      <xdr:col>19</xdr:col>
      <xdr:colOff>644525</xdr:colOff>
      <xdr:row>37</xdr:row>
      <xdr:rowOff>147187</xdr:rowOff>
    </xdr:to>
    <xdr:cxnSp macro="">
      <xdr:nvCxnSpPr>
        <xdr:cNvPr id="541" name="直線コネクタ 540"/>
        <xdr:cNvCxnSpPr/>
      </xdr:nvCxnSpPr>
      <xdr:spPr>
        <a:xfrm flipV="1">
          <a:off x="12814300" y="6490532"/>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77070</xdr:rowOff>
    </xdr:from>
    <xdr:to>
      <xdr:col>20</xdr:col>
      <xdr:colOff>9525</xdr:colOff>
      <xdr:row>37</xdr:row>
      <xdr:rowOff>7220</xdr:rowOff>
    </xdr:to>
    <xdr:sp macro="" textlink="">
      <xdr:nvSpPr>
        <xdr:cNvPr id="542" name="フローチャート : 判断 541"/>
        <xdr:cNvSpPr/>
      </xdr:nvSpPr>
      <xdr:spPr>
        <a:xfrm>
          <a:off x="13652500" y="624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23747</xdr:rowOff>
    </xdr:from>
    <xdr:ext cx="534377" cy="259045"/>
    <xdr:sp macro="" textlink="">
      <xdr:nvSpPr>
        <xdr:cNvPr id="543" name="テキスト ボックス 542"/>
        <xdr:cNvSpPr txBox="1"/>
      </xdr:nvSpPr>
      <xdr:spPr>
        <a:xfrm>
          <a:off x="13436111" y="602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110408</xdr:rowOff>
    </xdr:from>
    <xdr:to>
      <xdr:col>18</xdr:col>
      <xdr:colOff>492125</xdr:colOff>
      <xdr:row>37</xdr:row>
      <xdr:rowOff>40558</xdr:rowOff>
    </xdr:to>
    <xdr:sp macro="" textlink="">
      <xdr:nvSpPr>
        <xdr:cNvPr id="544" name="フローチャート : 判断 543"/>
        <xdr:cNvSpPr/>
      </xdr:nvSpPr>
      <xdr:spPr>
        <a:xfrm>
          <a:off x="12763500" y="628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57085</xdr:rowOff>
    </xdr:from>
    <xdr:ext cx="534377" cy="259045"/>
    <xdr:sp macro="" textlink="">
      <xdr:nvSpPr>
        <xdr:cNvPr id="545" name="テキスト ボックス 544"/>
        <xdr:cNvSpPr txBox="1"/>
      </xdr:nvSpPr>
      <xdr:spPr>
        <a:xfrm>
          <a:off x="12547111" y="605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20,871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6" name="テキスト ボックス 54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7" name="テキスト ボックス 54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8" name="テキスト ボックス 54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9" name="テキスト ボックス 54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50" name="テキスト ボックス 54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91224</xdr:rowOff>
    </xdr:from>
    <xdr:to>
      <xdr:col>23</xdr:col>
      <xdr:colOff>568325</xdr:colOff>
      <xdr:row>38</xdr:row>
      <xdr:rowOff>21374</xdr:rowOff>
    </xdr:to>
    <xdr:sp macro="" textlink="">
      <xdr:nvSpPr>
        <xdr:cNvPr id="551" name="円/楕円 550"/>
        <xdr:cNvSpPr/>
      </xdr:nvSpPr>
      <xdr:spPr>
        <a:xfrm>
          <a:off x="16268700" y="643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6151</xdr:rowOff>
    </xdr:from>
    <xdr:ext cx="534377" cy="259045"/>
    <xdr:sp macro="" textlink="">
      <xdr:nvSpPr>
        <xdr:cNvPr id="552" name="消防費該当値テキスト"/>
        <xdr:cNvSpPr txBox="1"/>
      </xdr:nvSpPr>
      <xdr:spPr>
        <a:xfrm>
          <a:off x="16370300" y="634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12,878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71812</xdr:rowOff>
    </xdr:from>
    <xdr:to>
      <xdr:col>22</xdr:col>
      <xdr:colOff>415925</xdr:colOff>
      <xdr:row>38</xdr:row>
      <xdr:rowOff>1963</xdr:rowOff>
    </xdr:to>
    <xdr:sp macro="" textlink="">
      <xdr:nvSpPr>
        <xdr:cNvPr id="553" name="円/楕円 552"/>
        <xdr:cNvSpPr/>
      </xdr:nvSpPr>
      <xdr:spPr>
        <a:xfrm>
          <a:off x="15430500" y="64154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164539</xdr:rowOff>
    </xdr:from>
    <xdr:ext cx="534377" cy="259045"/>
    <xdr:sp macro="" textlink="">
      <xdr:nvSpPr>
        <xdr:cNvPr id="554" name="テキスト ボックス 553"/>
        <xdr:cNvSpPr txBox="1"/>
      </xdr:nvSpPr>
      <xdr:spPr>
        <a:xfrm>
          <a:off x="15214111" y="650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13,897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101587</xdr:rowOff>
    </xdr:from>
    <xdr:to>
      <xdr:col>21</xdr:col>
      <xdr:colOff>212725</xdr:colOff>
      <xdr:row>38</xdr:row>
      <xdr:rowOff>31738</xdr:rowOff>
    </xdr:to>
    <xdr:sp macro="" textlink="">
      <xdr:nvSpPr>
        <xdr:cNvPr id="555" name="円/楕円 554"/>
        <xdr:cNvSpPr/>
      </xdr:nvSpPr>
      <xdr:spPr>
        <a:xfrm>
          <a:off x="14541500" y="64452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22865</xdr:rowOff>
    </xdr:from>
    <xdr:ext cx="534377" cy="259045"/>
    <xdr:sp macro="" textlink="">
      <xdr:nvSpPr>
        <xdr:cNvPr id="556" name="テキスト ボックス 555"/>
        <xdr:cNvSpPr txBox="1"/>
      </xdr:nvSpPr>
      <xdr:spPr>
        <a:xfrm>
          <a:off x="14325111" y="653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12,334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96082</xdr:rowOff>
    </xdr:from>
    <xdr:to>
      <xdr:col>20</xdr:col>
      <xdr:colOff>9525</xdr:colOff>
      <xdr:row>38</xdr:row>
      <xdr:rowOff>26232</xdr:rowOff>
    </xdr:to>
    <xdr:sp macro="" textlink="">
      <xdr:nvSpPr>
        <xdr:cNvPr id="557" name="円/楕円 556"/>
        <xdr:cNvSpPr/>
      </xdr:nvSpPr>
      <xdr:spPr>
        <a:xfrm>
          <a:off x="13652500" y="643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17359</xdr:rowOff>
    </xdr:from>
    <xdr:ext cx="534377" cy="259045"/>
    <xdr:sp macro="" textlink="">
      <xdr:nvSpPr>
        <xdr:cNvPr id="558" name="テキスト ボックス 557"/>
        <xdr:cNvSpPr txBox="1"/>
      </xdr:nvSpPr>
      <xdr:spPr>
        <a:xfrm>
          <a:off x="13436111" y="653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96387</xdr:rowOff>
    </xdr:from>
    <xdr:to>
      <xdr:col>18</xdr:col>
      <xdr:colOff>492125</xdr:colOff>
      <xdr:row>38</xdr:row>
      <xdr:rowOff>26536</xdr:rowOff>
    </xdr:to>
    <xdr:sp macro="" textlink="">
      <xdr:nvSpPr>
        <xdr:cNvPr id="559" name="円/楕円 558"/>
        <xdr:cNvSpPr/>
      </xdr:nvSpPr>
      <xdr:spPr>
        <a:xfrm>
          <a:off x="12763500" y="64400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17663</xdr:rowOff>
    </xdr:from>
    <xdr:ext cx="534377" cy="259045"/>
    <xdr:sp macro="" textlink="">
      <xdr:nvSpPr>
        <xdr:cNvPr id="560" name="テキスト ボックス 559"/>
        <xdr:cNvSpPr txBox="1"/>
      </xdr:nvSpPr>
      <xdr:spPr>
        <a:xfrm>
          <a:off x="12547111" y="653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12,607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61" name="正方形/長方形 56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62" name="正方形/長方形 56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63" name="正方形/長方形 56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64" name="正方形/長方形 56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65" name="正方形/長方形 56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6" name="正方形/長方形 56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7" name="正方形/長方形 56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8" name="正方形/長方形 56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9" name="テキスト ボックス 56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70" name="直線コネクタ 56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71" name="直線コネクタ 57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72" name="テキスト ボックス 57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73" name="直線コネクタ 57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74" name="テキスト ボックス 57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75" name="直線コネクタ 57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76" name="テキスト ボックス 57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77" name="直線コネクタ 57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78" name="テキスト ボックス 57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38577</xdr:rowOff>
    </xdr:from>
    <xdr:to>
      <xdr:col>23</xdr:col>
      <xdr:colOff>516889</xdr:colOff>
      <xdr:row>58</xdr:row>
      <xdr:rowOff>7181</xdr:rowOff>
    </xdr:to>
    <xdr:cxnSp macro="">
      <xdr:nvCxnSpPr>
        <xdr:cNvPr id="582" name="直線コネクタ 581"/>
        <xdr:cNvCxnSpPr/>
      </xdr:nvCxnSpPr>
      <xdr:spPr>
        <a:xfrm flipV="1">
          <a:off x="16317595" y="8782527"/>
          <a:ext cx="1269" cy="116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11008</xdr:rowOff>
    </xdr:from>
    <xdr:ext cx="534377" cy="259045"/>
    <xdr:sp macro="" textlink="">
      <xdr:nvSpPr>
        <xdr:cNvPr id="583" name="教育費最小値テキスト"/>
        <xdr:cNvSpPr txBox="1"/>
      </xdr:nvSpPr>
      <xdr:spPr>
        <a:xfrm>
          <a:off x="16370300" y="995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28,985</a:t>
          </a:r>
          <a:endParaRPr kumimoji="1" lang="ja-JP" altLang="en-US" sz="1000" b="1">
            <a:latin typeface="ＭＳ Ｐゴシック"/>
          </a:endParaRPr>
        </a:p>
      </xdr:txBody>
    </xdr:sp>
    <xdr:clientData/>
  </xdr:oneCellAnchor>
  <xdr:twoCellAnchor>
    <xdr:from>
      <xdr:col>23</xdr:col>
      <xdr:colOff>428625</xdr:colOff>
      <xdr:row>58</xdr:row>
      <xdr:rowOff>7181</xdr:rowOff>
    </xdr:from>
    <xdr:to>
      <xdr:col>23</xdr:col>
      <xdr:colOff>606425</xdr:colOff>
      <xdr:row>58</xdr:row>
      <xdr:rowOff>7181</xdr:rowOff>
    </xdr:to>
    <xdr:cxnSp macro="">
      <xdr:nvCxnSpPr>
        <xdr:cNvPr id="584" name="直線コネクタ 583"/>
        <xdr:cNvCxnSpPr/>
      </xdr:nvCxnSpPr>
      <xdr:spPr>
        <a:xfrm>
          <a:off x="16230600" y="99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156704</xdr:rowOff>
    </xdr:from>
    <xdr:ext cx="599010" cy="259045"/>
    <xdr:sp macro="" textlink="">
      <xdr:nvSpPr>
        <xdr:cNvPr id="585" name="教育費最大値テキスト"/>
        <xdr:cNvSpPr txBox="1"/>
      </xdr:nvSpPr>
      <xdr:spPr>
        <a:xfrm>
          <a:off x="16370300" y="855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284,618</a:t>
          </a:r>
          <a:endParaRPr kumimoji="1" lang="ja-JP" altLang="en-US" sz="1000" b="1">
            <a:latin typeface="ＭＳ Ｐゴシック"/>
          </a:endParaRPr>
        </a:p>
      </xdr:txBody>
    </xdr:sp>
    <xdr:clientData/>
  </xdr:oneCellAnchor>
  <xdr:twoCellAnchor>
    <xdr:from>
      <xdr:col>23</xdr:col>
      <xdr:colOff>428625</xdr:colOff>
      <xdr:row>51</xdr:row>
      <xdr:rowOff>38577</xdr:rowOff>
    </xdr:from>
    <xdr:to>
      <xdr:col>23</xdr:col>
      <xdr:colOff>606425</xdr:colOff>
      <xdr:row>51</xdr:row>
      <xdr:rowOff>38577</xdr:rowOff>
    </xdr:to>
    <xdr:cxnSp macro="">
      <xdr:nvCxnSpPr>
        <xdr:cNvPr id="586" name="直線コネクタ 585"/>
        <xdr:cNvCxnSpPr/>
      </xdr:nvCxnSpPr>
      <xdr:spPr>
        <a:xfrm>
          <a:off x="16230600" y="8782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135553</xdr:rowOff>
    </xdr:from>
    <xdr:to>
      <xdr:col>23</xdr:col>
      <xdr:colOff>517525</xdr:colOff>
      <xdr:row>57</xdr:row>
      <xdr:rowOff>151098</xdr:rowOff>
    </xdr:to>
    <xdr:cxnSp macro="">
      <xdr:nvCxnSpPr>
        <xdr:cNvPr id="587" name="直線コネクタ 586"/>
        <xdr:cNvCxnSpPr/>
      </xdr:nvCxnSpPr>
      <xdr:spPr>
        <a:xfrm flipV="1">
          <a:off x="15481300" y="9908203"/>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9332</xdr:rowOff>
    </xdr:from>
    <xdr:ext cx="534377" cy="259045"/>
    <xdr:sp macro="" textlink="">
      <xdr:nvSpPr>
        <xdr:cNvPr id="588" name="教育費平均値テキスト"/>
        <xdr:cNvSpPr txBox="1"/>
      </xdr:nvSpPr>
      <xdr:spPr>
        <a:xfrm>
          <a:off x="16370300" y="9610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59,907</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157905</xdr:rowOff>
    </xdr:from>
    <xdr:to>
      <xdr:col>23</xdr:col>
      <xdr:colOff>568325</xdr:colOff>
      <xdr:row>57</xdr:row>
      <xdr:rowOff>88055</xdr:rowOff>
    </xdr:to>
    <xdr:sp macro="" textlink="">
      <xdr:nvSpPr>
        <xdr:cNvPr id="589" name="フローチャート : 判断 588"/>
        <xdr:cNvSpPr/>
      </xdr:nvSpPr>
      <xdr:spPr>
        <a:xfrm>
          <a:off x="16268700" y="97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127662</xdr:rowOff>
    </xdr:from>
    <xdr:to>
      <xdr:col>22</xdr:col>
      <xdr:colOff>365125</xdr:colOff>
      <xdr:row>57</xdr:row>
      <xdr:rowOff>151098</xdr:rowOff>
    </xdr:to>
    <xdr:cxnSp macro="">
      <xdr:nvCxnSpPr>
        <xdr:cNvPr id="590" name="直線コネクタ 589"/>
        <xdr:cNvCxnSpPr/>
      </xdr:nvCxnSpPr>
      <xdr:spPr>
        <a:xfrm>
          <a:off x="14592300" y="9900312"/>
          <a:ext cx="889000" cy="2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159053</xdr:rowOff>
    </xdr:from>
    <xdr:to>
      <xdr:col>22</xdr:col>
      <xdr:colOff>415925</xdr:colOff>
      <xdr:row>57</xdr:row>
      <xdr:rowOff>89203</xdr:rowOff>
    </xdr:to>
    <xdr:sp macro="" textlink="">
      <xdr:nvSpPr>
        <xdr:cNvPr id="591" name="フローチャート : 判断 590"/>
        <xdr:cNvSpPr/>
      </xdr:nvSpPr>
      <xdr:spPr>
        <a:xfrm>
          <a:off x="15430500" y="976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105730</xdr:rowOff>
    </xdr:from>
    <xdr:ext cx="534377" cy="259045"/>
    <xdr:sp macro="" textlink="">
      <xdr:nvSpPr>
        <xdr:cNvPr id="592" name="テキスト ボックス 591"/>
        <xdr:cNvSpPr txBox="1"/>
      </xdr:nvSpPr>
      <xdr:spPr>
        <a:xfrm>
          <a:off x="15214111" y="953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83899</xdr:rowOff>
    </xdr:from>
    <xdr:to>
      <xdr:col>21</xdr:col>
      <xdr:colOff>161925</xdr:colOff>
      <xdr:row>57</xdr:row>
      <xdr:rowOff>127662</xdr:rowOff>
    </xdr:to>
    <xdr:cxnSp macro="">
      <xdr:nvCxnSpPr>
        <xdr:cNvPr id="593" name="直線コネクタ 592"/>
        <xdr:cNvCxnSpPr/>
      </xdr:nvCxnSpPr>
      <xdr:spPr>
        <a:xfrm>
          <a:off x="13703300" y="9856549"/>
          <a:ext cx="889000" cy="4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9521</xdr:rowOff>
    </xdr:from>
    <xdr:to>
      <xdr:col>21</xdr:col>
      <xdr:colOff>212725</xdr:colOff>
      <xdr:row>57</xdr:row>
      <xdr:rowOff>111121</xdr:rowOff>
    </xdr:to>
    <xdr:sp macro="" textlink="">
      <xdr:nvSpPr>
        <xdr:cNvPr id="594" name="フローチャート : 判断 593"/>
        <xdr:cNvSpPr/>
      </xdr:nvSpPr>
      <xdr:spPr>
        <a:xfrm>
          <a:off x="14541500" y="978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127648</xdr:rowOff>
    </xdr:from>
    <xdr:ext cx="534377" cy="259045"/>
    <xdr:sp macro="" textlink="">
      <xdr:nvSpPr>
        <xdr:cNvPr id="595" name="テキスト ボックス 594"/>
        <xdr:cNvSpPr txBox="1"/>
      </xdr:nvSpPr>
      <xdr:spPr>
        <a:xfrm>
          <a:off x="14325111" y="95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144089</xdr:rowOff>
    </xdr:from>
    <xdr:to>
      <xdr:col>19</xdr:col>
      <xdr:colOff>644525</xdr:colOff>
      <xdr:row>57</xdr:row>
      <xdr:rowOff>83899</xdr:rowOff>
    </xdr:to>
    <xdr:cxnSp macro="">
      <xdr:nvCxnSpPr>
        <xdr:cNvPr id="596" name="直線コネクタ 595"/>
        <xdr:cNvCxnSpPr/>
      </xdr:nvCxnSpPr>
      <xdr:spPr>
        <a:xfrm>
          <a:off x="12814300" y="9745289"/>
          <a:ext cx="889000" cy="1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170282</xdr:rowOff>
    </xdr:from>
    <xdr:to>
      <xdr:col>20</xdr:col>
      <xdr:colOff>9525</xdr:colOff>
      <xdr:row>57</xdr:row>
      <xdr:rowOff>100432</xdr:rowOff>
    </xdr:to>
    <xdr:sp macro="" textlink="">
      <xdr:nvSpPr>
        <xdr:cNvPr id="597" name="フローチャート : 判断 596"/>
        <xdr:cNvSpPr/>
      </xdr:nvSpPr>
      <xdr:spPr>
        <a:xfrm>
          <a:off x="13652500" y="977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116959</xdr:rowOff>
    </xdr:from>
    <xdr:ext cx="534377" cy="259045"/>
    <xdr:sp macro="" textlink="">
      <xdr:nvSpPr>
        <xdr:cNvPr id="598" name="テキスト ボックス 597"/>
        <xdr:cNvSpPr txBox="1"/>
      </xdr:nvSpPr>
      <xdr:spPr>
        <a:xfrm>
          <a:off x="13436111" y="954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14408</xdr:rowOff>
    </xdr:from>
    <xdr:to>
      <xdr:col>18</xdr:col>
      <xdr:colOff>492125</xdr:colOff>
      <xdr:row>57</xdr:row>
      <xdr:rowOff>116008</xdr:rowOff>
    </xdr:to>
    <xdr:sp macro="" textlink="">
      <xdr:nvSpPr>
        <xdr:cNvPr id="599" name="フローチャート : 判断 598"/>
        <xdr:cNvSpPr/>
      </xdr:nvSpPr>
      <xdr:spPr>
        <a:xfrm>
          <a:off x="12763500" y="978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107135</xdr:rowOff>
    </xdr:from>
    <xdr:ext cx="534377" cy="259045"/>
    <xdr:sp macro="" textlink="">
      <xdr:nvSpPr>
        <xdr:cNvPr id="600" name="テキスト ボックス 599"/>
        <xdr:cNvSpPr txBox="1"/>
      </xdr:nvSpPr>
      <xdr:spPr>
        <a:xfrm>
          <a:off x="12547111" y="987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53,793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84753</xdr:rowOff>
    </xdr:from>
    <xdr:to>
      <xdr:col>23</xdr:col>
      <xdr:colOff>568325</xdr:colOff>
      <xdr:row>58</xdr:row>
      <xdr:rowOff>14903</xdr:rowOff>
    </xdr:to>
    <xdr:sp macro="" textlink="">
      <xdr:nvSpPr>
        <xdr:cNvPr id="606" name="円/楕円 605"/>
        <xdr:cNvSpPr/>
      </xdr:nvSpPr>
      <xdr:spPr>
        <a:xfrm>
          <a:off x="16268700" y="985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171130</xdr:rowOff>
    </xdr:from>
    <xdr:ext cx="534377" cy="259045"/>
    <xdr:sp macro="" textlink="">
      <xdr:nvSpPr>
        <xdr:cNvPr id="607" name="教育費該当値テキスト"/>
        <xdr:cNvSpPr txBox="1"/>
      </xdr:nvSpPr>
      <xdr:spPr>
        <a:xfrm>
          <a:off x="16370300" y="977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38,407</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100298</xdr:rowOff>
    </xdr:from>
    <xdr:to>
      <xdr:col>22</xdr:col>
      <xdr:colOff>415925</xdr:colOff>
      <xdr:row>58</xdr:row>
      <xdr:rowOff>30448</xdr:rowOff>
    </xdr:to>
    <xdr:sp macro="" textlink="">
      <xdr:nvSpPr>
        <xdr:cNvPr id="608" name="円/楕円 607"/>
        <xdr:cNvSpPr/>
      </xdr:nvSpPr>
      <xdr:spPr>
        <a:xfrm>
          <a:off x="15430500" y="987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21575</xdr:rowOff>
    </xdr:from>
    <xdr:ext cx="534377" cy="259045"/>
    <xdr:sp macro="" textlink="">
      <xdr:nvSpPr>
        <xdr:cNvPr id="609" name="テキスト ボックス 608"/>
        <xdr:cNvSpPr txBox="1"/>
      </xdr:nvSpPr>
      <xdr:spPr>
        <a:xfrm>
          <a:off x="15214111" y="996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35,007</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76862</xdr:rowOff>
    </xdr:from>
    <xdr:to>
      <xdr:col>21</xdr:col>
      <xdr:colOff>212725</xdr:colOff>
      <xdr:row>58</xdr:row>
      <xdr:rowOff>7012</xdr:rowOff>
    </xdr:to>
    <xdr:sp macro="" textlink="">
      <xdr:nvSpPr>
        <xdr:cNvPr id="610" name="円/楕円 609"/>
        <xdr:cNvSpPr/>
      </xdr:nvSpPr>
      <xdr:spPr>
        <a:xfrm>
          <a:off x="14541500" y="984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169589</xdr:rowOff>
    </xdr:from>
    <xdr:ext cx="534377" cy="259045"/>
    <xdr:sp macro="" textlink="">
      <xdr:nvSpPr>
        <xdr:cNvPr id="611" name="テキスト ボックス 610"/>
        <xdr:cNvSpPr txBox="1"/>
      </xdr:nvSpPr>
      <xdr:spPr>
        <a:xfrm>
          <a:off x="14325111" y="994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40,133</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33099</xdr:rowOff>
    </xdr:from>
    <xdr:to>
      <xdr:col>20</xdr:col>
      <xdr:colOff>9525</xdr:colOff>
      <xdr:row>57</xdr:row>
      <xdr:rowOff>134699</xdr:rowOff>
    </xdr:to>
    <xdr:sp macro="" textlink="">
      <xdr:nvSpPr>
        <xdr:cNvPr id="612" name="円/楕円 611"/>
        <xdr:cNvSpPr/>
      </xdr:nvSpPr>
      <xdr:spPr>
        <a:xfrm>
          <a:off x="13652500" y="980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125826</xdr:rowOff>
    </xdr:from>
    <xdr:ext cx="534377" cy="259045"/>
    <xdr:sp macro="" textlink="">
      <xdr:nvSpPr>
        <xdr:cNvPr id="613" name="テキスト ボックス 612"/>
        <xdr:cNvSpPr txBox="1"/>
      </xdr:nvSpPr>
      <xdr:spPr>
        <a:xfrm>
          <a:off x="13436111" y="989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49,705</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93289</xdr:rowOff>
    </xdr:from>
    <xdr:to>
      <xdr:col>18</xdr:col>
      <xdr:colOff>492125</xdr:colOff>
      <xdr:row>57</xdr:row>
      <xdr:rowOff>23439</xdr:rowOff>
    </xdr:to>
    <xdr:sp macro="" textlink="">
      <xdr:nvSpPr>
        <xdr:cNvPr id="614" name="円/楕円 613"/>
        <xdr:cNvSpPr/>
      </xdr:nvSpPr>
      <xdr:spPr>
        <a:xfrm>
          <a:off x="12763500" y="969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39966</xdr:rowOff>
    </xdr:from>
    <xdr:ext cx="534377" cy="259045"/>
    <xdr:sp macro="" textlink="">
      <xdr:nvSpPr>
        <xdr:cNvPr id="615" name="テキスト ボックス 614"/>
        <xdr:cNvSpPr txBox="1"/>
      </xdr:nvSpPr>
      <xdr:spPr>
        <a:xfrm>
          <a:off x="12547111" y="946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74,040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6" name="直線コネクタ 62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7" name="テキスト ボックス 62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8" name="直線コネクタ 62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9" name="テキスト ボックス 62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30" name="直線コネクタ 62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70</xdr:row>
      <xdr:rowOff>111777</xdr:rowOff>
    </xdr:from>
    <xdr:ext cx="531299" cy="259045"/>
    <xdr:sp macro="" textlink="">
      <xdr:nvSpPr>
        <xdr:cNvPr id="631" name="テキスト ボックス 630"/>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77121</xdr:rowOff>
    </xdr:from>
    <xdr:to>
      <xdr:col>23</xdr:col>
      <xdr:colOff>516889</xdr:colOff>
      <xdr:row>78</xdr:row>
      <xdr:rowOff>25400</xdr:rowOff>
    </xdr:to>
    <xdr:cxnSp macro="">
      <xdr:nvCxnSpPr>
        <xdr:cNvPr id="635" name="直線コネクタ 634"/>
        <xdr:cNvCxnSpPr/>
      </xdr:nvCxnSpPr>
      <xdr:spPr>
        <a:xfrm flipV="1">
          <a:off x="16317595" y="12250071"/>
          <a:ext cx="1269" cy="11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29227</xdr:rowOff>
    </xdr:from>
    <xdr:ext cx="249299" cy="259045"/>
    <xdr:sp macro="" textlink="">
      <xdr:nvSpPr>
        <xdr:cNvPr id="636"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7" name="直線コネクタ 636"/>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23798</xdr:rowOff>
    </xdr:from>
    <xdr:ext cx="534377" cy="259045"/>
    <xdr:sp macro="" textlink="">
      <xdr:nvSpPr>
        <xdr:cNvPr id="638" name="災害復旧費最大値テキスト"/>
        <xdr:cNvSpPr txBox="1"/>
      </xdr:nvSpPr>
      <xdr:spPr>
        <a:xfrm>
          <a:off x="16370300" y="1202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20,095</a:t>
          </a:r>
          <a:endParaRPr kumimoji="1" lang="ja-JP" altLang="en-US" sz="1000" b="1">
            <a:latin typeface="ＭＳ Ｐゴシック"/>
          </a:endParaRPr>
        </a:p>
      </xdr:txBody>
    </xdr:sp>
    <xdr:clientData/>
  </xdr:oneCellAnchor>
  <xdr:twoCellAnchor>
    <xdr:from>
      <xdr:col>23</xdr:col>
      <xdr:colOff>428625</xdr:colOff>
      <xdr:row>71</xdr:row>
      <xdr:rowOff>77121</xdr:rowOff>
    </xdr:from>
    <xdr:to>
      <xdr:col>23</xdr:col>
      <xdr:colOff>606425</xdr:colOff>
      <xdr:row>71</xdr:row>
      <xdr:rowOff>77121</xdr:rowOff>
    </xdr:to>
    <xdr:cxnSp macro="">
      <xdr:nvCxnSpPr>
        <xdr:cNvPr id="639" name="直線コネクタ 638"/>
        <xdr:cNvCxnSpPr/>
      </xdr:nvCxnSpPr>
      <xdr:spPr>
        <a:xfrm>
          <a:off x="16230600" y="1225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116439</xdr:rowOff>
    </xdr:from>
    <xdr:to>
      <xdr:col>23</xdr:col>
      <xdr:colOff>517525</xdr:colOff>
      <xdr:row>78</xdr:row>
      <xdr:rowOff>25400</xdr:rowOff>
    </xdr:to>
    <xdr:cxnSp macro="">
      <xdr:nvCxnSpPr>
        <xdr:cNvPr id="640" name="直線コネクタ 639"/>
        <xdr:cNvCxnSpPr/>
      </xdr:nvCxnSpPr>
      <xdr:spPr>
        <a:xfrm>
          <a:off x="15481300" y="13318089"/>
          <a:ext cx="838200" cy="8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77088</xdr:rowOff>
    </xdr:from>
    <xdr:ext cx="469744" cy="259045"/>
    <xdr:sp macro="" textlink="">
      <xdr:nvSpPr>
        <xdr:cNvPr id="641" name="災害復旧費平均値テキスト"/>
        <xdr:cNvSpPr txBox="1"/>
      </xdr:nvSpPr>
      <xdr:spPr>
        <a:xfrm>
          <a:off x="16370300" y="13107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54211</xdr:rowOff>
    </xdr:from>
    <xdr:to>
      <xdr:col>23</xdr:col>
      <xdr:colOff>568325</xdr:colOff>
      <xdr:row>77</xdr:row>
      <xdr:rowOff>155811</xdr:rowOff>
    </xdr:to>
    <xdr:sp macro="" textlink="">
      <xdr:nvSpPr>
        <xdr:cNvPr id="642" name="フローチャート : 判断 641"/>
        <xdr:cNvSpPr/>
      </xdr:nvSpPr>
      <xdr:spPr>
        <a:xfrm>
          <a:off x="16268700" y="1325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66605</xdr:rowOff>
    </xdr:from>
    <xdr:to>
      <xdr:col>22</xdr:col>
      <xdr:colOff>365125</xdr:colOff>
      <xdr:row>77</xdr:row>
      <xdr:rowOff>116439</xdr:rowOff>
    </xdr:to>
    <xdr:cxnSp macro="">
      <xdr:nvCxnSpPr>
        <xdr:cNvPr id="643" name="直線コネクタ 642"/>
        <xdr:cNvCxnSpPr/>
      </xdr:nvCxnSpPr>
      <xdr:spPr>
        <a:xfrm>
          <a:off x="14592300" y="13268255"/>
          <a:ext cx="889000" cy="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115760</xdr:rowOff>
    </xdr:from>
    <xdr:to>
      <xdr:col>22</xdr:col>
      <xdr:colOff>415925</xdr:colOff>
      <xdr:row>77</xdr:row>
      <xdr:rowOff>45910</xdr:rowOff>
    </xdr:to>
    <xdr:sp macro="" textlink="">
      <xdr:nvSpPr>
        <xdr:cNvPr id="644" name="フローチャート : 判断 643"/>
        <xdr:cNvSpPr/>
      </xdr:nvSpPr>
      <xdr:spPr>
        <a:xfrm>
          <a:off x="15430500" y="1314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75</xdr:row>
      <xdr:rowOff>62437</xdr:rowOff>
    </xdr:from>
    <xdr:ext cx="469744" cy="259045"/>
    <xdr:sp macro="" textlink="">
      <xdr:nvSpPr>
        <xdr:cNvPr id="645" name="テキスト ボックス 644"/>
        <xdr:cNvSpPr txBox="1"/>
      </xdr:nvSpPr>
      <xdr:spPr>
        <a:xfrm>
          <a:off x="15246427" y="129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121126</xdr:rowOff>
    </xdr:from>
    <xdr:to>
      <xdr:col>21</xdr:col>
      <xdr:colOff>161925</xdr:colOff>
      <xdr:row>77</xdr:row>
      <xdr:rowOff>66605</xdr:rowOff>
    </xdr:to>
    <xdr:cxnSp macro="">
      <xdr:nvCxnSpPr>
        <xdr:cNvPr id="646" name="直線コネクタ 645"/>
        <xdr:cNvCxnSpPr/>
      </xdr:nvCxnSpPr>
      <xdr:spPr>
        <a:xfrm>
          <a:off x="13703300" y="12808426"/>
          <a:ext cx="889000" cy="45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126448</xdr:rowOff>
    </xdr:from>
    <xdr:to>
      <xdr:col>21</xdr:col>
      <xdr:colOff>212725</xdr:colOff>
      <xdr:row>77</xdr:row>
      <xdr:rowOff>56598</xdr:rowOff>
    </xdr:to>
    <xdr:sp macro="" textlink="">
      <xdr:nvSpPr>
        <xdr:cNvPr id="647" name="フローチャート : 判断 646"/>
        <xdr:cNvSpPr/>
      </xdr:nvSpPr>
      <xdr:spPr>
        <a:xfrm>
          <a:off x="14541500" y="1315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73124</xdr:rowOff>
    </xdr:from>
    <xdr:ext cx="469744" cy="259045"/>
    <xdr:sp macro="" textlink="">
      <xdr:nvSpPr>
        <xdr:cNvPr id="648" name="テキスト ボックス 647"/>
        <xdr:cNvSpPr txBox="1"/>
      </xdr:nvSpPr>
      <xdr:spPr>
        <a:xfrm>
          <a:off x="14357427" y="1293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121126</xdr:rowOff>
    </xdr:from>
    <xdr:to>
      <xdr:col>19</xdr:col>
      <xdr:colOff>644525</xdr:colOff>
      <xdr:row>78</xdr:row>
      <xdr:rowOff>25400</xdr:rowOff>
    </xdr:to>
    <xdr:cxnSp macro="">
      <xdr:nvCxnSpPr>
        <xdr:cNvPr id="649" name="直線コネクタ 648"/>
        <xdr:cNvCxnSpPr/>
      </xdr:nvCxnSpPr>
      <xdr:spPr>
        <a:xfrm flipV="1">
          <a:off x="12814300" y="12808426"/>
          <a:ext cx="889000" cy="59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72</xdr:row>
      <xdr:rowOff>130105</xdr:rowOff>
    </xdr:from>
    <xdr:to>
      <xdr:col>20</xdr:col>
      <xdr:colOff>9525</xdr:colOff>
      <xdr:row>73</xdr:row>
      <xdr:rowOff>60255</xdr:rowOff>
    </xdr:to>
    <xdr:sp macro="" textlink="">
      <xdr:nvSpPr>
        <xdr:cNvPr id="650" name="フローチャート : 判断 649"/>
        <xdr:cNvSpPr/>
      </xdr:nvSpPr>
      <xdr:spPr>
        <a:xfrm>
          <a:off x="13652500" y="1247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76782</xdr:rowOff>
    </xdr:from>
    <xdr:ext cx="534377" cy="259045"/>
    <xdr:sp macro="" textlink="">
      <xdr:nvSpPr>
        <xdr:cNvPr id="651" name="テキスト ボックス 650"/>
        <xdr:cNvSpPr txBox="1"/>
      </xdr:nvSpPr>
      <xdr:spPr>
        <a:xfrm>
          <a:off x="13436111" y="122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109017</xdr:rowOff>
    </xdr:from>
    <xdr:to>
      <xdr:col>18</xdr:col>
      <xdr:colOff>492125</xdr:colOff>
      <xdr:row>76</xdr:row>
      <xdr:rowOff>39167</xdr:rowOff>
    </xdr:to>
    <xdr:sp macro="" textlink="">
      <xdr:nvSpPr>
        <xdr:cNvPr id="652" name="フローチャート : 判断 651"/>
        <xdr:cNvSpPr/>
      </xdr:nvSpPr>
      <xdr:spPr>
        <a:xfrm>
          <a:off x="12763500" y="129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55694</xdr:rowOff>
    </xdr:from>
    <xdr:ext cx="469744" cy="259045"/>
    <xdr:sp macro="" textlink="">
      <xdr:nvSpPr>
        <xdr:cNvPr id="653" name="テキスト ボックス 652"/>
        <xdr:cNvSpPr txBox="1"/>
      </xdr:nvSpPr>
      <xdr:spPr>
        <a:xfrm>
          <a:off x="12579427" y="127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146050</xdr:rowOff>
    </xdr:from>
    <xdr:to>
      <xdr:col>23</xdr:col>
      <xdr:colOff>568325</xdr:colOff>
      <xdr:row>78</xdr:row>
      <xdr:rowOff>76200</xdr:rowOff>
    </xdr:to>
    <xdr:sp macro="" textlink="">
      <xdr:nvSpPr>
        <xdr:cNvPr id="659" name="円/楕円 658"/>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60977</xdr:rowOff>
    </xdr:from>
    <xdr:ext cx="249299" cy="259045"/>
    <xdr:sp macro="" textlink="">
      <xdr:nvSpPr>
        <xdr:cNvPr id="660" name="災害復旧費該当値テキスト"/>
        <xdr:cNvSpPr txBox="1"/>
      </xdr:nvSpPr>
      <xdr:spPr>
        <a:xfrm>
          <a:off x="16370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65639</xdr:rowOff>
    </xdr:from>
    <xdr:to>
      <xdr:col>22</xdr:col>
      <xdr:colOff>415925</xdr:colOff>
      <xdr:row>77</xdr:row>
      <xdr:rowOff>167239</xdr:rowOff>
    </xdr:to>
    <xdr:sp macro="" textlink="">
      <xdr:nvSpPr>
        <xdr:cNvPr id="661" name="円/楕円 660"/>
        <xdr:cNvSpPr/>
      </xdr:nvSpPr>
      <xdr:spPr>
        <a:xfrm>
          <a:off x="15430500" y="1326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158366</xdr:rowOff>
    </xdr:from>
    <xdr:ext cx="469744" cy="259045"/>
    <xdr:sp macro="" textlink="">
      <xdr:nvSpPr>
        <xdr:cNvPr id="662" name="テキスト ボックス 661"/>
        <xdr:cNvSpPr txBox="1"/>
      </xdr:nvSpPr>
      <xdr:spPr>
        <a:xfrm>
          <a:off x="15246427" y="1336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15805</xdr:rowOff>
    </xdr:from>
    <xdr:to>
      <xdr:col>21</xdr:col>
      <xdr:colOff>212725</xdr:colOff>
      <xdr:row>77</xdr:row>
      <xdr:rowOff>117405</xdr:rowOff>
    </xdr:to>
    <xdr:sp macro="" textlink="">
      <xdr:nvSpPr>
        <xdr:cNvPr id="663" name="円/楕円 662"/>
        <xdr:cNvSpPr/>
      </xdr:nvSpPr>
      <xdr:spPr>
        <a:xfrm>
          <a:off x="14541500" y="1321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108532</xdr:rowOff>
    </xdr:from>
    <xdr:ext cx="469744" cy="259045"/>
    <xdr:sp macro="" textlink="">
      <xdr:nvSpPr>
        <xdr:cNvPr id="664" name="テキスト ボックス 663"/>
        <xdr:cNvSpPr txBox="1"/>
      </xdr:nvSpPr>
      <xdr:spPr>
        <a:xfrm>
          <a:off x="14357427" y="13310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2,279</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70326</xdr:rowOff>
    </xdr:from>
    <xdr:to>
      <xdr:col>20</xdr:col>
      <xdr:colOff>9525</xdr:colOff>
      <xdr:row>75</xdr:row>
      <xdr:rowOff>476</xdr:rowOff>
    </xdr:to>
    <xdr:sp macro="" textlink="">
      <xdr:nvSpPr>
        <xdr:cNvPr id="665" name="円/楕円 664"/>
        <xdr:cNvSpPr/>
      </xdr:nvSpPr>
      <xdr:spPr>
        <a:xfrm>
          <a:off x="13652500" y="1275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163053</xdr:rowOff>
    </xdr:from>
    <xdr:ext cx="534377" cy="259045"/>
    <xdr:sp macro="" textlink="">
      <xdr:nvSpPr>
        <xdr:cNvPr id="666" name="テキスト ボックス 665"/>
        <xdr:cNvSpPr txBox="1"/>
      </xdr:nvSpPr>
      <xdr:spPr>
        <a:xfrm>
          <a:off x="13436111" y="1285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10,325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146050</xdr:rowOff>
    </xdr:from>
    <xdr:to>
      <xdr:col>18</xdr:col>
      <xdr:colOff>492125</xdr:colOff>
      <xdr:row>78</xdr:row>
      <xdr:rowOff>76200</xdr:rowOff>
    </xdr:to>
    <xdr:sp macro="" textlink="">
      <xdr:nvSpPr>
        <xdr:cNvPr id="667" name="円/楕円 666"/>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78</xdr:row>
      <xdr:rowOff>67327</xdr:rowOff>
    </xdr:from>
    <xdr:ext cx="249299" cy="259045"/>
    <xdr:sp macro="" textlink="">
      <xdr:nvSpPr>
        <xdr:cNvPr id="668" name="テキスト ボックス 667"/>
        <xdr:cNvSpPr txBox="1"/>
      </xdr:nvSpPr>
      <xdr:spPr>
        <a:xfrm>
          <a:off x="12689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4" name="テキスト ボックス 68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6" name="テキスト ボックス 68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40869</xdr:rowOff>
    </xdr:from>
    <xdr:to>
      <xdr:col>23</xdr:col>
      <xdr:colOff>516889</xdr:colOff>
      <xdr:row>98</xdr:row>
      <xdr:rowOff>149575</xdr:rowOff>
    </xdr:to>
    <xdr:cxnSp macro="">
      <xdr:nvCxnSpPr>
        <xdr:cNvPr id="692" name="直線コネクタ 691"/>
        <xdr:cNvCxnSpPr/>
      </xdr:nvCxnSpPr>
      <xdr:spPr>
        <a:xfrm flipV="1">
          <a:off x="16317595" y="15642819"/>
          <a:ext cx="1269" cy="1308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153402</xdr:rowOff>
    </xdr:from>
    <xdr:ext cx="469744" cy="259045"/>
    <xdr:sp macro="" textlink="">
      <xdr:nvSpPr>
        <xdr:cNvPr id="693" name="公債費最小値テキスト"/>
        <xdr:cNvSpPr txBox="1"/>
      </xdr:nvSpPr>
      <xdr:spPr>
        <a:xfrm>
          <a:off x="16370300" y="1695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8,704</a:t>
          </a:r>
          <a:endParaRPr kumimoji="1" lang="ja-JP" altLang="en-US" sz="1000" b="1">
            <a:latin typeface="ＭＳ Ｐゴシック"/>
          </a:endParaRPr>
        </a:p>
      </xdr:txBody>
    </xdr:sp>
    <xdr:clientData/>
  </xdr:oneCellAnchor>
  <xdr:twoCellAnchor>
    <xdr:from>
      <xdr:col>23</xdr:col>
      <xdr:colOff>428625</xdr:colOff>
      <xdr:row>98</xdr:row>
      <xdr:rowOff>149575</xdr:rowOff>
    </xdr:from>
    <xdr:to>
      <xdr:col>23</xdr:col>
      <xdr:colOff>606425</xdr:colOff>
      <xdr:row>98</xdr:row>
      <xdr:rowOff>149575</xdr:rowOff>
    </xdr:to>
    <xdr:cxnSp macro="">
      <xdr:nvCxnSpPr>
        <xdr:cNvPr id="694" name="直線コネクタ 693"/>
        <xdr:cNvCxnSpPr/>
      </xdr:nvCxnSpPr>
      <xdr:spPr>
        <a:xfrm>
          <a:off x="16230600" y="1695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158996</xdr:rowOff>
    </xdr:from>
    <xdr:ext cx="599010" cy="259045"/>
    <xdr:sp macro="" textlink="">
      <xdr:nvSpPr>
        <xdr:cNvPr id="695" name="公債費最大値テキスト"/>
        <xdr:cNvSpPr txBox="1"/>
      </xdr:nvSpPr>
      <xdr:spPr>
        <a:xfrm>
          <a:off x="16370300" y="1541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180,470</a:t>
          </a:r>
          <a:endParaRPr kumimoji="1" lang="ja-JP" altLang="en-US" sz="1000" b="1">
            <a:latin typeface="ＭＳ Ｐゴシック"/>
          </a:endParaRPr>
        </a:p>
      </xdr:txBody>
    </xdr:sp>
    <xdr:clientData/>
  </xdr:oneCellAnchor>
  <xdr:twoCellAnchor>
    <xdr:from>
      <xdr:col>23</xdr:col>
      <xdr:colOff>428625</xdr:colOff>
      <xdr:row>91</xdr:row>
      <xdr:rowOff>40869</xdr:rowOff>
    </xdr:from>
    <xdr:to>
      <xdr:col>23</xdr:col>
      <xdr:colOff>606425</xdr:colOff>
      <xdr:row>91</xdr:row>
      <xdr:rowOff>40869</xdr:rowOff>
    </xdr:to>
    <xdr:cxnSp macro="">
      <xdr:nvCxnSpPr>
        <xdr:cNvPr id="696" name="直線コネクタ 695"/>
        <xdr:cNvCxnSpPr/>
      </xdr:nvCxnSpPr>
      <xdr:spPr>
        <a:xfrm>
          <a:off x="16230600" y="1564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23199</xdr:rowOff>
    </xdr:from>
    <xdr:to>
      <xdr:col>23</xdr:col>
      <xdr:colOff>517525</xdr:colOff>
      <xdr:row>96</xdr:row>
      <xdr:rowOff>44633</xdr:rowOff>
    </xdr:to>
    <xdr:cxnSp macro="">
      <xdr:nvCxnSpPr>
        <xdr:cNvPr id="697" name="直線コネクタ 696"/>
        <xdr:cNvCxnSpPr/>
      </xdr:nvCxnSpPr>
      <xdr:spPr>
        <a:xfrm flipV="1">
          <a:off x="15481300" y="16482399"/>
          <a:ext cx="838200" cy="2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108802</xdr:rowOff>
    </xdr:from>
    <xdr:ext cx="534377" cy="259045"/>
    <xdr:sp macro="" textlink="">
      <xdr:nvSpPr>
        <xdr:cNvPr id="698" name="公債費平均値テキスト"/>
        <xdr:cNvSpPr txBox="1"/>
      </xdr:nvSpPr>
      <xdr:spPr>
        <a:xfrm>
          <a:off x="16370300" y="16568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130375</xdr:rowOff>
    </xdr:from>
    <xdr:to>
      <xdr:col>23</xdr:col>
      <xdr:colOff>568325</xdr:colOff>
      <xdr:row>97</xdr:row>
      <xdr:rowOff>60525</xdr:rowOff>
    </xdr:to>
    <xdr:sp macro="" textlink="">
      <xdr:nvSpPr>
        <xdr:cNvPr id="699" name="フローチャート : 判断 698"/>
        <xdr:cNvSpPr/>
      </xdr:nvSpPr>
      <xdr:spPr>
        <a:xfrm>
          <a:off x="16268700" y="1658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44008</xdr:rowOff>
    </xdr:from>
    <xdr:to>
      <xdr:col>22</xdr:col>
      <xdr:colOff>365125</xdr:colOff>
      <xdr:row>96</xdr:row>
      <xdr:rowOff>44633</xdr:rowOff>
    </xdr:to>
    <xdr:cxnSp macro="">
      <xdr:nvCxnSpPr>
        <xdr:cNvPr id="700" name="直線コネクタ 699"/>
        <xdr:cNvCxnSpPr/>
      </xdr:nvCxnSpPr>
      <xdr:spPr>
        <a:xfrm>
          <a:off x="14592300" y="16503208"/>
          <a:ext cx="889000" cy="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91156</xdr:rowOff>
    </xdr:from>
    <xdr:to>
      <xdr:col>22</xdr:col>
      <xdr:colOff>415925</xdr:colOff>
      <xdr:row>97</xdr:row>
      <xdr:rowOff>21306</xdr:rowOff>
    </xdr:to>
    <xdr:sp macro="" textlink="">
      <xdr:nvSpPr>
        <xdr:cNvPr id="701" name="フローチャート : 判断 700"/>
        <xdr:cNvSpPr/>
      </xdr:nvSpPr>
      <xdr:spPr>
        <a:xfrm>
          <a:off x="15430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12433</xdr:rowOff>
    </xdr:from>
    <xdr:ext cx="534377" cy="259045"/>
    <xdr:sp macro="" textlink="">
      <xdr:nvSpPr>
        <xdr:cNvPr id="702" name="テキスト ボックス 701"/>
        <xdr:cNvSpPr txBox="1"/>
      </xdr:nvSpPr>
      <xdr:spPr>
        <a:xfrm>
          <a:off x="15214111" y="166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132339</xdr:rowOff>
    </xdr:from>
    <xdr:to>
      <xdr:col>21</xdr:col>
      <xdr:colOff>161925</xdr:colOff>
      <xdr:row>96</xdr:row>
      <xdr:rowOff>44008</xdr:rowOff>
    </xdr:to>
    <xdr:cxnSp macro="">
      <xdr:nvCxnSpPr>
        <xdr:cNvPr id="703" name="直線コネクタ 702"/>
        <xdr:cNvCxnSpPr/>
      </xdr:nvCxnSpPr>
      <xdr:spPr>
        <a:xfrm>
          <a:off x="13703300" y="16420089"/>
          <a:ext cx="889000" cy="8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74223</xdr:rowOff>
    </xdr:from>
    <xdr:to>
      <xdr:col>21</xdr:col>
      <xdr:colOff>212725</xdr:colOff>
      <xdr:row>97</xdr:row>
      <xdr:rowOff>4373</xdr:rowOff>
    </xdr:to>
    <xdr:sp macro="" textlink="">
      <xdr:nvSpPr>
        <xdr:cNvPr id="704" name="フローチャート : 判断 703"/>
        <xdr:cNvSpPr/>
      </xdr:nvSpPr>
      <xdr:spPr>
        <a:xfrm>
          <a:off x="14541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166950</xdr:rowOff>
    </xdr:from>
    <xdr:ext cx="534377" cy="259045"/>
    <xdr:sp macro="" textlink="">
      <xdr:nvSpPr>
        <xdr:cNvPr id="705" name="テキスト ボックス 704"/>
        <xdr:cNvSpPr txBox="1"/>
      </xdr:nvSpPr>
      <xdr:spPr>
        <a:xfrm>
          <a:off x="14325111" y="1662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132339</xdr:rowOff>
    </xdr:from>
    <xdr:to>
      <xdr:col>19</xdr:col>
      <xdr:colOff>644525</xdr:colOff>
      <xdr:row>95</xdr:row>
      <xdr:rowOff>159231</xdr:rowOff>
    </xdr:to>
    <xdr:cxnSp macro="">
      <xdr:nvCxnSpPr>
        <xdr:cNvPr id="706" name="直線コネクタ 705"/>
        <xdr:cNvCxnSpPr/>
      </xdr:nvCxnSpPr>
      <xdr:spPr>
        <a:xfrm flipV="1">
          <a:off x="12814300" y="16420089"/>
          <a:ext cx="889000" cy="2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75809</xdr:rowOff>
    </xdr:from>
    <xdr:to>
      <xdr:col>20</xdr:col>
      <xdr:colOff>9525</xdr:colOff>
      <xdr:row>97</xdr:row>
      <xdr:rowOff>5959</xdr:rowOff>
    </xdr:to>
    <xdr:sp macro="" textlink="">
      <xdr:nvSpPr>
        <xdr:cNvPr id="707" name="フローチャート : 判断 706"/>
        <xdr:cNvSpPr/>
      </xdr:nvSpPr>
      <xdr:spPr>
        <a:xfrm>
          <a:off x="13652500" y="1653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168536</xdr:rowOff>
    </xdr:from>
    <xdr:ext cx="534377" cy="259045"/>
    <xdr:sp macro="" textlink="">
      <xdr:nvSpPr>
        <xdr:cNvPr id="708" name="テキスト ボックス 707"/>
        <xdr:cNvSpPr txBox="1"/>
      </xdr:nvSpPr>
      <xdr:spPr>
        <a:xfrm>
          <a:off x="13436111" y="1662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61909</xdr:rowOff>
    </xdr:from>
    <xdr:to>
      <xdr:col>18</xdr:col>
      <xdr:colOff>492125</xdr:colOff>
      <xdr:row>96</xdr:row>
      <xdr:rowOff>163509</xdr:rowOff>
    </xdr:to>
    <xdr:sp macro="" textlink="">
      <xdr:nvSpPr>
        <xdr:cNvPr id="709" name="フローチャート : 判断 708"/>
        <xdr:cNvSpPr/>
      </xdr:nvSpPr>
      <xdr:spPr>
        <a:xfrm>
          <a:off x="12763500" y="165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154636</xdr:rowOff>
    </xdr:from>
    <xdr:ext cx="534377" cy="259045"/>
    <xdr:sp macro="" textlink="">
      <xdr:nvSpPr>
        <xdr:cNvPr id="710" name="テキスト ボックス 709"/>
        <xdr:cNvSpPr txBox="1"/>
      </xdr:nvSpPr>
      <xdr:spPr>
        <a:xfrm>
          <a:off x="12547111" y="1661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143849</xdr:rowOff>
    </xdr:from>
    <xdr:to>
      <xdr:col>23</xdr:col>
      <xdr:colOff>568325</xdr:colOff>
      <xdr:row>96</xdr:row>
      <xdr:rowOff>73999</xdr:rowOff>
    </xdr:to>
    <xdr:sp macro="" textlink="">
      <xdr:nvSpPr>
        <xdr:cNvPr id="716" name="円/楕円 715"/>
        <xdr:cNvSpPr/>
      </xdr:nvSpPr>
      <xdr:spPr>
        <a:xfrm>
          <a:off x="16268700" y="1643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166726</xdr:rowOff>
    </xdr:from>
    <xdr:ext cx="534377" cy="259045"/>
    <xdr:sp macro="" textlink="">
      <xdr:nvSpPr>
        <xdr:cNvPr id="717" name="公債費該当値テキスト"/>
        <xdr:cNvSpPr txBox="1"/>
      </xdr:nvSpPr>
      <xdr:spPr>
        <a:xfrm>
          <a:off x="16370300" y="1628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70,289</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165283</xdr:rowOff>
    </xdr:from>
    <xdr:to>
      <xdr:col>22</xdr:col>
      <xdr:colOff>415925</xdr:colOff>
      <xdr:row>96</xdr:row>
      <xdr:rowOff>95433</xdr:rowOff>
    </xdr:to>
    <xdr:sp macro="" textlink="">
      <xdr:nvSpPr>
        <xdr:cNvPr id="718" name="円/楕円 717"/>
        <xdr:cNvSpPr/>
      </xdr:nvSpPr>
      <xdr:spPr>
        <a:xfrm>
          <a:off x="15430500" y="1645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111960</xdr:rowOff>
    </xdr:from>
    <xdr:ext cx="534377" cy="259045"/>
    <xdr:sp macro="" textlink="">
      <xdr:nvSpPr>
        <xdr:cNvPr id="719" name="テキスト ボックス 718"/>
        <xdr:cNvSpPr txBox="1"/>
      </xdr:nvSpPr>
      <xdr:spPr>
        <a:xfrm>
          <a:off x="15214111" y="1622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67,476</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164658</xdr:rowOff>
    </xdr:from>
    <xdr:to>
      <xdr:col>21</xdr:col>
      <xdr:colOff>212725</xdr:colOff>
      <xdr:row>96</xdr:row>
      <xdr:rowOff>94808</xdr:rowOff>
    </xdr:to>
    <xdr:sp macro="" textlink="">
      <xdr:nvSpPr>
        <xdr:cNvPr id="720" name="円/楕円 719"/>
        <xdr:cNvSpPr/>
      </xdr:nvSpPr>
      <xdr:spPr>
        <a:xfrm>
          <a:off x="14541500" y="1645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111335</xdr:rowOff>
    </xdr:from>
    <xdr:ext cx="534377" cy="259045"/>
    <xdr:sp macro="" textlink="">
      <xdr:nvSpPr>
        <xdr:cNvPr id="721" name="テキスト ボックス 720"/>
        <xdr:cNvSpPr txBox="1"/>
      </xdr:nvSpPr>
      <xdr:spPr>
        <a:xfrm>
          <a:off x="14325111" y="1622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67,558</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81539</xdr:rowOff>
    </xdr:from>
    <xdr:to>
      <xdr:col>20</xdr:col>
      <xdr:colOff>9525</xdr:colOff>
      <xdr:row>96</xdr:row>
      <xdr:rowOff>11689</xdr:rowOff>
    </xdr:to>
    <xdr:sp macro="" textlink="">
      <xdr:nvSpPr>
        <xdr:cNvPr id="722" name="円/楕円 721"/>
        <xdr:cNvSpPr/>
      </xdr:nvSpPr>
      <xdr:spPr>
        <a:xfrm>
          <a:off x="13652500" y="16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28216</xdr:rowOff>
    </xdr:from>
    <xdr:ext cx="534377" cy="259045"/>
    <xdr:sp macro="" textlink="">
      <xdr:nvSpPr>
        <xdr:cNvPr id="723" name="テキスト ボックス 722"/>
        <xdr:cNvSpPr txBox="1"/>
      </xdr:nvSpPr>
      <xdr:spPr>
        <a:xfrm>
          <a:off x="13436111" y="1614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78,466</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108431</xdr:rowOff>
    </xdr:from>
    <xdr:to>
      <xdr:col>18</xdr:col>
      <xdr:colOff>492125</xdr:colOff>
      <xdr:row>96</xdr:row>
      <xdr:rowOff>38581</xdr:rowOff>
    </xdr:to>
    <xdr:sp macro="" textlink="">
      <xdr:nvSpPr>
        <xdr:cNvPr id="724" name="円/楕円 723"/>
        <xdr:cNvSpPr/>
      </xdr:nvSpPr>
      <xdr:spPr>
        <a:xfrm>
          <a:off x="12763500" y="1639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55108</xdr:rowOff>
    </xdr:from>
    <xdr:ext cx="534377" cy="259045"/>
    <xdr:sp macro="" textlink="">
      <xdr:nvSpPr>
        <xdr:cNvPr id="725" name="テキスト ボックス 724"/>
        <xdr:cNvSpPr txBox="1"/>
      </xdr:nvSpPr>
      <xdr:spPr>
        <a:xfrm>
          <a:off x="12547111" y="1617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74,937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9" name="テキスト ボックス 738"/>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1" name="テキスト ボックス 740"/>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43" name="テキスト ボックス 742"/>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92727</xdr:rowOff>
    </xdr:from>
    <xdr:ext cx="377026" cy="259045"/>
    <xdr:sp macro="" textlink="">
      <xdr:nvSpPr>
        <xdr:cNvPr id="745" name="テキスト ボックス 744"/>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99695</xdr:rowOff>
    </xdr:from>
    <xdr:to>
      <xdr:col>32</xdr:col>
      <xdr:colOff>186689</xdr:colOff>
      <xdr:row>39</xdr:row>
      <xdr:rowOff>44450</xdr:rowOff>
    </xdr:to>
    <xdr:cxnSp macro="">
      <xdr:nvCxnSpPr>
        <xdr:cNvPr id="749" name="直線コネクタ 748"/>
        <xdr:cNvCxnSpPr/>
      </xdr:nvCxnSpPr>
      <xdr:spPr>
        <a:xfrm flipV="1">
          <a:off x="22159595" y="5414645"/>
          <a:ext cx="1269"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64787</xdr:rowOff>
    </xdr:from>
    <xdr:ext cx="249299" cy="259045"/>
    <xdr:sp macro="" textlink="">
      <xdr:nvSpPr>
        <xdr:cNvPr id="750" name="諸支出金最小値テキスト"/>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46372</xdr:rowOff>
    </xdr:from>
    <xdr:ext cx="378565" cy="259045"/>
    <xdr:sp macro="" textlink="">
      <xdr:nvSpPr>
        <xdr:cNvPr id="752" name="諸支出金最大値テキスト"/>
        <xdr:cNvSpPr txBox="1"/>
      </xdr:nvSpPr>
      <xdr:spPr>
        <a:xfrm>
          <a:off x="22212300" y="5189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a:t>
          </a:r>
          <a:endParaRPr kumimoji="1" lang="ja-JP" altLang="en-US" sz="1000" b="1">
            <a:latin typeface="ＭＳ Ｐゴシック"/>
          </a:endParaRPr>
        </a:p>
      </xdr:txBody>
    </xdr:sp>
    <xdr:clientData/>
  </xdr:oneCellAnchor>
  <xdr:twoCellAnchor>
    <xdr:from>
      <xdr:col>32</xdr:col>
      <xdr:colOff>98425</xdr:colOff>
      <xdr:row>31</xdr:row>
      <xdr:rowOff>99695</xdr:rowOff>
    </xdr:from>
    <xdr:to>
      <xdr:col>32</xdr:col>
      <xdr:colOff>276225</xdr:colOff>
      <xdr:row>31</xdr:row>
      <xdr:rowOff>99695</xdr:rowOff>
    </xdr:to>
    <xdr:cxnSp macro="">
      <xdr:nvCxnSpPr>
        <xdr:cNvPr id="753" name="直線コネクタ 752"/>
        <xdr:cNvCxnSpPr/>
      </xdr:nvCxnSpPr>
      <xdr:spPr>
        <a:xfrm>
          <a:off x="22072600" y="54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153687</xdr:rowOff>
    </xdr:from>
    <xdr:ext cx="313932" cy="259045"/>
    <xdr:sp macro="" textlink="">
      <xdr:nvSpPr>
        <xdr:cNvPr id="755" name="諸支出金平均値テキスト"/>
        <xdr:cNvSpPr txBox="1"/>
      </xdr:nvSpPr>
      <xdr:spPr>
        <a:xfrm>
          <a:off x="22212300" y="6497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130810</xdr:rowOff>
    </xdr:from>
    <xdr:to>
      <xdr:col>32</xdr:col>
      <xdr:colOff>238125</xdr:colOff>
      <xdr:row>39</xdr:row>
      <xdr:rowOff>60960</xdr:rowOff>
    </xdr:to>
    <xdr:sp macro="" textlink="">
      <xdr:nvSpPr>
        <xdr:cNvPr id="756" name="フローチャート : 判断 755"/>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92710</xdr:rowOff>
    </xdr:from>
    <xdr:to>
      <xdr:col>31</xdr:col>
      <xdr:colOff>85725</xdr:colOff>
      <xdr:row>37</xdr:row>
      <xdr:rowOff>22860</xdr:rowOff>
    </xdr:to>
    <xdr:sp macro="" textlink="">
      <xdr:nvSpPr>
        <xdr:cNvPr id="758" name="フローチャート : 判断 757"/>
        <xdr:cNvSpPr/>
      </xdr:nvSpPr>
      <xdr:spPr>
        <a:xfrm>
          <a:off x="21272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39387</xdr:rowOff>
    </xdr:from>
    <xdr:ext cx="378565" cy="259045"/>
    <xdr:sp macro="" textlink="">
      <xdr:nvSpPr>
        <xdr:cNvPr id="759" name="テキスト ボックス 758"/>
        <xdr:cNvSpPr txBox="1"/>
      </xdr:nvSpPr>
      <xdr:spPr>
        <a:xfrm>
          <a:off x="21134017" y="6040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8890</xdr:rowOff>
    </xdr:from>
    <xdr:to>
      <xdr:col>29</xdr:col>
      <xdr:colOff>568325</xdr:colOff>
      <xdr:row>38</xdr:row>
      <xdr:rowOff>110490</xdr:rowOff>
    </xdr:to>
    <xdr:sp macro="" textlink="">
      <xdr:nvSpPr>
        <xdr:cNvPr id="761" name="フローチャート : 判断 760"/>
        <xdr:cNvSpPr/>
      </xdr:nvSpPr>
      <xdr:spPr>
        <a:xfrm>
          <a:off x="20383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36</xdr:row>
      <xdr:rowOff>127017</xdr:rowOff>
    </xdr:from>
    <xdr:ext cx="313932" cy="259045"/>
    <xdr:sp macro="" textlink="">
      <xdr:nvSpPr>
        <xdr:cNvPr id="762" name="テキスト ボックス 761"/>
        <xdr:cNvSpPr txBox="1"/>
      </xdr:nvSpPr>
      <xdr:spPr>
        <a:xfrm>
          <a:off x="20277333" y="62992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81280</xdr:rowOff>
    </xdr:from>
    <xdr:to>
      <xdr:col>28</xdr:col>
      <xdr:colOff>365125</xdr:colOff>
      <xdr:row>39</xdr:row>
      <xdr:rowOff>11430</xdr:rowOff>
    </xdr:to>
    <xdr:sp macro="" textlink="">
      <xdr:nvSpPr>
        <xdr:cNvPr id="764" name="フローチャート : 判断 763"/>
        <xdr:cNvSpPr/>
      </xdr:nvSpPr>
      <xdr:spPr>
        <a:xfrm>
          <a:off x="19494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27957</xdr:rowOff>
    </xdr:from>
    <xdr:ext cx="313932" cy="259045"/>
    <xdr:sp macro="" textlink="">
      <xdr:nvSpPr>
        <xdr:cNvPr id="765" name="テキスト ボックス 764"/>
        <xdr:cNvSpPr txBox="1"/>
      </xdr:nvSpPr>
      <xdr:spPr>
        <a:xfrm>
          <a:off x="19388333" y="63716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163195</xdr:rowOff>
    </xdr:from>
    <xdr:to>
      <xdr:col>27</xdr:col>
      <xdr:colOff>161925</xdr:colOff>
      <xdr:row>38</xdr:row>
      <xdr:rowOff>93345</xdr:rowOff>
    </xdr:to>
    <xdr:sp macro="" textlink="">
      <xdr:nvSpPr>
        <xdr:cNvPr id="766" name="フローチャート : 判断 765"/>
        <xdr:cNvSpPr/>
      </xdr:nvSpPr>
      <xdr:spPr>
        <a:xfrm>
          <a:off x="18605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36</xdr:row>
      <xdr:rowOff>109872</xdr:rowOff>
    </xdr:from>
    <xdr:ext cx="313932" cy="259045"/>
    <xdr:sp macro="" textlink="">
      <xdr:nvSpPr>
        <xdr:cNvPr id="767" name="テキスト ボックス 766"/>
        <xdr:cNvSpPr txBox="1"/>
      </xdr:nvSpPr>
      <xdr:spPr>
        <a:xfrm>
          <a:off x="18499333" y="6282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3" name="円/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109237</xdr:rowOff>
    </xdr:from>
    <xdr:ext cx="249299" cy="259045"/>
    <xdr:sp macro="" textlink="">
      <xdr:nvSpPr>
        <xdr:cNvPr id="774" name="諸支出金該当値テキスト"/>
        <xdr:cNvSpPr txBox="1"/>
      </xdr:nvSpPr>
      <xdr:spPr>
        <a:xfrm>
          <a:off x="2221230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5" name="円/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6" name="テキスト ボックス 77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7" name="円/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8" name="テキスト ボックス 77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9" name="円/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0" name="テキスト ボックス 77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1" name="円/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2" name="テキスト ボックス 78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民生費は、決算額全体の構成比は、</a:t>
          </a:r>
          <a:r>
            <a:rPr kumimoji="1" lang="en-US" altLang="ja-JP" sz="1300">
              <a:latin typeface="ＭＳ Ｐゴシック"/>
            </a:rPr>
            <a:t>41.0%</a:t>
          </a:r>
          <a:r>
            <a:rPr kumimoji="1" lang="ja-JP" altLang="en-US" sz="1300">
              <a:latin typeface="ＭＳ Ｐゴシック"/>
            </a:rPr>
            <a:t>を占めており、住民一人当たり</a:t>
          </a:r>
          <a:r>
            <a:rPr kumimoji="1" lang="en-US" altLang="ja-JP" sz="1300">
              <a:latin typeface="ＭＳ Ｐゴシック"/>
            </a:rPr>
            <a:t>224,664</a:t>
          </a:r>
          <a:r>
            <a:rPr kumimoji="1" lang="ja-JP" altLang="en-US" sz="1300">
              <a:latin typeface="ＭＳ Ｐゴシック"/>
            </a:rPr>
            <a:t>円と類似団体内順位の</a:t>
          </a:r>
          <a:r>
            <a:rPr kumimoji="1" lang="en-US" altLang="ja-JP" sz="1300">
              <a:latin typeface="ＭＳ Ｐゴシック"/>
            </a:rPr>
            <a:t>1</a:t>
          </a:r>
          <a:r>
            <a:rPr kumimoji="1" lang="ja-JP" altLang="en-US" sz="1300">
              <a:latin typeface="ＭＳ Ｐゴシック"/>
            </a:rPr>
            <a:t>位となっている。要因としては、障害者支援給付費、障害者更生医療給付費が年々増加している影響もあるが、老人ホーム、保育所等に職員を配置した直営施設を運営しており人件費の割合が高いのも要因の一つである。今後は、民間でも実施可能な部分については、指定管理者制度の導入などにより委託化を進め、コストの低減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13</a:t>
          </a:r>
          <a:r>
            <a:rPr kumimoji="1" lang="ja-JP" altLang="en-US" sz="1200">
              <a:latin typeface="ＭＳ ゴシック" pitchFamily="49" charset="-128"/>
              <a:ea typeface="ＭＳ ゴシック" pitchFamily="49" charset="-128"/>
            </a:rPr>
            <a:t>年度から実施してきた財政健全化計画に基づいた、人件費、公債費等の抑制をおこなってきたことにより、平成</a:t>
          </a:r>
          <a:r>
            <a:rPr kumimoji="1" lang="en-US" altLang="ja-JP" sz="1200">
              <a:latin typeface="ＭＳ ゴシック" pitchFamily="49" charset="-128"/>
              <a:ea typeface="ＭＳ ゴシック" pitchFamily="49" charset="-128"/>
            </a:rPr>
            <a:t>16</a:t>
          </a:r>
          <a:r>
            <a:rPr kumimoji="1" lang="ja-JP" altLang="en-US" sz="1200">
              <a:latin typeface="ＭＳ ゴシック" pitchFamily="49" charset="-128"/>
              <a:ea typeface="ＭＳ ゴシック" pitchFamily="49" charset="-128"/>
            </a:rPr>
            <a:t>年度から実質収支額は継続的に黒字を確保し、財政調整基金残高についても適正な財源の確保と歳出の精査により、大幅な取崩しを回避しており平成</a:t>
          </a:r>
          <a:r>
            <a:rPr kumimoji="1" lang="en-US" altLang="ja-JP" sz="1200">
              <a:latin typeface="ＭＳ ゴシック" pitchFamily="49" charset="-128"/>
              <a:ea typeface="ＭＳ ゴシック" pitchFamily="49" charset="-128"/>
            </a:rPr>
            <a:t>23</a:t>
          </a:r>
          <a:r>
            <a:rPr kumimoji="1" lang="ja-JP" altLang="en-US" sz="1200">
              <a:latin typeface="ＭＳ ゴシック" pitchFamily="49" charset="-128"/>
              <a:ea typeface="ＭＳ ゴシック" pitchFamily="49" charset="-128"/>
            </a:rPr>
            <a:t>年度からほぼ同額を維持している。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今後も、事務事業の見直しを行い人件費や緊急度・住民ニーズを的確に把握した事業の選択により起債の新規発行の抑制に尽力し、健全な行財政運営に努めていく。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連結実質赤字比率に係る赤字の会計は、主に国保会計、住新会計である。特に国保会計は増加傾向にあったことから、平成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年度から赤字補填として財源を一般会計より繰出ししている。平成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の県単位の保険制度に移行することから、現在実施している健康診断の無料化や保健指導等を充実させ、病気の予防、早期発見、早期治療につなげ健康づくりを推進していき、より一層医療費の削減に努め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なお、今後も各会計毎の適正な予算執行を行い、連結赤字とならないよう努める。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10559757</v>
      </c>
      <c r="BO4" s="409"/>
      <c r="BP4" s="409"/>
      <c r="BQ4" s="409"/>
      <c r="BR4" s="409"/>
      <c r="BS4" s="409"/>
      <c r="BT4" s="409"/>
      <c r="BU4" s="410"/>
      <c r="BV4" s="408">
        <v>9425121</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14.4</v>
      </c>
      <c r="CU4" s="586"/>
      <c r="CV4" s="586"/>
      <c r="CW4" s="586"/>
      <c r="CX4" s="586"/>
      <c r="CY4" s="586"/>
      <c r="CZ4" s="586"/>
      <c r="DA4" s="587"/>
      <c r="DB4" s="585">
        <v>14.8</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9849287</v>
      </c>
      <c r="BO5" s="414"/>
      <c r="BP5" s="414"/>
      <c r="BQ5" s="414"/>
      <c r="BR5" s="414"/>
      <c r="BS5" s="414"/>
      <c r="BT5" s="414"/>
      <c r="BU5" s="415"/>
      <c r="BV5" s="413">
        <v>8736626</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94.7</v>
      </c>
      <c r="CU5" s="384"/>
      <c r="CV5" s="384"/>
      <c r="CW5" s="384"/>
      <c r="CX5" s="384"/>
      <c r="CY5" s="384"/>
      <c r="CZ5" s="384"/>
      <c r="DA5" s="385"/>
      <c r="DB5" s="383">
        <v>99.4</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710470</v>
      </c>
      <c r="BO6" s="414"/>
      <c r="BP6" s="414"/>
      <c r="BQ6" s="414"/>
      <c r="BR6" s="414"/>
      <c r="BS6" s="414"/>
      <c r="BT6" s="414"/>
      <c r="BU6" s="415"/>
      <c r="BV6" s="413">
        <v>688495</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99.9</v>
      </c>
      <c r="CU6" s="560"/>
      <c r="CV6" s="560"/>
      <c r="CW6" s="560"/>
      <c r="CX6" s="560"/>
      <c r="CY6" s="560"/>
      <c r="CZ6" s="560"/>
      <c r="DA6" s="561"/>
      <c r="DB6" s="559">
        <v>105.1</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13866</v>
      </c>
      <c r="BO7" s="414"/>
      <c r="BP7" s="414"/>
      <c r="BQ7" s="414"/>
      <c r="BR7" s="414"/>
      <c r="BS7" s="414"/>
      <c r="BT7" s="414"/>
      <c r="BU7" s="415"/>
      <c r="BV7" s="413">
        <v>2237</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4852711</v>
      </c>
      <c r="CU7" s="414"/>
      <c r="CV7" s="414"/>
      <c r="CW7" s="414"/>
      <c r="CX7" s="414"/>
      <c r="CY7" s="414"/>
      <c r="CZ7" s="414"/>
      <c r="DA7" s="415"/>
      <c r="DB7" s="413">
        <v>4648657</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696604</v>
      </c>
      <c r="BO8" s="414"/>
      <c r="BP8" s="414"/>
      <c r="BQ8" s="414"/>
      <c r="BR8" s="414"/>
      <c r="BS8" s="414"/>
      <c r="BT8" s="414"/>
      <c r="BU8" s="415"/>
      <c r="BV8" s="413">
        <v>686258</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0.28999999999999998</v>
      </c>
      <c r="CU8" s="523"/>
      <c r="CV8" s="523"/>
      <c r="CW8" s="523"/>
      <c r="CX8" s="523"/>
      <c r="CY8" s="523"/>
      <c r="CZ8" s="523"/>
      <c r="DA8" s="524"/>
      <c r="DB8" s="522">
        <v>0.28000000000000003</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16789</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10346</v>
      </c>
      <c r="BO9" s="414"/>
      <c r="BP9" s="414"/>
      <c r="BQ9" s="414"/>
      <c r="BR9" s="414"/>
      <c r="BS9" s="414"/>
      <c r="BT9" s="414"/>
      <c r="BU9" s="415"/>
      <c r="BV9" s="413">
        <v>-21743</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15.8</v>
      </c>
      <c r="CU9" s="384"/>
      <c r="CV9" s="384"/>
      <c r="CW9" s="384"/>
      <c r="CX9" s="384"/>
      <c r="CY9" s="384"/>
      <c r="CZ9" s="384"/>
      <c r="DA9" s="385"/>
      <c r="DB9" s="383">
        <v>16.2</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18264</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201020</v>
      </c>
      <c r="BO10" s="414"/>
      <c r="BP10" s="414"/>
      <c r="BQ10" s="414"/>
      <c r="BR10" s="414"/>
      <c r="BS10" s="414"/>
      <c r="BT10" s="414"/>
      <c r="BU10" s="415"/>
      <c r="BV10" s="413">
        <v>1020</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17825</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t="s">
        <v>117</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17729</v>
      </c>
      <c r="S13" s="515"/>
      <c r="T13" s="515"/>
      <c r="U13" s="515"/>
      <c r="V13" s="516"/>
      <c r="W13" s="502" t="s">
        <v>120</v>
      </c>
      <c r="X13" s="426"/>
      <c r="Y13" s="426"/>
      <c r="Z13" s="426"/>
      <c r="AA13" s="426"/>
      <c r="AB13" s="427"/>
      <c r="AC13" s="389">
        <v>162</v>
      </c>
      <c r="AD13" s="390"/>
      <c r="AE13" s="390"/>
      <c r="AF13" s="390"/>
      <c r="AG13" s="391"/>
      <c r="AH13" s="389">
        <v>199</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211366</v>
      </c>
      <c r="BO13" s="414"/>
      <c r="BP13" s="414"/>
      <c r="BQ13" s="414"/>
      <c r="BR13" s="414"/>
      <c r="BS13" s="414"/>
      <c r="BT13" s="414"/>
      <c r="BU13" s="415"/>
      <c r="BV13" s="413">
        <v>-20723</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9.5</v>
      </c>
      <c r="CU13" s="384"/>
      <c r="CV13" s="384"/>
      <c r="CW13" s="384"/>
      <c r="CX13" s="384"/>
      <c r="CY13" s="384"/>
      <c r="CZ13" s="384"/>
      <c r="DA13" s="385"/>
      <c r="DB13" s="383">
        <v>10.199999999999999</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125</v>
      </c>
      <c r="M14" s="543"/>
      <c r="N14" s="543"/>
      <c r="O14" s="543"/>
      <c r="P14" s="543"/>
      <c r="Q14" s="544"/>
      <c r="R14" s="514">
        <v>18258</v>
      </c>
      <c r="S14" s="515"/>
      <c r="T14" s="515"/>
      <c r="U14" s="515"/>
      <c r="V14" s="516"/>
      <c r="W14" s="517"/>
      <c r="X14" s="429"/>
      <c r="Y14" s="429"/>
      <c r="Z14" s="429"/>
      <c r="AA14" s="429"/>
      <c r="AB14" s="430"/>
      <c r="AC14" s="507">
        <v>2.6</v>
      </c>
      <c r="AD14" s="508"/>
      <c r="AE14" s="508"/>
      <c r="AF14" s="508"/>
      <c r="AG14" s="509"/>
      <c r="AH14" s="507">
        <v>2.9</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61</v>
      </c>
      <c r="CU14" s="486"/>
      <c r="CV14" s="486"/>
      <c r="CW14" s="486"/>
      <c r="CX14" s="486"/>
      <c r="CY14" s="486"/>
      <c r="CZ14" s="486"/>
      <c r="DA14" s="487"/>
      <c r="DB14" s="518">
        <v>68.5</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18170</v>
      </c>
      <c r="S15" s="515"/>
      <c r="T15" s="515"/>
      <c r="U15" s="515"/>
      <c r="V15" s="516"/>
      <c r="W15" s="502" t="s">
        <v>127</v>
      </c>
      <c r="X15" s="426"/>
      <c r="Y15" s="426"/>
      <c r="Z15" s="426"/>
      <c r="AA15" s="426"/>
      <c r="AB15" s="427"/>
      <c r="AC15" s="389">
        <v>1669</v>
      </c>
      <c r="AD15" s="390"/>
      <c r="AE15" s="390"/>
      <c r="AF15" s="390"/>
      <c r="AG15" s="391"/>
      <c r="AH15" s="389">
        <v>2113</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1270305</v>
      </c>
      <c r="BO15" s="409"/>
      <c r="BP15" s="409"/>
      <c r="BQ15" s="409"/>
      <c r="BR15" s="409"/>
      <c r="BS15" s="409"/>
      <c r="BT15" s="409"/>
      <c r="BU15" s="410"/>
      <c r="BV15" s="408">
        <v>1170264</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26.4</v>
      </c>
      <c r="AD16" s="508"/>
      <c r="AE16" s="508"/>
      <c r="AF16" s="508"/>
      <c r="AG16" s="509"/>
      <c r="AH16" s="507">
        <v>30.6</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4272110</v>
      </c>
      <c r="BO16" s="414"/>
      <c r="BP16" s="414"/>
      <c r="BQ16" s="414"/>
      <c r="BR16" s="414"/>
      <c r="BS16" s="414"/>
      <c r="BT16" s="414"/>
      <c r="BU16" s="415"/>
      <c r="BV16" s="413">
        <v>4072076</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133</v>
      </c>
      <c r="N17" s="497"/>
      <c r="O17" s="497"/>
      <c r="P17" s="497"/>
      <c r="Q17" s="498"/>
      <c r="R17" s="499" t="s">
        <v>131</v>
      </c>
      <c r="S17" s="500"/>
      <c r="T17" s="500"/>
      <c r="U17" s="500"/>
      <c r="V17" s="501"/>
      <c r="W17" s="502" t="s">
        <v>134</v>
      </c>
      <c r="X17" s="426"/>
      <c r="Y17" s="426"/>
      <c r="Z17" s="426"/>
      <c r="AA17" s="426"/>
      <c r="AB17" s="427"/>
      <c r="AC17" s="389">
        <v>4493</v>
      </c>
      <c r="AD17" s="390"/>
      <c r="AE17" s="390"/>
      <c r="AF17" s="390"/>
      <c r="AG17" s="391"/>
      <c r="AH17" s="389">
        <v>4569</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1591510</v>
      </c>
      <c r="BO17" s="414"/>
      <c r="BP17" s="414"/>
      <c r="BQ17" s="414"/>
      <c r="BR17" s="414"/>
      <c r="BS17" s="414"/>
      <c r="BT17" s="414"/>
      <c r="BU17" s="415"/>
      <c r="BV17" s="413">
        <v>1489832</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136</v>
      </c>
      <c r="C18" s="476"/>
      <c r="D18" s="476"/>
      <c r="E18" s="477"/>
      <c r="F18" s="477"/>
      <c r="G18" s="477"/>
      <c r="H18" s="477"/>
      <c r="I18" s="477"/>
      <c r="J18" s="477"/>
      <c r="K18" s="477"/>
      <c r="L18" s="478">
        <v>36.14</v>
      </c>
      <c r="M18" s="478"/>
      <c r="N18" s="478"/>
      <c r="O18" s="478"/>
      <c r="P18" s="478"/>
      <c r="Q18" s="478"/>
      <c r="R18" s="479"/>
      <c r="S18" s="479"/>
      <c r="T18" s="479"/>
      <c r="U18" s="479"/>
      <c r="V18" s="480"/>
      <c r="W18" s="494"/>
      <c r="X18" s="495"/>
      <c r="Y18" s="495"/>
      <c r="Z18" s="495"/>
      <c r="AA18" s="495"/>
      <c r="AB18" s="503"/>
      <c r="AC18" s="377">
        <v>71</v>
      </c>
      <c r="AD18" s="378"/>
      <c r="AE18" s="378"/>
      <c r="AF18" s="378"/>
      <c r="AG18" s="481"/>
      <c r="AH18" s="377">
        <v>66.3</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4672529</v>
      </c>
      <c r="BO18" s="414"/>
      <c r="BP18" s="414"/>
      <c r="BQ18" s="414"/>
      <c r="BR18" s="414"/>
      <c r="BS18" s="414"/>
      <c r="BT18" s="414"/>
      <c r="BU18" s="415"/>
      <c r="BV18" s="413">
        <v>4654861</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138</v>
      </c>
      <c r="C19" s="476"/>
      <c r="D19" s="476"/>
      <c r="E19" s="477"/>
      <c r="F19" s="477"/>
      <c r="G19" s="477"/>
      <c r="H19" s="477"/>
      <c r="I19" s="477"/>
      <c r="J19" s="477"/>
      <c r="K19" s="477"/>
      <c r="L19" s="483">
        <v>465</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6222352</v>
      </c>
      <c r="BO19" s="414"/>
      <c r="BP19" s="414"/>
      <c r="BQ19" s="414"/>
      <c r="BR19" s="414"/>
      <c r="BS19" s="414"/>
      <c r="BT19" s="414"/>
      <c r="BU19" s="415"/>
      <c r="BV19" s="413">
        <v>5915984</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140</v>
      </c>
      <c r="C20" s="476"/>
      <c r="D20" s="476"/>
      <c r="E20" s="477"/>
      <c r="F20" s="477"/>
      <c r="G20" s="477"/>
      <c r="H20" s="477"/>
      <c r="I20" s="477"/>
      <c r="J20" s="477"/>
      <c r="K20" s="477"/>
      <c r="L20" s="483">
        <v>7349</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12733101</v>
      </c>
      <c r="BO23" s="414"/>
      <c r="BP23" s="414"/>
      <c r="BQ23" s="414"/>
      <c r="BR23" s="414"/>
      <c r="BS23" s="414"/>
      <c r="BT23" s="414"/>
      <c r="BU23" s="415"/>
      <c r="BV23" s="413">
        <v>12205474</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149</v>
      </c>
      <c r="F24" s="387"/>
      <c r="G24" s="387"/>
      <c r="H24" s="387"/>
      <c r="I24" s="387"/>
      <c r="J24" s="387"/>
      <c r="K24" s="388"/>
      <c r="L24" s="389">
        <v>1</v>
      </c>
      <c r="M24" s="390"/>
      <c r="N24" s="390"/>
      <c r="O24" s="390"/>
      <c r="P24" s="391"/>
      <c r="Q24" s="389">
        <v>7050</v>
      </c>
      <c r="R24" s="390"/>
      <c r="S24" s="390"/>
      <c r="T24" s="390"/>
      <c r="U24" s="390"/>
      <c r="V24" s="391"/>
      <c r="W24" s="455"/>
      <c r="X24" s="446"/>
      <c r="Y24" s="447"/>
      <c r="Z24" s="386" t="s">
        <v>150</v>
      </c>
      <c r="AA24" s="387"/>
      <c r="AB24" s="387"/>
      <c r="AC24" s="387"/>
      <c r="AD24" s="387"/>
      <c r="AE24" s="387"/>
      <c r="AF24" s="387"/>
      <c r="AG24" s="388"/>
      <c r="AH24" s="389">
        <v>191</v>
      </c>
      <c r="AI24" s="390"/>
      <c r="AJ24" s="390"/>
      <c r="AK24" s="390"/>
      <c r="AL24" s="391"/>
      <c r="AM24" s="389">
        <v>596302</v>
      </c>
      <c r="AN24" s="390"/>
      <c r="AO24" s="390"/>
      <c r="AP24" s="390"/>
      <c r="AQ24" s="390"/>
      <c r="AR24" s="391"/>
      <c r="AS24" s="389">
        <v>3122</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11776330</v>
      </c>
      <c r="BO24" s="414"/>
      <c r="BP24" s="414"/>
      <c r="BQ24" s="414"/>
      <c r="BR24" s="414"/>
      <c r="BS24" s="414"/>
      <c r="BT24" s="414"/>
      <c r="BU24" s="415"/>
      <c r="BV24" s="413">
        <v>11253901</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152</v>
      </c>
      <c r="F25" s="387"/>
      <c r="G25" s="387"/>
      <c r="H25" s="387"/>
      <c r="I25" s="387"/>
      <c r="J25" s="387"/>
      <c r="K25" s="388"/>
      <c r="L25" s="389">
        <v>1</v>
      </c>
      <c r="M25" s="390"/>
      <c r="N25" s="390"/>
      <c r="O25" s="390"/>
      <c r="P25" s="391"/>
      <c r="Q25" s="389">
        <v>5720</v>
      </c>
      <c r="R25" s="390"/>
      <c r="S25" s="390"/>
      <c r="T25" s="390"/>
      <c r="U25" s="390"/>
      <c r="V25" s="391"/>
      <c r="W25" s="455"/>
      <c r="X25" s="446"/>
      <c r="Y25" s="447"/>
      <c r="Z25" s="386" t="s">
        <v>153</v>
      </c>
      <c r="AA25" s="387"/>
      <c r="AB25" s="387"/>
      <c r="AC25" s="387"/>
      <c r="AD25" s="387"/>
      <c r="AE25" s="387"/>
      <c r="AF25" s="387"/>
      <c r="AG25" s="388"/>
      <c r="AH25" s="389" t="s">
        <v>117</v>
      </c>
      <c r="AI25" s="390"/>
      <c r="AJ25" s="390"/>
      <c r="AK25" s="390"/>
      <c r="AL25" s="391"/>
      <c r="AM25" s="389" t="s">
        <v>117</v>
      </c>
      <c r="AN25" s="390"/>
      <c r="AO25" s="390"/>
      <c r="AP25" s="390"/>
      <c r="AQ25" s="390"/>
      <c r="AR25" s="391"/>
      <c r="AS25" s="389" t="s">
        <v>117</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629311</v>
      </c>
      <c r="BO25" s="409"/>
      <c r="BP25" s="409"/>
      <c r="BQ25" s="409"/>
      <c r="BR25" s="409"/>
      <c r="BS25" s="409"/>
      <c r="BT25" s="409"/>
      <c r="BU25" s="410"/>
      <c r="BV25" s="408">
        <v>414740</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155</v>
      </c>
      <c r="F26" s="387"/>
      <c r="G26" s="387"/>
      <c r="H26" s="387"/>
      <c r="I26" s="387"/>
      <c r="J26" s="387"/>
      <c r="K26" s="388"/>
      <c r="L26" s="389">
        <v>1</v>
      </c>
      <c r="M26" s="390"/>
      <c r="N26" s="390"/>
      <c r="O26" s="390"/>
      <c r="P26" s="391"/>
      <c r="Q26" s="389">
        <v>5150</v>
      </c>
      <c r="R26" s="390"/>
      <c r="S26" s="390"/>
      <c r="T26" s="390"/>
      <c r="U26" s="390"/>
      <c r="V26" s="391"/>
      <c r="W26" s="455"/>
      <c r="X26" s="446"/>
      <c r="Y26" s="447"/>
      <c r="Z26" s="386" t="s">
        <v>156</v>
      </c>
      <c r="AA26" s="468"/>
      <c r="AB26" s="468"/>
      <c r="AC26" s="468"/>
      <c r="AD26" s="468"/>
      <c r="AE26" s="468"/>
      <c r="AF26" s="468"/>
      <c r="AG26" s="469"/>
      <c r="AH26" s="389">
        <v>12</v>
      </c>
      <c r="AI26" s="390"/>
      <c r="AJ26" s="390"/>
      <c r="AK26" s="390"/>
      <c r="AL26" s="391"/>
      <c r="AM26" s="389">
        <v>43224</v>
      </c>
      <c r="AN26" s="390"/>
      <c r="AO26" s="390"/>
      <c r="AP26" s="390"/>
      <c r="AQ26" s="390"/>
      <c r="AR26" s="391"/>
      <c r="AS26" s="389">
        <v>3602</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158</v>
      </c>
      <c r="F27" s="387"/>
      <c r="G27" s="387"/>
      <c r="H27" s="387"/>
      <c r="I27" s="387"/>
      <c r="J27" s="387"/>
      <c r="K27" s="388"/>
      <c r="L27" s="389">
        <v>1</v>
      </c>
      <c r="M27" s="390"/>
      <c r="N27" s="390"/>
      <c r="O27" s="390"/>
      <c r="P27" s="391"/>
      <c r="Q27" s="389">
        <v>2985</v>
      </c>
      <c r="R27" s="390"/>
      <c r="S27" s="390"/>
      <c r="T27" s="390"/>
      <c r="U27" s="390"/>
      <c r="V27" s="391"/>
      <c r="W27" s="455"/>
      <c r="X27" s="446"/>
      <c r="Y27" s="447"/>
      <c r="Z27" s="386" t="s">
        <v>159</v>
      </c>
      <c r="AA27" s="387"/>
      <c r="AB27" s="387"/>
      <c r="AC27" s="387"/>
      <c r="AD27" s="387"/>
      <c r="AE27" s="387"/>
      <c r="AF27" s="387"/>
      <c r="AG27" s="388"/>
      <c r="AH27" s="389">
        <v>6</v>
      </c>
      <c r="AI27" s="390"/>
      <c r="AJ27" s="390"/>
      <c r="AK27" s="390"/>
      <c r="AL27" s="391"/>
      <c r="AM27" s="389">
        <v>18360</v>
      </c>
      <c r="AN27" s="390"/>
      <c r="AO27" s="390"/>
      <c r="AP27" s="390"/>
      <c r="AQ27" s="390"/>
      <c r="AR27" s="391"/>
      <c r="AS27" s="389">
        <v>3060</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t="s">
        <v>117</v>
      </c>
      <c r="BO27" s="417"/>
      <c r="BP27" s="417"/>
      <c r="BQ27" s="417"/>
      <c r="BR27" s="417"/>
      <c r="BS27" s="417"/>
      <c r="BT27" s="417"/>
      <c r="BU27" s="418"/>
      <c r="BV27" s="416" t="s">
        <v>117</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161</v>
      </c>
      <c r="F28" s="387"/>
      <c r="G28" s="387"/>
      <c r="H28" s="387"/>
      <c r="I28" s="387"/>
      <c r="J28" s="387"/>
      <c r="K28" s="388"/>
      <c r="L28" s="389">
        <v>1</v>
      </c>
      <c r="M28" s="390"/>
      <c r="N28" s="390"/>
      <c r="O28" s="390"/>
      <c r="P28" s="391"/>
      <c r="Q28" s="389">
        <v>2643</v>
      </c>
      <c r="R28" s="390"/>
      <c r="S28" s="390"/>
      <c r="T28" s="390"/>
      <c r="U28" s="390"/>
      <c r="V28" s="391"/>
      <c r="W28" s="455"/>
      <c r="X28" s="446"/>
      <c r="Y28" s="447"/>
      <c r="Z28" s="386" t="s">
        <v>162</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1475467</v>
      </c>
      <c r="BO28" s="409"/>
      <c r="BP28" s="409"/>
      <c r="BQ28" s="409"/>
      <c r="BR28" s="409"/>
      <c r="BS28" s="409"/>
      <c r="BT28" s="409"/>
      <c r="BU28" s="410"/>
      <c r="BV28" s="408">
        <v>1274447</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165</v>
      </c>
      <c r="F29" s="387"/>
      <c r="G29" s="387"/>
      <c r="H29" s="387"/>
      <c r="I29" s="387"/>
      <c r="J29" s="387"/>
      <c r="K29" s="388"/>
      <c r="L29" s="389">
        <v>14</v>
      </c>
      <c r="M29" s="390"/>
      <c r="N29" s="390"/>
      <c r="O29" s="390"/>
      <c r="P29" s="391"/>
      <c r="Q29" s="389">
        <v>2450</v>
      </c>
      <c r="R29" s="390"/>
      <c r="S29" s="390"/>
      <c r="T29" s="390"/>
      <c r="U29" s="390"/>
      <c r="V29" s="391"/>
      <c r="W29" s="456"/>
      <c r="X29" s="457"/>
      <c r="Y29" s="458"/>
      <c r="Z29" s="386" t="s">
        <v>166</v>
      </c>
      <c r="AA29" s="387"/>
      <c r="AB29" s="387"/>
      <c r="AC29" s="387"/>
      <c r="AD29" s="387"/>
      <c r="AE29" s="387"/>
      <c r="AF29" s="387"/>
      <c r="AG29" s="388"/>
      <c r="AH29" s="389">
        <v>197</v>
      </c>
      <c r="AI29" s="390"/>
      <c r="AJ29" s="390"/>
      <c r="AK29" s="390"/>
      <c r="AL29" s="391"/>
      <c r="AM29" s="389">
        <v>614662</v>
      </c>
      <c r="AN29" s="390"/>
      <c r="AO29" s="390"/>
      <c r="AP29" s="390"/>
      <c r="AQ29" s="390"/>
      <c r="AR29" s="391"/>
      <c r="AS29" s="389">
        <v>3120</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v>425363</v>
      </c>
      <c r="BO29" s="414"/>
      <c r="BP29" s="414"/>
      <c r="BQ29" s="414"/>
      <c r="BR29" s="414"/>
      <c r="BS29" s="414"/>
      <c r="BT29" s="414"/>
      <c r="BU29" s="415"/>
      <c r="BV29" s="413">
        <v>425023</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95.3</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1093620</v>
      </c>
      <c r="BO30" s="417"/>
      <c r="BP30" s="417"/>
      <c r="BQ30" s="417"/>
      <c r="BR30" s="417"/>
      <c r="BS30" s="417"/>
      <c r="BT30" s="417"/>
      <c r="BU30" s="418"/>
      <c r="BV30" s="416">
        <v>1092718</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4</v>
      </c>
      <c r="V34" s="373"/>
      <c r="W34" s="372" t="str">
        <f>IF('各会計、関係団体の財政状況及び健全化判断比率'!B28="","",'各会計、関係団体の財政状況及び健全化判断比率'!B28)</f>
        <v>国民健康保険事業勘定特別会計</v>
      </c>
      <c r="X34" s="372"/>
      <c r="Y34" s="372"/>
      <c r="Z34" s="372"/>
      <c r="AA34" s="372"/>
      <c r="AB34" s="372"/>
      <c r="AC34" s="372"/>
      <c r="AD34" s="372"/>
      <c r="AE34" s="372"/>
      <c r="AF34" s="372"/>
      <c r="AG34" s="372"/>
      <c r="AH34" s="372"/>
      <c r="AI34" s="372"/>
      <c r="AJ34" s="372"/>
      <c r="AK34" s="372"/>
      <c r="AL34" s="165"/>
      <c r="AM34" s="373">
        <f>IF(AO34="","",MAX(C34:D43,U34:V43)+1)</f>
        <v>6</v>
      </c>
      <c r="AN34" s="373"/>
      <c r="AO34" s="372" t="str">
        <f>IF('各会計、関係団体の財政状況及び健全化判断比率'!B30="","",'各会計、関係団体の財政状況及び健全化判断比率'!B30)</f>
        <v>水道事業会計</v>
      </c>
      <c r="AP34" s="372"/>
      <c r="AQ34" s="372"/>
      <c r="AR34" s="372"/>
      <c r="AS34" s="372"/>
      <c r="AT34" s="372"/>
      <c r="AU34" s="372"/>
      <c r="AV34" s="372"/>
      <c r="AW34" s="372"/>
      <c r="AX34" s="372"/>
      <c r="AY34" s="372"/>
      <c r="AZ34" s="372"/>
      <c r="BA34" s="372"/>
      <c r="BB34" s="372"/>
      <c r="BC34" s="372"/>
      <c r="BD34" s="165"/>
      <c r="BE34" s="373" t="str">
        <f>IF(BG34="","",MAX(C34:D43,U34:V43,AM34:AN43)+1)</f>
        <v/>
      </c>
      <c r="BF34" s="373"/>
      <c r="BG34" s="372"/>
      <c r="BH34" s="372"/>
      <c r="BI34" s="372"/>
      <c r="BJ34" s="372"/>
      <c r="BK34" s="372"/>
      <c r="BL34" s="372"/>
      <c r="BM34" s="372"/>
      <c r="BN34" s="372"/>
      <c r="BO34" s="372"/>
      <c r="BP34" s="372"/>
      <c r="BQ34" s="372"/>
      <c r="BR34" s="372"/>
      <c r="BS34" s="372"/>
      <c r="BT34" s="372"/>
      <c r="BU34" s="372"/>
      <c r="BV34" s="165"/>
      <c r="BW34" s="373">
        <f>IF(BY34="","",MAX(C34:D43,U34:V43,AM34:AN43,BE34:BF43)+1)</f>
        <v>7</v>
      </c>
      <c r="BX34" s="373"/>
      <c r="BY34" s="372" t="str">
        <f>IF('各会計、関係団体の財政状況及び健全化判断比率'!B68="","",'各会計、関係団体の財政状況及び健全化判断比率'!B68)</f>
        <v>福岡県市町村消防団員等公務災害補償組合（一般会計）</v>
      </c>
      <c r="BZ34" s="372"/>
      <c r="CA34" s="372"/>
      <c r="CB34" s="372"/>
      <c r="CC34" s="372"/>
      <c r="CD34" s="372"/>
      <c r="CE34" s="372"/>
      <c r="CF34" s="372"/>
      <c r="CG34" s="372"/>
      <c r="CH34" s="372"/>
      <c r="CI34" s="372"/>
      <c r="CJ34" s="372"/>
      <c r="CK34" s="372"/>
      <c r="CL34" s="372"/>
      <c r="CM34" s="372"/>
      <c r="CN34" s="165"/>
      <c r="CO34" s="373">
        <f>IF(CQ34="","",MAX(C34:D43,U34:V43,AM34:AN43,BE34:BF43,BW34:BX43)+1)</f>
        <v>17</v>
      </c>
      <c r="CP34" s="373"/>
      <c r="CQ34" s="372" t="str">
        <f>IF('各会計、関係団体の財政状況及び健全化判断比率'!BS7="","",'各会計、関係団体の財政状況及び健全化判断比率'!BS7)</f>
        <v>川崎町立病院</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学校給食センター特別会計</v>
      </c>
      <c r="F35" s="372"/>
      <c r="G35" s="372"/>
      <c r="H35" s="372"/>
      <c r="I35" s="372"/>
      <c r="J35" s="372"/>
      <c r="K35" s="372"/>
      <c r="L35" s="372"/>
      <c r="M35" s="372"/>
      <c r="N35" s="372"/>
      <c r="O35" s="372"/>
      <c r="P35" s="372"/>
      <c r="Q35" s="372"/>
      <c r="R35" s="372"/>
      <c r="S35" s="372"/>
      <c r="T35" s="165"/>
      <c r="U35" s="373">
        <f>IF(W35="","",U34+1)</f>
        <v>5</v>
      </c>
      <c r="V35" s="373"/>
      <c r="W35" s="372" t="str">
        <f>IF('各会計、関係団体の財政状況及び健全化判断比率'!B29="","",'各会計、関係団体の財政状況及び健全化判断比率'!B29)</f>
        <v>後期高齢者医療特別会計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8</v>
      </c>
      <c r="BX35" s="373"/>
      <c r="BY35" s="372" t="str">
        <f>IF('各会計、関係団体の財政状況及び健全化判断比率'!B69="","",'各会計、関係団体の財政状況及び健全化判断比率'!B69)</f>
        <v>福岡県市町村職員退職手当組合（一般会計）</v>
      </c>
      <c r="BZ35" s="372"/>
      <c r="CA35" s="372"/>
      <c r="CB35" s="372"/>
      <c r="CC35" s="372"/>
      <c r="CD35" s="372"/>
      <c r="CE35" s="372"/>
      <c r="CF35" s="372"/>
      <c r="CG35" s="372"/>
      <c r="CH35" s="372"/>
      <c r="CI35" s="372"/>
      <c r="CJ35" s="372"/>
      <c r="CK35" s="372"/>
      <c r="CL35" s="372"/>
      <c r="CM35" s="372"/>
      <c r="CN35" s="165"/>
      <c r="CO35" s="373">
        <f t="shared" ref="CO35:CO43" si="3">IF(CQ35="","",CO34+1)</f>
        <v>18</v>
      </c>
      <c r="CP35" s="373"/>
      <c r="CQ35" s="372" t="str">
        <f>IF('各会計、関係団体の財政状況及び健全化判断比率'!BS8="","",'各会計、関係団体の財政状況及び健全化判断比率'!BS8)</f>
        <v>川崎Ｄｅ・愛</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v>
      </c>
      <c r="DH35" s="374"/>
      <c r="DI35" s="169"/>
      <c r="DJ35" s="137"/>
      <c r="DK35" s="137"/>
      <c r="DL35" s="137"/>
      <c r="DM35" s="137"/>
      <c r="DN35" s="137"/>
      <c r="DO35" s="137"/>
    </row>
    <row r="36" spans="1:119" ht="32.25" customHeight="1">
      <c r="A36" s="138"/>
      <c r="B36" s="164"/>
      <c r="C36" s="373">
        <f>IF(E36="","",C35+1)</f>
        <v>3</v>
      </c>
      <c r="D36" s="373"/>
      <c r="E36" s="372" t="str">
        <f>IF('各会計、関係団体の財政状況及び健全化判断比率'!B9="","",'各会計、関係団体の財政状況及び健全化判断比率'!B9)</f>
        <v>住宅新築資金等貸付事業特別会計</v>
      </c>
      <c r="F36" s="372"/>
      <c r="G36" s="372"/>
      <c r="H36" s="372"/>
      <c r="I36" s="372"/>
      <c r="J36" s="372"/>
      <c r="K36" s="372"/>
      <c r="L36" s="372"/>
      <c r="M36" s="372"/>
      <c r="N36" s="372"/>
      <c r="O36" s="372"/>
      <c r="P36" s="372"/>
      <c r="Q36" s="372"/>
      <c r="R36" s="372"/>
      <c r="S36" s="372"/>
      <c r="T36" s="165"/>
      <c r="U36" s="373" t="str">
        <f t="shared" ref="U36:U43" si="4">IF(W36="","",U35+1)</f>
        <v/>
      </c>
      <c r="V36" s="373"/>
      <c r="W36" s="372"/>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9</v>
      </c>
      <c r="BX36" s="373"/>
      <c r="BY36" s="372" t="str">
        <f>IF('各会計、関係団体の財政状況及び健全化判断比率'!B70="","",'各会計、関係団体の財政状況及び健全化判断比率'!B70)</f>
        <v>福岡県市町村職員退職手当組合（基金特別会計）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10</v>
      </c>
      <c r="BX37" s="373"/>
      <c r="BY37" s="372" t="str">
        <f>IF('各会計、関係団体の財政状況及び健全化判断比率'!B71="","",'各会計、関係団体の財政状況及び健全化判断比率'!B71)</f>
        <v>福岡県自治会館管理組合（一般会計）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11</v>
      </c>
      <c r="BX38" s="373"/>
      <c r="BY38" s="372" t="str">
        <f>IF('各会計、関係団体の財政状況及び健全化判断比率'!B72="","",'各会計、関係団体の財政状況及び健全化判断比率'!B72)</f>
        <v>福岡県田川地区消防組合（一般会計）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12</v>
      </c>
      <c r="BX39" s="373"/>
      <c r="BY39" s="372" t="str">
        <f>IF('各会計、関係団体の財政状況及び健全化判断比率'!B73="","",'各会計、関係団体の財政状況及び健全化判断比率'!B73)</f>
        <v>田川郡東部環境衛生施設組合（一般会計）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13</v>
      </c>
      <c r="BX40" s="373"/>
      <c r="BY40" s="372" t="str">
        <f>IF('各会計、関係団体の財政状況及び健全化判断比率'!B74="","",'各会計、関係団体の財政状況及び健全化判断比率'!B74)</f>
        <v>田川地区斎場組合（一般会計）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14</v>
      </c>
      <c r="BX41" s="373"/>
      <c r="BY41" s="372" t="str">
        <f>IF('各会計、関係団体の財政状況及び健全化判断比率'!B75="","",'各会計、関係団体の財政状況及び健全化判断比率'!B75)</f>
        <v>福岡県自治振興組合（一般会計）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15</v>
      </c>
      <c r="BX42" s="373"/>
      <c r="BY42" s="372" t="str">
        <f>IF('各会計、関係団体の財政状況及び健全化判断比率'!B76="","",'各会計、関係団体の財政状況及び健全化判断比率'!B76)</f>
        <v>福岡県自治振興組合（公文書館事業特別会計）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16</v>
      </c>
      <c r="BX43" s="373"/>
      <c r="BY43" s="372" t="str">
        <f>IF('各会計、関係団体の財政状況及び健全化判断比率'!B77="","",'各会計、関係団体の財政状況及び健全化判断比率'!B77)</f>
        <v>田川地区清掃施設組合（一般会計）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509</v>
      </c>
      <c r="G33" s="29" t="s">
        <v>510</v>
      </c>
      <c r="H33" s="29" t="s">
        <v>511</v>
      </c>
      <c r="I33" s="29" t="s">
        <v>512</v>
      </c>
      <c r="J33" s="30" t="s">
        <v>513</v>
      </c>
      <c r="K33" s="22"/>
      <c r="L33" s="22"/>
      <c r="M33" s="22"/>
      <c r="N33" s="22"/>
      <c r="O33" s="22"/>
      <c r="P33" s="22"/>
    </row>
    <row r="34" spans="1:16" ht="39" customHeight="1">
      <c r="A34" s="22"/>
      <c r="B34" s="31"/>
      <c r="C34" s="1181" t="s">
        <v>515</v>
      </c>
      <c r="D34" s="1181"/>
      <c r="E34" s="1182"/>
      <c r="F34" s="32" t="s">
        <v>516</v>
      </c>
      <c r="G34" s="33" t="s">
        <v>517</v>
      </c>
      <c r="H34" s="33" t="s">
        <v>518</v>
      </c>
      <c r="I34" s="33" t="s">
        <v>519</v>
      </c>
      <c r="J34" s="34" t="s">
        <v>520</v>
      </c>
      <c r="K34" s="22"/>
      <c r="L34" s="22"/>
      <c r="M34" s="22"/>
      <c r="N34" s="22"/>
      <c r="O34" s="22"/>
      <c r="P34" s="22"/>
    </row>
    <row r="35" spans="1:16" ht="39" customHeight="1">
      <c r="A35" s="22"/>
      <c r="B35" s="35"/>
      <c r="C35" s="1175" t="s">
        <v>521</v>
      </c>
      <c r="D35" s="1176"/>
      <c r="E35" s="1177"/>
      <c r="F35" s="36" t="s">
        <v>522</v>
      </c>
      <c r="G35" s="37" t="s">
        <v>523</v>
      </c>
      <c r="H35" s="37" t="s">
        <v>524</v>
      </c>
      <c r="I35" s="37" t="s">
        <v>525</v>
      </c>
      <c r="J35" s="38" t="s">
        <v>526</v>
      </c>
      <c r="K35" s="22"/>
      <c r="L35" s="22"/>
      <c r="M35" s="22"/>
      <c r="N35" s="22"/>
      <c r="O35" s="22"/>
      <c r="P35" s="22"/>
    </row>
    <row r="36" spans="1:16" ht="39" customHeight="1">
      <c r="A36" s="22"/>
      <c r="B36" s="35"/>
      <c r="C36" s="1175" t="s">
        <v>527</v>
      </c>
      <c r="D36" s="1176"/>
      <c r="E36" s="1177"/>
      <c r="F36" s="36" t="s">
        <v>528</v>
      </c>
      <c r="G36" s="37" t="s">
        <v>528</v>
      </c>
      <c r="H36" s="37" t="s">
        <v>528</v>
      </c>
      <c r="I36" s="37" t="s">
        <v>528</v>
      </c>
      <c r="J36" s="38" t="s">
        <v>529</v>
      </c>
      <c r="K36" s="22"/>
      <c r="L36" s="22"/>
      <c r="M36" s="22"/>
      <c r="N36" s="22"/>
      <c r="O36" s="22"/>
      <c r="P36" s="22"/>
    </row>
    <row r="37" spans="1:16" ht="39" customHeight="1">
      <c r="A37" s="22"/>
      <c r="B37" s="35"/>
      <c r="C37" s="1175" t="s">
        <v>530</v>
      </c>
      <c r="D37" s="1176"/>
      <c r="E37" s="1177"/>
      <c r="F37" s="36">
        <v>27.59</v>
      </c>
      <c r="G37" s="37">
        <v>27.46</v>
      </c>
      <c r="H37" s="37">
        <v>27.82</v>
      </c>
      <c r="I37" s="37">
        <v>27.14</v>
      </c>
      <c r="J37" s="38">
        <v>26</v>
      </c>
      <c r="K37" s="22"/>
      <c r="L37" s="22"/>
      <c r="M37" s="22"/>
      <c r="N37" s="22"/>
      <c r="O37" s="22"/>
      <c r="P37" s="22"/>
    </row>
    <row r="38" spans="1:16" ht="39" customHeight="1">
      <c r="A38" s="22"/>
      <c r="B38" s="35"/>
      <c r="C38" s="1175" t="s">
        <v>531</v>
      </c>
      <c r="D38" s="1176"/>
      <c r="E38" s="1177"/>
      <c r="F38" s="36">
        <v>1.03</v>
      </c>
      <c r="G38" s="37">
        <v>1.75</v>
      </c>
      <c r="H38" s="37">
        <v>1.53</v>
      </c>
      <c r="I38" s="37">
        <v>1.4</v>
      </c>
      <c r="J38" s="38">
        <v>1.22</v>
      </c>
      <c r="K38" s="22"/>
      <c r="L38" s="22"/>
      <c r="M38" s="22"/>
      <c r="N38" s="22"/>
      <c r="O38" s="22"/>
      <c r="P38" s="22"/>
    </row>
    <row r="39" spans="1:16" ht="39" customHeight="1">
      <c r="A39" s="22"/>
      <c r="B39" s="35"/>
      <c r="C39" s="1175" t="s">
        <v>532</v>
      </c>
      <c r="D39" s="1176"/>
      <c r="E39" s="1177"/>
      <c r="F39" s="36">
        <v>0.05</v>
      </c>
      <c r="G39" s="37">
        <v>0.06</v>
      </c>
      <c r="H39" s="37">
        <v>0.05</v>
      </c>
      <c r="I39" s="37">
        <v>0.05</v>
      </c>
      <c r="J39" s="38">
        <v>0.06</v>
      </c>
      <c r="K39" s="22"/>
      <c r="L39" s="22"/>
      <c r="M39" s="22"/>
      <c r="N39" s="22"/>
      <c r="O39" s="22"/>
      <c r="P39" s="22"/>
    </row>
    <row r="40" spans="1:16" ht="39" customHeight="1">
      <c r="A40" s="22"/>
      <c r="B40" s="35"/>
      <c r="C40" s="1175"/>
      <c r="D40" s="1176"/>
      <c r="E40" s="1177"/>
      <c r="F40" s="36"/>
      <c r="G40" s="37"/>
      <c r="H40" s="37"/>
      <c r="I40" s="37"/>
      <c r="J40" s="38"/>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533</v>
      </c>
      <c r="D42" s="1176"/>
      <c r="E42" s="1177"/>
      <c r="F42" s="36" t="s">
        <v>470</v>
      </c>
      <c r="G42" s="37" t="s">
        <v>470</v>
      </c>
      <c r="H42" s="37" t="s">
        <v>470</v>
      </c>
      <c r="I42" s="37" t="s">
        <v>470</v>
      </c>
      <c r="J42" s="38" t="s">
        <v>470</v>
      </c>
      <c r="K42" s="22"/>
      <c r="L42" s="22"/>
      <c r="M42" s="22"/>
      <c r="N42" s="22"/>
      <c r="O42" s="22"/>
      <c r="P42" s="22"/>
    </row>
    <row r="43" spans="1:16" ht="39" customHeight="1" thickBot="1">
      <c r="A43" s="22"/>
      <c r="B43" s="40"/>
      <c r="C43" s="1178" t="s">
        <v>534</v>
      </c>
      <c r="D43" s="1179"/>
      <c r="E43" s="1180"/>
      <c r="F43" s="41" t="s">
        <v>470</v>
      </c>
      <c r="G43" s="42" t="s">
        <v>470</v>
      </c>
      <c r="H43" s="42" t="s">
        <v>470</v>
      </c>
      <c r="I43" s="42" t="s">
        <v>470</v>
      </c>
      <c r="J43" s="43" t="s">
        <v>470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509</v>
      </c>
      <c r="L44" s="56" t="s">
        <v>510</v>
      </c>
      <c r="M44" s="56" t="s">
        <v>511</v>
      </c>
      <c r="N44" s="56" t="s">
        <v>512</v>
      </c>
      <c r="O44" s="57" t="s">
        <v>513</v>
      </c>
      <c r="P44" s="48"/>
      <c r="Q44" s="48"/>
      <c r="R44" s="48"/>
      <c r="S44" s="48"/>
      <c r="T44" s="48"/>
      <c r="U44" s="48"/>
    </row>
    <row r="45" spans="1:21" ht="30.75" customHeight="1">
      <c r="A45" s="48"/>
      <c r="B45" s="1191" t="s">
        <v>10</v>
      </c>
      <c r="C45" s="1192"/>
      <c r="D45" s="58"/>
      <c r="E45" s="1197" t="s">
        <v>11</v>
      </c>
      <c r="F45" s="1197"/>
      <c r="G45" s="1197"/>
      <c r="H45" s="1197"/>
      <c r="I45" s="1197"/>
      <c r="J45" s="1198"/>
      <c r="K45" s="59">
        <v>1562</v>
      </c>
      <c r="L45" s="60">
        <v>1495</v>
      </c>
      <c r="M45" s="60">
        <v>1391</v>
      </c>
      <c r="N45" s="60">
        <v>1366</v>
      </c>
      <c r="O45" s="61">
        <v>1389</v>
      </c>
      <c r="P45" s="48"/>
      <c r="Q45" s="48"/>
      <c r="R45" s="48"/>
      <c r="S45" s="48"/>
      <c r="T45" s="48"/>
      <c r="U45" s="48"/>
    </row>
    <row r="46" spans="1:21" ht="30.75" customHeight="1">
      <c r="A46" s="48"/>
      <c r="B46" s="1193"/>
      <c r="C46" s="1194"/>
      <c r="D46" s="62"/>
      <c r="E46" s="1185" t="s">
        <v>12</v>
      </c>
      <c r="F46" s="1185"/>
      <c r="G46" s="1185"/>
      <c r="H46" s="1185"/>
      <c r="I46" s="1185"/>
      <c r="J46" s="1186"/>
      <c r="K46" s="63" t="s">
        <v>470</v>
      </c>
      <c r="L46" s="64" t="s">
        <v>470</v>
      </c>
      <c r="M46" s="64" t="s">
        <v>470</v>
      </c>
      <c r="N46" s="64" t="s">
        <v>470</v>
      </c>
      <c r="O46" s="65" t="s">
        <v>470</v>
      </c>
      <c r="P46" s="48"/>
      <c r="Q46" s="48"/>
      <c r="R46" s="48"/>
      <c r="S46" s="48"/>
      <c r="T46" s="48"/>
      <c r="U46" s="48"/>
    </row>
    <row r="47" spans="1:21" ht="30.75" customHeight="1">
      <c r="A47" s="48"/>
      <c r="B47" s="1193"/>
      <c r="C47" s="1194"/>
      <c r="D47" s="62"/>
      <c r="E47" s="1185" t="s">
        <v>13</v>
      </c>
      <c r="F47" s="1185"/>
      <c r="G47" s="1185"/>
      <c r="H47" s="1185"/>
      <c r="I47" s="1185"/>
      <c r="J47" s="1186"/>
      <c r="K47" s="63" t="s">
        <v>470</v>
      </c>
      <c r="L47" s="64" t="s">
        <v>470</v>
      </c>
      <c r="M47" s="64" t="s">
        <v>470</v>
      </c>
      <c r="N47" s="64" t="s">
        <v>470</v>
      </c>
      <c r="O47" s="65" t="s">
        <v>470</v>
      </c>
      <c r="P47" s="48"/>
      <c r="Q47" s="48"/>
      <c r="R47" s="48"/>
      <c r="S47" s="48"/>
      <c r="T47" s="48"/>
      <c r="U47" s="48"/>
    </row>
    <row r="48" spans="1:21" ht="30.75" customHeight="1">
      <c r="A48" s="48"/>
      <c r="B48" s="1193"/>
      <c r="C48" s="1194"/>
      <c r="D48" s="62"/>
      <c r="E48" s="1185" t="s">
        <v>14</v>
      </c>
      <c r="F48" s="1185"/>
      <c r="G48" s="1185"/>
      <c r="H48" s="1185"/>
      <c r="I48" s="1185"/>
      <c r="J48" s="1186"/>
      <c r="K48" s="63">
        <v>3</v>
      </c>
      <c r="L48" s="64">
        <v>3</v>
      </c>
      <c r="M48" s="64">
        <v>3</v>
      </c>
      <c r="N48" s="64">
        <v>3</v>
      </c>
      <c r="O48" s="65">
        <v>3</v>
      </c>
      <c r="P48" s="48"/>
      <c r="Q48" s="48"/>
      <c r="R48" s="48"/>
      <c r="S48" s="48"/>
      <c r="T48" s="48"/>
      <c r="U48" s="48"/>
    </row>
    <row r="49" spans="1:21" ht="30.75" customHeight="1">
      <c r="A49" s="48"/>
      <c r="B49" s="1193"/>
      <c r="C49" s="1194"/>
      <c r="D49" s="62"/>
      <c r="E49" s="1185" t="s">
        <v>15</v>
      </c>
      <c r="F49" s="1185"/>
      <c r="G49" s="1185"/>
      <c r="H49" s="1185"/>
      <c r="I49" s="1185"/>
      <c r="J49" s="1186"/>
      <c r="K49" s="63">
        <v>61</v>
      </c>
      <c r="L49" s="64">
        <v>50</v>
      </c>
      <c r="M49" s="64">
        <v>35</v>
      </c>
      <c r="N49" s="64">
        <v>37</v>
      </c>
      <c r="O49" s="65">
        <v>77</v>
      </c>
      <c r="P49" s="48"/>
      <c r="Q49" s="48"/>
      <c r="R49" s="48"/>
      <c r="S49" s="48"/>
      <c r="T49" s="48"/>
      <c r="U49" s="48"/>
    </row>
    <row r="50" spans="1:21" ht="30.75" customHeight="1">
      <c r="A50" s="48"/>
      <c r="B50" s="1193"/>
      <c r="C50" s="1194"/>
      <c r="D50" s="62"/>
      <c r="E50" s="1185" t="s">
        <v>16</v>
      </c>
      <c r="F50" s="1185"/>
      <c r="G50" s="1185"/>
      <c r="H50" s="1185"/>
      <c r="I50" s="1185"/>
      <c r="J50" s="1186"/>
      <c r="K50" s="63" t="s">
        <v>470</v>
      </c>
      <c r="L50" s="64" t="s">
        <v>470</v>
      </c>
      <c r="M50" s="64" t="s">
        <v>470</v>
      </c>
      <c r="N50" s="64" t="s">
        <v>470</v>
      </c>
      <c r="O50" s="65" t="s">
        <v>470</v>
      </c>
      <c r="P50" s="48"/>
      <c r="Q50" s="48"/>
      <c r="R50" s="48"/>
      <c r="S50" s="48"/>
      <c r="T50" s="48"/>
      <c r="U50" s="48"/>
    </row>
    <row r="51" spans="1:21" ht="30.75" customHeight="1">
      <c r="A51" s="48"/>
      <c r="B51" s="1195"/>
      <c r="C51" s="1196"/>
      <c r="D51" s="66"/>
      <c r="E51" s="1185" t="s">
        <v>17</v>
      </c>
      <c r="F51" s="1185"/>
      <c r="G51" s="1185"/>
      <c r="H51" s="1185"/>
      <c r="I51" s="1185"/>
      <c r="J51" s="1186"/>
      <c r="K51" s="63">
        <v>1</v>
      </c>
      <c r="L51" s="64">
        <v>2</v>
      </c>
      <c r="M51" s="64">
        <v>2</v>
      </c>
      <c r="N51" s="64">
        <v>2</v>
      </c>
      <c r="O51" s="65">
        <v>2</v>
      </c>
      <c r="P51" s="48"/>
      <c r="Q51" s="48"/>
      <c r="R51" s="48"/>
      <c r="S51" s="48"/>
      <c r="T51" s="48"/>
      <c r="U51" s="48"/>
    </row>
    <row r="52" spans="1:21" ht="30.75" customHeight="1">
      <c r="A52" s="48"/>
      <c r="B52" s="1183" t="s">
        <v>18</v>
      </c>
      <c r="C52" s="1184"/>
      <c r="D52" s="66"/>
      <c r="E52" s="1185" t="s">
        <v>19</v>
      </c>
      <c r="F52" s="1185"/>
      <c r="G52" s="1185"/>
      <c r="H52" s="1185"/>
      <c r="I52" s="1185"/>
      <c r="J52" s="1186"/>
      <c r="K52" s="63">
        <v>1165</v>
      </c>
      <c r="L52" s="64">
        <v>1112</v>
      </c>
      <c r="M52" s="64">
        <v>1014</v>
      </c>
      <c r="N52" s="64">
        <v>1048</v>
      </c>
      <c r="O52" s="65">
        <v>1105</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462</v>
      </c>
      <c r="L53" s="69">
        <v>438</v>
      </c>
      <c r="M53" s="69">
        <v>417</v>
      </c>
      <c r="N53" s="69">
        <v>360</v>
      </c>
      <c r="O53" s="70">
        <v>366</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509</v>
      </c>
      <c r="J40" s="79" t="s">
        <v>510</v>
      </c>
      <c r="K40" s="79" t="s">
        <v>511</v>
      </c>
      <c r="L40" s="79" t="s">
        <v>512</v>
      </c>
      <c r="M40" s="80" t="s">
        <v>513</v>
      </c>
    </row>
    <row r="41" spans="2:13" ht="27.75" customHeight="1">
      <c r="B41" s="1211" t="s">
        <v>23</v>
      </c>
      <c r="C41" s="1212"/>
      <c r="D41" s="81"/>
      <c r="E41" s="1213" t="s">
        <v>24</v>
      </c>
      <c r="F41" s="1213"/>
      <c r="G41" s="1213"/>
      <c r="H41" s="1214"/>
      <c r="I41" s="82">
        <v>13186</v>
      </c>
      <c r="J41" s="83">
        <v>12815</v>
      </c>
      <c r="K41" s="83">
        <v>13231</v>
      </c>
      <c r="L41" s="83">
        <v>12955</v>
      </c>
      <c r="M41" s="84">
        <v>13380</v>
      </c>
    </row>
    <row r="42" spans="2:13" ht="27.75" customHeight="1">
      <c r="B42" s="1201"/>
      <c r="C42" s="1202"/>
      <c r="D42" s="85"/>
      <c r="E42" s="1205" t="s">
        <v>25</v>
      </c>
      <c r="F42" s="1205"/>
      <c r="G42" s="1205"/>
      <c r="H42" s="1206"/>
      <c r="I42" s="86" t="s">
        <v>470</v>
      </c>
      <c r="J42" s="87" t="s">
        <v>470</v>
      </c>
      <c r="K42" s="87" t="s">
        <v>470</v>
      </c>
      <c r="L42" s="87" t="s">
        <v>470</v>
      </c>
      <c r="M42" s="88" t="s">
        <v>470</v>
      </c>
    </row>
    <row r="43" spans="2:13" ht="27.75" customHeight="1">
      <c r="B43" s="1201"/>
      <c r="C43" s="1202"/>
      <c r="D43" s="85"/>
      <c r="E43" s="1205" t="s">
        <v>26</v>
      </c>
      <c r="F43" s="1205"/>
      <c r="G43" s="1205"/>
      <c r="H43" s="1206"/>
      <c r="I43" s="86">
        <v>22</v>
      </c>
      <c r="J43" s="87">
        <v>20</v>
      </c>
      <c r="K43" s="87">
        <v>21</v>
      </c>
      <c r="L43" s="87">
        <v>20</v>
      </c>
      <c r="M43" s="88">
        <v>18</v>
      </c>
    </row>
    <row r="44" spans="2:13" ht="27.75" customHeight="1">
      <c r="B44" s="1201"/>
      <c r="C44" s="1202"/>
      <c r="D44" s="85"/>
      <c r="E44" s="1205" t="s">
        <v>27</v>
      </c>
      <c r="F44" s="1205"/>
      <c r="G44" s="1205"/>
      <c r="H44" s="1206"/>
      <c r="I44" s="86">
        <v>196</v>
      </c>
      <c r="J44" s="87">
        <v>438</v>
      </c>
      <c r="K44" s="87">
        <v>467</v>
      </c>
      <c r="L44" s="87">
        <v>538</v>
      </c>
      <c r="M44" s="88">
        <v>463</v>
      </c>
    </row>
    <row r="45" spans="2:13" ht="27.75" customHeight="1">
      <c r="B45" s="1201"/>
      <c r="C45" s="1202"/>
      <c r="D45" s="85"/>
      <c r="E45" s="1205" t="s">
        <v>28</v>
      </c>
      <c r="F45" s="1205"/>
      <c r="G45" s="1205"/>
      <c r="H45" s="1206"/>
      <c r="I45" s="86">
        <v>2808</v>
      </c>
      <c r="J45" s="87">
        <v>2780</v>
      </c>
      <c r="K45" s="87">
        <v>2846</v>
      </c>
      <c r="L45" s="87">
        <v>2572</v>
      </c>
      <c r="M45" s="88">
        <v>2440</v>
      </c>
    </row>
    <row r="46" spans="2:13" ht="27.75" customHeight="1">
      <c r="B46" s="1201"/>
      <c r="C46" s="1202"/>
      <c r="D46" s="85"/>
      <c r="E46" s="1205" t="s">
        <v>29</v>
      </c>
      <c r="F46" s="1205"/>
      <c r="G46" s="1205"/>
      <c r="H46" s="1206"/>
      <c r="I46" s="86" t="s">
        <v>470</v>
      </c>
      <c r="J46" s="87" t="s">
        <v>470</v>
      </c>
      <c r="K46" s="87" t="s">
        <v>470</v>
      </c>
      <c r="L46" s="87" t="s">
        <v>470</v>
      </c>
      <c r="M46" s="88" t="s">
        <v>470</v>
      </c>
    </row>
    <row r="47" spans="2:13" ht="27.75" customHeight="1">
      <c r="B47" s="1201"/>
      <c r="C47" s="1202"/>
      <c r="D47" s="85"/>
      <c r="E47" s="1205" t="s">
        <v>30</v>
      </c>
      <c r="F47" s="1205"/>
      <c r="G47" s="1205"/>
      <c r="H47" s="1206"/>
      <c r="I47" s="86" t="s">
        <v>470</v>
      </c>
      <c r="J47" s="87" t="s">
        <v>470</v>
      </c>
      <c r="K47" s="87" t="s">
        <v>470</v>
      </c>
      <c r="L47" s="87" t="s">
        <v>470</v>
      </c>
      <c r="M47" s="88" t="s">
        <v>470</v>
      </c>
    </row>
    <row r="48" spans="2:13" ht="27.75" customHeight="1">
      <c r="B48" s="1203"/>
      <c r="C48" s="1204"/>
      <c r="D48" s="85"/>
      <c r="E48" s="1205" t="s">
        <v>31</v>
      </c>
      <c r="F48" s="1205"/>
      <c r="G48" s="1205"/>
      <c r="H48" s="1206"/>
      <c r="I48" s="86" t="s">
        <v>470</v>
      </c>
      <c r="J48" s="87" t="s">
        <v>470</v>
      </c>
      <c r="K48" s="87" t="s">
        <v>470</v>
      </c>
      <c r="L48" s="87" t="s">
        <v>470</v>
      </c>
      <c r="M48" s="88" t="s">
        <v>470</v>
      </c>
    </row>
    <row r="49" spans="2:13" ht="27.75" customHeight="1">
      <c r="B49" s="1199" t="s">
        <v>32</v>
      </c>
      <c r="C49" s="1200"/>
      <c r="D49" s="89"/>
      <c r="E49" s="1205" t="s">
        <v>33</v>
      </c>
      <c r="F49" s="1205"/>
      <c r="G49" s="1205"/>
      <c r="H49" s="1206"/>
      <c r="I49" s="86">
        <v>2812</v>
      </c>
      <c r="J49" s="87">
        <v>2824</v>
      </c>
      <c r="K49" s="87">
        <v>2807</v>
      </c>
      <c r="L49" s="87">
        <v>2792</v>
      </c>
      <c r="M49" s="88">
        <v>2994</v>
      </c>
    </row>
    <row r="50" spans="2:13" ht="27.75" customHeight="1">
      <c r="B50" s="1201"/>
      <c r="C50" s="1202"/>
      <c r="D50" s="85"/>
      <c r="E50" s="1205" t="s">
        <v>34</v>
      </c>
      <c r="F50" s="1205"/>
      <c r="G50" s="1205"/>
      <c r="H50" s="1206"/>
      <c r="I50" s="86">
        <v>2584</v>
      </c>
      <c r="J50" s="87">
        <v>2250</v>
      </c>
      <c r="K50" s="87">
        <v>2164</v>
      </c>
      <c r="L50" s="87">
        <v>1909</v>
      </c>
      <c r="M50" s="88">
        <v>1910</v>
      </c>
    </row>
    <row r="51" spans="2:13" ht="27.75" customHeight="1">
      <c r="B51" s="1203"/>
      <c r="C51" s="1204"/>
      <c r="D51" s="85"/>
      <c r="E51" s="1205" t="s">
        <v>35</v>
      </c>
      <c r="F51" s="1205"/>
      <c r="G51" s="1205"/>
      <c r="H51" s="1206"/>
      <c r="I51" s="86">
        <v>7095</v>
      </c>
      <c r="J51" s="87">
        <v>7607</v>
      </c>
      <c r="K51" s="87">
        <v>8352</v>
      </c>
      <c r="L51" s="87">
        <v>8694</v>
      </c>
      <c r="M51" s="88">
        <v>8911</v>
      </c>
    </row>
    <row r="52" spans="2:13" ht="27.75" customHeight="1" thickBot="1">
      <c r="B52" s="1207" t="s">
        <v>36</v>
      </c>
      <c r="C52" s="1208"/>
      <c r="D52" s="90"/>
      <c r="E52" s="1209" t="s">
        <v>37</v>
      </c>
      <c r="F52" s="1209"/>
      <c r="G52" s="1209"/>
      <c r="H52" s="1210"/>
      <c r="I52" s="91">
        <v>3720</v>
      </c>
      <c r="J52" s="92">
        <v>3373</v>
      </c>
      <c r="K52" s="92">
        <v>3243</v>
      </c>
      <c r="L52" s="92">
        <v>2690</v>
      </c>
      <c r="M52" s="93">
        <v>2485</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election sqref="A1:XFD1"/>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557</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557</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558</v>
      </c>
      <c r="C41" s="246"/>
      <c r="D41" s="246"/>
      <c r="E41" s="246"/>
      <c r="F41" s="246"/>
      <c r="G41" s="246"/>
      <c r="H41" s="246"/>
      <c r="I41" s="246"/>
      <c r="J41" s="246"/>
      <c r="K41" s="246"/>
      <c r="L41" s="246"/>
      <c r="M41" s="246"/>
      <c r="N41" s="246"/>
      <c r="O41" s="246"/>
      <c r="P41" s="247"/>
    </row>
    <row r="42" spans="2:17">
      <c r="B42" s="248"/>
      <c r="C42" s="244"/>
      <c r="D42" s="244"/>
      <c r="E42" s="244"/>
      <c r="F42" s="244"/>
      <c r="G42" s="351" t="s">
        <v>559</v>
      </c>
      <c r="I42" s="352"/>
      <c r="J42" s="352"/>
      <c r="K42" s="352"/>
      <c r="L42" s="244"/>
      <c r="M42" s="244"/>
      <c r="N42" s="244"/>
      <c r="O42" s="244"/>
    </row>
    <row r="43" spans="2:17">
      <c r="B43" s="248"/>
      <c r="C43" s="244"/>
      <c r="D43" s="244"/>
      <c r="E43" s="244"/>
      <c r="F43" s="244"/>
      <c r="G43" s="1229"/>
      <c r="H43" s="1230"/>
      <c r="I43" s="1230"/>
      <c r="J43" s="1230"/>
      <c r="K43" s="1230"/>
      <c r="L43" s="1230"/>
      <c r="M43" s="1230"/>
      <c r="N43" s="1230"/>
      <c r="O43" s="1231"/>
    </row>
    <row r="44" spans="2:17">
      <c r="B44" s="248"/>
      <c r="C44" s="244"/>
      <c r="D44" s="244"/>
      <c r="E44" s="244"/>
      <c r="F44" s="244"/>
      <c r="G44" s="1232"/>
      <c r="H44" s="1233"/>
      <c r="I44" s="1233"/>
      <c r="J44" s="1233"/>
      <c r="K44" s="1233"/>
      <c r="L44" s="1233"/>
      <c r="M44" s="1233"/>
      <c r="N44" s="1233"/>
      <c r="O44" s="1234"/>
    </row>
    <row r="45" spans="2:17">
      <c r="B45" s="248"/>
      <c r="C45" s="244"/>
      <c r="D45" s="244"/>
      <c r="E45" s="244"/>
      <c r="F45" s="244"/>
      <c r="G45" s="1232"/>
      <c r="H45" s="1233"/>
      <c r="I45" s="1233"/>
      <c r="J45" s="1233"/>
      <c r="K45" s="1233"/>
      <c r="L45" s="1233"/>
      <c r="M45" s="1233"/>
      <c r="N45" s="1233"/>
      <c r="O45" s="1234"/>
    </row>
    <row r="46" spans="2:17">
      <c r="B46" s="248"/>
      <c r="C46" s="244"/>
      <c r="D46" s="244"/>
      <c r="E46" s="244"/>
      <c r="F46" s="244"/>
      <c r="G46" s="1232"/>
      <c r="H46" s="1233"/>
      <c r="I46" s="1233"/>
      <c r="J46" s="1233"/>
      <c r="K46" s="1233"/>
      <c r="L46" s="1233"/>
      <c r="M46" s="1233"/>
      <c r="N46" s="1233"/>
      <c r="O46" s="1234"/>
    </row>
    <row r="47" spans="2:17">
      <c r="B47" s="248"/>
      <c r="C47" s="244"/>
      <c r="D47" s="244"/>
      <c r="E47" s="244"/>
      <c r="F47" s="244"/>
      <c r="G47" s="1235"/>
      <c r="H47" s="1236"/>
      <c r="I47" s="1236"/>
      <c r="J47" s="1236"/>
      <c r="K47" s="1236"/>
      <c r="L47" s="1236"/>
      <c r="M47" s="1236"/>
      <c r="N47" s="1236"/>
      <c r="O47" s="1237"/>
    </row>
    <row r="48" spans="2:17">
      <c r="B48" s="248"/>
      <c r="C48" s="244"/>
      <c r="D48" s="244"/>
      <c r="E48" s="244"/>
      <c r="F48" s="244"/>
      <c r="G48" s="244"/>
      <c r="H48" s="353"/>
      <c r="I48" s="353"/>
      <c r="J48" s="353"/>
    </row>
    <row r="49" spans="1:17">
      <c r="B49" s="248"/>
      <c r="C49" s="244"/>
      <c r="D49" s="244"/>
      <c r="E49" s="244"/>
      <c r="F49" s="244"/>
      <c r="G49" s="243" t="s">
        <v>560</v>
      </c>
    </row>
    <row r="50" spans="1:17">
      <c r="B50" s="248"/>
      <c r="C50" s="244"/>
      <c r="D50" s="244"/>
      <c r="E50" s="244"/>
      <c r="F50" s="244"/>
      <c r="G50" s="1238"/>
      <c r="H50" s="1239"/>
      <c r="I50" s="1239"/>
      <c r="J50" s="1240"/>
      <c r="K50" s="354" t="s">
        <v>509</v>
      </c>
      <c r="L50" s="354" t="s">
        <v>510</v>
      </c>
      <c r="M50" s="354" t="s">
        <v>511</v>
      </c>
      <c r="N50" s="354" t="s">
        <v>512</v>
      </c>
      <c r="O50" s="354" t="s">
        <v>513</v>
      </c>
    </row>
    <row r="51" spans="1:17">
      <c r="B51" s="248"/>
      <c r="C51" s="244"/>
      <c r="D51" s="244"/>
      <c r="E51" s="244"/>
      <c r="F51" s="244"/>
      <c r="G51" s="1241" t="s">
        <v>561</v>
      </c>
      <c r="H51" s="1242"/>
      <c r="I51" s="1247" t="s">
        <v>562</v>
      </c>
      <c r="J51" s="1247"/>
      <c r="K51" s="1249"/>
      <c r="L51" s="1249"/>
      <c r="M51" s="1249"/>
      <c r="N51" s="1249"/>
      <c r="O51" s="1249"/>
    </row>
    <row r="52" spans="1:17">
      <c r="B52" s="248"/>
      <c r="C52" s="244"/>
      <c r="D52" s="244"/>
      <c r="E52" s="244"/>
      <c r="F52" s="244"/>
      <c r="G52" s="1243"/>
      <c r="H52" s="1244"/>
      <c r="I52" s="1248"/>
      <c r="J52" s="1248"/>
      <c r="K52" s="1215"/>
      <c r="L52" s="1215"/>
      <c r="M52" s="1215"/>
      <c r="N52" s="1215"/>
      <c r="O52" s="1215"/>
    </row>
    <row r="53" spans="1:17">
      <c r="A53" s="355"/>
      <c r="B53" s="248"/>
      <c r="C53" s="244"/>
      <c r="D53" s="244"/>
      <c r="E53" s="244"/>
      <c r="F53" s="244"/>
      <c r="G53" s="1243"/>
      <c r="H53" s="1244"/>
      <c r="I53" s="1227" t="s">
        <v>563</v>
      </c>
      <c r="J53" s="1227"/>
      <c r="K53" s="1250"/>
      <c r="L53" s="1250"/>
      <c r="M53" s="1250"/>
      <c r="N53" s="1250"/>
      <c r="O53" s="1250"/>
    </row>
    <row r="54" spans="1:17">
      <c r="A54" s="355"/>
      <c r="B54" s="248"/>
      <c r="C54" s="244"/>
      <c r="D54" s="244"/>
      <c r="E54" s="244"/>
      <c r="F54" s="244"/>
      <c r="G54" s="1245"/>
      <c r="H54" s="1246"/>
      <c r="I54" s="1227"/>
      <c r="J54" s="1227"/>
      <c r="K54" s="1220"/>
      <c r="L54" s="1220"/>
      <c r="M54" s="1220"/>
      <c r="N54" s="1220"/>
      <c r="O54" s="1220"/>
    </row>
    <row r="55" spans="1:17">
      <c r="A55" s="355"/>
      <c r="B55" s="248"/>
      <c r="C55" s="244"/>
      <c r="D55" s="244"/>
      <c r="E55" s="244"/>
      <c r="F55" s="244"/>
      <c r="G55" s="1221" t="s">
        <v>564</v>
      </c>
      <c r="H55" s="1222"/>
      <c r="I55" s="1227" t="s">
        <v>562</v>
      </c>
      <c r="J55" s="1227"/>
      <c r="K55" s="1249"/>
      <c r="L55" s="1249"/>
      <c r="M55" s="1249"/>
      <c r="N55" s="1249"/>
      <c r="O55" s="1249"/>
    </row>
    <row r="56" spans="1:17">
      <c r="A56" s="355"/>
      <c r="B56" s="248"/>
      <c r="C56" s="244"/>
      <c r="D56" s="244"/>
      <c r="E56" s="244"/>
      <c r="F56" s="244"/>
      <c r="G56" s="1223"/>
      <c r="H56" s="1224"/>
      <c r="I56" s="1227"/>
      <c r="J56" s="1227"/>
      <c r="K56" s="1215"/>
      <c r="L56" s="1215"/>
      <c r="M56" s="1215"/>
      <c r="N56" s="1215"/>
      <c r="O56" s="1215"/>
    </row>
    <row r="57" spans="1:17" s="355" customFormat="1">
      <c r="B57" s="356"/>
      <c r="C57" s="352"/>
      <c r="D57" s="352"/>
      <c r="E57" s="352"/>
      <c r="F57" s="352"/>
      <c r="G57" s="1223"/>
      <c r="H57" s="1224"/>
      <c r="I57" s="1217" t="s">
        <v>563</v>
      </c>
      <c r="J57" s="1217"/>
      <c r="K57" s="1250"/>
      <c r="L57" s="1250"/>
      <c r="M57" s="1250"/>
      <c r="N57" s="1250"/>
      <c r="O57" s="1250"/>
      <c r="P57" s="357"/>
      <c r="Q57" s="356"/>
    </row>
    <row r="58" spans="1:17" s="355" customFormat="1">
      <c r="A58" s="243"/>
      <c r="B58" s="356"/>
      <c r="C58" s="352"/>
      <c r="D58" s="352"/>
      <c r="E58" s="352"/>
      <c r="F58" s="352"/>
      <c r="G58" s="1225"/>
      <c r="H58" s="1226"/>
      <c r="I58" s="1217"/>
      <c r="J58" s="1217"/>
      <c r="K58" s="1220"/>
      <c r="L58" s="1220"/>
      <c r="M58" s="1220"/>
      <c r="N58" s="1220"/>
      <c r="O58" s="1220"/>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565</v>
      </c>
      <c r="C63" s="244"/>
      <c r="D63" s="244"/>
      <c r="E63" s="244"/>
      <c r="F63" s="244"/>
      <c r="G63" s="244"/>
      <c r="H63" s="244"/>
      <c r="I63" s="244"/>
      <c r="J63" s="244"/>
      <c r="K63" s="244"/>
      <c r="L63" s="244"/>
      <c r="M63" s="244"/>
      <c r="N63" s="244"/>
      <c r="O63" s="244"/>
    </row>
    <row r="64" spans="1:17">
      <c r="B64" s="248"/>
      <c r="C64" s="244"/>
      <c r="D64" s="244"/>
      <c r="E64" s="244"/>
      <c r="F64" s="244"/>
      <c r="G64" s="351" t="s">
        <v>559</v>
      </c>
      <c r="I64" s="352"/>
      <c r="J64" s="352"/>
      <c r="K64" s="352"/>
      <c r="L64" s="244"/>
      <c r="M64" s="244"/>
      <c r="N64" s="244"/>
      <c r="O64" s="244"/>
    </row>
    <row r="65" spans="2:30">
      <c r="B65" s="248"/>
      <c r="C65" s="244"/>
      <c r="D65" s="244"/>
      <c r="E65" s="244"/>
      <c r="F65" s="244"/>
      <c r="G65" s="1229" t="s">
        <v>566</v>
      </c>
      <c r="H65" s="1230"/>
      <c r="I65" s="1230"/>
      <c r="J65" s="1230"/>
      <c r="K65" s="1230"/>
      <c r="L65" s="1230"/>
      <c r="M65" s="1230"/>
      <c r="N65" s="1230"/>
      <c r="O65" s="1231"/>
    </row>
    <row r="66" spans="2:30">
      <c r="B66" s="248"/>
      <c r="C66" s="244"/>
      <c r="D66" s="244"/>
      <c r="E66" s="244"/>
      <c r="F66" s="244"/>
      <c r="G66" s="1232"/>
      <c r="H66" s="1233"/>
      <c r="I66" s="1233"/>
      <c r="J66" s="1233"/>
      <c r="K66" s="1233"/>
      <c r="L66" s="1233"/>
      <c r="M66" s="1233"/>
      <c r="N66" s="1233"/>
      <c r="O66" s="1234"/>
    </row>
    <row r="67" spans="2:30">
      <c r="B67" s="248"/>
      <c r="C67" s="244"/>
      <c r="D67" s="244"/>
      <c r="E67" s="244"/>
      <c r="F67" s="244"/>
      <c r="G67" s="1232"/>
      <c r="H67" s="1233"/>
      <c r="I67" s="1233"/>
      <c r="J67" s="1233"/>
      <c r="K67" s="1233"/>
      <c r="L67" s="1233"/>
      <c r="M67" s="1233"/>
      <c r="N67" s="1233"/>
      <c r="O67" s="1234"/>
    </row>
    <row r="68" spans="2:30">
      <c r="B68" s="248"/>
      <c r="C68" s="244"/>
      <c r="D68" s="244"/>
      <c r="E68" s="244"/>
      <c r="F68" s="244"/>
      <c r="G68" s="1232"/>
      <c r="H68" s="1233"/>
      <c r="I68" s="1233"/>
      <c r="J68" s="1233"/>
      <c r="K68" s="1233"/>
      <c r="L68" s="1233"/>
      <c r="M68" s="1233"/>
      <c r="N68" s="1233"/>
      <c r="O68" s="1234"/>
    </row>
    <row r="69" spans="2:30">
      <c r="B69" s="248"/>
      <c r="C69" s="244"/>
      <c r="D69" s="244"/>
      <c r="E69" s="244"/>
      <c r="F69" s="244"/>
      <c r="G69" s="1235"/>
      <c r="H69" s="1236"/>
      <c r="I69" s="1236"/>
      <c r="J69" s="1236"/>
      <c r="K69" s="1236"/>
      <c r="L69" s="1236"/>
      <c r="M69" s="1236"/>
      <c r="N69" s="1236"/>
      <c r="O69" s="1237"/>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567</v>
      </c>
      <c r="I71" s="368"/>
      <c r="J71" s="364"/>
      <c r="K71" s="364"/>
      <c r="L71" s="365"/>
      <c r="M71" s="364"/>
      <c r="N71" s="365"/>
      <c r="O71" s="366"/>
    </row>
    <row r="72" spans="2:30">
      <c r="B72" s="248"/>
      <c r="C72" s="244"/>
      <c r="D72" s="244"/>
      <c r="E72" s="244"/>
      <c r="F72" s="244"/>
      <c r="G72" s="1238"/>
      <c r="H72" s="1239"/>
      <c r="I72" s="1239"/>
      <c r="J72" s="1240"/>
      <c r="K72" s="354" t="s">
        <v>509</v>
      </c>
      <c r="L72" s="354" t="s">
        <v>510</v>
      </c>
      <c r="M72" s="354" t="s">
        <v>511</v>
      </c>
      <c r="N72" s="354" t="s">
        <v>512</v>
      </c>
      <c r="O72" s="354" t="s">
        <v>513</v>
      </c>
    </row>
    <row r="73" spans="2:30">
      <c r="B73" s="248"/>
      <c r="C73" s="244"/>
      <c r="D73" s="244"/>
      <c r="E73" s="244"/>
      <c r="F73" s="244"/>
      <c r="G73" s="1241" t="s">
        <v>561</v>
      </c>
      <c r="H73" s="1242"/>
      <c r="I73" s="1247" t="s">
        <v>562</v>
      </c>
      <c r="J73" s="1247"/>
      <c r="K73" s="1228">
        <v>89.7</v>
      </c>
      <c r="L73" s="1228">
        <v>84.3</v>
      </c>
      <c r="M73" s="1215">
        <v>81.400000000000006</v>
      </c>
      <c r="N73" s="1215">
        <v>68.5</v>
      </c>
      <c r="O73" s="1215">
        <v>61</v>
      </c>
      <c r="S73" s="243">
        <v>9.9</v>
      </c>
    </row>
    <row r="74" spans="2:30">
      <c r="B74" s="248"/>
      <c r="C74" s="244"/>
      <c r="D74" s="244"/>
      <c r="E74" s="244"/>
      <c r="F74" s="244"/>
      <c r="G74" s="1243"/>
      <c r="H74" s="1244"/>
      <c r="I74" s="1248"/>
      <c r="J74" s="1248"/>
      <c r="K74" s="1228"/>
      <c r="L74" s="1228"/>
      <c r="M74" s="1215"/>
      <c r="N74" s="1215"/>
      <c r="O74" s="1215"/>
    </row>
    <row r="75" spans="2:30">
      <c r="B75" s="248"/>
      <c r="C75" s="244"/>
      <c r="D75" s="244"/>
      <c r="E75" s="244"/>
      <c r="F75" s="244"/>
      <c r="G75" s="1243"/>
      <c r="H75" s="1244"/>
      <c r="I75" s="1227" t="s">
        <v>568</v>
      </c>
      <c r="J75" s="1227"/>
      <c r="K75" s="1219">
        <v>11.3</v>
      </c>
      <c r="L75" s="1219">
        <v>11</v>
      </c>
      <c r="M75" s="1219">
        <v>10.8</v>
      </c>
      <c r="N75" s="1219">
        <v>10.199999999999999</v>
      </c>
      <c r="O75" s="1219">
        <v>9.5</v>
      </c>
      <c r="U75" s="243">
        <v>81.2</v>
      </c>
      <c r="W75" s="243">
        <v>87.2</v>
      </c>
      <c r="Y75" s="243">
        <v>99.8</v>
      </c>
      <c r="AA75" s="243">
        <v>109.5</v>
      </c>
      <c r="AC75" s="243">
        <v>115.2</v>
      </c>
    </row>
    <row r="76" spans="2:30">
      <c r="B76" s="248"/>
      <c r="C76" s="244"/>
      <c r="D76" s="244"/>
      <c r="E76" s="244"/>
      <c r="F76" s="244"/>
      <c r="G76" s="1245"/>
      <c r="H76" s="1246"/>
      <c r="I76" s="1227"/>
      <c r="J76" s="1227"/>
      <c r="K76" s="1220"/>
      <c r="L76" s="1220"/>
      <c r="M76" s="1220"/>
      <c r="N76" s="1220"/>
      <c r="O76" s="1220"/>
    </row>
    <row r="77" spans="2:30">
      <c r="B77" s="248"/>
      <c r="C77" s="244"/>
      <c r="D77" s="244"/>
      <c r="E77" s="244"/>
      <c r="F77" s="244"/>
      <c r="G77" s="1221" t="s">
        <v>564</v>
      </c>
      <c r="H77" s="1222"/>
      <c r="I77" s="1227" t="s">
        <v>562</v>
      </c>
      <c r="J77" s="1227"/>
      <c r="K77" s="1228">
        <v>64.3</v>
      </c>
      <c r="L77" s="1228">
        <v>61.3</v>
      </c>
      <c r="M77" s="1215">
        <v>54.6</v>
      </c>
      <c r="N77" s="1215">
        <v>48.7</v>
      </c>
      <c r="O77" s="1215">
        <v>36.5</v>
      </c>
      <c r="R77" s="243">
        <v>12.3</v>
      </c>
      <c r="T77" s="243">
        <v>11.1</v>
      </c>
    </row>
    <row r="78" spans="2:30">
      <c r="B78" s="248"/>
      <c r="C78" s="244"/>
      <c r="D78" s="244"/>
      <c r="E78" s="244"/>
      <c r="F78" s="244"/>
      <c r="G78" s="1223"/>
      <c r="H78" s="1224"/>
      <c r="I78" s="1227"/>
      <c r="J78" s="1227"/>
      <c r="K78" s="1228"/>
      <c r="L78" s="1228"/>
      <c r="M78" s="1215"/>
      <c r="N78" s="1215"/>
      <c r="O78" s="1215"/>
    </row>
    <row r="79" spans="2:30">
      <c r="B79" s="248"/>
      <c r="C79" s="244"/>
      <c r="D79" s="244"/>
      <c r="E79" s="244"/>
      <c r="F79" s="244"/>
      <c r="G79" s="1223"/>
      <c r="H79" s="1224"/>
      <c r="I79" s="1216" t="s">
        <v>568</v>
      </c>
      <c r="J79" s="1217"/>
      <c r="K79" s="1218">
        <v>12.3</v>
      </c>
      <c r="L79" s="1218">
        <v>11.7</v>
      </c>
      <c r="M79" s="1218">
        <v>11.2</v>
      </c>
      <c r="N79" s="1218">
        <v>10.4</v>
      </c>
      <c r="O79" s="1218">
        <v>9</v>
      </c>
      <c r="V79" s="243">
        <v>53.5</v>
      </c>
      <c r="X79" s="243">
        <v>48.2</v>
      </c>
      <c r="Z79" s="243">
        <v>34.200000000000003</v>
      </c>
      <c r="AB79" s="243">
        <v>30.3</v>
      </c>
      <c r="AD79" s="243">
        <v>28.9</v>
      </c>
    </row>
    <row r="80" spans="2:30">
      <c r="B80" s="248"/>
      <c r="C80" s="244"/>
      <c r="D80" s="244"/>
      <c r="E80" s="244"/>
      <c r="F80" s="244"/>
      <c r="G80" s="1225"/>
      <c r="H80" s="1226"/>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508</v>
      </c>
      <c r="G2" s="111"/>
      <c r="H2" s="112"/>
    </row>
    <row r="3" spans="1:8">
      <c r="A3" s="108" t="s">
        <v>501</v>
      </c>
      <c r="B3" s="113"/>
      <c r="C3" s="114"/>
      <c r="D3" s="115">
        <v>73063</v>
      </c>
      <c r="E3" s="116"/>
      <c r="F3" s="117">
        <v>61557</v>
      </c>
      <c r="G3" s="118"/>
      <c r="H3" s="119"/>
    </row>
    <row r="4" spans="1:8">
      <c r="A4" s="120"/>
      <c r="B4" s="121"/>
      <c r="C4" s="122"/>
      <c r="D4" s="123">
        <v>58567</v>
      </c>
      <c r="E4" s="124"/>
      <c r="F4" s="125">
        <v>32497</v>
      </c>
      <c r="G4" s="126"/>
      <c r="H4" s="127"/>
    </row>
    <row r="5" spans="1:8">
      <c r="A5" s="108" t="s">
        <v>503</v>
      </c>
      <c r="B5" s="113"/>
      <c r="C5" s="114"/>
      <c r="D5" s="115">
        <v>55776</v>
      </c>
      <c r="E5" s="116"/>
      <c r="F5" s="117">
        <v>69806</v>
      </c>
      <c r="G5" s="118"/>
      <c r="H5" s="119"/>
    </row>
    <row r="6" spans="1:8">
      <c r="A6" s="120"/>
      <c r="B6" s="121"/>
      <c r="C6" s="122"/>
      <c r="D6" s="123">
        <v>33829</v>
      </c>
      <c r="E6" s="124"/>
      <c r="F6" s="125">
        <v>32823</v>
      </c>
      <c r="G6" s="126"/>
      <c r="H6" s="127"/>
    </row>
    <row r="7" spans="1:8">
      <c r="A7" s="108" t="s">
        <v>504</v>
      </c>
      <c r="B7" s="113"/>
      <c r="C7" s="114"/>
      <c r="D7" s="115">
        <v>110644</v>
      </c>
      <c r="E7" s="116"/>
      <c r="F7" s="117">
        <v>74444</v>
      </c>
      <c r="G7" s="118"/>
      <c r="H7" s="119"/>
    </row>
    <row r="8" spans="1:8">
      <c r="A8" s="120"/>
      <c r="B8" s="121"/>
      <c r="C8" s="122"/>
      <c r="D8" s="123">
        <v>53134</v>
      </c>
      <c r="E8" s="124"/>
      <c r="F8" s="125">
        <v>34175</v>
      </c>
      <c r="G8" s="126"/>
      <c r="H8" s="127"/>
    </row>
    <row r="9" spans="1:8">
      <c r="A9" s="108" t="s">
        <v>505</v>
      </c>
      <c r="B9" s="113"/>
      <c r="C9" s="114"/>
      <c r="D9" s="115">
        <v>57321</v>
      </c>
      <c r="E9" s="116"/>
      <c r="F9" s="117">
        <v>85205</v>
      </c>
      <c r="G9" s="118"/>
      <c r="H9" s="119"/>
    </row>
    <row r="10" spans="1:8">
      <c r="A10" s="120"/>
      <c r="B10" s="121"/>
      <c r="C10" s="122"/>
      <c r="D10" s="123">
        <v>28510</v>
      </c>
      <c r="E10" s="124"/>
      <c r="F10" s="125">
        <v>38847</v>
      </c>
      <c r="G10" s="126"/>
      <c r="H10" s="127"/>
    </row>
    <row r="11" spans="1:8">
      <c r="A11" s="108" t="s">
        <v>506</v>
      </c>
      <c r="B11" s="113"/>
      <c r="C11" s="114"/>
      <c r="D11" s="115">
        <v>92455</v>
      </c>
      <c r="E11" s="116"/>
      <c r="F11" s="117">
        <v>69469</v>
      </c>
      <c r="G11" s="118"/>
      <c r="H11" s="119"/>
    </row>
    <row r="12" spans="1:8">
      <c r="A12" s="120"/>
      <c r="B12" s="121"/>
      <c r="C12" s="128"/>
      <c r="D12" s="123">
        <v>57599</v>
      </c>
      <c r="E12" s="124"/>
      <c r="F12" s="125">
        <v>38215</v>
      </c>
      <c r="G12" s="126"/>
      <c r="H12" s="127"/>
    </row>
    <row r="13" spans="1:8">
      <c r="A13" s="108"/>
      <c r="B13" s="113"/>
      <c r="C13" s="129"/>
      <c r="D13" s="130">
        <v>77852</v>
      </c>
      <c r="E13" s="131"/>
      <c r="F13" s="132">
        <v>72096</v>
      </c>
      <c r="G13" s="133"/>
      <c r="H13" s="119"/>
    </row>
    <row r="14" spans="1:8">
      <c r="A14" s="120"/>
      <c r="B14" s="121"/>
      <c r="C14" s="122"/>
      <c r="D14" s="123">
        <v>46328</v>
      </c>
      <c r="E14" s="124"/>
      <c r="F14" s="125">
        <v>35311</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15.15</v>
      </c>
      <c r="C19" s="134">
        <f>ROUND(VALUE(SUBSTITUTE(実質収支比率等に係る経年分析!G$48,"▲","-")),2)</f>
        <v>14.74</v>
      </c>
      <c r="D19" s="134">
        <f>ROUND(VALUE(SUBSTITUTE(実質収支比率等に係る経年分析!H$48,"▲","-")),2)</f>
        <v>15.22</v>
      </c>
      <c r="E19" s="134">
        <f>ROUND(VALUE(SUBSTITUTE(実質収支比率等に係る経年分析!I$48,"▲","-")),2)</f>
        <v>14.76</v>
      </c>
      <c r="F19" s="134">
        <f>ROUND(VALUE(SUBSTITUTE(実質収支比率等に係る経年分析!J$48,"▲","-")),2)</f>
        <v>14.35</v>
      </c>
    </row>
    <row r="20" spans="1:11">
      <c r="A20" s="134" t="s">
        <v>42</v>
      </c>
      <c r="B20" s="134">
        <f>ROUND(VALUE(SUBSTITUTE(実質収支比率等に係る経年分析!F$47,"▲","-")),2)</f>
        <v>22.53</v>
      </c>
      <c r="C20" s="134">
        <f>ROUND(VALUE(SUBSTITUTE(実質収支比率等に係る経年分析!G$47,"▲","-")),2)</f>
        <v>27.05</v>
      </c>
      <c r="D20" s="134">
        <f>ROUND(VALUE(SUBSTITUTE(実質収支比率等に係る経年分析!H$47,"▲","-")),2)</f>
        <v>27.37</v>
      </c>
      <c r="E20" s="134">
        <f>ROUND(VALUE(SUBSTITUTE(実質収支比率等に係る経年分析!I$47,"▲","-")),2)</f>
        <v>27.42</v>
      </c>
      <c r="F20" s="134">
        <f>ROUND(VALUE(SUBSTITUTE(実質収支比率等に係る経年分析!J$47,"▲","-")),2)</f>
        <v>30.41</v>
      </c>
    </row>
    <row r="21" spans="1:11">
      <c r="A21" s="134" t="s">
        <v>43</v>
      </c>
      <c r="B21" s="134">
        <f>IF(ISNUMBER(VALUE(SUBSTITUTE(実質収支比率等に係る経年分析!F$49,"▲","-"))),ROUND(VALUE(SUBSTITUTE(実質収支比率等に係る経年分析!F$49,"▲","-")),2),NA())</f>
        <v>4.28</v>
      </c>
      <c r="C21" s="134">
        <f>IF(ISNUMBER(VALUE(SUBSTITUTE(実質収支比率等に係る経年分析!G$49,"▲","-"))),ROUND(VALUE(SUBSTITUTE(実質収支比率等に係る経年分析!G$49,"▲","-")),2),NA())</f>
        <v>4.8899999999999997</v>
      </c>
      <c r="D21" s="134">
        <f>IF(ISNUMBER(VALUE(SUBSTITUTE(実質収支比率等に係る経年分析!H$49,"▲","-"))),ROUND(VALUE(SUBSTITUTE(実質収支比率等に係る経年分析!H$49,"▲","-")),2),NA())</f>
        <v>0.33</v>
      </c>
      <c r="E21" s="134">
        <f>IF(ISNUMBER(VALUE(SUBSTITUTE(実質収支比率等に係る経年分析!I$49,"▲","-"))),ROUND(VALUE(SUBSTITUTE(実質収支比率等に係る経年分析!I$49,"▲","-")),2),NA())</f>
        <v>-0.45</v>
      </c>
      <c r="F21" s="134">
        <f>IF(ISNUMBER(VALUE(SUBSTITUTE(実質収支比率等に係る経年分析!J$49,"▲","-"))),ROUND(VALUE(SUBSTITUTE(実質収支比率等に係る経年分析!J$49,"▲","-")),2),NA())</f>
        <v>4.3600000000000003</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0.05</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0.06</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0.05</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0.05</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0.06</v>
      </c>
    </row>
    <row r="32" spans="1:11">
      <c r="A32" s="135" t="str">
        <f>IF(連結実質赤字比率に係る赤字・黒字の構成分析!C$38="",NA(),連結実質赤字比率に係る赤字・黒字の構成分析!C$38)</f>
        <v>水道事業会計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1.03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1.75</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1.53</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1.4</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1.22</v>
      </c>
    </row>
    <row r="33" spans="1:16">
      <c r="A33" s="135" t="str">
        <f>IF(連結実質赤字比率に係る赤字・黒字の構成分析!C$37="",NA(),連結実質赤字比率に係る赤字・黒字の構成分析!C$37)</f>
        <v>一般会計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27.59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27.46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27.82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27.14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26</v>
      </c>
    </row>
    <row r="34" spans="1:16">
      <c r="A34" s="135" t="str">
        <f>IF(連結実質赤字比率に係る赤字・黒字の構成分析!C$36="",NA(),連結実質赤字比率に係る赤字・黒字の構成分析!C$36)</f>
        <v>学校給食センター特別会計</v>
      </c>
      <c r="B34" s="135">
        <f>IF(ROUND(VALUE(SUBSTITUTE(連結実質赤字比率に係る赤字・黒字の構成分析!F$36,"▲", "-")), 2) &lt; 0, ABS(ROUND(VALUE(SUBSTITUTE(連結実質赤字比率に係る赤字・黒字の構成分析!F$36,"▲", "-")), 2)), NA())</f>
        <v>0.1</v>
      </c>
      <c r="C34" s="135" t="e">
        <f>IF(ROUND(VALUE(SUBSTITUTE(連結実質赤字比率に係る赤字・黒字の構成分析!F$36,"▲", "-")), 2) &gt;= 0, ABS(ROUND(VALUE(SUBSTITUTE(連結実質赤字比率に係る赤字・黒字の構成分析!F$36,"▲", "-")), 2)), NA())</f>
        <v>#N/A</v>
      </c>
      <c r="D34" s="135">
        <f>IF(ROUND(VALUE(SUBSTITUTE(連結実質赤字比率に係る赤字・黒字の構成分析!G$36,"▲", "-")), 2) &lt; 0, ABS(ROUND(VALUE(SUBSTITUTE(連結実質赤字比率に係る赤字・黒字の構成分析!G$36,"▲", "-")), 2)), NA())</f>
        <v>0.1</v>
      </c>
      <c r="E34" s="135" t="e">
        <f>IF(ROUND(VALUE(SUBSTITUTE(連結実質赤字比率に係る赤字・黒字の構成分析!G$36,"▲", "-")), 2) &gt;= 0, ABS(ROUND(VALUE(SUBSTITUTE(連結実質赤字比率に係る赤字・黒字の構成分析!G$36,"▲", "-")), 2)), NA())</f>
        <v>#N/A</v>
      </c>
      <c r="F34" s="135">
        <f>IF(ROUND(VALUE(SUBSTITUTE(連結実質赤字比率に係る赤字・黒字の構成分析!H$36,"▲", "-")), 2) &lt; 0, ABS(ROUND(VALUE(SUBSTITUTE(連結実質赤字比率に係る赤字・黒字の構成分析!H$36,"▲", "-")), 2)), NA())</f>
        <v>0.1</v>
      </c>
      <c r="G34" s="135" t="e">
        <f>IF(ROUND(VALUE(SUBSTITUTE(連結実質赤字比率に係る赤字・黒字の構成分析!H$36,"▲", "-")), 2) &gt;= 0, ABS(ROUND(VALUE(SUBSTITUTE(連結実質赤字比率に係る赤字・黒字の構成分析!H$36,"▲", "-")), 2)), NA())</f>
        <v>#N/A</v>
      </c>
      <c r="H34" s="135">
        <f>IF(ROUND(VALUE(SUBSTITUTE(連結実質赤字比率に係る赤字・黒字の構成分析!I$36,"▲", "-")), 2) &lt; 0, ABS(ROUND(VALUE(SUBSTITUTE(連結実質赤字比率に係る赤字・黒字の構成分析!I$36,"▲", "-")), 2)), NA())</f>
        <v>0.1</v>
      </c>
      <c r="I34" s="135" t="e">
        <f>IF(ROUND(VALUE(SUBSTITUTE(連結実質赤字比率に係る赤字・黒字の構成分析!I$36,"▲", "-")), 2) &gt;= 0, ABS(ROUND(VALUE(SUBSTITUTE(連結実質赤字比率に係る赤字・黒字の構成分析!I$36,"▲", "-")), 2)), NA())</f>
        <v>#N/A</v>
      </c>
      <c r="J34" s="135">
        <f>IF(ROUND(VALUE(SUBSTITUTE(連結実質赤字比率に係る赤字・黒字の構成分析!J$36,"▲", "-")), 2) &lt; 0, ABS(ROUND(VALUE(SUBSTITUTE(連結実質赤字比率に係る赤字・黒字の構成分析!J$36,"▲", "-")), 2)), NA())</f>
        <v>0.08</v>
      </c>
      <c r="K34" s="135" t="e">
        <f>IF(ROUND(VALUE(SUBSTITUTE(連結実質赤字比率に係る赤字・黒字の構成分析!J$36,"▲", "-")), 2) &gt;= 0, ABS(ROUND(VALUE(SUBSTITUTE(連結実質赤字比率に係る赤字・黒字の構成分析!J$36,"▲", "-")), 2)), NA())</f>
        <v>#N/A</v>
      </c>
    </row>
    <row r="35" spans="1:16">
      <c r="A35" s="135" t="str">
        <f>IF(連結実質赤字比率に係る赤字・黒字の構成分析!C$35="",NA(),連結実質赤字比率に係る赤字・黒字の構成分析!C$35)</f>
        <v>住宅新築資金等貸付事業特別会計</v>
      </c>
      <c r="B35" s="135">
        <f>IF(ROUND(VALUE(SUBSTITUTE(連結実質赤字比率に係る赤字・黒字の構成分析!F$35,"▲", "-")), 2) &lt; 0, ABS(ROUND(VALUE(SUBSTITUTE(連結実質赤字比率に係る赤字・黒字の構成分析!F$35,"▲", "-")), 2)), NA())</f>
        <v>12.33</v>
      </c>
      <c r="C35" s="135" t="e">
        <f>IF(ROUND(VALUE(SUBSTITUTE(連結実質赤字比率に係る赤字・黒字の構成分析!F$35,"▲", "-")), 2) &gt;= 0, ABS(ROUND(VALUE(SUBSTITUTE(連結実質赤字比率に係る赤字・黒字の構成分析!F$35,"▲", "-")), 2)), NA())</f>
        <v>#N/A</v>
      </c>
      <c r="D35" s="135">
        <f>IF(ROUND(VALUE(SUBSTITUTE(連結実質赤字比率に係る赤字・黒字の構成分析!G$35,"▲", "-")), 2) &lt; 0, ABS(ROUND(VALUE(SUBSTITUTE(連結実質赤字比率に係る赤字・黒字の構成分析!G$35,"▲", "-")), 2)), NA())</f>
        <v>12.62</v>
      </c>
      <c r="E35" s="135" t="e">
        <f>IF(ROUND(VALUE(SUBSTITUTE(連結実質赤字比率に係る赤字・黒字の構成分析!G$35,"▲", "-")), 2) &gt;= 0, ABS(ROUND(VALUE(SUBSTITUTE(連結実質赤字比率に係る赤字・黒字の構成分析!G$35,"▲", "-")), 2)), NA())</f>
        <v>#N/A</v>
      </c>
      <c r="F35" s="135">
        <f>IF(ROUND(VALUE(SUBSTITUTE(連結実質赤字比率に係る赤字・黒字の構成分析!H$35,"▲", "-")), 2) &lt; 0, ABS(ROUND(VALUE(SUBSTITUTE(連結実質赤字比率に係る赤字・黒字の構成分析!H$35,"▲", "-")), 2)), NA())</f>
        <v>12.5</v>
      </c>
      <c r="G35" s="135" t="e">
        <f>IF(ROUND(VALUE(SUBSTITUTE(連結実質赤字比率に係る赤字・黒字の構成分析!H$35,"▲", "-")), 2) &gt;= 0, ABS(ROUND(VALUE(SUBSTITUTE(連結実質赤字比率に係る赤字・黒字の構成分析!H$35,"▲", "-")), 2)), NA())</f>
        <v>#N/A</v>
      </c>
      <c r="H35" s="135">
        <f>IF(ROUND(VALUE(SUBSTITUTE(連結実質赤字比率に係る赤字・黒字の構成分析!I$35,"▲", "-")), 2) &lt; 0, ABS(ROUND(VALUE(SUBSTITUTE(連結実質赤字比率に係る赤字・黒字の構成分析!I$35,"▲", "-")), 2)), NA())</f>
        <v>12.27</v>
      </c>
      <c r="I35" s="135" t="e">
        <f>IF(ROUND(VALUE(SUBSTITUTE(連結実質赤字比率に係る赤字・黒字の構成分析!I$35,"▲", "-")), 2) &gt;= 0, ABS(ROUND(VALUE(SUBSTITUTE(連結実質赤字比率に係る赤字・黒字の構成分析!I$35,"▲", "-")), 2)), NA())</f>
        <v>#N/A</v>
      </c>
      <c r="J35" s="135">
        <f>IF(ROUND(VALUE(SUBSTITUTE(連結実質赤字比率に係る赤字・黒字の構成分析!J$35,"▲", "-")), 2) &lt; 0, ABS(ROUND(VALUE(SUBSTITUTE(連結実質赤字比率に係る赤字・黒字の構成分析!J$35,"▲", "-")), 2)), NA())</f>
        <v>11.56</v>
      </c>
      <c r="K35" s="135" t="e">
        <f>IF(ROUND(VALUE(SUBSTITUTE(連結実質赤字比率に係る赤字・黒字の構成分析!J$35,"▲", "-")), 2) &gt;= 0, ABS(ROUND(VALUE(SUBSTITUTE(連結実質赤字比率に係る赤字・黒字の構成分析!J$35,"▲", "-")), 2)), NA())</f>
        <v>#N/A</v>
      </c>
    </row>
    <row r="36" spans="1:16">
      <c r="A36" s="135" t="str">
        <f>IF(連結実質赤字比率に係る赤字・黒字の構成分析!C$34="",NA(),連結実質赤字比率に係る赤字・黒字の構成分析!C$34)</f>
        <v>国民健康保険事業勘定特別会計</v>
      </c>
      <c r="B36" s="135">
        <f>IF(ROUND(VALUE(SUBSTITUTE(連結実質赤字比率に係る赤字・黒字の構成分析!F$34,"▲", "-")), 2) &lt; 0, ABS(ROUND(VALUE(SUBSTITUTE(連結実質赤字比率に係る赤字・黒字の構成分析!F$34,"▲", "-")), 2)), NA())</f>
        <v>14.59</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14.31</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15.08</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14.37</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12.54</v>
      </c>
      <c r="K36" s="135" t="e">
        <f>IF(ROUND(VALUE(SUBSTITUTE(連結実質赤字比率に係る赤字・黒字の構成分析!J$34,"▲", "-")), 2) &gt;= 0, ABS(ROUND(VALUE(SUBSTITUTE(連結実質赤字比率に係る赤字・黒字の構成分析!J$34,"▲", "-")), 2)), NA())</f>
        <v>#N/A</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1165</v>
      </c>
      <c r="E42" s="136"/>
      <c r="F42" s="136"/>
      <c r="G42" s="136">
        <f>'実質公債費比率（分子）の構造'!L$52</f>
        <v>1112</v>
      </c>
      <c r="H42" s="136"/>
      <c r="I42" s="136"/>
      <c r="J42" s="136">
        <f>'実質公債費比率（分子）の構造'!M$52</f>
        <v>1014</v>
      </c>
      <c r="K42" s="136"/>
      <c r="L42" s="136"/>
      <c r="M42" s="136">
        <f>'実質公債費比率（分子）の構造'!N$52</f>
        <v>1048</v>
      </c>
      <c r="N42" s="136"/>
      <c r="O42" s="136"/>
      <c r="P42" s="136">
        <f>'実質公債費比率（分子）の構造'!O$52</f>
        <v>1105</v>
      </c>
    </row>
    <row r="43" spans="1:16">
      <c r="A43" s="136" t="s">
        <v>51</v>
      </c>
      <c r="B43" s="136">
        <f>'実質公債費比率（分子）の構造'!K$51</f>
        <v>1</v>
      </c>
      <c r="C43" s="136"/>
      <c r="D43" s="136"/>
      <c r="E43" s="136">
        <f>'実質公債費比率（分子）の構造'!L$51</f>
        <v>2</v>
      </c>
      <c r="F43" s="136"/>
      <c r="G43" s="136"/>
      <c r="H43" s="136">
        <f>'実質公債費比率（分子）の構造'!M$51</f>
        <v>2</v>
      </c>
      <c r="I43" s="136"/>
      <c r="J43" s="136"/>
      <c r="K43" s="136">
        <f>'実質公債費比率（分子）の構造'!N$51</f>
        <v>2</v>
      </c>
      <c r="L43" s="136"/>
      <c r="M43" s="136"/>
      <c r="N43" s="136">
        <f>'実質公債費比率（分子）の構造'!O$51</f>
        <v>2</v>
      </c>
      <c r="O43" s="136"/>
      <c r="P43" s="136"/>
    </row>
    <row r="44" spans="1:16">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53</v>
      </c>
      <c r="B45" s="136">
        <f>'実質公債費比率（分子）の構造'!K$49</f>
        <v>61</v>
      </c>
      <c r="C45" s="136"/>
      <c r="D45" s="136"/>
      <c r="E45" s="136">
        <f>'実質公債費比率（分子）の構造'!L$49</f>
        <v>50</v>
      </c>
      <c r="F45" s="136"/>
      <c r="G45" s="136"/>
      <c r="H45" s="136">
        <f>'実質公債費比率（分子）の構造'!M$49</f>
        <v>35</v>
      </c>
      <c r="I45" s="136"/>
      <c r="J45" s="136"/>
      <c r="K45" s="136">
        <f>'実質公債費比率（分子）の構造'!N$49</f>
        <v>37</v>
      </c>
      <c r="L45" s="136"/>
      <c r="M45" s="136"/>
      <c r="N45" s="136">
        <f>'実質公債費比率（分子）の構造'!O$49</f>
        <v>77</v>
      </c>
      <c r="O45" s="136"/>
      <c r="P45" s="136"/>
    </row>
    <row r="46" spans="1:16">
      <c r="A46" s="136" t="s">
        <v>54</v>
      </c>
      <c r="B46" s="136">
        <f>'実質公債費比率（分子）の構造'!K$48</f>
        <v>3</v>
      </c>
      <c r="C46" s="136"/>
      <c r="D46" s="136"/>
      <c r="E46" s="136">
        <f>'実質公債費比率（分子）の構造'!L$48</f>
        <v>3</v>
      </c>
      <c r="F46" s="136"/>
      <c r="G46" s="136"/>
      <c r="H46" s="136">
        <f>'実質公債費比率（分子）の構造'!M$48</f>
        <v>3</v>
      </c>
      <c r="I46" s="136"/>
      <c r="J46" s="136"/>
      <c r="K46" s="136">
        <f>'実質公債費比率（分子）の構造'!N$48</f>
        <v>3</v>
      </c>
      <c r="L46" s="136"/>
      <c r="M46" s="136"/>
      <c r="N46" s="136">
        <f>'実質公債費比率（分子）の構造'!O$48</f>
        <v>3</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1562</v>
      </c>
      <c r="C49" s="136"/>
      <c r="D49" s="136"/>
      <c r="E49" s="136">
        <f>'実質公債費比率（分子）の構造'!L$45</f>
        <v>1495</v>
      </c>
      <c r="F49" s="136"/>
      <c r="G49" s="136"/>
      <c r="H49" s="136">
        <f>'実質公債費比率（分子）の構造'!M$45</f>
        <v>1391</v>
      </c>
      <c r="I49" s="136"/>
      <c r="J49" s="136"/>
      <c r="K49" s="136">
        <f>'実質公債費比率（分子）の構造'!N$45</f>
        <v>1366</v>
      </c>
      <c r="L49" s="136"/>
      <c r="M49" s="136"/>
      <c r="N49" s="136">
        <f>'実質公債費比率（分子）の構造'!O$45</f>
        <v>1389</v>
      </c>
      <c r="O49" s="136"/>
      <c r="P49" s="136"/>
    </row>
    <row r="50" spans="1:16">
      <c r="A50" s="136" t="s">
        <v>58</v>
      </c>
      <c r="B50" s="136" t="e">
        <f>NA()</f>
        <v>#N/A</v>
      </c>
      <c r="C50" s="136">
        <f>IF(ISNUMBER('実質公債費比率（分子）の構造'!K$53),'実質公債費比率（分子）の構造'!K$53,NA())</f>
        <v>462</v>
      </c>
      <c r="D50" s="136" t="e">
        <f>NA()</f>
        <v>#N/A</v>
      </c>
      <c r="E50" s="136" t="e">
        <f>NA()</f>
        <v>#N/A</v>
      </c>
      <c r="F50" s="136">
        <f>IF(ISNUMBER('実質公債費比率（分子）の構造'!L$53),'実質公債費比率（分子）の構造'!L$53,NA())</f>
        <v>438</v>
      </c>
      <c r="G50" s="136" t="e">
        <f>NA()</f>
        <v>#N/A</v>
      </c>
      <c r="H50" s="136" t="e">
        <f>NA()</f>
        <v>#N/A</v>
      </c>
      <c r="I50" s="136">
        <f>IF(ISNUMBER('実質公債費比率（分子）の構造'!M$53),'実質公債費比率（分子）の構造'!M$53,NA())</f>
        <v>417</v>
      </c>
      <c r="J50" s="136" t="e">
        <f>NA()</f>
        <v>#N/A</v>
      </c>
      <c r="K50" s="136" t="e">
        <f>NA()</f>
        <v>#N/A</v>
      </c>
      <c r="L50" s="136">
        <f>IF(ISNUMBER('実質公債費比率（分子）の構造'!N$53),'実質公債費比率（分子）の構造'!N$53,NA())</f>
        <v>360</v>
      </c>
      <c r="M50" s="136" t="e">
        <f>NA()</f>
        <v>#N/A</v>
      </c>
      <c r="N50" s="136" t="e">
        <f>NA()</f>
        <v>#N/A</v>
      </c>
      <c r="O50" s="136">
        <f>IF(ISNUMBER('実質公債費比率（分子）の構造'!O$53),'実質公債費比率（分子）の構造'!O$53,NA())</f>
        <v>366</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7095</v>
      </c>
      <c r="E56" s="135"/>
      <c r="F56" s="135"/>
      <c r="G56" s="135">
        <f>'将来負担比率（分子）の構造'!J$51</f>
        <v>7607</v>
      </c>
      <c r="H56" s="135"/>
      <c r="I56" s="135"/>
      <c r="J56" s="135">
        <f>'将来負担比率（分子）の構造'!K$51</f>
        <v>8352</v>
      </c>
      <c r="K56" s="135"/>
      <c r="L56" s="135"/>
      <c r="M56" s="135">
        <f>'将来負担比率（分子）の構造'!L$51</f>
        <v>8694</v>
      </c>
      <c r="N56" s="135"/>
      <c r="O56" s="135"/>
      <c r="P56" s="135">
        <f>'将来負担比率（分子）の構造'!M$51</f>
        <v>8911</v>
      </c>
    </row>
    <row r="57" spans="1:16">
      <c r="A57" s="135" t="s">
        <v>34</v>
      </c>
      <c r="B57" s="135"/>
      <c r="C57" s="135"/>
      <c r="D57" s="135">
        <f>'将来負担比率（分子）の構造'!I$50</f>
        <v>2584</v>
      </c>
      <c r="E57" s="135"/>
      <c r="F57" s="135"/>
      <c r="G57" s="135">
        <f>'将来負担比率（分子）の構造'!J$50</f>
        <v>2250</v>
      </c>
      <c r="H57" s="135"/>
      <c r="I57" s="135"/>
      <c r="J57" s="135">
        <f>'将来負担比率（分子）の構造'!K$50</f>
        <v>2164</v>
      </c>
      <c r="K57" s="135"/>
      <c r="L57" s="135"/>
      <c r="M57" s="135">
        <f>'将来負担比率（分子）の構造'!L$50</f>
        <v>1909</v>
      </c>
      <c r="N57" s="135"/>
      <c r="O57" s="135"/>
      <c r="P57" s="135">
        <f>'将来負担比率（分子）の構造'!M$50</f>
        <v>1910</v>
      </c>
    </row>
    <row r="58" spans="1:16">
      <c r="A58" s="135" t="s">
        <v>33</v>
      </c>
      <c r="B58" s="135"/>
      <c r="C58" s="135"/>
      <c r="D58" s="135">
        <f>'将来負担比率（分子）の構造'!I$49</f>
        <v>2812</v>
      </c>
      <c r="E58" s="135"/>
      <c r="F58" s="135"/>
      <c r="G58" s="135">
        <f>'将来負担比率（分子）の構造'!J$49</f>
        <v>2824</v>
      </c>
      <c r="H58" s="135"/>
      <c r="I58" s="135"/>
      <c r="J58" s="135">
        <f>'将来負担比率（分子）の構造'!K$49</f>
        <v>2807</v>
      </c>
      <c r="K58" s="135"/>
      <c r="L58" s="135"/>
      <c r="M58" s="135">
        <f>'将来負担比率（分子）の構造'!L$49</f>
        <v>2792</v>
      </c>
      <c r="N58" s="135"/>
      <c r="O58" s="135"/>
      <c r="P58" s="135">
        <f>'将来負担比率（分子）の構造'!M$49</f>
        <v>2994</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2808</v>
      </c>
      <c r="C62" s="135"/>
      <c r="D62" s="135"/>
      <c r="E62" s="135">
        <f>'将来負担比率（分子）の構造'!J$45</f>
        <v>2780</v>
      </c>
      <c r="F62" s="135"/>
      <c r="G62" s="135"/>
      <c r="H62" s="135">
        <f>'将来負担比率（分子）の構造'!K$45</f>
        <v>2846</v>
      </c>
      <c r="I62" s="135"/>
      <c r="J62" s="135"/>
      <c r="K62" s="135">
        <f>'将来負担比率（分子）の構造'!L$45</f>
        <v>2572</v>
      </c>
      <c r="L62" s="135"/>
      <c r="M62" s="135"/>
      <c r="N62" s="135">
        <f>'将来負担比率（分子）の構造'!M$45</f>
        <v>2440</v>
      </c>
      <c r="O62" s="135"/>
      <c r="P62" s="135"/>
    </row>
    <row r="63" spans="1:16">
      <c r="A63" s="135" t="s">
        <v>27</v>
      </c>
      <c r="B63" s="135">
        <f>'将来負担比率（分子）の構造'!I$44</f>
        <v>196</v>
      </c>
      <c r="C63" s="135"/>
      <c r="D63" s="135"/>
      <c r="E63" s="135">
        <f>'将来負担比率（分子）の構造'!J$44</f>
        <v>438</v>
      </c>
      <c r="F63" s="135"/>
      <c r="G63" s="135"/>
      <c r="H63" s="135">
        <f>'将来負担比率（分子）の構造'!K$44</f>
        <v>467</v>
      </c>
      <c r="I63" s="135"/>
      <c r="J63" s="135"/>
      <c r="K63" s="135">
        <f>'将来負担比率（分子）の構造'!L$44</f>
        <v>538</v>
      </c>
      <c r="L63" s="135"/>
      <c r="M63" s="135"/>
      <c r="N63" s="135">
        <f>'将来負担比率（分子）の構造'!M$44</f>
        <v>463</v>
      </c>
      <c r="O63" s="135"/>
      <c r="P63" s="135"/>
    </row>
    <row r="64" spans="1:16">
      <c r="A64" s="135" t="s">
        <v>26</v>
      </c>
      <c r="B64" s="135">
        <f>'将来負担比率（分子）の構造'!I$43</f>
        <v>22</v>
      </c>
      <c r="C64" s="135"/>
      <c r="D64" s="135"/>
      <c r="E64" s="135">
        <f>'将来負担比率（分子）の構造'!J$43</f>
        <v>20</v>
      </c>
      <c r="F64" s="135"/>
      <c r="G64" s="135"/>
      <c r="H64" s="135">
        <f>'将来負担比率（分子）の構造'!K$43</f>
        <v>21</v>
      </c>
      <c r="I64" s="135"/>
      <c r="J64" s="135"/>
      <c r="K64" s="135">
        <f>'将来負担比率（分子）の構造'!L$43</f>
        <v>20</v>
      </c>
      <c r="L64" s="135"/>
      <c r="M64" s="135"/>
      <c r="N64" s="135">
        <f>'将来負担比率（分子）の構造'!M$43</f>
        <v>18</v>
      </c>
      <c r="O64" s="135"/>
      <c r="P64" s="135"/>
    </row>
    <row r="65" spans="1:16">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13186</v>
      </c>
      <c r="C66" s="135"/>
      <c r="D66" s="135"/>
      <c r="E66" s="135">
        <f>'将来負担比率（分子）の構造'!J$41</f>
        <v>12815</v>
      </c>
      <c r="F66" s="135"/>
      <c r="G66" s="135"/>
      <c r="H66" s="135">
        <f>'将来負担比率（分子）の構造'!K$41</f>
        <v>13231</v>
      </c>
      <c r="I66" s="135"/>
      <c r="J66" s="135"/>
      <c r="K66" s="135">
        <f>'将来負担比率（分子）の構造'!L$41</f>
        <v>12955</v>
      </c>
      <c r="L66" s="135"/>
      <c r="M66" s="135"/>
      <c r="N66" s="135">
        <f>'将来負担比率（分子）の構造'!M$41</f>
        <v>13380</v>
      </c>
      <c r="O66" s="135"/>
      <c r="P66" s="135"/>
    </row>
    <row r="67" spans="1:16">
      <c r="A67" s="135" t="s">
        <v>62</v>
      </c>
      <c r="B67" s="135" t="e">
        <f>NA()</f>
        <v>#N/A</v>
      </c>
      <c r="C67" s="135">
        <f>IF(ISNUMBER('将来負担比率（分子）の構造'!I$52), IF('将来負担比率（分子）の構造'!I$52 &lt; 0, 0, '将来負担比率（分子）の構造'!I$52), NA())</f>
        <v>3720</v>
      </c>
      <c r="D67" s="135" t="e">
        <f>NA()</f>
        <v>#N/A</v>
      </c>
      <c r="E67" s="135" t="e">
        <f>NA()</f>
        <v>#N/A</v>
      </c>
      <c r="F67" s="135">
        <f>IF(ISNUMBER('将来負担比率（分子）の構造'!J$52), IF('将来負担比率（分子）の構造'!J$52 &lt; 0, 0, '将来負担比率（分子）の構造'!J$52), NA())</f>
        <v>3373</v>
      </c>
      <c r="G67" s="135" t="e">
        <f>NA()</f>
        <v>#N/A</v>
      </c>
      <c r="H67" s="135" t="e">
        <f>NA()</f>
        <v>#N/A</v>
      </c>
      <c r="I67" s="135">
        <f>IF(ISNUMBER('将来負担比率（分子）の構造'!K$52), IF('将来負担比率（分子）の構造'!K$52 &lt; 0, 0, '将来負担比率（分子）の構造'!K$52), NA())</f>
        <v>3243</v>
      </c>
      <c r="J67" s="135" t="e">
        <f>NA()</f>
        <v>#N/A</v>
      </c>
      <c r="K67" s="135" t="e">
        <f>NA()</f>
        <v>#N/A</v>
      </c>
      <c r="L67" s="135">
        <f>IF(ISNUMBER('将来負担比率（分子）の構造'!L$52), IF('将来負担比率（分子）の構造'!L$52 &lt; 0, 0, '将来負担比率（分子）の構造'!L$52), NA())</f>
        <v>2690</v>
      </c>
      <c r="M67" s="135" t="e">
        <f>NA()</f>
        <v>#N/A</v>
      </c>
      <c r="N67" s="135" t="e">
        <f>NA()</f>
        <v>#N/A</v>
      </c>
      <c r="O67" s="135">
        <f>IF(ISNUMBER('将来負担比率（分子）の構造'!M$52), IF('将来負担比率（分子）の構造'!M$52 &lt; 0, 0, '将来負担比率（分子）の構造'!M$52), NA())</f>
        <v>2485</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3" t="s">
        <v>204</v>
      </c>
      <c r="C5" s="704"/>
      <c r="D5" s="704"/>
      <c r="E5" s="704"/>
      <c r="F5" s="704"/>
      <c r="G5" s="704"/>
      <c r="H5" s="704"/>
      <c r="I5" s="704"/>
      <c r="J5" s="704"/>
      <c r="K5" s="704"/>
      <c r="L5" s="704"/>
      <c r="M5" s="704"/>
      <c r="N5" s="704"/>
      <c r="O5" s="704"/>
      <c r="P5" s="704"/>
      <c r="Q5" s="705"/>
      <c r="R5" s="668">
        <v>1198755</v>
      </c>
      <c r="S5" s="669"/>
      <c r="T5" s="669"/>
      <c r="U5" s="669"/>
      <c r="V5" s="669"/>
      <c r="W5" s="669"/>
      <c r="X5" s="669"/>
      <c r="Y5" s="716"/>
      <c r="Z5" s="729">
        <v>11.4</v>
      </c>
      <c r="AA5" s="729"/>
      <c r="AB5" s="729"/>
      <c r="AC5" s="729"/>
      <c r="AD5" s="730">
        <v>1198755</v>
      </c>
      <c r="AE5" s="730"/>
      <c r="AF5" s="730"/>
      <c r="AG5" s="730"/>
      <c r="AH5" s="730"/>
      <c r="AI5" s="730"/>
      <c r="AJ5" s="730"/>
      <c r="AK5" s="730"/>
      <c r="AL5" s="717">
        <v>25.6</v>
      </c>
      <c r="AM5" s="686"/>
      <c r="AN5" s="686"/>
      <c r="AO5" s="718"/>
      <c r="AP5" s="703" t="s">
        <v>205</v>
      </c>
      <c r="AQ5" s="704"/>
      <c r="AR5" s="704"/>
      <c r="AS5" s="704"/>
      <c r="AT5" s="704"/>
      <c r="AU5" s="704"/>
      <c r="AV5" s="704"/>
      <c r="AW5" s="704"/>
      <c r="AX5" s="704"/>
      <c r="AY5" s="704"/>
      <c r="AZ5" s="704"/>
      <c r="BA5" s="704"/>
      <c r="BB5" s="704"/>
      <c r="BC5" s="704"/>
      <c r="BD5" s="704"/>
      <c r="BE5" s="704"/>
      <c r="BF5" s="705"/>
      <c r="BG5" s="618">
        <v>1198755</v>
      </c>
      <c r="BH5" s="619"/>
      <c r="BI5" s="619"/>
      <c r="BJ5" s="619"/>
      <c r="BK5" s="619"/>
      <c r="BL5" s="619"/>
      <c r="BM5" s="619"/>
      <c r="BN5" s="620"/>
      <c r="BO5" s="671">
        <v>100</v>
      </c>
      <c r="BP5" s="671"/>
      <c r="BQ5" s="671"/>
      <c r="BR5" s="671"/>
      <c r="BS5" s="672">
        <v>2754</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206</v>
      </c>
      <c r="CS5" s="724"/>
      <c r="CT5" s="724"/>
      <c r="CU5" s="724"/>
      <c r="CV5" s="724"/>
      <c r="CW5" s="724"/>
      <c r="CX5" s="724"/>
      <c r="CY5" s="725"/>
      <c r="CZ5" s="723" t="s">
        <v>198</v>
      </c>
      <c r="DA5" s="724"/>
      <c r="DB5" s="724"/>
      <c r="DC5" s="725"/>
      <c r="DD5" s="723" t="s">
        <v>207</v>
      </c>
      <c r="DE5" s="724"/>
      <c r="DF5" s="724"/>
      <c r="DG5" s="724"/>
      <c r="DH5" s="724"/>
      <c r="DI5" s="724"/>
      <c r="DJ5" s="724"/>
      <c r="DK5" s="724"/>
      <c r="DL5" s="724"/>
      <c r="DM5" s="724"/>
      <c r="DN5" s="724"/>
      <c r="DO5" s="724"/>
      <c r="DP5" s="725"/>
      <c r="DQ5" s="723" t="s">
        <v>208</v>
      </c>
      <c r="DR5" s="724"/>
      <c r="DS5" s="724"/>
      <c r="DT5" s="724"/>
      <c r="DU5" s="724"/>
      <c r="DV5" s="724"/>
      <c r="DW5" s="724"/>
      <c r="DX5" s="724"/>
      <c r="DY5" s="724"/>
      <c r="DZ5" s="724"/>
      <c r="EA5" s="724"/>
      <c r="EB5" s="724"/>
      <c r="EC5" s="725"/>
    </row>
    <row r="6" spans="2:143" ht="11.25" customHeight="1">
      <c r="B6" s="615" t="s">
        <v>209</v>
      </c>
      <c r="C6" s="616"/>
      <c r="D6" s="616"/>
      <c r="E6" s="616"/>
      <c r="F6" s="616"/>
      <c r="G6" s="616"/>
      <c r="H6" s="616"/>
      <c r="I6" s="616"/>
      <c r="J6" s="616"/>
      <c r="K6" s="616"/>
      <c r="L6" s="616"/>
      <c r="M6" s="616"/>
      <c r="N6" s="616"/>
      <c r="O6" s="616"/>
      <c r="P6" s="616"/>
      <c r="Q6" s="617"/>
      <c r="R6" s="618">
        <v>72830</v>
      </c>
      <c r="S6" s="619"/>
      <c r="T6" s="619"/>
      <c r="U6" s="619"/>
      <c r="V6" s="619"/>
      <c r="W6" s="619"/>
      <c r="X6" s="619"/>
      <c r="Y6" s="620"/>
      <c r="Z6" s="671">
        <v>0.7</v>
      </c>
      <c r="AA6" s="671"/>
      <c r="AB6" s="671"/>
      <c r="AC6" s="671"/>
      <c r="AD6" s="672">
        <v>72830</v>
      </c>
      <c r="AE6" s="672"/>
      <c r="AF6" s="672"/>
      <c r="AG6" s="672"/>
      <c r="AH6" s="672"/>
      <c r="AI6" s="672"/>
      <c r="AJ6" s="672"/>
      <c r="AK6" s="672"/>
      <c r="AL6" s="641">
        <v>1.6</v>
      </c>
      <c r="AM6" s="673"/>
      <c r="AN6" s="673"/>
      <c r="AO6" s="674"/>
      <c r="AP6" s="615" t="s">
        <v>210</v>
      </c>
      <c r="AQ6" s="616"/>
      <c r="AR6" s="616"/>
      <c r="AS6" s="616"/>
      <c r="AT6" s="616"/>
      <c r="AU6" s="616"/>
      <c r="AV6" s="616"/>
      <c r="AW6" s="616"/>
      <c r="AX6" s="616"/>
      <c r="AY6" s="616"/>
      <c r="AZ6" s="616"/>
      <c r="BA6" s="616"/>
      <c r="BB6" s="616"/>
      <c r="BC6" s="616"/>
      <c r="BD6" s="616"/>
      <c r="BE6" s="616"/>
      <c r="BF6" s="617"/>
      <c r="BG6" s="618">
        <v>1198755</v>
      </c>
      <c r="BH6" s="619"/>
      <c r="BI6" s="619"/>
      <c r="BJ6" s="619"/>
      <c r="BK6" s="619"/>
      <c r="BL6" s="619"/>
      <c r="BM6" s="619"/>
      <c r="BN6" s="620"/>
      <c r="BO6" s="671">
        <v>100</v>
      </c>
      <c r="BP6" s="671"/>
      <c r="BQ6" s="671"/>
      <c r="BR6" s="671"/>
      <c r="BS6" s="672">
        <v>2754</v>
      </c>
      <c r="BT6" s="672"/>
      <c r="BU6" s="672"/>
      <c r="BV6" s="672"/>
      <c r="BW6" s="672"/>
      <c r="BX6" s="672"/>
      <c r="BY6" s="672"/>
      <c r="BZ6" s="672"/>
      <c r="CA6" s="672"/>
      <c r="CB6" s="708"/>
      <c r="CD6" s="675" t="s">
        <v>211</v>
      </c>
      <c r="CE6" s="676"/>
      <c r="CF6" s="676"/>
      <c r="CG6" s="676"/>
      <c r="CH6" s="676"/>
      <c r="CI6" s="676"/>
      <c r="CJ6" s="676"/>
      <c r="CK6" s="676"/>
      <c r="CL6" s="676"/>
      <c r="CM6" s="676"/>
      <c r="CN6" s="676"/>
      <c r="CO6" s="676"/>
      <c r="CP6" s="676"/>
      <c r="CQ6" s="677"/>
      <c r="CR6" s="618">
        <v>133921</v>
      </c>
      <c r="CS6" s="619"/>
      <c r="CT6" s="619"/>
      <c r="CU6" s="619"/>
      <c r="CV6" s="619"/>
      <c r="CW6" s="619"/>
      <c r="CX6" s="619"/>
      <c r="CY6" s="620"/>
      <c r="CZ6" s="671">
        <v>1.4</v>
      </c>
      <c r="DA6" s="671"/>
      <c r="DB6" s="671"/>
      <c r="DC6" s="671"/>
      <c r="DD6" s="624" t="s">
        <v>212</v>
      </c>
      <c r="DE6" s="619"/>
      <c r="DF6" s="619"/>
      <c r="DG6" s="619"/>
      <c r="DH6" s="619"/>
      <c r="DI6" s="619"/>
      <c r="DJ6" s="619"/>
      <c r="DK6" s="619"/>
      <c r="DL6" s="619"/>
      <c r="DM6" s="619"/>
      <c r="DN6" s="619"/>
      <c r="DO6" s="619"/>
      <c r="DP6" s="620"/>
      <c r="DQ6" s="624">
        <v>133921</v>
      </c>
      <c r="DR6" s="619"/>
      <c r="DS6" s="619"/>
      <c r="DT6" s="619"/>
      <c r="DU6" s="619"/>
      <c r="DV6" s="619"/>
      <c r="DW6" s="619"/>
      <c r="DX6" s="619"/>
      <c r="DY6" s="619"/>
      <c r="DZ6" s="619"/>
      <c r="EA6" s="619"/>
      <c r="EB6" s="619"/>
      <c r="EC6" s="654"/>
    </row>
    <row r="7" spans="2:143" ht="11.25" customHeight="1">
      <c r="B7" s="615" t="s">
        <v>213</v>
      </c>
      <c r="C7" s="616"/>
      <c r="D7" s="616"/>
      <c r="E7" s="616"/>
      <c r="F7" s="616"/>
      <c r="G7" s="616"/>
      <c r="H7" s="616"/>
      <c r="I7" s="616"/>
      <c r="J7" s="616"/>
      <c r="K7" s="616"/>
      <c r="L7" s="616"/>
      <c r="M7" s="616"/>
      <c r="N7" s="616"/>
      <c r="O7" s="616"/>
      <c r="P7" s="616"/>
      <c r="Q7" s="617"/>
      <c r="R7" s="618">
        <v>2009</v>
      </c>
      <c r="S7" s="619"/>
      <c r="T7" s="619"/>
      <c r="U7" s="619"/>
      <c r="V7" s="619"/>
      <c r="W7" s="619"/>
      <c r="X7" s="619"/>
      <c r="Y7" s="620"/>
      <c r="Z7" s="671">
        <v>0</v>
      </c>
      <c r="AA7" s="671"/>
      <c r="AB7" s="671"/>
      <c r="AC7" s="671"/>
      <c r="AD7" s="672">
        <v>2009</v>
      </c>
      <c r="AE7" s="672"/>
      <c r="AF7" s="672"/>
      <c r="AG7" s="672"/>
      <c r="AH7" s="672"/>
      <c r="AI7" s="672"/>
      <c r="AJ7" s="672"/>
      <c r="AK7" s="672"/>
      <c r="AL7" s="641">
        <v>0</v>
      </c>
      <c r="AM7" s="673"/>
      <c r="AN7" s="673"/>
      <c r="AO7" s="674"/>
      <c r="AP7" s="615" t="s">
        <v>214</v>
      </c>
      <c r="AQ7" s="616"/>
      <c r="AR7" s="616"/>
      <c r="AS7" s="616"/>
      <c r="AT7" s="616"/>
      <c r="AU7" s="616"/>
      <c r="AV7" s="616"/>
      <c r="AW7" s="616"/>
      <c r="AX7" s="616"/>
      <c r="AY7" s="616"/>
      <c r="AZ7" s="616"/>
      <c r="BA7" s="616"/>
      <c r="BB7" s="616"/>
      <c r="BC7" s="616"/>
      <c r="BD7" s="616"/>
      <c r="BE7" s="616"/>
      <c r="BF7" s="617"/>
      <c r="BG7" s="618">
        <v>465111</v>
      </c>
      <c r="BH7" s="619"/>
      <c r="BI7" s="619"/>
      <c r="BJ7" s="619"/>
      <c r="BK7" s="619"/>
      <c r="BL7" s="619"/>
      <c r="BM7" s="619"/>
      <c r="BN7" s="620"/>
      <c r="BO7" s="671">
        <v>38.799999999999997</v>
      </c>
      <c r="BP7" s="671"/>
      <c r="BQ7" s="671"/>
      <c r="BR7" s="671"/>
      <c r="BS7" s="672">
        <v>2754</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1286964</v>
      </c>
      <c r="CS7" s="619"/>
      <c r="CT7" s="619"/>
      <c r="CU7" s="619"/>
      <c r="CV7" s="619"/>
      <c r="CW7" s="619"/>
      <c r="CX7" s="619"/>
      <c r="CY7" s="620"/>
      <c r="CZ7" s="671">
        <v>13.1</v>
      </c>
      <c r="DA7" s="671"/>
      <c r="DB7" s="671"/>
      <c r="DC7" s="671"/>
      <c r="DD7" s="624">
        <v>2471</v>
      </c>
      <c r="DE7" s="619"/>
      <c r="DF7" s="619"/>
      <c r="DG7" s="619"/>
      <c r="DH7" s="619"/>
      <c r="DI7" s="619"/>
      <c r="DJ7" s="619"/>
      <c r="DK7" s="619"/>
      <c r="DL7" s="619"/>
      <c r="DM7" s="619"/>
      <c r="DN7" s="619"/>
      <c r="DO7" s="619"/>
      <c r="DP7" s="620"/>
      <c r="DQ7" s="624">
        <v>966069</v>
      </c>
      <c r="DR7" s="619"/>
      <c r="DS7" s="619"/>
      <c r="DT7" s="619"/>
      <c r="DU7" s="619"/>
      <c r="DV7" s="619"/>
      <c r="DW7" s="619"/>
      <c r="DX7" s="619"/>
      <c r="DY7" s="619"/>
      <c r="DZ7" s="619"/>
      <c r="EA7" s="619"/>
      <c r="EB7" s="619"/>
      <c r="EC7" s="654"/>
    </row>
    <row r="8" spans="2:143" ht="11.25" customHeight="1">
      <c r="B8" s="615" t="s">
        <v>216</v>
      </c>
      <c r="C8" s="616"/>
      <c r="D8" s="616"/>
      <c r="E8" s="616"/>
      <c r="F8" s="616"/>
      <c r="G8" s="616"/>
      <c r="H8" s="616"/>
      <c r="I8" s="616"/>
      <c r="J8" s="616"/>
      <c r="K8" s="616"/>
      <c r="L8" s="616"/>
      <c r="M8" s="616"/>
      <c r="N8" s="616"/>
      <c r="O8" s="616"/>
      <c r="P8" s="616"/>
      <c r="Q8" s="617"/>
      <c r="R8" s="618">
        <v>5735</v>
      </c>
      <c r="S8" s="619"/>
      <c r="T8" s="619"/>
      <c r="U8" s="619"/>
      <c r="V8" s="619"/>
      <c r="W8" s="619"/>
      <c r="X8" s="619"/>
      <c r="Y8" s="620"/>
      <c r="Z8" s="671">
        <v>0.1</v>
      </c>
      <c r="AA8" s="671"/>
      <c r="AB8" s="671"/>
      <c r="AC8" s="671"/>
      <c r="AD8" s="672">
        <v>5735</v>
      </c>
      <c r="AE8" s="672"/>
      <c r="AF8" s="672"/>
      <c r="AG8" s="672"/>
      <c r="AH8" s="672"/>
      <c r="AI8" s="672"/>
      <c r="AJ8" s="672"/>
      <c r="AK8" s="672"/>
      <c r="AL8" s="641">
        <v>0.1</v>
      </c>
      <c r="AM8" s="673"/>
      <c r="AN8" s="673"/>
      <c r="AO8" s="674"/>
      <c r="AP8" s="615" t="s">
        <v>217</v>
      </c>
      <c r="AQ8" s="616"/>
      <c r="AR8" s="616"/>
      <c r="AS8" s="616"/>
      <c r="AT8" s="616"/>
      <c r="AU8" s="616"/>
      <c r="AV8" s="616"/>
      <c r="AW8" s="616"/>
      <c r="AX8" s="616"/>
      <c r="AY8" s="616"/>
      <c r="AZ8" s="616"/>
      <c r="BA8" s="616"/>
      <c r="BB8" s="616"/>
      <c r="BC8" s="616"/>
      <c r="BD8" s="616"/>
      <c r="BE8" s="616"/>
      <c r="BF8" s="617"/>
      <c r="BG8" s="618">
        <v>21312</v>
      </c>
      <c r="BH8" s="619"/>
      <c r="BI8" s="619"/>
      <c r="BJ8" s="619"/>
      <c r="BK8" s="619"/>
      <c r="BL8" s="619"/>
      <c r="BM8" s="619"/>
      <c r="BN8" s="620"/>
      <c r="BO8" s="671">
        <v>1.8</v>
      </c>
      <c r="BP8" s="671"/>
      <c r="BQ8" s="671"/>
      <c r="BR8" s="671"/>
      <c r="BS8" s="624" t="s">
        <v>108</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4004627</v>
      </c>
      <c r="CS8" s="619"/>
      <c r="CT8" s="619"/>
      <c r="CU8" s="619"/>
      <c r="CV8" s="619"/>
      <c r="CW8" s="619"/>
      <c r="CX8" s="619"/>
      <c r="CY8" s="620"/>
      <c r="CZ8" s="671">
        <v>40.700000000000003</v>
      </c>
      <c r="DA8" s="671"/>
      <c r="DB8" s="671"/>
      <c r="DC8" s="671"/>
      <c r="DD8" s="624">
        <v>596289</v>
      </c>
      <c r="DE8" s="619"/>
      <c r="DF8" s="619"/>
      <c r="DG8" s="619"/>
      <c r="DH8" s="619"/>
      <c r="DI8" s="619"/>
      <c r="DJ8" s="619"/>
      <c r="DK8" s="619"/>
      <c r="DL8" s="619"/>
      <c r="DM8" s="619"/>
      <c r="DN8" s="619"/>
      <c r="DO8" s="619"/>
      <c r="DP8" s="620"/>
      <c r="DQ8" s="624">
        <v>1741292</v>
      </c>
      <c r="DR8" s="619"/>
      <c r="DS8" s="619"/>
      <c r="DT8" s="619"/>
      <c r="DU8" s="619"/>
      <c r="DV8" s="619"/>
      <c r="DW8" s="619"/>
      <c r="DX8" s="619"/>
      <c r="DY8" s="619"/>
      <c r="DZ8" s="619"/>
      <c r="EA8" s="619"/>
      <c r="EB8" s="619"/>
      <c r="EC8" s="654"/>
    </row>
    <row r="9" spans="2:143" ht="11.25" customHeight="1">
      <c r="B9" s="615" t="s">
        <v>219</v>
      </c>
      <c r="C9" s="616"/>
      <c r="D9" s="616"/>
      <c r="E9" s="616"/>
      <c r="F9" s="616"/>
      <c r="G9" s="616"/>
      <c r="H9" s="616"/>
      <c r="I9" s="616"/>
      <c r="J9" s="616"/>
      <c r="K9" s="616"/>
      <c r="L9" s="616"/>
      <c r="M9" s="616"/>
      <c r="N9" s="616"/>
      <c r="O9" s="616"/>
      <c r="P9" s="616"/>
      <c r="Q9" s="617"/>
      <c r="R9" s="618">
        <v>5362</v>
      </c>
      <c r="S9" s="619"/>
      <c r="T9" s="619"/>
      <c r="U9" s="619"/>
      <c r="V9" s="619"/>
      <c r="W9" s="619"/>
      <c r="X9" s="619"/>
      <c r="Y9" s="620"/>
      <c r="Z9" s="671">
        <v>0.1</v>
      </c>
      <c r="AA9" s="671"/>
      <c r="AB9" s="671"/>
      <c r="AC9" s="671"/>
      <c r="AD9" s="672">
        <v>5362</v>
      </c>
      <c r="AE9" s="672"/>
      <c r="AF9" s="672"/>
      <c r="AG9" s="672"/>
      <c r="AH9" s="672"/>
      <c r="AI9" s="672"/>
      <c r="AJ9" s="672"/>
      <c r="AK9" s="672"/>
      <c r="AL9" s="641">
        <v>0.1</v>
      </c>
      <c r="AM9" s="673"/>
      <c r="AN9" s="673"/>
      <c r="AO9" s="674"/>
      <c r="AP9" s="615" t="s">
        <v>220</v>
      </c>
      <c r="AQ9" s="616"/>
      <c r="AR9" s="616"/>
      <c r="AS9" s="616"/>
      <c r="AT9" s="616"/>
      <c r="AU9" s="616"/>
      <c r="AV9" s="616"/>
      <c r="AW9" s="616"/>
      <c r="AX9" s="616"/>
      <c r="AY9" s="616"/>
      <c r="AZ9" s="616"/>
      <c r="BA9" s="616"/>
      <c r="BB9" s="616"/>
      <c r="BC9" s="616"/>
      <c r="BD9" s="616"/>
      <c r="BE9" s="616"/>
      <c r="BF9" s="617"/>
      <c r="BG9" s="618">
        <v>397218</v>
      </c>
      <c r="BH9" s="619"/>
      <c r="BI9" s="619"/>
      <c r="BJ9" s="619"/>
      <c r="BK9" s="619"/>
      <c r="BL9" s="619"/>
      <c r="BM9" s="619"/>
      <c r="BN9" s="620"/>
      <c r="BO9" s="671">
        <v>33.1</v>
      </c>
      <c r="BP9" s="671"/>
      <c r="BQ9" s="671"/>
      <c r="BR9" s="671"/>
      <c r="BS9" s="624" t="s">
        <v>108</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834118</v>
      </c>
      <c r="CS9" s="619"/>
      <c r="CT9" s="619"/>
      <c r="CU9" s="619"/>
      <c r="CV9" s="619"/>
      <c r="CW9" s="619"/>
      <c r="CX9" s="619"/>
      <c r="CY9" s="620"/>
      <c r="CZ9" s="671">
        <v>8.5</v>
      </c>
      <c r="DA9" s="671"/>
      <c r="DB9" s="671"/>
      <c r="DC9" s="671"/>
      <c r="DD9" s="624">
        <v>14697</v>
      </c>
      <c r="DE9" s="619"/>
      <c r="DF9" s="619"/>
      <c r="DG9" s="619"/>
      <c r="DH9" s="619"/>
      <c r="DI9" s="619"/>
      <c r="DJ9" s="619"/>
      <c r="DK9" s="619"/>
      <c r="DL9" s="619"/>
      <c r="DM9" s="619"/>
      <c r="DN9" s="619"/>
      <c r="DO9" s="619"/>
      <c r="DP9" s="620"/>
      <c r="DQ9" s="624">
        <v>534072</v>
      </c>
      <c r="DR9" s="619"/>
      <c r="DS9" s="619"/>
      <c r="DT9" s="619"/>
      <c r="DU9" s="619"/>
      <c r="DV9" s="619"/>
      <c r="DW9" s="619"/>
      <c r="DX9" s="619"/>
      <c r="DY9" s="619"/>
      <c r="DZ9" s="619"/>
      <c r="EA9" s="619"/>
      <c r="EB9" s="619"/>
      <c r="EC9" s="654"/>
    </row>
    <row r="10" spans="2:143" ht="11.25" customHeight="1">
      <c r="B10" s="615" t="s">
        <v>222</v>
      </c>
      <c r="C10" s="616"/>
      <c r="D10" s="616"/>
      <c r="E10" s="616"/>
      <c r="F10" s="616"/>
      <c r="G10" s="616"/>
      <c r="H10" s="616"/>
      <c r="I10" s="616"/>
      <c r="J10" s="616"/>
      <c r="K10" s="616"/>
      <c r="L10" s="616"/>
      <c r="M10" s="616"/>
      <c r="N10" s="616"/>
      <c r="O10" s="616"/>
      <c r="P10" s="616"/>
      <c r="Q10" s="617"/>
      <c r="R10" s="618">
        <v>323009</v>
      </c>
      <c r="S10" s="619"/>
      <c r="T10" s="619"/>
      <c r="U10" s="619"/>
      <c r="V10" s="619"/>
      <c r="W10" s="619"/>
      <c r="X10" s="619"/>
      <c r="Y10" s="620"/>
      <c r="Z10" s="671">
        <v>3.1</v>
      </c>
      <c r="AA10" s="671"/>
      <c r="AB10" s="671"/>
      <c r="AC10" s="671"/>
      <c r="AD10" s="672">
        <v>323009</v>
      </c>
      <c r="AE10" s="672"/>
      <c r="AF10" s="672"/>
      <c r="AG10" s="672"/>
      <c r="AH10" s="672"/>
      <c r="AI10" s="672"/>
      <c r="AJ10" s="672"/>
      <c r="AK10" s="672"/>
      <c r="AL10" s="641">
        <v>6.9</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26477</v>
      </c>
      <c r="BH10" s="619"/>
      <c r="BI10" s="619"/>
      <c r="BJ10" s="619"/>
      <c r="BK10" s="619"/>
      <c r="BL10" s="619"/>
      <c r="BM10" s="619"/>
      <c r="BN10" s="620"/>
      <c r="BO10" s="671">
        <v>2.2000000000000002</v>
      </c>
      <c r="BP10" s="671"/>
      <c r="BQ10" s="671"/>
      <c r="BR10" s="671"/>
      <c r="BS10" s="624" t="s">
        <v>108</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v>12220</v>
      </c>
      <c r="CS10" s="619"/>
      <c r="CT10" s="619"/>
      <c r="CU10" s="619"/>
      <c r="CV10" s="619"/>
      <c r="CW10" s="619"/>
      <c r="CX10" s="619"/>
      <c r="CY10" s="620"/>
      <c r="CZ10" s="671">
        <v>0.1</v>
      </c>
      <c r="DA10" s="671"/>
      <c r="DB10" s="671"/>
      <c r="DC10" s="671"/>
      <c r="DD10" s="624" t="s">
        <v>108</v>
      </c>
      <c r="DE10" s="619"/>
      <c r="DF10" s="619"/>
      <c r="DG10" s="619"/>
      <c r="DH10" s="619"/>
      <c r="DI10" s="619"/>
      <c r="DJ10" s="619"/>
      <c r="DK10" s="619"/>
      <c r="DL10" s="619"/>
      <c r="DM10" s="619"/>
      <c r="DN10" s="619"/>
      <c r="DO10" s="619"/>
      <c r="DP10" s="620"/>
      <c r="DQ10" s="624">
        <v>12220</v>
      </c>
      <c r="DR10" s="619"/>
      <c r="DS10" s="619"/>
      <c r="DT10" s="619"/>
      <c r="DU10" s="619"/>
      <c r="DV10" s="619"/>
      <c r="DW10" s="619"/>
      <c r="DX10" s="619"/>
      <c r="DY10" s="619"/>
      <c r="DZ10" s="619"/>
      <c r="EA10" s="619"/>
      <c r="EB10" s="619"/>
      <c r="EC10" s="654"/>
    </row>
    <row r="11" spans="2:143" ht="11.25" customHeight="1">
      <c r="B11" s="615" t="s">
        <v>225</v>
      </c>
      <c r="C11" s="616"/>
      <c r="D11" s="616"/>
      <c r="E11" s="616"/>
      <c r="F11" s="616"/>
      <c r="G11" s="616"/>
      <c r="H11" s="616"/>
      <c r="I11" s="616"/>
      <c r="J11" s="616"/>
      <c r="K11" s="616"/>
      <c r="L11" s="616"/>
      <c r="M11" s="616"/>
      <c r="N11" s="616"/>
      <c r="O11" s="616"/>
      <c r="P11" s="616"/>
      <c r="Q11" s="617"/>
      <c r="R11" s="618">
        <v>14496</v>
      </c>
      <c r="S11" s="619"/>
      <c r="T11" s="619"/>
      <c r="U11" s="619"/>
      <c r="V11" s="619"/>
      <c r="W11" s="619"/>
      <c r="X11" s="619"/>
      <c r="Y11" s="620"/>
      <c r="Z11" s="671">
        <v>0.1</v>
      </c>
      <c r="AA11" s="671"/>
      <c r="AB11" s="671"/>
      <c r="AC11" s="671"/>
      <c r="AD11" s="672">
        <v>14496</v>
      </c>
      <c r="AE11" s="672"/>
      <c r="AF11" s="672"/>
      <c r="AG11" s="672"/>
      <c r="AH11" s="672"/>
      <c r="AI11" s="672"/>
      <c r="AJ11" s="672"/>
      <c r="AK11" s="672"/>
      <c r="AL11" s="641">
        <v>0.3</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20104</v>
      </c>
      <c r="BH11" s="619"/>
      <c r="BI11" s="619"/>
      <c r="BJ11" s="619"/>
      <c r="BK11" s="619"/>
      <c r="BL11" s="619"/>
      <c r="BM11" s="619"/>
      <c r="BN11" s="620"/>
      <c r="BO11" s="671">
        <v>1.7</v>
      </c>
      <c r="BP11" s="671"/>
      <c r="BQ11" s="671"/>
      <c r="BR11" s="671"/>
      <c r="BS11" s="624">
        <v>2754</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109662</v>
      </c>
      <c r="CS11" s="619"/>
      <c r="CT11" s="619"/>
      <c r="CU11" s="619"/>
      <c r="CV11" s="619"/>
      <c r="CW11" s="619"/>
      <c r="CX11" s="619"/>
      <c r="CY11" s="620"/>
      <c r="CZ11" s="671">
        <v>1.1000000000000001</v>
      </c>
      <c r="DA11" s="671"/>
      <c r="DB11" s="671"/>
      <c r="DC11" s="671"/>
      <c r="DD11" s="624">
        <v>33990</v>
      </c>
      <c r="DE11" s="619"/>
      <c r="DF11" s="619"/>
      <c r="DG11" s="619"/>
      <c r="DH11" s="619"/>
      <c r="DI11" s="619"/>
      <c r="DJ11" s="619"/>
      <c r="DK11" s="619"/>
      <c r="DL11" s="619"/>
      <c r="DM11" s="619"/>
      <c r="DN11" s="619"/>
      <c r="DO11" s="619"/>
      <c r="DP11" s="620"/>
      <c r="DQ11" s="624">
        <v>90554</v>
      </c>
      <c r="DR11" s="619"/>
      <c r="DS11" s="619"/>
      <c r="DT11" s="619"/>
      <c r="DU11" s="619"/>
      <c r="DV11" s="619"/>
      <c r="DW11" s="619"/>
      <c r="DX11" s="619"/>
      <c r="DY11" s="619"/>
      <c r="DZ11" s="619"/>
      <c r="EA11" s="619"/>
      <c r="EB11" s="619"/>
      <c r="EC11" s="654"/>
    </row>
    <row r="12" spans="2:143" ht="11.25" customHeight="1">
      <c r="B12" s="615" t="s">
        <v>228</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503658</v>
      </c>
      <c r="BH12" s="619"/>
      <c r="BI12" s="619"/>
      <c r="BJ12" s="619"/>
      <c r="BK12" s="619"/>
      <c r="BL12" s="619"/>
      <c r="BM12" s="619"/>
      <c r="BN12" s="620"/>
      <c r="BO12" s="671">
        <v>42</v>
      </c>
      <c r="BP12" s="671"/>
      <c r="BQ12" s="671"/>
      <c r="BR12" s="671"/>
      <c r="BS12" s="624" t="s">
        <v>108</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123490</v>
      </c>
      <c r="CS12" s="619"/>
      <c r="CT12" s="619"/>
      <c r="CU12" s="619"/>
      <c r="CV12" s="619"/>
      <c r="CW12" s="619"/>
      <c r="CX12" s="619"/>
      <c r="CY12" s="620"/>
      <c r="CZ12" s="671">
        <v>1.3</v>
      </c>
      <c r="DA12" s="671"/>
      <c r="DB12" s="671"/>
      <c r="DC12" s="671"/>
      <c r="DD12" s="624">
        <v>18532</v>
      </c>
      <c r="DE12" s="619"/>
      <c r="DF12" s="619"/>
      <c r="DG12" s="619"/>
      <c r="DH12" s="619"/>
      <c r="DI12" s="619"/>
      <c r="DJ12" s="619"/>
      <c r="DK12" s="619"/>
      <c r="DL12" s="619"/>
      <c r="DM12" s="619"/>
      <c r="DN12" s="619"/>
      <c r="DO12" s="619"/>
      <c r="DP12" s="620"/>
      <c r="DQ12" s="624">
        <v>92110</v>
      </c>
      <c r="DR12" s="619"/>
      <c r="DS12" s="619"/>
      <c r="DT12" s="619"/>
      <c r="DU12" s="619"/>
      <c r="DV12" s="619"/>
      <c r="DW12" s="619"/>
      <c r="DX12" s="619"/>
      <c r="DY12" s="619"/>
      <c r="DZ12" s="619"/>
      <c r="EA12" s="619"/>
      <c r="EB12" s="619"/>
      <c r="EC12" s="654"/>
    </row>
    <row r="13" spans="2:143" ht="11.25" customHeight="1">
      <c r="B13" s="615" t="s">
        <v>231</v>
      </c>
      <c r="C13" s="616"/>
      <c r="D13" s="616"/>
      <c r="E13" s="616"/>
      <c r="F13" s="616"/>
      <c r="G13" s="616"/>
      <c r="H13" s="616"/>
      <c r="I13" s="616"/>
      <c r="J13" s="616"/>
      <c r="K13" s="616"/>
      <c r="L13" s="616"/>
      <c r="M13" s="616"/>
      <c r="N13" s="616"/>
      <c r="O13" s="616"/>
      <c r="P13" s="616"/>
      <c r="Q13" s="617"/>
      <c r="R13" s="618">
        <v>16481</v>
      </c>
      <c r="S13" s="619"/>
      <c r="T13" s="619"/>
      <c r="U13" s="619"/>
      <c r="V13" s="619"/>
      <c r="W13" s="619"/>
      <c r="X13" s="619"/>
      <c r="Y13" s="620"/>
      <c r="Z13" s="671">
        <v>0.2</v>
      </c>
      <c r="AA13" s="671"/>
      <c r="AB13" s="671"/>
      <c r="AC13" s="671"/>
      <c r="AD13" s="672">
        <v>16481</v>
      </c>
      <c r="AE13" s="672"/>
      <c r="AF13" s="672"/>
      <c r="AG13" s="672"/>
      <c r="AH13" s="672"/>
      <c r="AI13" s="672"/>
      <c r="AJ13" s="672"/>
      <c r="AK13" s="672"/>
      <c r="AL13" s="641">
        <v>0.4</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493318</v>
      </c>
      <c r="BH13" s="619"/>
      <c r="BI13" s="619"/>
      <c r="BJ13" s="619"/>
      <c r="BK13" s="619"/>
      <c r="BL13" s="619"/>
      <c r="BM13" s="619"/>
      <c r="BN13" s="620"/>
      <c r="BO13" s="671">
        <v>41.2</v>
      </c>
      <c r="BP13" s="671"/>
      <c r="BQ13" s="671"/>
      <c r="BR13" s="671"/>
      <c r="BS13" s="624" t="s">
        <v>108</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1177209</v>
      </c>
      <c r="CS13" s="619"/>
      <c r="CT13" s="619"/>
      <c r="CU13" s="619"/>
      <c r="CV13" s="619"/>
      <c r="CW13" s="619"/>
      <c r="CX13" s="619"/>
      <c r="CY13" s="620"/>
      <c r="CZ13" s="671">
        <v>12</v>
      </c>
      <c r="DA13" s="671"/>
      <c r="DB13" s="671"/>
      <c r="DC13" s="671"/>
      <c r="DD13" s="624">
        <v>930952</v>
      </c>
      <c r="DE13" s="619"/>
      <c r="DF13" s="619"/>
      <c r="DG13" s="619"/>
      <c r="DH13" s="619"/>
      <c r="DI13" s="619"/>
      <c r="DJ13" s="619"/>
      <c r="DK13" s="619"/>
      <c r="DL13" s="619"/>
      <c r="DM13" s="619"/>
      <c r="DN13" s="619"/>
      <c r="DO13" s="619"/>
      <c r="DP13" s="620"/>
      <c r="DQ13" s="624">
        <v>235636</v>
      </c>
      <c r="DR13" s="619"/>
      <c r="DS13" s="619"/>
      <c r="DT13" s="619"/>
      <c r="DU13" s="619"/>
      <c r="DV13" s="619"/>
      <c r="DW13" s="619"/>
      <c r="DX13" s="619"/>
      <c r="DY13" s="619"/>
      <c r="DZ13" s="619"/>
      <c r="EA13" s="619"/>
      <c r="EB13" s="619"/>
      <c r="EC13" s="654"/>
    </row>
    <row r="14" spans="2:143" ht="11.25" customHeight="1">
      <c r="B14" s="615" t="s">
        <v>234</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47089</v>
      </c>
      <c r="BH14" s="619"/>
      <c r="BI14" s="619"/>
      <c r="BJ14" s="619"/>
      <c r="BK14" s="619"/>
      <c r="BL14" s="619"/>
      <c r="BM14" s="619"/>
      <c r="BN14" s="620"/>
      <c r="BO14" s="671">
        <v>3.9</v>
      </c>
      <c r="BP14" s="671"/>
      <c r="BQ14" s="671"/>
      <c r="BR14" s="671"/>
      <c r="BS14" s="624" t="s">
        <v>108</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229554</v>
      </c>
      <c r="CS14" s="619"/>
      <c r="CT14" s="619"/>
      <c r="CU14" s="619"/>
      <c r="CV14" s="619"/>
      <c r="CW14" s="619"/>
      <c r="CX14" s="619"/>
      <c r="CY14" s="620"/>
      <c r="CZ14" s="671">
        <v>2.2999999999999998</v>
      </c>
      <c r="DA14" s="671"/>
      <c r="DB14" s="671"/>
      <c r="DC14" s="671"/>
      <c r="DD14" s="624">
        <v>1080</v>
      </c>
      <c r="DE14" s="619"/>
      <c r="DF14" s="619"/>
      <c r="DG14" s="619"/>
      <c r="DH14" s="619"/>
      <c r="DI14" s="619"/>
      <c r="DJ14" s="619"/>
      <c r="DK14" s="619"/>
      <c r="DL14" s="619"/>
      <c r="DM14" s="619"/>
      <c r="DN14" s="619"/>
      <c r="DO14" s="619"/>
      <c r="DP14" s="620"/>
      <c r="DQ14" s="624">
        <v>229554</v>
      </c>
      <c r="DR14" s="619"/>
      <c r="DS14" s="619"/>
      <c r="DT14" s="619"/>
      <c r="DU14" s="619"/>
      <c r="DV14" s="619"/>
      <c r="DW14" s="619"/>
      <c r="DX14" s="619"/>
      <c r="DY14" s="619"/>
      <c r="DZ14" s="619"/>
      <c r="EA14" s="619"/>
      <c r="EB14" s="619"/>
      <c r="EC14" s="654"/>
    </row>
    <row r="15" spans="2:143" ht="11.25" customHeight="1">
      <c r="B15" s="615" t="s">
        <v>237</v>
      </c>
      <c r="C15" s="616"/>
      <c r="D15" s="616"/>
      <c r="E15" s="616"/>
      <c r="F15" s="616"/>
      <c r="G15" s="616"/>
      <c r="H15" s="616"/>
      <c r="I15" s="616"/>
      <c r="J15" s="616"/>
      <c r="K15" s="616"/>
      <c r="L15" s="616"/>
      <c r="M15" s="616"/>
      <c r="N15" s="616"/>
      <c r="O15" s="616"/>
      <c r="P15" s="616"/>
      <c r="Q15" s="617"/>
      <c r="R15" s="618">
        <v>2385</v>
      </c>
      <c r="S15" s="619"/>
      <c r="T15" s="619"/>
      <c r="U15" s="619"/>
      <c r="V15" s="619"/>
      <c r="W15" s="619"/>
      <c r="X15" s="619"/>
      <c r="Y15" s="620"/>
      <c r="Z15" s="671">
        <v>0</v>
      </c>
      <c r="AA15" s="671"/>
      <c r="AB15" s="671"/>
      <c r="AC15" s="671"/>
      <c r="AD15" s="672">
        <v>2385</v>
      </c>
      <c r="AE15" s="672"/>
      <c r="AF15" s="672"/>
      <c r="AG15" s="672"/>
      <c r="AH15" s="672"/>
      <c r="AI15" s="672"/>
      <c r="AJ15" s="672"/>
      <c r="AK15" s="672"/>
      <c r="AL15" s="641">
        <v>0.1</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182897</v>
      </c>
      <c r="BH15" s="619"/>
      <c r="BI15" s="619"/>
      <c r="BJ15" s="619"/>
      <c r="BK15" s="619"/>
      <c r="BL15" s="619"/>
      <c r="BM15" s="619"/>
      <c r="BN15" s="620"/>
      <c r="BO15" s="671">
        <v>15.3</v>
      </c>
      <c r="BP15" s="671"/>
      <c r="BQ15" s="671"/>
      <c r="BR15" s="671"/>
      <c r="BS15" s="624" t="s">
        <v>108</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684612</v>
      </c>
      <c r="CS15" s="619"/>
      <c r="CT15" s="619"/>
      <c r="CU15" s="619"/>
      <c r="CV15" s="619"/>
      <c r="CW15" s="619"/>
      <c r="CX15" s="619"/>
      <c r="CY15" s="620"/>
      <c r="CZ15" s="671">
        <v>7</v>
      </c>
      <c r="DA15" s="671"/>
      <c r="DB15" s="671"/>
      <c r="DC15" s="671"/>
      <c r="DD15" s="624">
        <v>49991</v>
      </c>
      <c r="DE15" s="619"/>
      <c r="DF15" s="619"/>
      <c r="DG15" s="619"/>
      <c r="DH15" s="619"/>
      <c r="DI15" s="619"/>
      <c r="DJ15" s="619"/>
      <c r="DK15" s="619"/>
      <c r="DL15" s="619"/>
      <c r="DM15" s="619"/>
      <c r="DN15" s="619"/>
      <c r="DO15" s="619"/>
      <c r="DP15" s="620"/>
      <c r="DQ15" s="624">
        <v>495258</v>
      </c>
      <c r="DR15" s="619"/>
      <c r="DS15" s="619"/>
      <c r="DT15" s="619"/>
      <c r="DU15" s="619"/>
      <c r="DV15" s="619"/>
      <c r="DW15" s="619"/>
      <c r="DX15" s="619"/>
      <c r="DY15" s="619"/>
      <c r="DZ15" s="619"/>
      <c r="EA15" s="619"/>
      <c r="EB15" s="619"/>
      <c r="EC15" s="654"/>
    </row>
    <row r="16" spans="2:143" ht="11.25" customHeight="1">
      <c r="B16" s="615" t="s">
        <v>240</v>
      </c>
      <c r="C16" s="616"/>
      <c r="D16" s="616"/>
      <c r="E16" s="616"/>
      <c r="F16" s="616"/>
      <c r="G16" s="616"/>
      <c r="H16" s="616"/>
      <c r="I16" s="616"/>
      <c r="J16" s="616"/>
      <c r="K16" s="616"/>
      <c r="L16" s="616"/>
      <c r="M16" s="616"/>
      <c r="N16" s="616"/>
      <c r="O16" s="616"/>
      <c r="P16" s="616"/>
      <c r="Q16" s="617"/>
      <c r="R16" s="618">
        <v>3457536</v>
      </c>
      <c r="S16" s="619"/>
      <c r="T16" s="619"/>
      <c r="U16" s="619"/>
      <c r="V16" s="619"/>
      <c r="W16" s="619"/>
      <c r="X16" s="619"/>
      <c r="Y16" s="620"/>
      <c r="Z16" s="671">
        <v>32.700000000000003</v>
      </c>
      <c r="AA16" s="671"/>
      <c r="AB16" s="671"/>
      <c r="AC16" s="671"/>
      <c r="AD16" s="672">
        <v>3001805</v>
      </c>
      <c r="AE16" s="672"/>
      <c r="AF16" s="672"/>
      <c r="AG16" s="672"/>
      <c r="AH16" s="672"/>
      <c r="AI16" s="672"/>
      <c r="AJ16" s="672"/>
      <c r="AK16" s="672"/>
      <c r="AL16" s="641">
        <v>64.2</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t="s">
        <v>108</v>
      </c>
      <c r="CS16" s="619"/>
      <c r="CT16" s="619"/>
      <c r="CU16" s="619"/>
      <c r="CV16" s="619"/>
      <c r="CW16" s="619"/>
      <c r="CX16" s="619"/>
      <c r="CY16" s="620"/>
      <c r="CZ16" s="671" t="s">
        <v>108</v>
      </c>
      <c r="DA16" s="671"/>
      <c r="DB16" s="671"/>
      <c r="DC16" s="671"/>
      <c r="DD16" s="624" t="s">
        <v>108</v>
      </c>
      <c r="DE16" s="619"/>
      <c r="DF16" s="619"/>
      <c r="DG16" s="619"/>
      <c r="DH16" s="619"/>
      <c r="DI16" s="619"/>
      <c r="DJ16" s="619"/>
      <c r="DK16" s="619"/>
      <c r="DL16" s="619"/>
      <c r="DM16" s="619"/>
      <c r="DN16" s="619"/>
      <c r="DO16" s="619"/>
      <c r="DP16" s="620"/>
      <c r="DQ16" s="624" t="s">
        <v>108</v>
      </c>
      <c r="DR16" s="619"/>
      <c r="DS16" s="619"/>
      <c r="DT16" s="619"/>
      <c r="DU16" s="619"/>
      <c r="DV16" s="619"/>
      <c r="DW16" s="619"/>
      <c r="DX16" s="619"/>
      <c r="DY16" s="619"/>
      <c r="DZ16" s="619"/>
      <c r="EA16" s="619"/>
      <c r="EB16" s="619"/>
      <c r="EC16" s="654"/>
    </row>
    <row r="17" spans="2:133" ht="11.25" customHeight="1">
      <c r="B17" s="615" t="s">
        <v>243</v>
      </c>
      <c r="C17" s="616"/>
      <c r="D17" s="616"/>
      <c r="E17" s="616"/>
      <c r="F17" s="616"/>
      <c r="G17" s="616"/>
      <c r="H17" s="616"/>
      <c r="I17" s="616"/>
      <c r="J17" s="616"/>
      <c r="K17" s="616"/>
      <c r="L17" s="616"/>
      <c r="M17" s="616"/>
      <c r="N17" s="616"/>
      <c r="O17" s="616"/>
      <c r="P17" s="616"/>
      <c r="Q17" s="617"/>
      <c r="R17" s="618">
        <v>3001805</v>
      </c>
      <c r="S17" s="619"/>
      <c r="T17" s="619"/>
      <c r="U17" s="619"/>
      <c r="V17" s="619"/>
      <c r="W17" s="619"/>
      <c r="X17" s="619"/>
      <c r="Y17" s="620"/>
      <c r="Z17" s="671">
        <v>28.4</v>
      </c>
      <c r="AA17" s="671"/>
      <c r="AB17" s="671"/>
      <c r="AC17" s="671"/>
      <c r="AD17" s="672">
        <v>3001805</v>
      </c>
      <c r="AE17" s="672"/>
      <c r="AF17" s="672"/>
      <c r="AG17" s="672"/>
      <c r="AH17" s="672"/>
      <c r="AI17" s="672"/>
      <c r="AJ17" s="672"/>
      <c r="AK17" s="672"/>
      <c r="AL17" s="641">
        <v>64.2</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1252910</v>
      </c>
      <c r="CS17" s="619"/>
      <c r="CT17" s="619"/>
      <c r="CU17" s="619"/>
      <c r="CV17" s="619"/>
      <c r="CW17" s="619"/>
      <c r="CX17" s="619"/>
      <c r="CY17" s="620"/>
      <c r="CZ17" s="671">
        <v>12.7</v>
      </c>
      <c r="DA17" s="671"/>
      <c r="DB17" s="671"/>
      <c r="DC17" s="671"/>
      <c r="DD17" s="624" t="s">
        <v>108</v>
      </c>
      <c r="DE17" s="619"/>
      <c r="DF17" s="619"/>
      <c r="DG17" s="619"/>
      <c r="DH17" s="619"/>
      <c r="DI17" s="619"/>
      <c r="DJ17" s="619"/>
      <c r="DK17" s="619"/>
      <c r="DL17" s="619"/>
      <c r="DM17" s="619"/>
      <c r="DN17" s="619"/>
      <c r="DO17" s="619"/>
      <c r="DP17" s="620"/>
      <c r="DQ17" s="624">
        <v>981196</v>
      </c>
      <c r="DR17" s="619"/>
      <c r="DS17" s="619"/>
      <c r="DT17" s="619"/>
      <c r="DU17" s="619"/>
      <c r="DV17" s="619"/>
      <c r="DW17" s="619"/>
      <c r="DX17" s="619"/>
      <c r="DY17" s="619"/>
      <c r="DZ17" s="619"/>
      <c r="EA17" s="619"/>
      <c r="EB17" s="619"/>
      <c r="EC17" s="654"/>
    </row>
    <row r="18" spans="2:133" ht="11.25" customHeight="1">
      <c r="B18" s="615" t="s">
        <v>246</v>
      </c>
      <c r="C18" s="616"/>
      <c r="D18" s="616"/>
      <c r="E18" s="616"/>
      <c r="F18" s="616"/>
      <c r="G18" s="616"/>
      <c r="H18" s="616"/>
      <c r="I18" s="616"/>
      <c r="J18" s="616"/>
      <c r="K18" s="616"/>
      <c r="L18" s="616"/>
      <c r="M18" s="616"/>
      <c r="N18" s="616"/>
      <c r="O18" s="616"/>
      <c r="P18" s="616"/>
      <c r="Q18" s="617"/>
      <c r="R18" s="618">
        <v>455730</v>
      </c>
      <c r="S18" s="619"/>
      <c r="T18" s="619"/>
      <c r="U18" s="619"/>
      <c r="V18" s="619"/>
      <c r="W18" s="619"/>
      <c r="X18" s="619"/>
      <c r="Y18" s="620"/>
      <c r="Z18" s="671">
        <v>4.3</v>
      </c>
      <c r="AA18" s="671"/>
      <c r="AB18" s="671"/>
      <c r="AC18" s="671"/>
      <c r="AD18" s="672" t="s">
        <v>108</v>
      </c>
      <c r="AE18" s="672"/>
      <c r="AF18" s="672"/>
      <c r="AG18" s="672"/>
      <c r="AH18" s="672"/>
      <c r="AI18" s="672"/>
      <c r="AJ18" s="672"/>
      <c r="AK18" s="672"/>
      <c r="AL18" s="641" t="s">
        <v>108</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c r="B19" s="615" t="s">
        <v>249</v>
      </c>
      <c r="C19" s="616"/>
      <c r="D19" s="616"/>
      <c r="E19" s="616"/>
      <c r="F19" s="616"/>
      <c r="G19" s="616"/>
      <c r="H19" s="616"/>
      <c r="I19" s="616"/>
      <c r="J19" s="616"/>
      <c r="K19" s="616"/>
      <c r="L19" s="616"/>
      <c r="M19" s="616"/>
      <c r="N19" s="616"/>
      <c r="O19" s="616"/>
      <c r="P19" s="616"/>
      <c r="Q19" s="617"/>
      <c r="R19" s="618">
        <v>1</v>
      </c>
      <c r="S19" s="619"/>
      <c r="T19" s="619"/>
      <c r="U19" s="619"/>
      <c r="V19" s="619"/>
      <c r="W19" s="619"/>
      <c r="X19" s="619"/>
      <c r="Y19" s="620"/>
      <c r="Z19" s="671">
        <v>0</v>
      </c>
      <c r="AA19" s="671"/>
      <c r="AB19" s="671"/>
      <c r="AC19" s="671"/>
      <c r="AD19" s="672" t="s">
        <v>108</v>
      </c>
      <c r="AE19" s="672"/>
      <c r="AF19" s="672"/>
      <c r="AG19" s="672"/>
      <c r="AH19" s="672"/>
      <c r="AI19" s="672"/>
      <c r="AJ19" s="672"/>
      <c r="AK19" s="672"/>
      <c r="AL19" s="641" t="s">
        <v>108</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t="s">
        <v>108</v>
      </c>
      <c r="BH19" s="619"/>
      <c r="BI19" s="619"/>
      <c r="BJ19" s="619"/>
      <c r="BK19" s="619"/>
      <c r="BL19" s="619"/>
      <c r="BM19" s="619"/>
      <c r="BN19" s="620"/>
      <c r="BO19" s="671" t="s">
        <v>108</v>
      </c>
      <c r="BP19" s="671"/>
      <c r="BQ19" s="671"/>
      <c r="BR19" s="671"/>
      <c r="BS19" s="624" t="s">
        <v>108</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252</v>
      </c>
      <c r="C20" s="616"/>
      <c r="D20" s="616"/>
      <c r="E20" s="616"/>
      <c r="F20" s="616"/>
      <c r="G20" s="616"/>
      <c r="H20" s="616"/>
      <c r="I20" s="616"/>
      <c r="J20" s="616"/>
      <c r="K20" s="616"/>
      <c r="L20" s="616"/>
      <c r="M20" s="616"/>
      <c r="N20" s="616"/>
      <c r="O20" s="616"/>
      <c r="P20" s="616"/>
      <c r="Q20" s="617"/>
      <c r="R20" s="618">
        <v>5098598</v>
      </c>
      <c r="S20" s="619"/>
      <c r="T20" s="619"/>
      <c r="U20" s="619"/>
      <c r="V20" s="619"/>
      <c r="W20" s="619"/>
      <c r="X20" s="619"/>
      <c r="Y20" s="620"/>
      <c r="Z20" s="671">
        <v>48.3</v>
      </c>
      <c r="AA20" s="671"/>
      <c r="AB20" s="671"/>
      <c r="AC20" s="671"/>
      <c r="AD20" s="672">
        <v>4642867</v>
      </c>
      <c r="AE20" s="672"/>
      <c r="AF20" s="672"/>
      <c r="AG20" s="672"/>
      <c r="AH20" s="672"/>
      <c r="AI20" s="672"/>
      <c r="AJ20" s="672"/>
      <c r="AK20" s="672"/>
      <c r="AL20" s="641">
        <v>99.3</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t="s">
        <v>108</v>
      </c>
      <c r="BH20" s="619"/>
      <c r="BI20" s="619"/>
      <c r="BJ20" s="619"/>
      <c r="BK20" s="619"/>
      <c r="BL20" s="619"/>
      <c r="BM20" s="619"/>
      <c r="BN20" s="620"/>
      <c r="BO20" s="671" t="s">
        <v>108</v>
      </c>
      <c r="BP20" s="671"/>
      <c r="BQ20" s="671"/>
      <c r="BR20" s="671"/>
      <c r="BS20" s="624" t="s">
        <v>108</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9849287</v>
      </c>
      <c r="CS20" s="619"/>
      <c r="CT20" s="619"/>
      <c r="CU20" s="619"/>
      <c r="CV20" s="619"/>
      <c r="CW20" s="619"/>
      <c r="CX20" s="619"/>
      <c r="CY20" s="620"/>
      <c r="CZ20" s="671">
        <v>100</v>
      </c>
      <c r="DA20" s="671"/>
      <c r="DB20" s="671"/>
      <c r="DC20" s="671"/>
      <c r="DD20" s="624">
        <v>1648002</v>
      </c>
      <c r="DE20" s="619"/>
      <c r="DF20" s="619"/>
      <c r="DG20" s="619"/>
      <c r="DH20" s="619"/>
      <c r="DI20" s="619"/>
      <c r="DJ20" s="619"/>
      <c r="DK20" s="619"/>
      <c r="DL20" s="619"/>
      <c r="DM20" s="619"/>
      <c r="DN20" s="619"/>
      <c r="DO20" s="619"/>
      <c r="DP20" s="620"/>
      <c r="DQ20" s="624">
        <v>5511882</v>
      </c>
      <c r="DR20" s="619"/>
      <c r="DS20" s="619"/>
      <c r="DT20" s="619"/>
      <c r="DU20" s="619"/>
      <c r="DV20" s="619"/>
      <c r="DW20" s="619"/>
      <c r="DX20" s="619"/>
      <c r="DY20" s="619"/>
      <c r="DZ20" s="619"/>
      <c r="EA20" s="619"/>
      <c r="EB20" s="619"/>
      <c r="EC20" s="654"/>
    </row>
    <row r="21" spans="2:133" ht="11.25" customHeight="1">
      <c r="B21" s="615" t="s">
        <v>255</v>
      </c>
      <c r="C21" s="616"/>
      <c r="D21" s="616"/>
      <c r="E21" s="616"/>
      <c r="F21" s="616"/>
      <c r="G21" s="616"/>
      <c r="H21" s="616"/>
      <c r="I21" s="616"/>
      <c r="J21" s="616"/>
      <c r="K21" s="616"/>
      <c r="L21" s="616"/>
      <c r="M21" s="616"/>
      <c r="N21" s="616"/>
      <c r="O21" s="616"/>
      <c r="P21" s="616"/>
      <c r="Q21" s="617"/>
      <c r="R21" s="618">
        <v>3435</v>
      </c>
      <c r="S21" s="619"/>
      <c r="T21" s="619"/>
      <c r="U21" s="619"/>
      <c r="V21" s="619"/>
      <c r="W21" s="619"/>
      <c r="X21" s="619"/>
      <c r="Y21" s="620"/>
      <c r="Z21" s="671">
        <v>0</v>
      </c>
      <c r="AA21" s="671"/>
      <c r="AB21" s="671"/>
      <c r="AC21" s="671"/>
      <c r="AD21" s="672">
        <v>3435</v>
      </c>
      <c r="AE21" s="672"/>
      <c r="AF21" s="672"/>
      <c r="AG21" s="672"/>
      <c r="AH21" s="672"/>
      <c r="AI21" s="672"/>
      <c r="AJ21" s="672"/>
      <c r="AK21" s="672"/>
      <c r="AL21" s="641">
        <v>0.1</v>
      </c>
      <c r="AM21" s="673"/>
      <c r="AN21" s="673"/>
      <c r="AO21" s="674"/>
      <c r="AP21" s="712" t="s">
        <v>256</v>
      </c>
      <c r="AQ21" s="719"/>
      <c r="AR21" s="719"/>
      <c r="AS21" s="719"/>
      <c r="AT21" s="719"/>
      <c r="AU21" s="719"/>
      <c r="AV21" s="719"/>
      <c r="AW21" s="719"/>
      <c r="AX21" s="719"/>
      <c r="AY21" s="719"/>
      <c r="AZ21" s="719"/>
      <c r="BA21" s="719"/>
      <c r="BB21" s="719"/>
      <c r="BC21" s="719"/>
      <c r="BD21" s="719"/>
      <c r="BE21" s="719"/>
      <c r="BF21" s="714"/>
      <c r="BG21" s="618" t="s">
        <v>108</v>
      </c>
      <c r="BH21" s="619"/>
      <c r="BI21" s="619"/>
      <c r="BJ21" s="619"/>
      <c r="BK21" s="619"/>
      <c r="BL21" s="619"/>
      <c r="BM21" s="619"/>
      <c r="BN21" s="620"/>
      <c r="BO21" s="671" t="s">
        <v>108</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257</v>
      </c>
      <c r="C22" s="616"/>
      <c r="D22" s="616"/>
      <c r="E22" s="616"/>
      <c r="F22" s="616"/>
      <c r="G22" s="616"/>
      <c r="H22" s="616"/>
      <c r="I22" s="616"/>
      <c r="J22" s="616"/>
      <c r="K22" s="616"/>
      <c r="L22" s="616"/>
      <c r="M22" s="616"/>
      <c r="N22" s="616"/>
      <c r="O22" s="616"/>
      <c r="P22" s="616"/>
      <c r="Q22" s="617"/>
      <c r="R22" s="618">
        <v>297596</v>
      </c>
      <c r="S22" s="619"/>
      <c r="T22" s="619"/>
      <c r="U22" s="619"/>
      <c r="V22" s="619"/>
      <c r="W22" s="619"/>
      <c r="X22" s="619"/>
      <c r="Y22" s="620"/>
      <c r="Z22" s="671">
        <v>2.8</v>
      </c>
      <c r="AA22" s="671"/>
      <c r="AB22" s="671"/>
      <c r="AC22" s="671"/>
      <c r="AD22" s="672" t="s">
        <v>108</v>
      </c>
      <c r="AE22" s="672"/>
      <c r="AF22" s="672"/>
      <c r="AG22" s="672"/>
      <c r="AH22" s="672"/>
      <c r="AI22" s="672"/>
      <c r="AJ22" s="672"/>
      <c r="AK22" s="672"/>
      <c r="AL22" s="641" t="s">
        <v>108</v>
      </c>
      <c r="AM22" s="673"/>
      <c r="AN22" s="673"/>
      <c r="AO22" s="674"/>
      <c r="AP22" s="712" t="s">
        <v>258</v>
      </c>
      <c r="AQ22" s="719"/>
      <c r="AR22" s="719"/>
      <c r="AS22" s="719"/>
      <c r="AT22" s="719"/>
      <c r="AU22" s="719"/>
      <c r="AV22" s="719"/>
      <c r="AW22" s="719"/>
      <c r="AX22" s="719"/>
      <c r="AY22" s="719"/>
      <c r="AZ22" s="719"/>
      <c r="BA22" s="719"/>
      <c r="BB22" s="719"/>
      <c r="BC22" s="719"/>
      <c r="BD22" s="719"/>
      <c r="BE22" s="719"/>
      <c r="BF22" s="714"/>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260</v>
      </c>
      <c r="C23" s="616"/>
      <c r="D23" s="616"/>
      <c r="E23" s="616"/>
      <c r="F23" s="616"/>
      <c r="G23" s="616"/>
      <c r="H23" s="616"/>
      <c r="I23" s="616"/>
      <c r="J23" s="616"/>
      <c r="K23" s="616"/>
      <c r="L23" s="616"/>
      <c r="M23" s="616"/>
      <c r="N23" s="616"/>
      <c r="O23" s="616"/>
      <c r="P23" s="616"/>
      <c r="Q23" s="617"/>
      <c r="R23" s="618">
        <v>431043</v>
      </c>
      <c r="S23" s="619"/>
      <c r="T23" s="619"/>
      <c r="U23" s="619"/>
      <c r="V23" s="619"/>
      <c r="W23" s="619"/>
      <c r="X23" s="619"/>
      <c r="Y23" s="620"/>
      <c r="Z23" s="671">
        <v>4.0999999999999996</v>
      </c>
      <c r="AA23" s="671"/>
      <c r="AB23" s="671"/>
      <c r="AC23" s="671"/>
      <c r="AD23" s="672">
        <v>6079</v>
      </c>
      <c r="AE23" s="672"/>
      <c r="AF23" s="672"/>
      <c r="AG23" s="672"/>
      <c r="AH23" s="672"/>
      <c r="AI23" s="672"/>
      <c r="AJ23" s="672"/>
      <c r="AK23" s="672"/>
      <c r="AL23" s="641">
        <v>0.1</v>
      </c>
      <c r="AM23" s="673"/>
      <c r="AN23" s="673"/>
      <c r="AO23" s="674"/>
      <c r="AP23" s="712" t="s">
        <v>261</v>
      </c>
      <c r="AQ23" s="719"/>
      <c r="AR23" s="719"/>
      <c r="AS23" s="719"/>
      <c r="AT23" s="719"/>
      <c r="AU23" s="719"/>
      <c r="AV23" s="719"/>
      <c r="AW23" s="719"/>
      <c r="AX23" s="719"/>
      <c r="AY23" s="719"/>
      <c r="AZ23" s="719"/>
      <c r="BA23" s="719"/>
      <c r="BB23" s="719"/>
      <c r="BC23" s="719"/>
      <c r="BD23" s="719"/>
      <c r="BE23" s="719"/>
      <c r="BF23" s="714"/>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c r="B24" s="615" t="s">
        <v>267</v>
      </c>
      <c r="C24" s="616"/>
      <c r="D24" s="616"/>
      <c r="E24" s="616"/>
      <c r="F24" s="616"/>
      <c r="G24" s="616"/>
      <c r="H24" s="616"/>
      <c r="I24" s="616"/>
      <c r="J24" s="616"/>
      <c r="K24" s="616"/>
      <c r="L24" s="616"/>
      <c r="M24" s="616"/>
      <c r="N24" s="616"/>
      <c r="O24" s="616"/>
      <c r="P24" s="616"/>
      <c r="Q24" s="617"/>
      <c r="R24" s="618">
        <v>49616</v>
      </c>
      <c r="S24" s="619"/>
      <c r="T24" s="619"/>
      <c r="U24" s="619"/>
      <c r="V24" s="619"/>
      <c r="W24" s="619"/>
      <c r="X24" s="619"/>
      <c r="Y24" s="620"/>
      <c r="Z24" s="671">
        <v>0.5</v>
      </c>
      <c r="AA24" s="671"/>
      <c r="AB24" s="671"/>
      <c r="AC24" s="671"/>
      <c r="AD24" s="672" t="s">
        <v>108</v>
      </c>
      <c r="AE24" s="672"/>
      <c r="AF24" s="672"/>
      <c r="AG24" s="672"/>
      <c r="AH24" s="672"/>
      <c r="AI24" s="672"/>
      <c r="AJ24" s="672"/>
      <c r="AK24" s="672"/>
      <c r="AL24" s="641" t="s">
        <v>108</v>
      </c>
      <c r="AM24" s="673"/>
      <c r="AN24" s="673"/>
      <c r="AO24" s="674"/>
      <c r="AP24" s="712" t="s">
        <v>268</v>
      </c>
      <c r="AQ24" s="719"/>
      <c r="AR24" s="719"/>
      <c r="AS24" s="719"/>
      <c r="AT24" s="719"/>
      <c r="AU24" s="719"/>
      <c r="AV24" s="719"/>
      <c r="AW24" s="719"/>
      <c r="AX24" s="719"/>
      <c r="AY24" s="719"/>
      <c r="AZ24" s="719"/>
      <c r="BA24" s="719"/>
      <c r="BB24" s="719"/>
      <c r="BC24" s="719"/>
      <c r="BD24" s="719"/>
      <c r="BE24" s="719"/>
      <c r="BF24" s="714"/>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4830388</v>
      </c>
      <c r="CS24" s="669"/>
      <c r="CT24" s="669"/>
      <c r="CU24" s="669"/>
      <c r="CV24" s="669"/>
      <c r="CW24" s="669"/>
      <c r="CX24" s="669"/>
      <c r="CY24" s="716"/>
      <c r="CZ24" s="720">
        <v>49</v>
      </c>
      <c r="DA24" s="721"/>
      <c r="DB24" s="721"/>
      <c r="DC24" s="722"/>
      <c r="DD24" s="715">
        <v>2979640</v>
      </c>
      <c r="DE24" s="669"/>
      <c r="DF24" s="669"/>
      <c r="DG24" s="669"/>
      <c r="DH24" s="669"/>
      <c r="DI24" s="669"/>
      <c r="DJ24" s="669"/>
      <c r="DK24" s="716"/>
      <c r="DL24" s="715">
        <v>2974754</v>
      </c>
      <c r="DM24" s="669"/>
      <c r="DN24" s="669"/>
      <c r="DO24" s="669"/>
      <c r="DP24" s="669"/>
      <c r="DQ24" s="669"/>
      <c r="DR24" s="669"/>
      <c r="DS24" s="669"/>
      <c r="DT24" s="669"/>
      <c r="DU24" s="669"/>
      <c r="DV24" s="716"/>
      <c r="DW24" s="717">
        <v>60.3</v>
      </c>
      <c r="DX24" s="686"/>
      <c r="DY24" s="686"/>
      <c r="DZ24" s="686"/>
      <c r="EA24" s="686"/>
      <c r="EB24" s="686"/>
      <c r="EC24" s="718"/>
    </row>
    <row r="25" spans="2:133" ht="11.25" customHeight="1">
      <c r="B25" s="615" t="s">
        <v>270</v>
      </c>
      <c r="C25" s="616"/>
      <c r="D25" s="616"/>
      <c r="E25" s="616"/>
      <c r="F25" s="616"/>
      <c r="G25" s="616"/>
      <c r="H25" s="616"/>
      <c r="I25" s="616"/>
      <c r="J25" s="616"/>
      <c r="K25" s="616"/>
      <c r="L25" s="616"/>
      <c r="M25" s="616"/>
      <c r="N25" s="616"/>
      <c r="O25" s="616"/>
      <c r="P25" s="616"/>
      <c r="Q25" s="617"/>
      <c r="R25" s="618">
        <v>1276944</v>
      </c>
      <c r="S25" s="619"/>
      <c r="T25" s="619"/>
      <c r="U25" s="619"/>
      <c r="V25" s="619"/>
      <c r="W25" s="619"/>
      <c r="X25" s="619"/>
      <c r="Y25" s="620"/>
      <c r="Z25" s="671">
        <v>12.1</v>
      </c>
      <c r="AA25" s="671"/>
      <c r="AB25" s="671"/>
      <c r="AC25" s="671"/>
      <c r="AD25" s="672" t="s">
        <v>108</v>
      </c>
      <c r="AE25" s="672"/>
      <c r="AF25" s="672"/>
      <c r="AG25" s="672"/>
      <c r="AH25" s="672"/>
      <c r="AI25" s="672"/>
      <c r="AJ25" s="672"/>
      <c r="AK25" s="672"/>
      <c r="AL25" s="641" t="s">
        <v>108</v>
      </c>
      <c r="AM25" s="673"/>
      <c r="AN25" s="673"/>
      <c r="AO25" s="674"/>
      <c r="AP25" s="712" t="s">
        <v>271</v>
      </c>
      <c r="AQ25" s="719"/>
      <c r="AR25" s="719"/>
      <c r="AS25" s="719"/>
      <c r="AT25" s="719"/>
      <c r="AU25" s="719"/>
      <c r="AV25" s="719"/>
      <c r="AW25" s="719"/>
      <c r="AX25" s="719"/>
      <c r="AY25" s="719"/>
      <c r="AZ25" s="719"/>
      <c r="BA25" s="719"/>
      <c r="BB25" s="719"/>
      <c r="BC25" s="719"/>
      <c r="BD25" s="719"/>
      <c r="BE25" s="719"/>
      <c r="BF25" s="714"/>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1769906</v>
      </c>
      <c r="CS25" s="637"/>
      <c r="CT25" s="637"/>
      <c r="CU25" s="637"/>
      <c r="CV25" s="637"/>
      <c r="CW25" s="637"/>
      <c r="CX25" s="637"/>
      <c r="CY25" s="638"/>
      <c r="CZ25" s="621">
        <v>18</v>
      </c>
      <c r="DA25" s="639"/>
      <c r="DB25" s="639"/>
      <c r="DC25" s="640"/>
      <c r="DD25" s="624">
        <v>1531262</v>
      </c>
      <c r="DE25" s="637"/>
      <c r="DF25" s="637"/>
      <c r="DG25" s="637"/>
      <c r="DH25" s="637"/>
      <c r="DI25" s="637"/>
      <c r="DJ25" s="637"/>
      <c r="DK25" s="638"/>
      <c r="DL25" s="624">
        <v>1526376</v>
      </c>
      <c r="DM25" s="637"/>
      <c r="DN25" s="637"/>
      <c r="DO25" s="637"/>
      <c r="DP25" s="637"/>
      <c r="DQ25" s="637"/>
      <c r="DR25" s="637"/>
      <c r="DS25" s="637"/>
      <c r="DT25" s="637"/>
      <c r="DU25" s="637"/>
      <c r="DV25" s="638"/>
      <c r="DW25" s="641">
        <v>30.9</v>
      </c>
      <c r="DX25" s="642"/>
      <c r="DY25" s="642"/>
      <c r="DZ25" s="642"/>
      <c r="EA25" s="642"/>
      <c r="EB25" s="642"/>
      <c r="EC25" s="643"/>
    </row>
    <row r="26" spans="2:133" ht="11.25" customHeight="1">
      <c r="B26" s="709" t="s">
        <v>273</v>
      </c>
      <c r="C26" s="710"/>
      <c r="D26" s="710"/>
      <c r="E26" s="710"/>
      <c r="F26" s="710"/>
      <c r="G26" s="710"/>
      <c r="H26" s="710"/>
      <c r="I26" s="710"/>
      <c r="J26" s="710"/>
      <c r="K26" s="710"/>
      <c r="L26" s="710"/>
      <c r="M26" s="710"/>
      <c r="N26" s="710"/>
      <c r="O26" s="710"/>
      <c r="P26" s="710"/>
      <c r="Q26" s="711"/>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12" t="s">
        <v>274</v>
      </c>
      <c r="AQ26" s="713"/>
      <c r="AR26" s="713"/>
      <c r="AS26" s="713"/>
      <c r="AT26" s="713"/>
      <c r="AU26" s="713"/>
      <c r="AV26" s="713"/>
      <c r="AW26" s="713"/>
      <c r="AX26" s="713"/>
      <c r="AY26" s="713"/>
      <c r="AZ26" s="713"/>
      <c r="BA26" s="713"/>
      <c r="BB26" s="713"/>
      <c r="BC26" s="713"/>
      <c r="BD26" s="713"/>
      <c r="BE26" s="713"/>
      <c r="BF26" s="714"/>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1097797</v>
      </c>
      <c r="CS26" s="619"/>
      <c r="CT26" s="619"/>
      <c r="CU26" s="619"/>
      <c r="CV26" s="619"/>
      <c r="CW26" s="619"/>
      <c r="CX26" s="619"/>
      <c r="CY26" s="620"/>
      <c r="CZ26" s="621">
        <v>11.1</v>
      </c>
      <c r="DA26" s="639"/>
      <c r="DB26" s="639"/>
      <c r="DC26" s="640"/>
      <c r="DD26" s="624">
        <v>936311</v>
      </c>
      <c r="DE26" s="619"/>
      <c r="DF26" s="619"/>
      <c r="DG26" s="619"/>
      <c r="DH26" s="619"/>
      <c r="DI26" s="619"/>
      <c r="DJ26" s="619"/>
      <c r="DK26" s="620"/>
      <c r="DL26" s="624" t="s">
        <v>212</v>
      </c>
      <c r="DM26" s="619"/>
      <c r="DN26" s="619"/>
      <c r="DO26" s="619"/>
      <c r="DP26" s="619"/>
      <c r="DQ26" s="619"/>
      <c r="DR26" s="619"/>
      <c r="DS26" s="619"/>
      <c r="DT26" s="619"/>
      <c r="DU26" s="619"/>
      <c r="DV26" s="620"/>
      <c r="DW26" s="641" t="s">
        <v>212</v>
      </c>
      <c r="DX26" s="642"/>
      <c r="DY26" s="642"/>
      <c r="DZ26" s="642"/>
      <c r="EA26" s="642"/>
      <c r="EB26" s="642"/>
      <c r="EC26" s="643"/>
    </row>
    <row r="27" spans="2:133" ht="11.25" customHeight="1">
      <c r="B27" s="615" t="s">
        <v>276</v>
      </c>
      <c r="C27" s="616"/>
      <c r="D27" s="616"/>
      <c r="E27" s="616"/>
      <c r="F27" s="616"/>
      <c r="G27" s="616"/>
      <c r="H27" s="616"/>
      <c r="I27" s="616"/>
      <c r="J27" s="616"/>
      <c r="K27" s="616"/>
      <c r="L27" s="616"/>
      <c r="M27" s="616"/>
      <c r="N27" s="616"/>
      <c r="O27" s="616"/>
      <c r="P27" s="616"/>
      <c r="Q27" s="617"/>
      <c r="R27" s="618">
        <v>797047</v>
      </c>
      <c r="S27" s="619"/>
      <c r="T27" s="619"/>
      <c r="U27" s="619"/>
      <c r="V27" s="619"/>
      <c r="W27" s="619"/>
      <c r="X27" s="619"/>
      <c r="Y27" s="620"/>
      <c r="Z27" s="671">
        <v>7.5</v>
      </c>
      <c r="AA27" s="671"/>
      <c r="AB27" s="671"/>
      <c r="AC27" s="671"/>
      <c r="AD27" s="672" t="s">
        <v>108</v>
      </c>
      <c r="AE27" s="672"/>
      <c r="AF27" s="672"/>
      <c r="AG27" s="672"/>
      <c r="AH27" s="672"/>
      <c r="AI27" s="672"/>
      <c r="AJ27" s="672"/>
      <c r="AK27" s="672"/>
      <c r="AL27" s="641" t="s">
        <v>108</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1198755</v>
      </c>
      <c r="BH27" s="619"/>
      <c r="BI27" s="619"/>
      <c r="BJ27" s="619"/>
      <c r="BK27" s="619"/>
      <c r="BL27" s="619"/>
      <c r="BM27" s="619"/>
      <c r="BN27" s="620"/>
      <c r="BO27" s="671">
        <v>100</v>
      </c>
      <c r="BP27" s="671"/>
      <c r="BQ27" s="671"/>
      <c r="BR27" s="671"/>
      <c r="BS27" s="624">
        <v>2754</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1807572</v>
      </c>
      <c r="CS27" s="637"/>
      <c r="CT27" s="637"/>
      <c r="CU27" s="637"/>
      <c r="CV27" s="637"/>
      <c r="CW27" s="637"/>
      <c r="CX27" s="637"/>
      <c r="CY27" s="638"/>
      <c r="CZ27" s="621">
        <v>18.399999999999999</v>
      </c>
      <c r="DA27" s="639"/>
      <c r="DB27" s="639"/>
      <c r="DC27" s="640"/>
      <c r="DD27" s="624">
        <v>467182</v>
      </c>
      <c r="DE27" s="637"/>
      <c r="DF27" s="637"/>
      <c r="DG27" s="637"/>
      <c r="DH27" s="637"/>
      <c r="DI27" s="637"/>
      <c r="DJ27" s="637"/>
      <c r="DK27" s="638"/>
      <c r="DL27" s="624">
        <v>467182</v>
      </c>
      <c r="DM27" s="637"/>
      <c r="DN27" s="637"/>
      <c r="DO27" s="637"/>
      <c r="DP27" s="637"/>
      <c r="DQ27" s="637"/>
      <c r="DR27" s="637"/>
      <c r="DS27" s="637"/>
      <c r="DT27" s="637"/>
      <c r="DU27" s="637"/>
      <c r="DV27" s="638"/>
      <c r="DW27" s="641">
        <v>9.5</v>
      </c>
      <c r="DX27" s="642"/>
      <c r="DY27" s="642"/>
      <c r="DZ27" s="642"/>
      <c r="EA27" s="642"/>
      <c r="EB27" s="642"/>
      <c r="EC27" s="643"/>
    </row>
    <row r="28" spans="2:133" ht="11.25" customHeight="1">
      <c r="B28" s="615" t="s">
        <v>279</v>
      </c>
      <c r="C28" s="616"/>
      <c r="D28" s="616"/>
      <c r="E28" s="616"/>
      <c r="F28" s="616"/>
      <c r="G28" s="616"/>
      <c r="H28" s="616"/>
      <c r="I28" s="616"/>
      <c r="J28" s="616"/>
      <c r="K28" s="616"/>
      <c r="L28" s="616"/>
      <c r="M28" s="616"/>
      <c r="N28" s="616"/>
      <c r="O28" s="616"/>
      <c r="P28" s="616"/>
      <c r="Q28" s="617"/>
      <c r="R28" s="618">
        <v>68978</v>
      </c>
      <c r="S28" s="619"/>
      <c r="T28" s="619"/>
      <c r="U28" s="619"/>
      <c r="V28" s="619"/>
      <c r="W28" s="619"/>
      <c r="X28" s="619"/>
      <c r="Y28" s="620"/>
      <c r="Z28" s="671">
        <v>0.7</v>
      </c>
      <c r="AA28" s="671"/>
      <c r="AB28" s="671"/>
      <c r="AC28" s="671"/>
      <c r="AD28" s="672">
        <v>20674</v>
      </c>
      <c r="AE28" s="672"/>
      <c r="AF28" s="672"/>
      <c r="AG28" s="672"/>
      <c r="AH28" s="672"/>
      <c r="AI28" s="672"/>
      <c r="AJ28" s="672"/>
      <c r="AK28" s="672"/>
      <c r="AL28" s="641">
        <v>0.4</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1252910</v>
      </c>
      <c r="CS28" s="619"/>
      <c r="CT28" s="619"/>
      <c r="CU28" s="619"/>
      <c r="CV28" s="619"/>
      <c r="CW28" s="619"/>
      <c r="CX28" s="619"/>
      <c r="CY28" s="620"/>
      <c r="CZ28" s="621">
        <v>12.7</v>
      </c>
      <c r="DA28" s="639"/>
      <c r="DB28" s="639"/>
      <c r="DC28" s="640"/>
      <c r="DD28" s="624">
        <v>981196</v>
      </c>
      <c r="DE28" s="619"/>
      <c r="DF28" s="619"/>
      <c r="DG28" s="619"/>
      <c r="DH28" s="619"/>
      <c r="DI28" s="619"/>
      <c r="DJ28" s="619"/>
      <c r="DK28" s="620"/>
      <c r="DL28" s="624">
        <v>981196</v>
      </c>
      <c r="DM28" s="619"/>
      <c r="DN28" s="619"/>
      <c r="DO28" s="619"/>
      <c r="DP28" s="619"/>
      <c r="DQ28" s="619"/>
      <c r="DR28" s="619"/>
      <c r="DS28" s="619"/>
      <c r="DT28" s="619"/>
      <c r="DU28" s="619"/>
      <c r="DV28" s="620"/>
      <c r="DW28" s="641">
        <v>19.899999999999999</v>
      </c>
      <c r="DX28" s="642"/>
      <c r="DY28" s="642"/>
      <c r="DZ28" s="642"/>
      <c r="EA28" s="642"/>
      <c r="EB28" s="642"/>
      <c r="EC28" s="643"/>
    </row>
    <row r="29" spans="2:133" ht="11.25" customHeight="1">
      <c r="B29" s="615" t="s">
        <v>281</v>
      </c>
      <c r="C29" s="616"/>
      <c r="D29" s="616"/>
      <c r="E29" s="616"/>
      <c r="F29" s="616"/>
      <c r="G29" s="616"/>
      <c r="H29" s="616"/>
      <c r="I29" s="616"/>
      <c r="J29" s="616"/>
      <c r="K29" s="616"/>
      <c r="L29" s="616"/>
      <c r="M29" s="616"/>
      <c r="N29" s="616"/>
      <c r="O29" s="616"/>
      <c r="P29" s="616"/>
      <c r="Q29" s="617"/>
      <c r="R29" s="618">
        <v>217</v>
      </c>
      <c r="S29" s="619"/>
      <c r="T29" s="619"/>
      <c r="U29" s="619"/>
      <c r="V29" s="619"/>
      <c r="W29" s="619"/>
      <c r="X29" s="619"/>
      <c r="Y29" s="620"/>
      <c r="Z29" s="671">
        <v>0</v>
      </c>
      <c r="AA29" s="671"/>
      <c r="AB29" s="671"/>
      <c r="AC29" s="671"/>
      <c r="AD29" s="672" t="s">
        <v>108</v>
      </c>
      <c r="AE29" s="672"/>
      <c r="AF29" s="672"/>
      <c r="AG29" s="672"/>
      <c r="AH29" s="672"/>
      <c r="AI29" s="672"/>
      <c r="AJ29" s="672"/>
      <c r="AK29" s="672"/>
      <c r="AL29" s="641" t="s">
        <v>108</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706"/>
      <c r="BI29" s="706"/>
      <c r="BJ29" s="706"/>
      <c r="BK29" s="706"/>
      <c r="BL29" s="706"/>
      <c r="BM29" s="706"/>
      <c r="BN29" s="706"/>
      <c r="BO29" s="706"/>
      <c r="BP29" s="706"/>
      <c r="BQ29" s="707"/>
      <c r="BR29" s="678" t="s">
        <v>283</v>
      </c>
      <c r="BS29" s="706"/>
      <c r="BT29" s="706"/>
      <c r="BU29" s="706"/>
      <c r="BV29" s="706"/>
      <c r="BW29" s="706"/>
      <c r="BX29" s="706"/>
      <c r="BY29" s="706"/>
      <c r="BZ29" s="706"/>
      <c r="CA29" s="706"/>
      <c r="CB29" s="707"/>
      <c r="CD29" s="688" t="s">
        <v>284</v>
      </c>
      <c r="CE29" s="689"/>
      <c r="CF29" s="655" t="s">
        <v>285</v>
      </c>
      <c r="CG29" s="652"/>
      <c r="CH29" s="652"/>
      <c r="CI29" s="652"/>
      <c r="CJ29" s="652"/>
      <c r="CK29" s="652"/>
      <c r="CL29" s="652"/>
      <c r="CM29" s="652"/>
      <c r="CN29" s="652"/>
      <c r="CO29" s="652"/>
      <c r="CP29" s="652"/>
      <c r="CQ29" s="653"/>
      <c r="CR29" s="618">
        <v>1251393</v>
      </c>
      <c r="CS29" s="637"/>
      <c r="CT29" s="637"/>
      <c r="CU29" s="637"/>
      <c r="CV29" s="637"/>
      <c r="CW29" s="637"/>
      <c r="CX29" s="637"/>
      <c r="CY29" s="638"/>
      <c r="CZ29" s="621">
        <v>12.7</v>
      </c>
      <c r="DA29" s="639"/>
      <c r="DB29" s="639"/>
      <c r="DC29" s="640"/>
      <c r="DD29" s="624">
        <v>979679</v>
      </c>
      <c r="DE29" s="637"/>
      <c r="DF29" s="637"/>
      <c r="DG29" s="637"/>
      <c r="DH29" s="637"/>
      <c r="DI29" s="637"/>
      <c r="DJ29" s="637"/>
      <c r="DK29" s="638"/>
      <c r="DL29" s="624">
        <v>979679</v>
      </c>
      <c r="DM29" s="637"/>
      <c r="DN29" s="637"/>
      <c r="DO29" s="637"/>
      <c r="DP29" s="637"/>
      <c r="DQ29" s="637"/>
      <c r="DR29" s="637"/>
      <c r="DS29" s="637"/>
      <c r="DT29" s="637"/>
      <c r="DU29" s="637"/>
      <c r="DV29" s="638"/>
      <c r="DW29" s="641">
        <v>19.8</v>
      </c>
      <c r="DX29" s="642"/>
      <c r="DY29" s="642"/>
      <c r="DZ29" s="642"/>
      <c r="EA29" s="642"/>
      <c r="EB29" s="642"/>
      <c r="EC29" s="643"/>
    </row>
    <row r="30" spans="2:133" ht="11.25" customHeight="1">
      <c r="B30" s="615" t="s">
        <v>286</v>
      </c>
      <c r="C30" s="616"/>
      <c r="D30" s="616"/>
      <c r="E30" s="616"/>
      <c r="F30" s="616"/>
      <c r="G30" s="616"/>
      <c r="H30" s="616"/>
      <c r="I30" s="616"/>
      <c r="J30" s="616"/>
      <c r="K30" s="616"/>
      <c r="L30" s="616"/>
      <c r="M30" s="616"/>
      <c r="N30" s="616"/>
      <c r="O30" s="616"/>
      <c r="P30" s="616"/>
      <c r="Q30" s="617"/>
      <c r="R30" s="618">
        <v>41245</v>
      </c>
      <c r="S30" s="619"/>
      <c r="T30" s="619"/>
      <c r="U30" s="619"/>
      <c r="V30" s="619"/>
      <c r="W30" s="619"/>
      <c r="X30" s="619"/>
      <c r="Y30" s="620"/>
      <c r="Z30" s="671">
        <v>0.4</v>
      </c>
      <c r="AA30" s="671"/>
      <c r="AB30" s="671"/>
      <c r="AC30" s="671"/>
      <c r="AD30" s="672" t="s">
        <v>108</v>
      </c>
      <c r="AE30" s="672"/>
      <c r="AF30" s="672"/>
      <c r="AG30" s="672"/>
      <c r="AH30" s="672"/>
      <c r="AI30" s="672"/>
      <c r="AJ30" s="672"/>
      <c r="AK30" s="672"/>
      <c r="AL30" s="641" t="s">
        <v>108</v>
      </c>
      <c r="AM30" s="673"/>
      <c r="AN30" s="673"/>
      <c r="AO30" s="674"/>
      <c r="AP30" s="694" t="s">
        <v>287</v>
      </c>
      <c r="AQ30" s="695"/>
      <c r="AR30" s="695"/>
      <c r="AS30" s="695"/>
      <c r="AT30" s="700" t="s">
        <v>288</v>
      </c>
      <c r="AU30" s="182"/>
      <c r="AV30" s="182"/>
      <c r="AW30" s="182"/>
      <c r="AX30" s="703" t="s">
        <v>166</v>
      </c>
      <c r="AY30" s="704"/>
      <c r="AZ30" s="704"/>
      <c r="BA30" s="704"/>
      <c r="BB30" s="704"/>
      <c r="BC30" s="704"/>
      <c r="BD30" s="704"/>
      <c r="BE30" s="704"/>
      <c r="BF30" s="705"/>
      <c r="BG30" s="684">
        <v>97.6</v>
      </c>
      <c r="BH30" s="685"/>
      <c r="BI30" s="685"/>
      <c r="BJ30" s="685"/>
      <c r="BK30" s="685"/>
      <c r="BL30" s="685"/>
      <c r="BM30" s="686">
        <v>89.9</v>
      </c>
      <c r="BN30" s="685"/>
      <c r="BO30" s="685"/>
      <c r="BP30" s="685"/>
      <c r="BQ30" s="687"/>
      <c r="BR30" s="684">
        <v>97.2</v>
      </c>
      <c r="BS30" s="685"/>
      <c r="BT30" s="685"/>
      <c r="BU30" s="685"/>
      <c r="BV30" s="685"/>
      <c r="BW30" s="685"/>
      <c r="BX30" s="686">
        <v>86.9</v>
      </c>
      <c r="BY30" s="685"/>
      <c r="BZ30" s="685"/>
      <c r="CA30" s="685"/>
      <c r="CB30" s="687"/>
      <c r="CD30" s="690"/>
      <c r="CE30" s="691"/>
      <c r="CF30" s="655" t="s">
        <v>289</v>
      </c>
      <c r="CG30" s="652"/>
      <c r="CH30" s="652"/>
      <c r="CI30" s="652"/>
      <c r="CJ30" s="652"/>
      <c r="CK30" s="652"/>
      <c r="CL30" s="652"/>
      <c r="CM30" s="652"/>
      <c r="CN30" s="652"/>
      <c r="CO30" s="652"/>
      <c r="CP30" s="652"/>
      <c r="CQ30" s="653"/>
      <c r="CR30" s="618">
        <v>1103969</v>
      </c>
      <c r="CS30" s="619"/>
      <c r="CT30" s="619"/>
      <c r="CU30" s="619"/>
      <c r="CV30" s="619"/>
      <c r="CW30" s="619"/>
      <c r="CX30" s="619"/>
      <c r="CY30" s="620"/>
      <c r="CZ30" s="621">
        <v>11.2</v>
      </c>
      <c r="DA30" s="639"/>
      <c r="DB30" s="639"/>
      <c r="DC30" s="640"/>
      <c r="DD30" s="624">
        <v>833491</v>
      </c>
      <c r="DE30" s="619"/>
      <c r="DF30" s="619"/>
      <c r="DG30" s="619"/>
      <c r="DH30" s="619"/>
      <c r="DI30" s="619"/>
      <c r="DJ30" s="619"/>
      <c r="DK30" s="620"/>
      <c r="DL30" s="624">
        <v>833491</v>
      </c>
      <c r="DM30" s="619"/>
      <c r="DN30" s="619"/>
      <c r="DO30" s="619"/>
      <c r="DP30" s="619"/>
      <c r="DQ30" s="619"/>
      <c r="DR30" s="619"/>
      <c r="DS30" s="619"/>
      <c r="DT30" s="619"/>
      <c r="DU30" s="619"/>
      <c r="DV30" s="620"/>
      <c r="DW30" s="641">
        <v>16.899999999999999</v>
      </c>
      <c r="DX30" s="642"/>
      <c r="DY30" s="642"/>
      <c r="DZ30" s="642"/>
      <c r="EA30" s="642"/>
      <c r="EB30" s="642"/>
      <c r="EC30" s="643"/>
    </row>
    <row r="31" spans="2:133" ht="11.25" customHeight="1">
      <c r="B31" s="615" t="s">
        <v>290</v>
      </c>
      <c r="C31" s="616"/>
      <c r="D31" s="616"/>
      <c r="E31" s="616"/>
      <c r="F31" s="616"/>
      <c r="G31" s="616"/>
      <c r="H31" s="616"/>
      <c r="I31" s="616"/>
      <c r="J31" s="616"/>
      <c r="K31" s="616"/>
      <c r="L31" s="616"/>
      <c r="M31" s="616"/>
      <c r="N31" s="616"/>
      <c r="O31" s="616"/>
      <c r="P31" s="616"/>
      <c r="Q31" s="617"/>
      <c r="R31" s="618">
        <v>688495</v>
      </c>
      <c r="S31" s="619"/>
      <c r="T31" s="619"/>
      <c r="U31" s="619"/>
      <c r="V31" s="619"/>
      <c r="W31" s="619"/>
      <c r="X31" s="619"/>
      <c r="Y31" s="620"/>
      <c r="Z31" s="671">
        <v>6.5</v>
      </c>
      <c r="AA31" s="671"/>
      <c r="AB31" s="671"/>
      <c r="AC31" s="671"/>
      <c r="AD31" s="672" t="s">
        <v>108</v>
      </c>
      <c r="AE31" s="672"/>
      <c r="AF31" s="672"/>
      <c r="AG31" s="672"/>
      <c r="AH31" s="672"/>
      <c r="AI31" s="672"/>
      <c r="AJ31" s="672"/>
      <c r="AK31" s="672"/>
      <c r="AL31" s="641" t="s">
        <v>108</v>
      </c>
      <c r="AM31" s="673"/>
      <c r="AN31" s="673"/>
      <c r="AO31" s="674"/>
      <c r="AP31" s="696"/>
      <c r="AQ31" s="697"/>
      <c r="AR31" s="697"/>
      <c r="AS31" s="697"/>
      <c r="AT31" s="701"/>
      <c r="AU31" s="181" t="s">
        <v>291</v>
      </c>
      <c r="AV31" s="181"/>
      <c r="AW31" s="181"/>
      <c r="AX31" s="615" t="s">
        <v>292</v>
      </c>
      <c r="AY31" s="616"/>
      <c r="AZ31" s="616"/>
      <c r="BA31" s="616"/>
      <c r="BB31" s="616"/>
      <c r="BC31" s="616"/>
      <c r="BD31" s="616"/>
      <c r="BE31" s="616"/>
      <c r="BF31" s="617"/>
      <c r="BG31" s="682">
        <v>98</v>
      </c>
      <c r="BH31" s="637"/>
      <c r="BI31" s="637"/>
      <c r="BJ31" s="637"/>
      <c r="BK31" s="637"/>
      <c r="BL31" s="637"/>
      <c r="BM31" s="673">
        <v>92.8</v>
      </c>
      <c r="BN31" s="683"/>
      <c r="BO31" s="683"/>
      <c r="BP31" s="683"/>
      <c r="BQ31" s="647"/>
      <c r="BR31" s="682">
        <v>97.4</v>
      </c>
      <c r="BS31" s="637"/>
      <c r="BT31" s="637"/>
      <c r="BU31" s="637"/>
      <c r="BV31" s="637"/>
      <c r="BW31" s="637"/>
      <c r="BX31" s="673">
        <v>90.3</v>
      </c>
      <c r="BY31" s="683"/>
      <c r="BZ31" s="683"/>
      <c r="CA31" s="683"/>
      <c r="CB31" s="647"/>
      <c r="CD31" s="690"/>
      <c r="CE31" s="691"/>
      <c r="CF31" s="655" t="s">
        <v>293</v>
      </c>
      <c r="CG31" s="652"/>
      <c r="CH31" s="652"/>
      <c r="CI31" s="652"/>
      <c r="CJ31" s="652"/>
      <c r="CK31" s="652"/>
      <c r="CL31" s="652"/>
      <c r="CM31" s="652"/>
      <c r="CN31" s="652"/>
      <c r="CO31" s="652"/>
      <c r="CP31" s="652"/>
      <c r="CQ31" s="653"/>
      <c r="CR31" s="618">
        <v>147424</v>
      </c>
      <c r="CS31" s="637"/>
      <c r="CT31" s="637"/>
      <c r="CU31" s="637"/>
      <c r="CV31" s="637"/>
      <c r="CW31" s="637"/>
      <c r="CX31" s="637"/>
      <c r="CY31" s="638"/>
      <c r="CZ31" s="621">
        <v>1.5</v>
      </c>
      <c r="DA31" s="639"/>
      <c r="DB31" s="639"/>
      <c r="DC31" s="640"/>
      <c r="DD31" s="624">
        <v>146188</v>
      </c>
      <c r="DE31" s="637"/>
      <c r="DF31" s="637"/>
      <c r="DG31" s="637"/>
      <c r="DH31" s="637"/>
      <c r="DI31" s="637"/>
      <c r="DJ31" s="637"/>
      <c r="DK31" s="638"/>
      <c r="DL31" s="624">
        <v>146188</v>
      </c>
      <c r="DM31" s="637"/>
      <c r="DN31" s="637"/>
      <c r="DO31" s="637"/>
      <c r="DP31" s="637"/>
      <c r="DQ31" s="637"/>
      <c r="DR31" s="637"/>
      <c r="DS31" s="637"/>
      <c r="DT31" s="637"/>
      <c r="DU31" s="637"/>
      <c r="DV31" s="638"/>
      <c r="DW31" s="641">
        <v>3</v>
      </c>
      <c r="DX31" s="642"/>
      <c r="DY31" s="642"/>
      <c r="DZ31" s="642"/>
      <c r="EA31" s="642"/>
      <c r="EB31" s="642"/>
      <c r="EC31" s="643"/>
    </row>
    <row r="32" spans="2:133" ht="11.25" customHeight="1">
      <c r="B32" s="615" t="s">
        <v>294</v>
      </c>
      <c r="C32" s="616"/>
      <c r="D32" s="616"/>
      <c r="E32" s="616"/>
      <c r="F32" s="616"/>
      <c r="G32" s="616"/>
      <c r="H32" s="616"/>
      <c r="I32" s="616"/>
      <c r="J32" s="616"/>
      <c r="K32" s="616"/>
      <c r="L32" s="616"/>
      <c r="M32" s="616"/>
      <c r="N32" s="616"/>
      <c r="O32" s="616"/>
      <c r="P32" s="616"/>
      <c r="Q32" s="617"/>
      <c r="R32" s="618">
        <v>174947</v>
      </c>
      <c r="S32" s="619"/>
      <c r="T32" s="619"/>
      <c r="U32" s="619"/>
      <c r="V32" s="619"/>
      <c r="W32" s="619"/>
      <c r="X32" s="619"/>
      <c r="Y32" s="620"/>
      <c r="Z32" s="671">
        <v>1.7</v>
      </c>
      <c r="AA32" s="671"/>
      <c r="AB32" s="671"/>
      <c r="AC32" s="671"/>
      <c r="AD32" s="672">
        <v>3197</v>
      </c>
      <c r="AE32" s="672"/>
      <c r="AF32" s="672"/>
      <c r="AG32" s="672"/>
      <c r="AH32" s="672"/>
      <c r="AI32" s="672"/>
      <c r="AJ32" s="672"/>
      <c r="AK32" s="672"/>
      <c r="AL32" s="641">
        <v>0.1</v>
      </c>
      <c r="AM32" s="673"/>
      <c r="AN32" s="673"/>
      <c r="AO32" s="674"/>
      <c r="AP32" s="698"/>
      <c r="AQ32" s="699"/>
      <c r="AR32" s="699"/>
      <c r="AS32" s="699"/>
      <c r="AT32" s="702"/>
      <c r="AU32" s="183"/>
      <c r="AV32" s="183"/>
      <c r="AW32" s="183"/>
      <c r="AX32" s="599" t="s">
        <v>295</v>
      </c>
      <c r="AY32" s="600"/>
      <c r="AZ32" s="600"/>
      <c r="BA32" s="600"/>
      <c r="BB32" s="600"/>
      <c r="BC32" s="600"/>
      <c r="BD32" s="600"/>
      <c r="BE32" s="600"/>
      <c r="BF32" s="601"/>
      <c r="BG32" s="681">
        <v>96.8</v>
      </c>
      <c r="BH32" s="603"/>
      <c r="BI32" s="603"/>
      <c r="BJ32" s="603"/>
      <c r="BK32" s="603"/>
      <c r="BL32" s="603"/>
      <c r="BM32" s="666">
        <v>85.1</v>
      </c>
      <c r="BN32" s="603"/>
      <c r="BO32" s="603"/>
      <c r="BP32" s="603"/>
      <c r="BQ32" s="660"/>
      <c r="BR32" s="681">
        <v>96.3</v>
      </c>
      <c r="BS32" s="603"/>
      <c r="BT32" s="603"/>
      <c r="BU32" s="603"/>
      <c r="BV32" s="603"/>
      <c r="BW32" s="603"/>
      <c r="BX32" s="666">
        <v>80.2</v>
      </c>
      <c r="BY32" s="603"/>
      <c r="BZ32" s="603"/>
      <c r="CA32" s="603"/>
      <c r="CB32" s="660"/>
      <c r="CD32" s="692"/>
      <c r="CE32" s="693"/>
      <c r="CF32" s="655" t="s">
        <v>296</v>
      </c>
      <c r="CG32" s="652"/>
      <c r="CH32" s="652"/>
      <c r="CI32" s="652"/>
      <c r="CJ32" s="652"/>
      <c r="CK32" s="652"/>
      <c r="CL32" s="652"/>
      <c r="CM32" s="652"/>
      <c r="CN32" s="652"/>
      <c r="CO32" s="652"/>
      <c r="CP32" s="652"/>
      <c r="CQ32" s="653"/>
      <c r="CR32" s="618">
        <v>1517</v>
      </c>
      <c r="CS32" s="619"/>
      <c r="CT32" s="619"/>
      <c r="CU32" s="619"/>
      <c r="CV32" s="619"/>
      <c r="CW32" s="619"/>
      <c r="CX32" s="619"/>
      <c r="CY32" s="620"/>
      <c r="CZ32" s="621">
        <v>0</v>
      </c>
      <c r="DA32" s="639"/>
      <c r="DB32" s="639"/>
      <c r="DC32" s="640"/>
      <c r="DD32" s="624">
        <v>1517</v>
      </c>
      <c r="DE32" s="619"/>
      <c r="DF32" s="619"/>
      <c r="DG32" s="619"/>
      <c r="DH32" s="619"/>
      <c r="DI32" s="619"/>
      <c r="DJ32" s="619"/>
      <c r="DK32" s="620"/>
      <c r="DL32" s="624">
        <v>1517</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297</v>
      </c>
      <c r="C33" s="616"/>
      <c r="D33" s="616"/>
      <c r="E33" s="616"/>
      <c r="F33" s="616"/>
      <c r="G33" s="616"/>
      <c r="H33" s="616"/>
      <c r="I33" s="616"/>
      <c r="J33" s="616"/>
      <c r="K33" s="616"/>
      <c r="L33" s="616"/>
      <c r="M33" s="616"/>
      <c r="N33" s="616"/>
      <c r="O33" s="616"/>
      <c r="P33" s="616"/>
      <c r="Q33" s="617"/>
      <c r="R33" s="618">
        <v>1631596</v>
      </c>
      <c r="S33" s="619"/>
      <c r="T33" s="619"/>
      <c r="U33" s="619"/>
      <c r="V33" s="619"/>
      <c r="W33" s="619"/>
      <c r="X33" s="619"/>
      <c r="Y33" s="620"/>
      <c r="Z33" s="671">
        <v>15.5</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3366899</v>
      </c>
      <c r="CS33" s="637"/>
      <c r="CT33" s="637"/>
      <c r="CU33" s="637"/>
      <c r="CV33" s="637"/>
      <c r="CW33" s="637"/>
      <c r="CX33" s="637"/>
      <c r="CY33" s="638"/>
      <c r="CZ33" s="621">
        <v>34.200000000000003</v>
      </c>
      <c r="DA33" s="639"/>
      <c r="DB33" s="639"/>
      <c r="DC33" s="640"/>
      <c r="DD33" s="624">
        <v>2403448</v>
      </c>
      <c r="DE33" s="637"/>
      <c r="DF33" s="637"/>
      <c r="DG33" s="637"/>
      <c r="DH33" s="637"/>
      <c r="DI33" s="637"/>
      <c r="DJ33" s="637"/>
      <c r="DK33" s="638"/>
      <c r="DL33" s="624">
        <v>1697775</v>
      </c>
      <c r="DM33" s="637"/>
      <c r="DN33" s="637"/>
      <c r="DO33" s="637"/>
      <c r="DP33" s="637"/>
      <c r="DQ33" s="637"/>
      <c r="DR33" s="637"/>
      <c r="DS33" s="637"/>
      <c r="DT33" s="637"/>
      <c r="DU33" s="637"/>
      <c r="DV33" s="638"/>
      <c r="DW33" s="641">
        <v>34.4</v>
      </c>
      <c r="DX33" s="642"/>
      <c r="DY33" s="642"/>
      <c r="DZ33" s="642"/>
      <c r="EA33" s="642"/>
      <c r="EB33" s="642"/>
      <c r="EC33" s="643"/>
    </row>
    <row r="34" spans="2:133" ht="11.25" customHeight="1">
      <c r="B34" s="615" t="s">
        <v>299</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954824</v>
      </c>
      <c r="CS34" s="619"/>
      <c r="CT34" s="619"/>
      <c r="CU34" s="619"/>
      <c r="CV34" s="619"/>
      <c r="CW34" s="619"/>
      <c r="CX34" s="619"/>
      <c r="CY34" s="620"/>
      <c r="CZ34" s="621">
        <v>9.6999999999999993</v>
      </c>
      <c r="DA34" s="639"/>
      <c r="DB34" s="639"/>
      <c r="DC34" s="640"/>
      <c r="DD34" s="624">
        <v>624533</v>
      </c>
      <c r="DE34" s="619"/>
      <c r="DF34" s="619"/>
      <c r="DG34" s="619"/>
      <c r="DH34" s="619"/>
      <c r="DI34" s="619"/>
      <c r="DJ34" s="619"/>
      <c r="DK34" s="620"/>
      <c r="DL34" s="624">
        <v>350069</v>
      </c>
      <c r="DM34" s="619"/>
      <c r="DN34" s="619"/>
      <c r="DO34" s="619"/>
      <c r="DP34" s="619"/>
      <c r="DQ34" s="619"/>
      <c r="DR34" s="619"/>
      <c r="DS34" s="619"/>
      <c r="DT34" s="619"/>
      <c r="DU34" s="619"/>
      <c r="DV34" s="620"/>
      <c r="DW34" s="641">
        <v>7.1</v>
      </c>
      <c r="DX34" s="642"/>
      <c r="DY34" s="642"/>
      <c r="DZ34" s="642"/>
      <c r="EA34" s="642"/>
      <c r="EB34" s="642"/>
      <c r="EC34" s="643"/>
    </row>
    <row r="35" spans="2:133" ht="11.25" customHeight="1">
      <c r="B35" s="615" t="s">
        <v>303</v>
      </c>
      <c r="C35" s="616"/>
      <c r="D35" s="616"/>
      <c r="E35" s="616"/>
      <c r="F35" s="616"/>
      <c r="G35" s="616"/>
      <c r="H35" s="616"/>
      <c r="I35" s="616"/>
      <c r="J35" s="616"/>
      <c r="K35" s="616"/>
      <c r="L35" s="616"/>
      <c r="M35" s="616"/>
      <c r="N35" s="616"/>
      <c r="O35" s="616"/>
      <c r="P35" s="616"/>
      <c r="Q35" s="617"/>
      <c r="R35" s="618">
        <v>259396</v>
      </c>
      <c r="S35" s="619"/>
      <c r="T35" s="619"/>
      <c r="U35" s="619"/>
      <c r="V35" s="619"/>
      <c r="W35" s="619"/>
      <c r="X35" s="619"/>
      <c r="Y35" s="620"/>
      <c r="Z35" s="671">
        <v>2.5</v>
      </c>
      <c r="AA35" s="671"/>
      <c r="AB35" s="671"/>
      <c r="AC35" s="671"/>
      <c r="AD35" s="672" t="s">
        <v>108</v>
      </c>
      <c r="AE35" s="672"/>
      <c r="AF35" s="672"/>
      <c r="AG35" s="672"/>
      <c r="AH35" s="672"/>
      <c r="AI35" s="672"/>
      <c r="AJ35" s="672"/>
      <c r="AK35" s="672"/>
      <c r="AL35" s="641" t="s">
        <v>108</v>
      </c>
      <c r="AM35" s="673"/>
      <c r="AN35" s="673"/>
      <c r="AO35" s="674"/>
      <c r="AP35" s="186"/>
      <c r="AQ35" s="675" t="s">
        <v>304</v>
      </c>
      <c r="AR35" s="676"/>
      <c r="AS35" s="676"/>
      <c r="AT35" s="676"/>
      <c r="AU35" s="676"/>
      <c r="AV35" s="676"/>
      <c r="AW35" s="676"/>
      <c r="AX35" s="676"/>
      <c r="AY35" s="677"/>
      <c r="AZ35" s="668">
        <v>1144284</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-608854</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34090</v>
      </c>
      <c r="CS35" s="637"/>
      <c r="CT35" s="637"/>
      <c r="CU35" s="637"/>
      <c r="CV35" s="637"/>
      <c r="CW35" s="637"/>
      <c r="CX35" s="637"/>
      <c r="CY35" s="638"/>
      <c r="CZ35" s="621">
        <v>0.3</v>
      </c>
      <c r="DA35" s="639"/>
      <c r="DB35" s="639"/>
      <c r="DC35" s="640"/>
      <c r="DD35" s="624">
        <v>32342</v>
      </c>
      <c r="DE35" s="637"/>
      <c r="DF35" s="637"/>
      <c r="DG35" s="637"/>
      <c r="DH35" s="637"/>
      <c r="DI35" s="637"/>
      <c r="DJ35" s="637"/>
      <c r="DK35" s="638"/>
      <c r="DL35" s="624">
        <v>32342</v>
      </c>
      <c r="DM35" s="637"/>
      <c r="DN35" s="637"/>
      <c r="DO35" s="637"/>
      <c r="DP35" s="637"/>
      <c r="DQ35" s="637"/>
      <c r="DR35" s="637"/>
      <c r="DS35" s="637"/>
      <c r="DT35" s="637"/>
      <c r="DU35" s="637"/>
      <c r="DV35" s="638"/>
      <c r="DW35" s="641">
        <v>0.7</v>
      </c>
      <c r="DX35" s="642"/>
      <c r="DY35" s="642"/>
      <c r="DZ35" s="642"/>
      <c r="EA35" s="642"/>
      <c r="EB35" s="642"/>
      <c r="EC35" s="643"/>
    </row>
    <row r="36" spans="2:133" ht="11.25" customHeight="1">
      <c r="B36" s="599" t="s">
        <v>307</v>
      </c>
      <c r="C36" s="600"/>
      <c r="D36" s="600"/>
      <c r="E36" s="600"/>
      <c r="F36" s="600"/>
      <c r="G36" s="600"/>
      <c r="H36" s="600"/>
      <c r="I36" s="600"/>
      <c r="J36" s="600"/>
      <c r="K36" s="600"/>
      <c r="L36" s="600"/>
      <c r="M36" s="600"/>
      <c r="N36" s="600"/>
      <c r="O36" s="600"/>
      <c r="P36" s="600"/>
      <c r="Q36" s="601"/>
      <c r="R36" s="602">
        <v>10559757</v>
      </c>
      <c r="S36" s="659"/>
      <c r="T36" s="659"/>
      <c r="U36" s="659"/>
      <c r="V36" s="659"/>
      <c r="W36" s="659"/>
      <c r="X36" s="659"/>
      <c r="Y36" s="662"/>
      <c r="Z36" s="663">
        <v>100</v>
      </c>
      <c r="AA36" s="663"/>
      <c r="AB36" s="663"/>
      <c r="AC36" s="663"/>
      <c r="AD36" s="664">
        <v>4676252</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135511</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-776232</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992569</v>
      </c>
      <c r="CS36" s="619"/>
      <c r="CT36" s="619"/>
      <c r="CU36" s="619"/>
      <c r="CV36" s="619"/>
      <c r="CW36" s="619"/>
      <c r="CX36" s="619"/>
      <c r="CY36" s="620"/>
      <c r="CZ36" s="621">
        <v>10.1</v>
      </c>
      <c r="DA36" s="639"/>
      <c r="DB36" s="639"/>
      <c r="DC36" s="640"/>
      <c r="DD36" s="624">
        <v>810797</v>
      </c>
      <c r="DE36" s="619"/>
      <c r="DF36" s="619"/>
      <c r="DG36" s="619"/>
      <c r="DH36" s="619"/>
      <c r="DI36" s="619"/>
      <c r="DJ36" s="619"/>
      <c r="DK36" s="620"/>
      <c r="DL36" s="624">
        <v>684448</v>
      </c>
      <c r="DM36" s="619"/>
      <c r="DN36" s="619"/>
      <c r="DO36" s="619"/>
      <c r="DP36" s="619"/>
      <c r="DQ36" s="619"/>
      <c r="DR36" s="619"/>
      <c r="DS36" s="619"/>
      <c r="DT36" s="619"/>
      <c r="DU36" s="619"/>
      <c r="DV36" s="620"/>
      <c r="DW36" s="641">
        <v>13.9</v>
      </c>
      <c r="DX36" s="642"/>
      <c r="DY36" s="642"/>
      <c r="DZ36" s="642"/>
      <c r="EA36" s="642"/>
      <c r="EB36" s="642"/>
      <c r="EC36" s="643"/>
    </row>
    <row r="37" spans="2:133" ht="11.25" customHeight="1">
      <c r="AQ37" s="644" t="s">
        <v>311</v>
      </c>
      <c r="AR37" s="645"/>
      <c r="AS37" s="645"/>
      <c r="AT37" s="645"/>
      <c r="AU37" s="645"/>
      <c r="AV37" s="645"/>
      <c r="AW37" s="645"/>
      <c r="AX37" s="645"/>
      <c r="AY37" s="646"/>
      <c r="AZ37" s="618" t="s">
        <v>212</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2848</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537499</v>
      </c>
      <c r="CS37" s="637"/>
      <c r="CT37" s="637"/>
      <c r="CU37" s="637"/>
      <c r="CV37" s="637"/>
      <c r="CW37" s="637"/>
      <c r="CX37" s="637"/>
      <c r="CY37" s="638"/>
      <c r="CZ37" s="621">
        <v>5.5</v>
      </c>
      <c r="DA37" s="639"/>
      <c r="DB37" s="639"/>
      <c r="DC37" s="640"/>
      <c r="DD37" s="624">
        <v>442607</v>
      </c>
      <c r="DE37" s="637"/>
      <c r="DF37" s="637"/>
      <c r="DG37" s="637"/>
      <c r="DH37" s="637"/>
      <c r="DI37" s="637"/>
      <c r="DJ37" s="637"/>
      <c r="DK37" s="638"/>
      <c r="DL37" s="624">
        <v>434949</v>
      </c>
      <c r="DM37" s="637"/>
      <c r="DN37" s="637"/>
      <c r="DO37" s="637"/>
      <c r="DP37" s="637"/>
      <c r="DQ37" s="637"/>
      <c r="DR37" s="637"/>
      <c r="DS37" s="637"/>
      <c r="DT37" s="637"/>
      <c r="DU37" s="637"/>
      <c r="DV37" s="638"/>
      <c r="DW37" s="641">
        <v>8.8000000000000007</v>
      </c>
      <c r="DX37" s="642"/>
      <c r="DY37" s="642"/>
      <c r="DZ37" s="642"/>
      <c r="EA37" s="642"/>
      <c r="EB37" s="642"/>
      <c r="EC37" s="643"/>
    </row>
    <row r="38" spans="2:133" ht="11.25" customHeight="1">
      <c r="AQ38" s="644" t="s">
        <v>314</v>
      </c>
      <c r="AR38" s="645"/>
      <c r="AS38" s="645"/>
      <c r="AT38" s="645"/>
      <c r="AU38" s="645"/>
      <c r="AV38" s="645"/>
      <c r="AW38" s="645"/>
      <c r="AX38" s="645"/>
      <c r="AY38" s="646"/>
      <c r="AZ38" s="618" t="s">
        <v>108</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4506</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1008773</v>
      </c>
      <c r="CS38" s="619"/>
      <c r="CT38" s="619"/>
      <c r="CU38" s="619"/>
      <c r="CV38" s="619"/>
      <c r="CW38" s="619"/>
      <c r="CX38" s="619"/>
      <c r="CY38" s="620"/>
      <c r="CZ38" s="621">
        <v>10.199999999999999</v>
      </c>
      <c r="DA38" s="639"/>
      <c r="DB38" s="639"/>
      <c r="DC38" s="640"/>
      <c r="DD38" s="624">
        <v>835494</v>
      </c>
      <c r="DE38" s="619"/>
      <c r="DF38" s="619"/>
      <c r="DG38" s="619"/>
      <c r="DH38" s="619"/>
      <c r="DI38" s="619"/>
      <c r="DJ38" s="619"/>
      <c r="DK38" s="620"/>
      <c r="DL38" s="624">
        <v>630916</v>
      </c>
      <c r="DM38" s="619"/>
      <c r="DN38" s="619"/>
      <c r="DO38" s="619"/>
      <c r="DP38" s="619"/>
      <c r="DQ38" s="619"/>
      <c r="DR38" s="619"/>
      <c r="DS38" s="619"/>
      <c r="DT38" s="619"/>
      <c r="DU38" s="619"/>
      <c r="DV38" s="620"/>
      <c r="DW38" s="641">
        <v>12.8</v>
      </c>
      <c r="DX38" s="642"/>
      <c r="DY38" s="642"/>
      <c r="DZ38" s="642"/>
      <c r="EA38" s="642"/>
      <c r="EB38" s="642"/>
      <c r="EC38" s="643"/>
    </row>
    <row r="39" spans="2:133" ht="11.25" customHeight="1">
      <c r="AQ39" s="644" t="s">
        <v>317</v>
      </c>
      <c r="AR39" s="645"/>
      <c r="AS39" s="645"/>
      <c r="AT39" s="645"/>
      <c r="AU39" s="645"/>
      <c r="AV39" s="645"/>
      <c r="AW39" s="645"/>
      <c r="AX39" s="645"/>
      <c r="AY39" s="646"/>
      <c r="AZ39" s="618" t="s">
        <v>108</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62</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243507</v>
      </c>
      <c r="CS39" s="637"/>
      <c r="CT39" s="637"/>
      <c r="CU39" s="637"/>
      <c r="CV39" s="637"/>
      <c r="CW39" s="637"/>
      <c r="CX39" s="637"/>
      <c r="CY39" s="638"/>
      <c r="CZ39" s="621">
        <v>2.5</v>
      </c>
      <c r="DA39" s="639"/>
      <c r="DB39" s="639"/>
      <c r="DC39" s="640"/>
      <c r="DD39" s="624">
        <v>100282</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359065</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154</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133136</v>
      </c>
      <c r="CS40" s="619"/>
      <c r="CT40" s="619"/>
      <c r="CU40" s="619"/>
      <c r="CV40" s="619"/>
      <c r="CW40" s="619"/>
      <c r="CX40" s="619"/>
      <c r="CY40" s="620"/>
      <c r="CZ40" s="621">
        <v>1.4</v>
      </c>
      <c r="DA40" s="639"/>
      <c r="DB40" s="639"/>
      <c r="DC40" s="640"/>
      <c r="DD40" s="624" t="s">
        <v>108</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324</v>
      </c>
      <c r="AR41" s="657"/>
      <c r="AS41" s="657"/>
      <c r="AT41" s="657"/>
      <c r="AU41" s="657"/>
      <c r="AV41" s="657"/>
      <c r="AW41" s="657"/>
      <c r="AX41" s="657"/>
      <c r="AY41" s="658"/>
      <c r="AZ41" s="602">
        <v>649708</v>
      </c>
      <c r="BA41" s="659"/>
      <c r="BB41" s="659"/>
      <c r="BC41" s="659"/>
      <c r="BD41" s="603"/>
      <c r="BE41" s="603"/>
      <c r="BF41" s="660"/>
      <c r="BG41" s="650"/>
      <c r="BH41" s="651"/>
      <c r="BI41" s="651"/>
      <c r="BJ41" s="651"/>
      <c r="BK41" s="651"/>
      <c r="BL41" s="189"/>
      <c r="BM41" s="657" t="s">
        <v>325</v>
      </c>
      <c r="BN41" s="657"/>
      <c r="BO41" s="657"/>
      <c r="BP41" s="657"/>
      <c r="BQ41" s="657"/>
      <c r="BR41" s="657"/>
      <c r="BS41" s="657"/>
      <c r="BT41" s="657"/>
      <c r="BU41" s="658"/>
      <c r="BV41" s="602">
        <v>301</v>
      </c>
      <c r="BW41" s="659"/>
      <c r="BX41" s="659"/>
      <c r="BY41" s="659"/>
      <c r="BZ41" s="659"/>
      <c r="CA41" s="659"/>
      <c r="CB41" s="661"/>
      <c r="CD41" s="655" t="s">
        <v>326</v>
      </c>
      <c r="CE41" s="652"/>
      <c r="CF41" s="652"/>
      <c r="CG41" s="652"/>
      <c r="CH41" s="652"/>
      <c r="CI41" s="652"/>
      <c r="CJ41" s="652"/>
      <c r="CK41" s="652"/>
      <c r="CL41" s="652"/>
      <c r="CM41" s="652"/>
      <c r="CN41" s="652"/>
      <c r="CO41" s="652"/>
      <c r="CP41" s="652"/>
      <c r="CQ41" s="653"/>
      <c r="CR41" s="618" t="s">
        <v>212</v>
      </c>
      <c r="CS41" s="637"/>
      <c r="CT41" s="637"/>
      <c r="CU41" s="637"/>
      <c r="CV41" s="637"/>
      <c r="CW41" s="637"/>
      <c r="CX41" s="637"/>
      <c r="CY41" s="638"/>
      <c r="CZ41" s="621" t="s">
        <v>212</v>
      </c>
      <c r="DA41" s="639"/>
      <c r="DB41" s="639"/>
      <c r="DC41" s="640"/>
      <c r="DD41" s="624" t="s">
        <v>212</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18">
        <v>1652000</v>
      </c>
      <c r="CS42" s="619"/>
      <c r="CT42" s="619"/>
      <c r="CU42" s="619"/>
      <c r="CV42" s="619"/>
      <c r="CW42" s="619"/>
      <c r="CX42" s="619"/>
      <c r="CY42" s="620"/>
      <c r="CZ42" s="621">
        <v>16.8</v>
      </c>
      <c r="DA42" s="622"/>
      <c r="DB42" s="622"/>
      <c r="DC42" s="623"/>
      <c r="DD42" s="624">
        <v>128794</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18">
        <v>37906</v>
      </c>
      <c r="CS43" s="637"/>
      <c r="CT43" s="637"/>
      <c r="CU43" s="637"/>
      <c r="CV43" s="637"/>
      <c r="CW43" s="637"/>
      <c r="CX43" s="637"/>
      <c r="CY43" s="638"/>
      <c r="CZ43" s="621">
        <v>0.4</v>
      </c>
      <c r="DA43" s="639"/>
      <c r="DB43" s="639"/>
      <c r="DC43" s="640"/>
      <c r="DD43" s="624">
        <v>37906</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331</v>
      </c>
      <c r="CD44" s="631" t="s">
        <v>284</v>
      </c>
      <c r="CE44" s="632"/>
      <c r="CF44" s="615" t="s">
        <v>332</v>
      </c>
      <c r="CG44" s="616"/>
      <c r="CH44" s="616"/>
      <c r="CI44" s="616"/>
      <c r="CJ44" s="616"/>
      <c r="CK44" s="616"/>
      <c r="CL44" s="616"/>
      <c r="CM44" s="616"/>
      <c r="CN44" s="616"/>
      <c r="CO44" s="616"/>
      <c r="CP44" s="616"/>
      <c r="CQ44" s="617"/>
      <c r="CR44" s="618">
        <v>1648002</v>
      </c>
      <c r="CS44" s="619"/>
      <c r="CT44" s="619"/>
      <c r="CU44" s="619"/>
      <c r="CV44" s="619"/>
      <c r="CW44" s="619"/>
      <c r="CX44" s="619"/>
      <c r="CY44" s="620"/>
      <c r="CZ44" s="621">
        <v>16.7</v>
      </c>
      <c r="DA44" s="622"/>
      <c r="DB44" s="622"/>
      <c r="DC44" s="623"/>
      <c r="DD44" s="624">
        <v>124796</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333</v>
      </c>
      <c r="CG45" s="616"/>
      <c r="CH45" s="616"/>
      <c r="CI45" s="616"/>
      <c r="CJ45" s="616"/>
      <c r="CK45" s="616"/>
      <c r="CL45" s="616"/>
      <c r="CM45" s="616"/>
      <c r="CN45" s="616"/>
      <c r="CO45" s="616"/>
      <c r="CP45" s="616"/>
      <c r="CQ45" s="617"/>
      <c r="CR45" s="618">
        <v>621301</v>
      </c>
      <c r="CS45" s="637"/>
      <c r="CT45" s="637"/>
      <c r="CU45" s="637"/>
      <c r="CV45" s="637"/>
      <c r="CW45" s="637"/>
      <c r="CX45" s="637"/>
      <c r="CY45" s="638"/>
      <c r="CZ45" s="621">
        <v>6.3</v>
      </c>
      <c r="DA45" s="639"/>
      <c r="DB45" s="639"/>
      <c r="DC45" s="640"/>
      <c r="DD45" s="624">
        <v>30829</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334</v>
      </c>
      <c r="CG46" s="616"/>
      <c r="CH46" s="616"/>
      <c r="CI46" s="616"/>
      <c r="CJ46" s="616"/>
      <c r="CK46" s="616"/>
      <c r="CL46" s="616"/>
      <c r="CM46" s="616"/>
      <c r="CN46" s="616"/>
      <c r="CO46" s="616"/>
      <c r="CP46" s="616"/>
      <c r="CQ46" s="617"/>
      <c r="CR46" s="618">
        <v>1026701</v>
      </c>
      <c r="CS46" s="619"/>
      <c r="CT46" s="619"/>
      <c r="CU46" s="619"/>
      <c r="CV46" s="619"/>
      <c r="CW46" s="619"/>
      <c r="CX46" s="619"/>
      <c r="CY46" s="620"/>
      <c r="CZ46" s="621">
        <v>10.4</v>
      </c>
      <c r="DA46" s="622"/>
      <c r="DB46" s="622"/>
      <c r="DC46" s="623"/>
      <c r="DD46" s="624">
        <v>93967</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335</v>
      </c>
      <c r="CG47" s="616"/>
      <c r="CH47" s="616"/>
      <c r="CI47" s="616"/>
      <c r="CJ47" s="616"/>
      <c r="CK47" s="616"/>
      <c r="CL47" s="616"/>
      <c r="CM47" s="616"/>
      <c r="CN47" s="616"/>
      <c r="CO47" s="616"/>
      <c r="CP47" s="616"/>
      <c r="CQ47" s="617"/>
      <c r="CR47" s="618" t="s">
        <v>117</v>
      </c>
      <c r="CS47" s="637"/>
      <c r="CT47" s="637"/>
      <c r="CU47" s="637"/>
      <c r="CV47" s="637"/>
      <c r="CW47" s="637"/>
      <c r="CX47" s="637"/>
      <c r="CY47" s="638"/>
      <c r="CZ47" s="621" t="s">
        <v>117</v>
      </c>
      <c r="DA47" s="639"/>
      <c r="DB47" s="639"/>
      <c r="DC47" s="640"/>
      <c r="DD47" s="624" t="s">
        <v>117</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336</v>
      </c>
      <c r="CG48" s="616"/>
      <c r="CH48" s="616"/>
      <c r="CI48" s="616"/>
      <c r="CJ48" s="616"/>
      <c r="CK48" s="616"/>
      <c r="CL48" s="616"/>
      <c r="CM48" s="616"/>
      <c r="CN48" s="616"/>
      <c r="CO48" s="616"/>
      <c r="CP48" s="616"/>
      <c r="CQ48" s="617"/>
      <c r="CR48" s="618">
        <v>3998</v>
      </c>
      <c r="CS48" s="619"/>
      <c r="CT48" s="619"/>
      <c r="CU48" s="619"/>
      <c r="CV48" s="619"/>
      <c r="CW48" s="619"/>
      <c r="CX48" s="619"/>
      <c r="CY48" s="620"/>
      <c r="CZ48" s="621">
        <v>0</v>
      </c>
      <c r="DA48" s="622"/>
      <c r="DB48" s="622"/>
      <c r="DC48" s="623"/>
      <c r="DD48" s="624">
        <v>3998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337</v>
      </c>
      <c r="CE49" s="600"/>
      <c r="CF49" s="600"/>
      <c r="CG49" s="600"/>
      <c r="CH49" s="600"/>
      <c r="CI49" s="600"/>
      <c r="CJ49" s="600"/>
      <c r="CK49" s="600"/>
      <c r="CL49" s="600"/>
      <c r="CM49" s="600"/>
      <c r="CN49" s="600"/>
      <c r="CO49" s="600"/>
      <c r="CP49" s="600"/>
      <c r="CQ49" s="601"/>
      <c r="CR49" s="602">
        <v>9849287</v>
      </c>
      <c r="CS49" s="603"/>
      <c r="CT49" s="603"/>
      <c r="CU49" s="603"/>
      <c r="CV49" s="603"/>
      <c r="CW49" s="603"/>
      <c r="CX49" s="603"/>
      <c r="CY49" s="604"/>
      <c r="CZ49" s="605">
        <v>100</v>
      </c>
      <c r="DA49" s="606"/>
      <c r="DB49" s="606"/>
      <c r="DC49" s="607"/>
      <c r="DD49" s="608">
        <v>5511882</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339</v>
      </c>
      <c r="DK2" s="1137"/>
      <c r="DL2" s="1137"/>
      <c r="DM2" s="1137"/>
      <c r="DN2" s="1137"/>
      <c r="DO2" s="1138"/>
      <c r="DP2" s="200"/>
      <c r="DQ2" s="1136" t="s">
        <v>340</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341</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343</v>
      </c>
      <c r="B5" s="1022"/>
      <c r="C5" s="1022"/>
      <c r="D5" s="1022"/>
      <c r="E5" s="1022"/>
      <c r="F5" s="1022"/>
      <c r="G5" s="1022"/>
      <c r="H5" s="1022"/>
      <c r="I5" s="1022"/>
      <c r="J5" s="1022"/>
      <c r="K5" s="1022"/>
      <c r="L5" s="1022"/>
      <c r="M5" s="1022"/>
      <c r="N5" s="1022"/>
      <c r="O5" s="1022"/>
      <c r="P5" s="1023"/>
      <c r="Q5" s="1027" t="s">
        <v>344</v>
      </c>
      <c r="R5" s="1028"/>
      <c r="S5" s="1028"/>
      <c r="T5" s="1028"/>
      <c r="U5" s="1029"/>
      <c r="V5" s="1027" t="s">
        <v>345</v>
      </c>
      <c r="W5" s="1028"/>
      <c r="X5" s="1028"/>
      <c r="Y5" s="1028"/>
      <c r="Z5" s="1029"/>
      <c r="AA5" s="1027" t="s">
        <v>346</v>
      </c>
      <c r="AB5" s="1028"/>
      <c r="AC5" s="1028"/>
      <c r="AD5" s="1028"/>
      <c r="AE5" s="1028"/>
      <c r="AF5" s="1139" t="s">
        <v>347</v>
      </c>
      <c r="AG5" s="1028"/>
      <c r="AH5" s="1028"/>
      <c r="AI5" s="1028"/>
      <c r="AJ5" s="1043"/>
      <c r="AK5" s="1028" t="s">
        <v>348</v>
      </c>
      <c r="AL5" s="1028"/>
      <c r="AM5" s="1028"/>
      <c r="AN5" s="1028"/>
      <c r="AO5" s="1029"/>
      <c r="AP5" s="1027" t="s">
        <v>349</v>
      </c>
      <c r="AQ5" s="1028"/>
      <c r="AR5" s="1028"/>
      <c r="AS5" s="1028"/>
      <c r="AT5" s="1029"/>
      <c r="AU5" s="1027" t="s">
        <v>350</v>
      </c>
      <c r="AV5" s="1028"/>
      <c r="AW5" s="1028"/>
      <c r="AX5" s="1028"/>
      <c r="AY5" s="1043"/>
      <c r="AZ5" s="207"/>
      <c r="BA5" s="207"/>
      <c r="BB5" s="207"/>
      <c r="BC5" s="207"/>
      <c r="BD5" s="207"/>
      <c r="BE5" s="208"/>
      <c r="BF5" s="208"/>
      <c r="BG5" s="208"/>
      <c r="BH5" s="208"/>
      <c r="BI5" s="208"/>
      <c r="BJ5" s="208"/>
      <c r="BK5" s="208"/>
      <c r="BL5" s="208"/>
      <c r="BM5" s="208"/>
      <c r="BN5" s="208"/>
      <c r="BO5" s="208"/>
      <c r="BP5" s="208"/>
      <c r="BQ5" s="1021" t="s">
        <v>351</v>
      </c>
      <c r="BR5" s="1022"/>
      <c r="BS5" s="1022"/>
      <c r="BT5" s="1022"/>
      <c r="BU5" s="1022"/>
      <c r="BV5" s="1022"/>
      <c r="BW5" s="1022"/>
      <c r="BX5" s="1022"/>
      <c r="BY5" s="1022"/>
      <c r="BZ5" s="1022"/>
      <c r="CA5" s="1022"/>
      <c r="CB5" s="1022"/>
      <c r="CC5" s="1022"/>
      <c r="CD5" s="1022"/>
      <c r="CE5" s="1022"/>
      <c r="CF5" s="1022"/>
      <c r="CG5" s="1023"/>
      <c r="CH5" s="1027" t="s">
        <v>352</v>
      </c>
      <c r="CI5" s="1028"/>
      <c r="CJ5" s="1028"/>
      <c r="CK5" s="1028"/>
      <c r="CL5" s="1029"/>
      <c r="CM5" s="1027" t="s">
        <v>353</v>
      </c>
      <c r="CN5" s="1028"/>
      <c r="CO5" s="1028"/>
      <c r="CP5" s="1028"/>
      <c r="CQ5" s="1029"/>
      <c r="CR5" s="1027" t="s">
        <v>354</v>
      </c>
      <c r="CS5" s="1028"/>
      <c r="CT5" s="1028"/>
      <c r="CU5" s="1028"/>
      <c r="CV5" s="1029"/>
      <c r="CW5" s="1027" t="s">
        <v>355</v>
      </c>
      <c r="CX5" s="1028"/>
      <c r="CY5" s="1028"/>
      <c r="CZ5" s="1028"/>
      <c r="DA5" s="1029"/>
      <c r="DB5" s="1027" t="s">
        <v>356</v>
      </c>
      <c r="DC5" s="1028"/>
      <c r="DD5" s="1028"/>
      <c r="DE5" s="1028"/>
      <c r="DF5" s="1029"/>
      <c r="DG5" s="1124" t="s">
        <v>357</v>
      </c>
      <c r="DH5" s="1125"/>
      <c r="DI5" s="1125"/>
      <c r="DJ5" s="1125"/>
      <c r="DK5" s="1126"/>
      <c r="DL5" s="1124" t="s">
        <v>358</v>
      </c>
      <c r="DM5" s="1125"/>
      <c r="DN5" s="1125"/>
      <c r="DO5" s="1125"/>
      <c r="DP5" s="1126"/>
      <c r="DQ5" s="1027" t="s">
        <v>359</v>
      </c>
      <c r="DR5" s="1028"/>
      <c r="DS5" s="1028"/>
      <c r="DT5" s="1028"/>
      <c r="DU5" s="1029"/>
      <c r="DV5" s="1027" t="s">
        <v>350</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360</v>
      </c>
      <c r="C7" s="1077"/>
      <c r="D7" s="1077"/>
      <c r="E7" s="1077"/>
      <c r="F7" s="1077"/>
      <c r="G7" s="1077"/>
      <c r="H7" s="1077"/>
      <c r="I7" s="1077"/>
      <c r="J7" s="1077"/>
      <c r="K7" s="1077"/>
      <c r="L7" s="1077"/>
      <c r="M7" s="1077"/>
      <c r="N7" s="1077"/>
      <c r="O7" s="1077"/>
      <c r="P7" s="1078"/>
      <c r="Q7" s="1130">
        <v>11189</v>
      </c>
      <c r="R7" s="1131"/>
      <c r="S7" s="1131"/>
      <c r="T7" s="1131"/>
      <c r="U7" s="1131"/>
      <c r="V7" s="1131">
        <v>9913</v>
      </c>
      <c r="W7" s="1131"/>
      <c r="X7" s="1131"/>
      <c r="Y7" s="1131"/>
      <c r="Z7" s="1131"/>
      <c r="AA7" s="1131">
        <v>1276</v>
      </c>
      <c r="AB7" s="1131"/>
      <c r="AC7" s="1131"/>
      <c r="AD7" s="1131"/>
      <c r="AE7" s="1132"/>
      <c r="AF7" s="1133">
        <v>1262</v>
      </c>
      <c r="AG7" s="1134"/>
      <c r="AH7" s="1134"/>
      <c r="AI7" s="1134"/>
      <c r="AJ7" s="1135"/>
      <c r="AK7" s="1117" t="s">
        <v>535</v>
      </c>
      <c r="AL7" s="1118"/>
      <c r="AM7" s="1118"/>
      <c r="AN7" s="1118"/>
      <c r="AO7" s="1118"/>
      <c r="AP7" s="1118">
        <v>13376</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t="s">
        <v>556</v>
      </c>
      <c r="BS7" s="1121" t="s">
        <v>549</v>
      </c>
      <c r="BT7" s="1122"/>
      <c r="BU7" s="1122"/>
      <c r="BV7" s="1122"/>
      <c r="BW7" s="1122"/>
      <c r="BX7" s="1122"/>
      <c r="BY7" s="1122"/>
      <c r="BZ7" s="1122"/>
      <c r="CA7" s="1122"/>
      <c r="CB7" s="1122"/>
      <c r="CC7" s="1122"/>
      <c r="CD7" s="1122"/>
      <c r="CE7" s="1122"/>
      <c r="CF7" s="1122"/>
      <c r="CG7" s="1123"/>
      <c r="CH7" s="1114">
        <v>33</v>
      </c>
      <c r="CI7" s="1115"/>
      <c r="CJ7" s="1115"/>
      <c r="CK7" s="1115"/>
      <c r="CL7" s="1116"/>
      <c r="CM7" s="1114">
        <v>459</v>
      </c>
      <c r="CN7" s="1115"/>
      <c r="CO7" s="1115"/>
      <c r="CP7" s="1115"/>
      <c r="CQ7" s="1116"/>
      <c r="CR7" s="1114">
        <v>68</v>
      </c>
      <c r="CS7" s="1115"/>
      <c r="CT7" s="1115"/>
      <c r="CU7" s="1115"/>
      <c r="CV7" s="1116"/>
      <c r="CW7" s="1114">
        <v>96</v>
      </c>
      <c r="CX7" s="1115"/>
      <c r="CY7" s="1115"/>
      <c r="CZ7" s="1115"/>
      <c r="DA7" s="1116"/>
      <c r="DB7" s="1114">
        <v>647</v>
      </c>
      <c r="DC7" s="1115"/>
      <c r="DD7" s="1115"/>
      <c r="DE7" s="1115"/>
      <c r="DF7" s="1116"/>
      <c r="DG7" s="1114" t="s">
        <v>535</v>
      </c>
      <c r="DH7" s="1115"/>
      <c r="DI7" s="1115"/>
      <c r="DJ7" s="1115"/>
      <c r="DK7" s="1116"/>
      <c r="DL7" s="1114" t="s">
        <v>535</v>
      </c>
      <c r="DM7" s="1115"/>
      <c r="DN7" s="1115"/>
      <c r="DO7" s="1115"/>
      <c r="DP7" s="1116"/>
      <c r="DQ7" s="1114" t="s">
        <v>535</v>
      </c>
      <c r="DR7" s="1115"/>
      <c r="DS7" s="1115"/>
      <c r="DT7" s="1115"/>
      <c r="DU7" s="1116"/>
      <c r="DV7" s="1141"/>
      <c r="DW7" s="1142"/>
      <c r="DX7" s="1142"/>
      <c r="DY7" s="1142"/>
      <c r="DZ7" s="1143"/>
      <c r="EA7" s="205"/>
    </row>
    <row r="8" spans="1:131" s="206" customFormat="1" ht="26.25" customHeight="1">
      <c r="A8" s="212">
        <v>2</v>
      </c>
      <c r="B8" s="1057" t="s">
        <v>361</v>
      </c>
      <c r="C8" s="1058"/>
      <c r="D8" s="1058"/>
      <c r="E8" s="1058"/>
      <c r="F8" s="1058"/>
      <c r="G8" s="1058"/>
      <c r="H8" s="1058"/>
      <c r="I8" s="1058"/>
      <c r="J8" s="1058"/>
      <c r="K8" s="1058"/>
      <c r="L8" s="1058"/>
      <c r="M8" s="1058"/>
      <c r="N8" s="1058"/>
      <c r="O8" s="1058"/>
      <c r="P8" s="1059"/>
      <c r="Q8" s="1069">
        <v>171</v>
      </c>
      <c r="R8" s="1070"/>
      <c r="S8" s="1070"/>
      <c r="T8" s="1070"/>
      <c r="U8" s="1070"/>
      <c r="V8" s="1070">
        <v>175</v>
      </c>
      <c r="W8" s="1070"/>
      <c r="X8" s="1070"/>
      <c r="Y8" s="1070"/>
      <c r="Z8" s="1070"/>
      <c r="AA8" s="1070">
        <v>-4</v>
      </c>
      <c r="AB8" s="1070"/>
      <c r="AC8" s="1070"/>
      <c r="AD8" s="1070"/>
      <c r="AE8" s="1071"/>
      <c r="AF8" s="1063">
        <v>-4</v>
      </c>
      <c r="AG8" s="1064"/>
      <c r="AH8" s="1064"/>
      <c r="AI8" s="1064"/>
      <c r="AJ8" s="1065"/>
      <c r="AK8" s="1112">
        <v>107</v>
      </c>
      <c r="AL8" s="1113"/>
      <c r="AM8" s="1113"/>
      <c r="AN8" s="1113"/>
      <c r="AO8" s="1113"/>
      <c r="AP8" s="1113" t="s">
        <v>535</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t="s">
        <v>556</v>
      </c>
      <c r="BS8" s="1040" t="s">
        <v>550</v>
      </c>
      <c r="BT8" s="1041"/>
      <c r="BU8" s="1041"/>
      <c r="BV8" s="1041"/>
      <c r="BW8" s="1041"/>
      <c r="BX8" s="1041"/>
      <c r="BY8" s="1041"/>
      <c r="BZ8" s="1041"/>
      <c r="CA8" s="1041"/>
      <c r="CB8" s="1041"/>
      <c r="CC8" s="1041"/>
      <c r="CD8" s="1041"/>
      <c r="CE8" s="1041"/>
      <c r="CF8" s="1041"/>
      <c r="CG8" s="1042"/>
      <c r="CH8" s="1015">
        <v>-4</v>
      </c>
      <c r="CI8" s="1016"/>
      <c r="CJ8" s="1016"/>
      <c r="CK8" s="1016"/>
      <c r="CL8" s="1017"/>
      <c r="CM8" s="1015">
        <v>-3</v>
      </c>
      <c r="CN8" s="1016"/>
      <c r="CO8" s="1016"/>
      <c r="CP8" s="1016"/>
      <c r="CQ8" s="1017"/>
      <c r="CR8" s="1015">
        <v>9</v>
      </c>
      <c r="CS8" s="1016"/>
      <c r="CT8" s="1016"/>
      <c r="CU8" s="1016"/>
      <c r="CV8" s="1017"/>
      <c r="CW8" s="1015">
        <v>3</v>
      </c>
      <c r="CX8" s="1016"/>
      <c r="CY8" s="1016"/>
      <c r="CZ8" s="1016"/>
      <c r="DA8" s="1017"/>
      <c r="DB8" s="1015" t="s">
        <v>535</v>
      </c>
      <c r="DC8" s="1016"/>
      <c r="DD8" s="1016"/>
      <c r="DE8" s="1016"/>
      <c r="DF8" s="1017"/>
      <c r="DG8" s="1015" t="s">
        <v>535</v>
      </c>
      <c r="DH8" s="1016"/>
      <c r="DI8" s="1016"/>
      <c r="DJ8" s="1016"/>
      <c r="DK8" s="1017"/>
      <c r="DL8" s="1015" t="s">
        <v>535</v>
      </c>
      <c r="DM8" s="1016"/>
      <c r="DN8" s="1016"/>
      <c r="DO8" s="1016"/>
      <c r="DP8" s="1017"/>
      <c r="DQ8" s="1015" t="s">
        <v>535</v>
      </c>
      <c r="DR8" s="1016"/>
      <c r="DS8" s="1016"/>
      <c r="DT8" s="1016"/>
      <c r="DU8" s="1017"/>
      <c r="DV8" s="1018"/>
      <c r="DW8" s="1019"/>
      <c r="DX8" s="1019"/>
      <c r="DY8" s="1019"/>
      <c r="DZ8" s="1020"/>
      <c r="EA8" s="205"/>
    </row>
    <row r="9" spans="1:131" s="206" customFormat="1" ht="26.25" customHeight="1">
      <c r="A9" s="212">
        <v>3</v>
      </c>
      <c r="B9" s="1057" t="s">
        <v>362</v>
      </c>
      <c r="C9" s="1058"/>
      <c r="D9" s="1058"/>
      <c r="E9" s="1058"/>
      <c r="F9" s="1058"/>
      <c r="G9" s="1058"/>
      <c r="H9" s="1058"/>
      <c r="I9" s="1058"/>
      <c r="J9" s="1058"/>
      <c r="K9" s="1058"/>
      <c r="L9" s="1058"/>
      <c r="M9" s="1058"/>
      <c r="N9" s="1058"/>
      <c r="O9" s="1058"/>
      <c r="P9" s="1059"/>
      <c r="Q9" s="1069">
        <v>28</v>
      </c>
      <c r="R9" s="1070"/>
      <c r="S9" s="1070"/>
      <c r="T9" s="1070"/>
      <c r="U9" s="1070"/>
      <c r="V9" s="1070">
        <v>590</v>
      </c>
      <c r="W9" s="1070"/>
      <c r="X9" s="1070"/>
      <c r="Y9" s="1070"/>
      <c r="Z9" s="1070"/>
      <c r="AA9" s="1070">
        <v>-561</v>
      </c>
      <c r="AB9" s="1070"/>
      <c r="AC9" s="1070"/>
      <c r="AD9" s="1070"/>
      <c r="AE9" s="1071"/>
      <c r="AF9" s="1063">
        <v>-561</v>
      </c>
      <c r="AG9" s="1064"/>
      <c r="AH9" s="1064"/>
      <c r="AI9" s="1064"/>
      <c r="AJ9" s="1065"/>
      <c r="AK9" s="1112">
        <v>8</v>
      </c>
      <c r="AL9" s="1113"/>
      <c r="AM9" s="1113"/>
      <c r="AN9" s="1113"/>
      <c r="AO9" s="1113"/>
      <c r="AP9" s="1113">
        <v>4</v>
      </c>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57"/>
      <c r="C10" s="1058"/>
      <c r="D10" s="1058"/>
      <c r="E10" s="1058"/>
      <c r="F10" s="1058"/>
      <c r="G10" s="1058"/>
      <c r="H10" s="1058"/>
      <c r="I10" s="1058"/>
      <c r="J10" s="1058"/>
      <c r="K10" s="1058"/>
      <c r="L10" s="1058"/>
      <c r="M10" s="1058"/>
      <c r="N10" s="1058"/>
      <c r="O10" s="1058"/>
      <c r="P10" s="1059"/>
      <c r="Q10" s="1069"/>
      <c r="R10" s="1070"/>
      <c r="S10" s="1070"/>
      <c r="T10" s="1070"/>
      <c r="U10" s="1070"/>
      <c r="V10" s="1070"/>
      <c r="W10" s="1070"/>
      <c r="X10" s="1070"/>
      <c r="Y10" s="1070"/>
      <c r="Z10" s="1070"/>
      <c r="AA10" s="1070"/>
      <c r="AB10" s="1070"/>
      <c r="AC10" s="1070"/>
      <c r="AD10" s="1070"/>
      <c r="AE10" s="1071"/>
      <c r="AF10" s="1063"/>
      <c r="AG10" s="1064"/>
      <c r="AH10" s="1064"/>
      <c r="AI10" s="1064"/>
      <c r="AJ10" s="1065"/>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57"/>
      <c r="C11" s="1058"/>
      <c r="D11" s="1058"/>
      <c r="E11" s="1058"/>
      <c r="F11" s="1058"/>
      <c r="G11" s="1058"/>
      <c r="H11" s="1058"/>
      <c r="I11" s="1058"/>
      <c r="J11" s="1058"/>
      <c r="K11" s="1058"/>
      <c r="L11" s="1058"/>
      <c r="M11" s="1058"/>
      <c r="N11" s="1058"/>
      <c r="O11" s="1058"/>
      <c r="P11" s="1059"/>
      <c r="Q11" s="1069"/>
      <c r="R11" s="1070"/>
      <c r="S11" s="1070"/>
      <c r="T11" s="1070"/>
      <c r="U11" s="1070"/>
      <c r="V11" s="1070"/>
      <c r="W11" s="1070"/>
      <c r="X11" s="1070"/>
      <c r="Y11" s="1070"/>
      <c r="Z11" s="1070"/>
      <c r="AA11" s="1070"/>
      <c r="AB11" s="1070"/>
      <c r="AC11" s="1070"/>
      <c r="AD11" s="1070"/>
      <c r="AE11" s="1071"/>
      <c r="AF11" s="1063"/>
      <c r="AG11" s="1064"/>
      <c r="AH11" s="1064"/>
      <c r="AI11" s="1064"/>
      <c r="AJ11" s="1065"/>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57"/>
      <c r="C12" s="1058"/>
      <c r="D12" s="1058"/>
      <c r="E12" s="1058"/>
      <c r="F12" s="1058"/>
      <c r="G12" s="1058"/>
      <c r="H12" s="1058"/>
      <c r="I12" s="1058"/>
      <c r="J12" s="1058"/>
      <c r="K12" s="1058"/>
      <c r="L12" s="1058"/>
      <c r="M12" s="1058"/>
      <c r="N12" s="1058"/>
      <c r="O12" s="1058"/>
      <c r="P12" s="1059"/>
      <c r="Q12" s="1069"/>
      <c r="R12" s="1070"/>
      <c r="S12" s="1070"/>
      <c r="T12" s="1070"/>
      <c r="U12" s="1070"/>
      <c r="V12" s="1070"/>
      <c r="W12" s="1070"/>
      <c r="X12" s="1070"/>
      <c r="Y12" s="1070"/>
      <c r="Z12" s="1070"/>
      <c r="AA12" s="1070"/>
      <c r="AB12" s="1070"/>
      <c r="AC12" s="1070"/>
      <c r="AD12" s="1070"/>
      <c r="AE12" s="1071"/>
      <c r="AF12" s="1063"/>
      <c r="AG12" s="1064"/>
      <c r="AH12" s="1064"/>
      <c r="AI12" s="1064"/>
      <c r="AJ12" s="1065"/>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57"/>
      <c r="C13" s="1058"/>
      <c r="D13" s="1058"/>
      <c r="E13" s="1058"/>
      <c r="F13" s="1058"/>
      <c r="G13" s="1058"/>
      <c r="H13" s="1058"/>
      <c r="I13" s="1058"/>
      <c r="J13" s="1058"/>
      <c r="K13" s="1058"/>
      <c r="L13" s="1058"/>
      <c r="M13" s="1058"/>
      <c r="N13" s="1058"/>
      <c r="O13" s="1058"/>
      <c r="P13" s="1059"/>
      <c r="Q13" s="1069"/>
      <c r="R13" s="1070"/>
      <c r="S13" s="1070"/>
      <c r="T13" s="1070"/>
      <c r="U13" s="1070"/>
      <c r="V13" s="1070"/>
      <c r="W13" s="1070"/>
      <c r="X13" s="1070"/>
      <c r="Y13" s="1070"/>
      <c r="Z13" s="1070"/>
      <c r="AA13" s="1070"/>
      <c r="AB13" s="1070"/>
      <c r="AC13" s="1070"/>
      <c r="AD13" s="1070"/>
      <c r="AE13" s="1071"/>
      <c r="AF13" s="1063"/>
      <c r="AG13" s="1064"/>
      <c r="AH13" s="1064"/>
      <c r="AI13" s="1064"/>
      <c r="AJ13" s="1065"/>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57"/>
      <c r="C14" s="1058"/>
      <c r="D14" s="1058"/>
      <c r="E14" s="1058"/>
      <c r="F14" s="1058"/>
      <c r="G14" s="1058"/>
      <c r="H14" s="1058"/>
      <c r="I14" s="1058"/>
      <c r="J14" s="1058"/>
      <c r="K14" s="1058"/>
      <c r="L14" s="1058"/>
      <c r="M14" s="1058"/>
      <c r="N14" s="1058"/>
      <c r="O14" s="1058"/>
      <c r="P14" s="1059"/>
      <c r="Q14" s="1069"/>
      <c r="R14" s="1070"/>
      <c r="S14" s="1070"/>
      <c r="T14" s="1070"/>
      <c r="U14" s="1070"/>
      <c r="V14" s="1070"/>
      <c r="W14" s="1070"/>
      <c r="X14" s="1070"/>
      <c r="Y14" s="1070"/>
      <c r="Z14" s="1070"/>
      <c r="AA14" s="1070"/>
      <c r="AB14" s="1070"/>
      <c r="AC14" s="1070"/>
      <c r="AD14" s="1070"/>
      <c r="AE14" s="1071"/>
      <c r="AF14" s="1063"/>
      <c r="AG14" s="1064"/>
      <c r="AH14" s="1064"/>
      <c r="AI14" s="1064"/>
      <c r="AJ14" s="1065"/>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57"/>
      <c r="C15" s="1058"/>
      <c r="D15" s="1058"/>
      <c r="E15" s="1058"/>
      <c r="F15" s="1058"/>
      <c r="G15" s="1058"/>
      <c r="H15" s="1058"/>
      <c r="I15" s="1058"/>
      <c r="J15" s="1058"/>
      <c r="K15" s="1058"/>
      <c r="L15" s="1058"/>
      <c r="M15" s="1058"/>
      <c r="N15" s="1058"/>
      <c r="O15" s="1058"/>
      <c r="P15" s="1059"/>
      <c r="Q15" s="1069"/>
      <c r="R15" s="1070"/>
      <c r="S15" s="1070"/>
      <c r="T15" s="1070"/>
      <c r="U15" s="1070"/>
      <c r="V15" s="1070"/>
      <c r="W15" s="1070"/>
      <c r="X15" s="1070"/>
      <c r="Y15" s="1070"/>
      <c r="Z15" s="1070"/>
      <c r="AA15" s="1070"/>
      <c r="AB15" s="1070"/>
      <c r="AC15" s="1070"/>
      <c r="AD15" s="1070"/>
      <c r="AE15" s="1071"/>
      <c r="AF15" s="1063"/>
      <c r="AG15" s="1064"/>
      <c r="AH15" s="1064"/>
      <c r="AI15" s="1064"/>
      <c r="AJ15" s="1065"/>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57"/>
      <c r="C16" s="1058"/>
      <c r="D16" s="1058"/>
      <c r="E16" s="1058"/>
      <c r="F16" s="1058"/>
      <c r="G16" s="1058"/>
      <c r="H16" s="1058"/>
      <c r="I16" s="1058"/>
      <c r="J16" s="1058"/>
      <c r="K16" s="1058"/>
      <c r="L16" s="1058"/>
      <c r="M16" s="1058"/>
      <c r="N16" s="1058"/>
      <c r="O16" s="1058"/>
      <c r="P16" s="1059"/>
      <c r="Q16" s="1069"/>
      <c r="R16" s="1070"/>
      <c r="S16" s="1070"/>
      <c r="T16" s="1070"/>
      <c r="U16" s="1070"/>
      <c r="V16" s="1070"/>
      <c r="W16" s="1070"/>
      <c r="X16" s="1070"/>
      <c r="Y16" s="1070"/>
      <c r="Z16" s="1070"/>
      <c r="AA16" s="1070"/>
      <c r="AB16" s="1070"/>
      <c r="AC16" s="1070"/>
      <c r="AD16" s="1070"/>
      <c r="AE16" s="1071"/>
      <c r="AF16" s="1063"/>
      <c r="AG16" s="1064"/>
      <c r="AH16" s="1064"/>
      <c r="AI16" s="1064"/>
      <c r="AJ16" s="1065"/>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57"/>
      <c r="C17" s="1058"/>
      <c r="D17" s="1058"/>
      <c r="E17" s="1058"/>
      <c r="F17" s="1058"/>
      <c r="G17" s="1058"/>
      <c r="H17" s="1058"/>
      <c r="I17" s="1058"/>
      <c r="J17" s="1058"/>
      <c r="K17" s="1058"/>
      <c r="L17" s="1058"/>
      <c r="M17" s="1058"/>
      <c r="N17" s="1058"/>
      <c r="O17" s="1058"/>
      <c r="P17" s="1059"/>
      <c r="Q17" s="1069"/>
      <c r="R17" s="1070"/>
      <c r="S17" s="1070"/>
      <c r="T17" s="1070"/>
      <c r="U17" s="1070"/>
      <c r="V17" s="1070"/>
      <c r="W17" s="1070"/>
      <c r="X17" s="1070"/>
      <c r="Y17" s="1070"/>
      <c r="Z17" s="1070"/>
      <c r="AA17" s="1070"/>
      <c r="AB17" s="1070"/>
      <c r="AC17" s="1070"/>
      <c r="AD17" s="1070"/>
      <c r="AE17" s="1071"/>
      <c r="AF17" s="1063"/>
      <c r="AG17" s="1064"/>
      <c r="AH17" s="1064"/>
      <c r="AI17" s="1064"/>
      <c r="AJ17" s="1065"/>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57"/>
      <c r="C18" s="1058"/>
      <c r="D18" s="1058"/>
      <c r="E18" s="1058"/>
      <c r="F18" s="1058"/>
      <c r="G18" s="1058"/>
      <c r="H18" s="1058"/>
      <c r="I18" s="1058"/>
      <c r="J18" s="1058"/>
      <c r="K18" s="1058"/>
      <c r="L18" s="1058"/>
      <c r="M18" s="1058"/>
      <c r="N18" s="1058"/>
      <c r="O18" s="1058"/>
      <c r="P18" s="1059"/>
      <c r="Q18" s="1069"/>
      <c r="R18" s="1070"/>
      <c r="S18" s="1070"/>
      <c r="T18" s="1070"/>
      <c r="U18" s="1070"/>
      <c r="V18" s="1070"/>
      <c r="W18" s="1070"/>
      <c r="X18" s="1070"/>
      <c r="Y18" s="1070"/>
      <c r="Z18" s="1070"/>
      <c r="AA18" s="1070"/>
      <c r="AB18" s="1070"/>
      <c r="AC18" s="1070"/>
      <c r="AD18" s="1070"/>
      <c r="AE18" s="1071"/>
      <c r="AF18" s="1063"/>
      <c r="AG18" s="1064"/>
      <c r="AH18" s="1064"/>
      <c r="AI18" s="1064"/>
      <c r="AJ18" s="1065"/>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57"/>
      <c r="C19" s="1058"/>
      <c r="D19" s="1058"/>
      <c r="E19" s="1058"/>
      <c r="F19" s="1058"/>
      <c r="G19" s="1058"/>
      <c r="H19" s="1058"/>
      <c r="I19" s="1058"/>
      <c r="J19" s="1058"/>
      <c r="K19" s="1058"/>
      <c r="L19" s="1058"/>
      <c r="M19" s="1058"/>
      <c r="N19" s="1058"/>
      <c r="O19" s="1058"/>
      <c r="P19" s="1059"/>
      <c r="Q19" s="1069"/>
      <c r="R19" s="1070"/>
      <c r="S19" s="1070"/>
      <c r="T19" s="1070"/>
      <c r="U19" s="1070"/>
      <c r="V19" s="1070"/>
      <c r="W19" s="1070"/>
      <c r="X19" s="1070"/>
      <c r="Y19" s="1070"/>
      <c r="Z19" s="1070"/>
      <c r="AA19" s="1070"/>
      <c r="AB19" s="1070"/>
      <c r="AC19" s="1070"/>
      <c r="AD19" s="1070"/>
      <c r="AE19" s="1071"/>
      <c r="AF19" s="1063"/>
      <c r="AG19" s="1064"/>
      <c r="AH19" s="1064"/>
      <c r="AI19" s="1064"/>
      <c r="AJ19" s="1065"/>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57"/>
      <c r="C20" s="1058"/>
      <c r="D20" s="1058"/>
      <c r="E20" s="1058"/>
      <c r="F20" s="1058"/>
      <c r="G20" s="1058"/>
      <c r="H20" s="1058"/>
      <c r="I20" s="1058"/>
      <c r="J20" s="1058"/>
      <c r="K20" s="1058"/>
      <c r="L20" s="1058"/>
      <c r="M20" s="1058"/>
      <c r="N20" s="1058"/>
      <c r="O20" s="1058"/>
      <c r="P20" s="1059"/>
      <c r="Q20" s="1069"/>
      <c r="R20" s="1070"/>
      <c r="S20" s="1070"/>
      <c r="T20" s="1070"/>
      <c r="U20" s="1070"/>
      <c r="V20" s="1070"/>
      <c r="W20" s="1070"/>
      <c r="X20" s="1070"/>
      <c r="Y20" s="1070"/>
      <c r="Z20" s="1070"/>
      <c r="AA20" s="1070"/>
      <c r="AB20" s="1070"/>
      <c r="AC20" s="1070"/>
      <c r="AD20" s="1070"/>
      <c r="AE20" s="1071"/>
      <c r="AF20" s="1063"/>
      <c r="AG20" s="1064"/>
      <c r="AH20" s="1064"/>
      <c r="AI20" s="1064"/>
      <c r="AJ20" s="1065"/>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57"/>
      <c r="C21" s="1058"/>
      <c r="D21" s="1058"/>
      <c r="E21" s="1058"/>
      <c r="F21" s="1058"/>
      <c r="G21" s="1058"/>
      <c r="H21" s="1058"/>
      <c r="I21" s="1058"/>
      <c r="J21" s="1058"/>
      <c r="K21" s="1058"/>
      <c r="L21" s="1058"/>
      <c r="M21" s="1058"/>
      <c r="N21" s="1058"/>
      <c r="O21" s="1058"/>
      <c r="P21" s="1059"/>
      <c r="Q21" s="1069"/>
      <c r="R21" s="1070"/>
      <c r="S21" s="1070"/>
      <c r="T21" s="1070"/>
      <c r="U21" s="1070"/>
      <c r="V21" s="1070"/>
      <c r="W21" s="1070"/>
      <c r="X21" s="1070"/>
      <c r="Y21" s="1070"/>
      <c r="Z21" s="1070"/>
      <c r="AA21" s="1070"/>
      <c r="AB21" s="1070"/>
      <c r="AC21" s="1070"/>
      <c r="AD21" s="1070"/>
      <c r="AE21" s="1071"/>
      <c r="AF21" s="1063"/>
      <c r="AG21" s="1064"/>
      <c r="AH21" s="1064"/>
      <c r="AI21" s="1064"/>
      <c r="AJ21" s="1065"/>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57"/>
      <c r="C22" s="1058"/>
      <c r="D22" s="1058"/>
      <c r="E22" s="1058"/>
      <c r="F22" s="1058"/>
      <c r="G22" s="1058"/>
      <c r="H22" s="1058"/>
      <c r="I22" s="1058"/>
      <c r="J22" s="1058"/>
      <c r="K22" s="1058"/>
      <c r="L22" s="1058"/>
      <c r="M22" s="1058"/>
      <c r="N22" s="1058"/>
      <c r="O22" s="1058"/>
      <c r="P22" s="1059"/>
      <c r="Q22" s="1107"/>
      <c r="R22" s="1108"/>
      <c r="S22" s="1108"/>
      <c r="T22" s="1108"/>
      <c r="U22" s="1108"/>
      <c r="V22" s="1108"/>
      <c r="W22" s="1108"/>
      <c r="X22" s="1108"/>
      <c r="Y22" s="1108"/>
      <c r="Z22" s="1108"/>
      <c r="AA22" s="1108"/>
      <c r="AB22" s="1108"/>
      <c r="AC22" s="1108"/>
      <c r="AD22" s="1108"/>
      <c r="AE22" s="1109"/>
      <c r="AF22" s="1063"/>
      <c r="AG22" s="1064"/>
      <c r="AH22" s="1064"/>
      <c r="AI22" s="1064"/>
      <c r="AJ22" s="1065"/>
      <c r="AK22" s="1103"/>
      <c r="AL22" s="1104"/>
      <c r="AM22" s="1104"/>
      <c r="AN22" s="1104"/>
      <c r="AO22" s="1104"/>
      <c r="AP22" s="1104"/>
      <c r="AQ22" s="1104"/>
      <c r="AR22" s="1104"/>
      <c r="AS22" s="1104"/>
      <c r="AT22" s="1104"/>
      <c r="AU22" s="1105"/>
      <c r="AV22" s="1105"/>
      <c r="AW22" s="1105"/>
      <c r="AX22" s="1105"/>
      <c r="AY22" s="1106"/>
      <c r="AZ22" s="1055" t="s">
        <v>363</v>
      </c>
      <c r="BA22" s="1055"/>
      <c r="BB22" s="1055"/>
      <c r="BC22" s="1055"/>
      <c r="BD22" s="1056"/>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364</v>
      </c>
      <c r="B23" s="970" t="s">
        <v>365</v>
      </c>
      <c r="C23" s="971"/>
      <c r="D23" s="971"/>
      <c r="E23" s="971"/>
      <c r="F23" s="971"/>
      <c r="G23" s="971"/>
      <c r="H23" s="971"/>
      <c r="I23" s="971"/>
      <c r="J23" s="971"/>
      <c r="K23" s="971"/>
      <c r="L23" s="971"/>
      <c r="M23" s="971"/>
      <c r="N23" s="971"/>
      <c r="O23" s="971"/>
      <c r="P23" s="972"/>
      <c r="Q23" s="1094">
        <v>10560</v>
      </c>
      <c r="R23" s="1095"/>
      <c r="S23" s="1095"/>
      <c r="T23" s="1095"/>
      <c r="U23" s="1095"/>
      <c r="V23" s="1095">
        <v>9849</v>
      </c>
      <c r="W23" s="1095"/>
      <c r="X23" s="1095"/>
      <c r="Y23" s="1095"/>
      <c r="Z23" s="1095"/>
      <c r="AA23" s="1095">
        <v>710</v>
      </c>
      <c r="AB23" s="1095"/>
      <c r="AC23" s="1095"/>
      <c r="AD23" s="1095"/>
      <c r="AE23" s="1096"/>
      <c r="AF23" s="1097">
        <v>697</v>
      </c>
      <c r="AG23" s="1095"/>
      <c r="AH23" s="1095"/>
      <c r="AI23" s="1095"/>
      <c r="AJ23" s="1098"/>
      <c r="AK23" s="1099"/>
      <c r="AL23" s="1100"/>
      <c r="AM23" s="1100"/>
      <c r="AN23" s="1100"/>
      <c r="AO23" s="1100"/>
      <c r="AP23" s="1095">
        <v>13380</v>
      </c>
      <c r="AQ23" s="1095"/>
      <c r="AR23" s="1095"/>
      <c r="AS23" s="1095"/>
      <c r="AT23" s="1095"/>
      <c r="AU23" s="1101"/>
      <c r="AV23" s="1101"/>
      <c r="AW23" s="1101"/>
      <c r="AX23" s="1101"/>
      <c r="AY23" s="1102"/>
      <c r="AZ23" s="1091" t="s">
        <v>108</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366</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367</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343</v>
      </c>
      <c r="B26" s="1022"/>
      <c r="C26" s="1022"/>
      <c r="D26" s="1022"/>
      <c r="E26" s="1022"/>
      <c r="F26" s="1022"/>
      <c r="G26" s="1022"/>
      <c r="H26" s="1022"/>
      <c r="I26" s="1022"/>
      <c r="J26" s="1022"/>
      <c r="K26" s="1022"/>
      <c r="L26" s="1022"/>
      <c r="M26" s="1022"/>
      <c r="N26" s="1022"/>
      <c r="O26" s="1022"/>
      <c r="P26" s="1023"/>
      <c r="Q26" s="1027" t="s">
        <v>368</v>
      </c>
      <c r="R26" s="1028"/>
      <c r="S26" s="1028"/>
      <c r="T26" s="1028"/>
      <c r="U26" s="1029"/>
      <c r="V26" s="1027" t="s">
        <v>369</v>
      </c>
      <c r="W26" s="1028"/>
      <c r="X26" s="1028"/>
      <c r="Y26" s="1028"/>
      <c r="Z26" s="1029"/>
      <c r="AA26" s="1027" t="s">
        <v>370</v>
      </c>
      <c r="AB26" s="1028"/>
      <c r="AC26" s="1028"/>
      <c r="AD26" s="1028"/>
      <c r="AE26" s="1028"/>
      <c r="AF26" s="1085" t="s">
        <v>371</v>
      </c>
      <c r="AG26" s="1034"/>
      <c r="AH26" s="1034"/>
      <c r="AI26" s="1034"/>
      <c r="AJ26" s="1086"/>
      <c r="AK26" s="1028" t="s">
        <v>372</v>
      </c>
      <c r="AL26" s="1028"/>
      <c r="AM26" s="1028"/>
      <c r="AN26" s="1028"/>
      <c r="AO26" s="1029"/>
      <c r="AP26" s="1027" t="s">
        <v>373</v>
      </c>
      <c r="AQ26" s="1028"/>
      <c r="AR26" s="1028"/>
      <c r="AS26" s="1028"/>
      <c r="AT26" s="1029"/>
      <c r="AU26" s="1027" t="s">
        <v>374</v>
      </c>
      <c r="AV26" s="1028"/>
      <c r="AW26" s="1028"/>
      <c r="AX26" s="1028"/>
      <c r="AY26" s="1029"/>
      <c r="AZ26" s="1027" t="s">
        <v>375</v>
      </c>
      <c r="BA26" s="1028"/>
      <c r="BB26" s="1028"/>
      <c r="BC26" s="1028"/>
      <c r="BD26" s="1029"/>
      <c r="BE26" s="1027" t="s">
        <v>350</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376</v>
      </c>
      <c r="C28" s="1077"/>
      <c r="D28" s="1077"/>
      <c r="E28" s="1077"/>
      <c r="F28" s="1077"/>
      <c r="G28" s="1077"/>
      <c r="H28" s="1077"/>
      <c r="I28" s="1077"/>
      <c r="J28" s="1077"/>
      <c r="K28" s="1077"/>
      <c r="L28" s="1077"/>
      <c r="M28" s="1077"/>
      <c r="N28" s="1077"/>
      <c r="O28" s="1077"/>
      <c r="P28" s="1078"/>
      <c r="Q28" s="1079">
        <v>2459</v>
      </c>
      <c r="R28" s="1080"/>
      <c r="S28" s="1080"/>
      <c r="T28" s="1080"/>
      <c r="U28" s="1080"/>
      <c r="V28" s="1080">
        <v>3068</v>
      </c>
      <c r="W28" s="1080"/>
      <c r="X28" s="1080"/>
      <c r="Y28" s="1080"/>
      <c r="Z28" s="1080"/>
      <c r="AA28" s="1080">
        <v>-609</v>
      </c>
      <c r="AB28" s="1080"/>
      <c r="AC28" s="1080"/>
      <c r="AD28" s="1080"/>
      <c r="AE28" s="1081"/>
      <c r="AF28" s="1082">
        <v>-609</v>
      </c>
      <c r="AG28" s="1080"/>
      <c r="AH28" s="1080"/>
      <c r="AI28" s="1080"/>
      <c r="AJ28" s="1083"/>
      <c r="AK28" s="1084">
        <v>359</v>
      </c>
      <c r="AL28" s="1072"/>
      <c r="AM28" s="1072"/>
      <c r="AN28" s="1072"/>
      <c r="AO28" s="1072"/>
      <c r="AP28" s="1072" t="s">
        <v>535</v>
      </c>
      <c r="AQ28" s="1072"/>
      <c r="AR28" s="1072"/>
      <c r="AS28" s="1072"/>
      <c r="AT28" s="1072"/>
      <c r="AU28" s="1072" t="s">
        <v>535</v>
      </c>
      <c r="AV28" s="1072"/>
      <c r="AW28" s="1072"/>
      <c r="AX28" s="1072"/>
      <c r="AY28" s="1072"/>
      <c r="AZ28" s="1073" t="s">
        <v>535</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57" t="s">
        <v>377</v>
      </c>
      <c r="C29" s="1058"/>
      <c r="D29" s="1058"/>
      <c r="E29" s="1058"/>
      <c r="F29" s="1058"/>
      <c r="G29" s="1058"/>
      <c r="H29" s="1058"/>
      <c r="I29" s="1058"/>
      <c r="J29" s="1058"/>
      <c r="K29" s="1058"/>
      <c r="L29" s="1058"/>
      <c r="M29" s="1058"/>
      <c r="N29" s="1058"/>
      <c r="O29" s="1058"/>
      <c r="P29" s="1059"/>
      <c r="Q29" s="1069">
        <v>206</v>
      </c>
      <c r="R29" s="1070"/>
      <c r="S29" s="1070"/>
      <c r="T29" s="1070"/>
      <c r="U29" s="1070"/>
      <c r="V29" s="1070">
        <v>203</v>
      </c>
      <c r="W29" s="1070"/>
      <c r="X29" s="1070"/>
      <c r="Y29" s="1070"/>
      <c r="Z29" s="1070"/>
      <c r="AA29" s="1070">
        <v>3</v>
      </c>
      <c r="AB29" s="1070"/>
      <c r="AC29" s="1070"/>
      <c r="AD29" s="1070"/>
      <c r="AE29" s="1071"/>
      <c r="AF29" s="1063">
        <v>3</v>
      </c>
      <c r="AG29" s="1064"/>
      <c r="AH29" s="1064"/>
      <c r="AI29" s="1064"/>
      <c r="AJ29" s="1065"/>
      <c r="AK29" s="1006">
        <v>95</v>
      </c>
      <c r="AL29" s="997"/>
      <c r="AM29" s="997"/>
      <c r="AN29" s="997"/>
      <c r="AO29" s="997"/>
      <c r="AP29" s="997" t="s">
        <v>535</v>
      </c>
      <c r="AQ29" s="997"/>
      <c r="AR29" s="997"/>
      <c r="AS29" s="997"/>
      <c r="AT29" s="997"/>
      <c r="AU29" s="997" t="s">
        <v>535</v>
      </c>
      <c r="AV29" s="997"/>
      <c r="AW29" s="997"/>
      <c r="AX29" s="997"/>
      <c r="AY29" s="997"/>
      <c r="AZ29" s="1068" t="s">
        <v>535</v>
      </c>
      <c r="BA29" s="1068"/>
      <c r="BB29" s="1068"/>
      <c r="BC29" s="1068"/>
      <c r="BD29" s="1068"/>
      <c r="BE29" s="1052"/>
      <c r="BF29" s="1052"/>
      <c r="BG29" s="1052"/>
      <c r="BH29" s="1052"/>
      <c r="BI29" s="1053"/>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57" t="s">
        <v>378</v>
      </c>
      <c r="C30" s="1058"/>
      <c r="D30" s="1058"/>
      <c r="E30" s="1058"/>
      <c r="F30" s="1058"/>
      <c r="G30" s="1058"/>
      <c r="H30" s="1058"/>
      <c r="I30" s="1058"/>
      <c r="J30" s="1058"/>
      <c r="K30" s="1058"/>
      <c r="L30" s="1058"/>
      <c r="M30" s="1058"/>
      <c r="N30" s="1058"/>
      <c r="O30" s="1058"/>
      <c r="P30" s="1059"/>
      <c r="Q30" s="1069">
        <v>390</v>
      </c>
      <c r="R30" s="1070"/>
      <c r="S30" s="1070"/>
      <c r="T30" s="1070"/>
      <c r="U30" s="1070"/>
      <c r="V30" s="1070">
        <v>379</v>
      </c>
      <c r="W30" s="1070"/>
      <c r="X30" s="1070"/>
      <c r="Y30" s="1070"/>
      <c r="Z30" s="1070"/>
      <c r="AA30" s="1070">
        <v>11</v>
      </c>
      <c r="AB30" s="1070"/>
      <c r="AC30" s="1070"/>
      <c r="AD30" s="1070"/>
      <c r="AE30" s="1071"/>
      <c r="AF30" s="1063">
        <v>60</v>
      </c>
      <c r="AG30" s="1064"/>
      <c r="AH30" s="1064"/>
      <c r="AI30" s="1064"/>
      <c r="AJ30" s="1065"/>
      <c r="AK30" s="1006">
        <v>3</v>
      </c>
      <c r="AL30" s="997"/>
      <c r="AM30" s="997"/>
      <c r="AN30" s="997"/>
      <c r="AO30" s="997"/>
      <c r="AP30" s="997">
        <v>482</v>
      </c>
      <c r="AQ30" s="997"/>
      <c r="AR30" s="997"/>
      <c r="AS30" s="997"/>
      <c r="AT30" s="997"/>
      <c r="AU30" s="997">
        <v>18</v>
      </c>
      <c r="AV30" s="997"/>
      <c r="AW30" s="997"/>
      <c r="AX30" s="997"/>
      <c r="AY30" s="997"/>
      <c r="AZ30" s="1068" t="s">
        <v>535</v>
      </c>
      <c r="BA30" s="1068"/>
      <c r="BB30" s="1068"/>
      <c r="BC30" s="1068"/>
      <c r="BD30" s="1068"/>
      <c r="BE30" s="1052" t="s">
        <v>379</v>
      </c>
      <c r="BF30" s="1052"/>
      <c r="BG30" s="1052"/>
      <c r="BH30" s="1052"/>
      <c r="BI30" s="1053"/>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57"/>
      <c r="C31" s="1058"/>
      <c r="D31" s="1058"/>
      <c r="E31" s="1058"/>
      <c r="F31" s="1058"/>
      <c r="G31" s="1058"/>
      <c r="H31" s="1058"/>
      <c r="I31" s="1058"/>
      <c r="J31" s="1058"/>
      <c r="K31" s="1058"/>
      <c r="L31" s="1058"/>
      <c r="M31" s="1058"/>
      <c r="N31" s="1058"/>
      <c r="O31" s="1058"/>
      <c r="P31" s="1059"/>
      <c r="Q31" s="1069"/>
      <c r="R31" s="1070"/>
      <c r="S31" s="1070"/>
      <c r="T31" s="1070"/>
      <c r="U31" s="1070"/>
      <c r="V31" s="1070"/>
      <c r="W31" s="1070"/>
      <c r="X31" s="1070"/>
      <c r="Y31" s="1070"/>
      <c r="Z31" s="1070"/>
      <c r="AA31" s="1070"/>
      <c r="AB31" s="1070"/>
      <c r="AC31" s="1070"/>
      <c r="AD31" s="1070"/>
      <c r="AE31" s="1071"/>
      <c r="AF31" s="1063"/>
      <c r="AG31" s="1064"/>
      <c r="AH31" s="1064"/>
      <c r="AI31" s="1064"/>
      <c r="AJ31" s="1065"/>
      <c r="AK31" s="1006"/>
      <c r="AL31" s="997"/>
      <c r="AM31" s="997"/>
      <c r="AN31" s="997"/>
      <c r="AO31" s="997"/>
      <c r="AP31" s="997"/>
      <c r="AQ31" s="997"/>
      <c r="AR31" s="997"/>
      <c r="AS31" s="997"/>
      <c r="AT31" s="997"/>
      <c r="AU31" s="997"/>
      <c r="AV31" s="997"/>
      <c r="AW31" s="997"/>
      <c r="AX31" s="997"/>
      <c r="AY31" s="997"/>
      <c r="AZ31" s="1068"/>
      <c r="BA31" s="1068"/>
      <c r="BB31" s="1068"/>
      <c r="BC31" s="1068"/>
      <c r="BD31" s="1068"/>
      <c r="BE31" s="1052"/>
      <c r="BF31" s="1052"/>
      <c r="BG31" s="1052"/>
      <c r="BH31" s="1052"/>
      <c r="BI31" s="1053"/>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57"/>
      <c r="C32" s="1058"/>
      <c r="D32" s="1058"/>
      <c r="E32" s="1058"/>
      <c r="F32" s="1058"/>
      <c r="G32" s="1058"/>
      <c r="H32" s="1058"/>
      <c r="I32" s="1058"/>
      <c r="J32" s="1058"/>
      <c r="K32" s="1058"/>
      <c r="L32" s="1058"/>
      <c r="M32" s="1058"/>
      <c r="N32" s="1058"/>
      <c r="O32" s="1058"/>
      <c r="P32" s="1059"/>
      <c r="Q32" s="1069"/>
      <c r="R32" s="1070"/>
      <c r="S32" s="1070"/>
      <c r="T32" s="1070"/>
      <c r="U32" s="1070"/>
      <c r="V32" s="1070"/>
      <c r="W32" s="1070"/>
      <c r="X32" s="1070"/>
      <c r="Y32" s="1070"/>
      <c r="Z32" s="1070"/>
      <c r="AA32" s="1070"/>
      <c r="AB32" s="1070"/>
      <c r="AC32" s="1070"/>
      <c r="AD32" s="1070"/>
      <c r="AE32" s="1071"/>
      <c r="AF32" s="1063"/>
      <c r="AG32" s="1064"/>
      <c r="AH32" s="1064"/>
      <c r="AI32" s="1064"/>
      <c r="AJ32" s="1065"/>
      <c r="AK32" s="1006"/>
      <c r="AL32" s="997"/>
      <c r="AM32" s="997"/>
      <c r="AN32" s="997"/>
      <c r="AO32" s="997"/>
      <c r="AP32" s="997"/>
      <c r="AQ32" s="997"/>
      <c r="AR32" s="997"/>
      <c r="AS32" s="997"/>
      <c r="AT32" s="997"/>
      <c r="AU32" s="997"/>
      <c r="AV32" s="997"/>
      <c r="AW32" s="997"/>
      <c r="AX32" s="997"/>
      <c r="AY32" s="997"/>
      <c r="AZ32" s="1068"/>
      <c r="BA32" s="1068"/>
      <c r="BB32" s="1068"/>
      <c r="BC32" s="1068"/>
      <c r="BD32" s="1068"/>
      <c r="BE32" s="1052"/>
      <c r="BF32" s="1052"/>
      <c r="BG32" s="1052"/>
      <c r="BH32" s="1052"/>
      <c r="BI32" s="1053"/>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57"/>
      <c r="C33" s="1058"/>
      <c r="D33" s="1058"/>
      <c r="E33" s="1058"/>
      <c r="F33" s="1058"/>
      <c r="G33" s="1058"/>
      <c r="H33" s="1058"/>
      <c r="I33" s="1058"/>
      <c r="J33" s="1058"/>
      <c r="K33" s="1058"/>
      <c r="L33" s="1058"/>
      <c r="M33" s="1058"/>
      <c r="N33" s="1058"/>
      <c r="O33" s="1058"/>
      <c r="P33" s="1059"/>
      <c r="Q33" s="1069"/>
      <c r="R33" s="1070"/>
      <c r="S33" s="1070"/>
      <c r="T33" s="1070"/>
      <c r="U33" s="1070"/>
      <c r="V33" s="1070"/>
      <c r="W33" s="1070"/>
      <c r="X33" s="1070"/>
      <c r="Y33" s="1070"/>
      <c r="Z33" s="1070"/>
      <c r="AA33" s="1070"/>
      <c r="AB33" s="1070"/>
      <c r="AC33" s="1070"/>
      <c r="AD33" s="1070"/>
      <c r="AE33" s="1071"/>
      <c r="AF33" s="1063"/>
      <c r="AG33" s="1064"/>
      <c r="AH33" s="1064"/>
      <c r="AI33" s="1064"/>
      <c r="AJ33" s="1065"/>
      <c r="AK33" s="1006"/>
      <c r="AL33" s="997"/>
      <c r="AM33" s="997"/>
      <c r="AN33" s="997"/>
      <c r="AO33" s="997"/>
      <c r="AP33" s="997"/>
      <c r="AQ33" s="997"/>
      <c r="AR33" s="997"/>
      <c r="AS33" s="997"/>
      <c r="AT33" s="997"/>
      <c r="AU33" s="997"/>
      <c r="AV33" s="997"/>
      <c r="AW33" s="997"/>
      <c r="AX33" s="997"/>
      <c r="AY33" s="997"/>
      <c r="AZ33" s="1068"/>
      <c r="BA33" s="1068"/>
      <c r="BB33" s="1068"/>
      <c r="BC33" s="1068"/>
      <c r="BD33" s="1068"/>
      <c r="BE33" s="1052"/>
      <c r="BF33" s="1052"/>
      <c r="BG33" s="1052"/>
      <c r="BH33" s="1052"/>
      <c r="BI33" s="1053"/>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57"/>
      <c r="C34" s="1058"/>
      <c r="D34" s="1058"/>
      <c r="E34" s="1058"/>
      <c r="F34" s="1058"/>
      <c r="G34" s="1058"/>
      <c r="H34" s="1058"/>
      <c r="I34" s="1058"/>
      <c r="J34" s="1058"/>
      <c r="K34" s="1058"/>
      <c r="L34" s="1058"/>
      <c r="M34" s="1058"/>
      <c r="N34" s="1058"/>
      <c r="O34" s="1058"/>
      <c r="P34" s="1059"/>
      <c r="Q34" s="1069"/>
      <c r="R34" s="1070"/>
      <c r="S34" s="1070"/>
      <c r="T34" s="1070"/>
      <c r="U34" s="1070"/>
      <c r="V34" s="1070"/>
      <c r="W34" s="1070"/>
      <c r="X34" s="1070"/>
      <c r="Y34" s="1070"/>
      <c r="Z34" s="1070"/>
      <c r="AA34" s="1070"/>
      <c r="AB34" s="1070"/>
      <c r="AC34" s="1070"/>
      <c r="AD34" s="1070"/>
      <c r="AE34" s="1071"/>
      <c r="AF34" s="1063"/>
      <c r="AG34" s="1064"/>
      <c r="AH34" s="1064"/>
      <c r="AI34" s="1064"/>
      <c r="AJ34" s="1065"/>
      <c r="AK34" s="1006"/>
      <c r="AL34" s="997"/>
      <c r="AM34" s="997"/>
      <c r="AN34" s="997"/>
      <c r="AO34" s="997"/>
      <c r="AP34" s="997"/>
      <c r="AQ34" s="997"/>
      <c r="AR34" s="997"/>
      <c r="AS34" s="997"/>
      <c r="AT34" s="997"/>
      <c r="AU34" s="997"/>
      <c r="AV34" s="997"/>
      <c r="AW34" s="997"/>
      <c r="AX34" s="997"/>
      <c r="AY34" s="997"/>
      <c r="AZ34" s="1068"/>
      <c r="BA34" s="1068"/>
      <c r="BB34" s="1068"/>
      <c r="BC34" s="1068"/>
      <c r="BD34" s="1068"/>
      <c r="BE34" s="1052"/>
      <c r="BF34" s="1052"/>
      <c r="BG34" s="1052"/>
      <c r="BH34" s="1052"/>
      <c r="BI34" s="1053"/>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57"/>
      <c r="C35" s="1058"/>
      <c r="D35" s="1058"/>
      <c r="E35" s="1058"/>
      <c r="F35" s="1058"/>
      <c r="G35" s="1058"/>
      <c r="H35" s="1058"/>
      <c r="I35" s="1058"/>
      <c r="J35" s="1058"/>
      <c r="K35" s="1058"/>
      <c r="L35" s="1058"/>
      <c r="M35" s="1058"/>
      <c r="N35" s="1058"/>
      <c r="O35" s="1058"/>
      <c r="P35" s="1059"/>
      <c r="Q35" s="1069"/>
      <c r="R35" s="1070"/>
      <c r="S35" s="1070"/>
      <c r="T35" s="1070"/>
      <c r="U35" s="1070"/>
      <c r="V35" s="1070"/>
      <c r="W35" s="1070"/>
      <c r="X35" s="1070"/>
      <c r="Y35" s="1070"/>
      <c r="Z35" s="1070"/>
      <c r="AA35" s="1070"/>
      <c r="AB35" s="1070"/>
      <c r="AC35" s="1070"/>
      <c r="AD35" s="1070"/>
      <c r="AE35" s="1071"/>
      <c r="AF35" s="1063"/>
      <c r="AG35" s="1064"/>
      <c r="AH35" s="1064"/>
      <c r="AI35" s="1064"/>
      <c r="AJ35" s="1065"/>
      <c r="AK35" s="1006"/>
      <c r="AL35" s="997"/>
      <c r="AM35" s="997"/>
      <c r="AN35" s="997"/>
      <c r="AO35" s="997"/>
      <c r="AP35" s="997"/>
      <c r="AQ35" s="997"/>
      <c r="AR35" s="997"/>
      <c r="AS35" s="997"/>
      <c r="AT35" s="997"/>
      <c r="AU35" s="997"/>
      <c r="AV35" s="997"/>
      <c r="AW35" s="997"/>
      <c r="AX35" s="997"/>
      <c r="AY35" s="997"/>
      <c r="AZ35" s="1068"/>
      <c r="BA35" s="1068"/>
      <c r="BB35" s="1068"/>
      <c r="BC35" s="1068"/>
      <c r="BD35" s="1068"/>
      <c r="BE35" s="1052"/>
      <c r="BF35" s="1052"/>
      <c r="BG35" s="1052"/>
      <c r="BH35" s="1052"/>
      <c r="BI35" s="1053"/>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57"/>
      <c r="C36" s="1058"/>
      <c r="D36" s="1058"/>
      <c r="E36" s="1058"/>
      <c r="F36" s="1058"/>
      <c r="G36" s="1058"/>
      <c r="H36" s="1058"/>
      <c r="I36" s="1058"/>
      <c r="J36" s="1058"/>
      <c r="K36" s="1058"/>
      <c r="L36" s="1058"/>
      <c r="M36" s="1058"/>
      <c r="N36" s="1058"/>
      <c r="O36" s="1058"/>
      <c r="P36" s="1059"/>
      <c r="Q36" s="1069"/>
      <c r="R36" s="1070"/>
      <c r="S36" s="1070"/>
      <c r="T36" s="1070"/>
      <c r="U36" s="1070"/>
      <c r="V36" s="1070"/>
      <c r="W36" s="1070"/>
      <c r="X36" s="1070"/>
      <c r="Y36" s="1070"/>
      <c r="Z36" s="1070"/>
      <c r="AA36" s="1070"/>
      <c r="AB36" s="1070"/>
      <c r="AC36" s="1070"/>
      <c r="AD36" s="1070"/>
      <c r="AE36" s="1071"/>
      <c r="AF36" s="1063"/>
      <c r="AG36" s="1064"/>
      <c r="AH36" s="1064"/>
      <c r="AI36" s="1064"/>
      <c r="AJ36" s="1065"/>
      <c r="AK36" s="1006"/>
      <c r="AL36" s="997"/>
      <c r="AM36" s="997"/>
      <c r="AN36" s="997"/>
      <c r="AO36" s="997"/>
      <c r="AP36" s="997"/>
      <c r="AQ36" s="997"/>
      <c r="AR36" s="997"/>
      <c r="AS36" s="997"/>
      <c r="AT36" s="997"/>
      <c r="AU36" s="997"/>
      <c r="AV36" s="997"/>
      <c r="AW36" s="997"/>
      <c r="AX36" s="997"/>
      <c r="AY36" s="997"/>
      <c r="AZ36" s="1068"/>
      <c r="BA36" s="1068"/>
      <c r="BB36" s="1068"/>
      <c r="BC36" s="1068"/>
      <c r="BD36" s="1068"/>
      <c r="BE36" s="1052"/>
      <c r="BF36" s="1052"/>
      <c r="BG36" s="1052"/>
      <c r="BH36" s="1052"/>
      <c r="BI36" s="1053"/>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57"/>
      <c r="C37" s="1058"/>
      <c r="D37" s="1058"/>
      <c r="E37" s="1058"/>
      <c r="F37" s="1058"/>
      <c r="G37" s="1058"/>
      <c r="H37" s="1058"/>
      <c r="I37" s="1058"/>
      <c r="J37" s="1058"/>
      <c r="K37" s="1058"/>
      <c r="L37" s="1058"/>
      <c r="M37" s="1058"/>
      <c r="N37" s="1058"/>
      <c r="O37" s="1058"/>
      <c r="P37" s="1059"/>
      <c r="Q37" s="1069"/>
      <c r="R37" s="1070"/>
      <c r="S37" s="1070"/>
      <c r="T37" s="1070"/>
      <c r="U37" s="1070"/>
      <c r="V37" s="1070"/>
      <c r="W37" s="1070"/>
      <c r="X37" s="1070"/>
      <c r="Y37" s="1070"/>
      <c r="Z37" s="1070"/>
      <c r="AA37" s="1070"/>
      <c r="AB37" s="1070"/>
      <c r="AC37" s="1070"/>
      <c r="AD37" s="1070"/>
      <c r="AE37" s="1071"/>
      <c r="AF37" s="1063"/>
      <c r="AG37" s="1064"/>
      <c r="AH37" s="1064"/>
      <c r="AI37" s="1064"/>
      <c r="AJ37" s="1065"/>
      <c r="AK37" s="1006"/>
      <c r="AL37" s="997"/>
      <c r="AM37" s="997"/>
      <c r="AN37" s="997"/>
      <c r="AO37" s="997"/>
      <c r="AP37" s="997"/>
      <c r="AQ37" s="997"/>
      <c r="AR37" s="997"/>
      <c r="AS37" s="997"/>
      <c r="AT37" s="997"/>
      <c r="AU37" s="997"/>
      <c r="AV37" s="997"/>
      <c r="AW37" s="997"/>
      <c r="AX37" s="997"/>
      <c r="AY37" s="997"/>
      <c r="AZ37" s="1068"/>
      <c r="BA37" s="1068"/>
      <c r="BB37" s="1068"/>
      <c r="BC37" s="1068"/>
      <c r="BD37" s="1068"/>
      <c r="BE37" s="1052"/>
      <c r="BF37" s="1052"/>
      <c r="BG37" s="1052"/>
      <c r="BH37" s="1052"/>
      <c r="BI37" s="1053"/>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57"/>
      <c r="C38" s="1058"/>
      <c r="D38" s="1058"/>
      <c r="E38" s="1058"/>
      <c r="F38" s="1058"/>
      <c r="G38" s="1058"/>
      <c r="H38" s="1058"/>
      <c r="I38" s="1058"/>
      <c r="J38" s="1058"/>
      <c r="K38" s="1058"/>
      <c r="L38" s="1058"/>
      <c r="M38" s="1058"/>
      <c r="N38" s="1058"/>
      <c r="O38" s="1058"/>
      <c r="P38" s="1059"/>
      <c r="Q38" s="1069"/>
      <c r="R38" s="1070"/>
      <c r="S38" s="1070"/>
      <c r="T38" s="1070"/>
      <c r="U38" s="1070"/>
      <c r="V38" s="1070"/>
      <c r="W38" s="1070"/>
      <c r="X38" s="1070"/>
      <c r="Y38" s="1070"/>
      <c r="Z38" s="1070"/>
      <c r="AA38" s="1070"/>
      <c r="AB38" s="1070"/>
      <c r="AC38" s="1070"/>
      <c r="AD38" s="1070"/>
      <c r="AE38" s="1071"/>
      <c r="AF38" s="1063"/>
      <c r="AG38" s="1064"/>
      <c r="AH38" s="1064"/>
      <c r="AI38" s="1064"/>
      <c r="AJ38" s="1065"/>
      <c r="AK38" s="1006"/>
      <c r="AL38" s="997"/>
      <c r="AM38" s="997"/>
      <c r="AN38" s="997"/>
      <c r="AO38" s="997"/>
      <c r="AP38" s="997"/>
      <c r="AQ38" s="997"/>
      <c r="AR38" s="997"/>
      <c r="AS38" s="997"/>
      <c r="AT38" s="997"/>
      <c r="AU38" s="997"/>
      <c r="AV38" s="997"/>
      <c r="AW38" s="997"/>
      <c r="AX38" s="997"/>
      <c r="AY38" s="997"/>
      <c r="AZ38" s="1068"/>
      <c r="BA38" s="1068"/>
      <c r="BB38" s="1068"/>
      <c r="BC38" s="1068"/>
      <c r="BD38" s="1068"/>
      <c r="BE38" s="1052"/>
      <c r="BF38" s="1052"/>
      <c r="BG38" s="1052"/>
      <c r="BH38" s="1052"/>
      <c r="BI38" s="1053"/>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57"/>
      <c r="C39" s="1058"/>
      <c r="D39" s="1058"/>
      <c r="E39" s="1058"/>
      <c r="F39" s="1058"/>
      <c r="G39" s="1058"/>
      <c r="H39" s="1058"/>
      <c r="I39" s="1058"/>
      <c r="J39" s="1058"/>
      <c r="K39" s="1058"/>
      <c r="L39" s="1058"/>
      <c r="M39" s="1058"/>
      <c r="N39" s="1058"/>
      <c r="O39" s="1058"/>
      <c r="P39" s="1059"/>
      <c r="Q39" s="1069"/>
      <c r="R39" s="1070"/>
      <c r="S39" s="1070"/>
      <c r="T39" s="1070"/>
      <c r="U39" s="1070"/>
      <c r="V39" s="1070"/>
      <c r="W39" s="1070"/>
      <c r="X39" s="1070"/>
      <c r="Y39" s="1070"/>
      <c r="Z39" s="1070"/>
      <c r="AA39" s="1070"/>
      <c r="AB39" s="1070"/>
      <c r="AC39" s="1070"/>
      <c r="AD39" s="1070"/>
      <c r="AE39" s="1071"/>
      <c r="AF39" s="1063"/>
      <c r="AG39" s="1064"/>
      <c r="AH39" s="1064"/>
      <c r="AI39" s="1064"/>
      <c r="AJ39" s="1065"/>
      <c r="AK39" s="1006"/>
      <c r="AL39" s="997"/>
      <c r="AM39" s="997"/>
      <c r="AN39" s="997"/>
      <c r="AO39" s="997"/>
      <c r="AP39" s="997"/>
      <c r="AQ39" s="997"/>
      <c r="AR39" s="997"/>
      <c r="AS39" s="997"/>
      <c r="AT39" s="997"/>
      <c r="AU39" s="997"/>
      <c r="AV39" s="997"/>
      <c r="AW39" s="997"/>
      <c r="AX39" s="997"/>
      <c r="AY39" s="997"/>
      <c r="AZ39" s="1068"/>
      <c r="BA39" s="1068"/>
      <c r="BB39" s="1068"/>
      <c r="BC39" s="1068"/>
      <c r="BD39" s="1068"/>
      <c r="BE39" s="1052"/>
      <c r="BF39" s="1052"/>
      <c r="BG39" s="1052"/>
      <c r="BH39" s="1052"/>
      <c r="BI39" s="1053"/>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57"/>
      <c r="C40" s="1058"/>
      <c r="D40" s="1058"/>
      <c r="E40" s="1058"/>
      <c r="F40" s="1058"/>
      <c r="G40" s="1058"/>
      <c r="H40" s="1058"/>
      <c r="I40" s="1058"/>
      <c r="J40" s="1058"/>
      <c r="K40" s="1058"/>
      <c r="L40" s="1058"/>
      <c r="M40" s="1058"/>
      <c r="N40" s="1058"/>
      <c r="O40" s="1058"/>
      <c r="P40" s="1059"/>
      <c r="Q40" s="1069"/>
      <c r="R40" s="1070"/>
      <c r="S40" s="1070"/>
      <c r="T40" s="1070"/>
      <c r="U40" s="1070"/>
      <c r="V40" s="1070"/>
      <c r="W40" s="1070"/>
      <c r="X40" s="1070"/>
      <c r="Y40" s="1070"/>
      <c r="Z40" s="1070"/>
      <c r="AA40" s="1070"/>
      <c r="AB40" s="1070"/>
      <c r="AC40" s="1070"/>
      <c r="AD40" s="1070"/>
      <c r="AE40" s="1071"/>
      <c r="AF40" s="1063"/>
      <c r="AG40" s="1064"/>
      <c r="AH40" s="1064"/>
      <c r="AI40" s="1064"/>
      <c r="AJ40" s="1065"/>
      <c r="AK40" s="1006"/>
      <c r="AL40" s="997"/>
      <c r="AM40" s="997"/>
      <c r="AN40" s="997"/>
      <c r="AO40" s="997"/>
      <c r="AP40" s="997"/>
      <c r="AQ40" s="997"/>
      <c r="AR40" s="997"/>
      <c r="AS40" s="997"/>
      <c r="AT40" s="997"/>
      <c r="AU40" s="997"/>
      <c r="AV40" s="997"/>
      <c r="AW40" s="997"/>
      <c r="AX40" s="997"/>
      <c r="AY40" s="997"/>
      <c r="AZ40" s="1068"/>
      <c r="BA40" s="1068"/>
      <c r="BB40" s="1068"/>
      <c r="BC40" s="1068"/>
      <c r="BD40" s="1068"/>
      <c r="BE40" s="1052"/>
      <c r="BF40" s="1052"/>
      <c r="BG40" s="1052"/>
      <c r="BH40" s="1052"/>
      <c r="BI40" s="1053"/>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57"/>
      <c r="C41" s="1058"/>
      <c r="D41" s="1058"/>
      <c r="E41" s="1058"/>
      <c r="F41" s="1058"/>
      <c r="G41" s="1058"/>
      <c r="H41" s="1058"/>
      <c r="I41" s="1058"/>
      <c r="J41" s="1058"/>
      <c r="K41" s="1058"/>
      <c r="L41" s="1058"/>
      <c r="M41" s="1058"/>
      <c r="N41" s="1058"/>
      <c r="O41" s="1058"/>
      <c r="P41" s="1059"/>
      <c r="Q41" s="1069"/>
      <c r="R41" s="1070"/>
      <c r="S41" s="1070"/>
      <c r="T41" s="1070"/>
      <c r="U41" s="1070"/>
      <c r="V41" s="1070"/>
      <c r="W41" s="1070"/>
      <c r="X41" s="1070"/>
      <c r="Y41" s="1070"/>
      <c r="Z41" s="1070"/>
      <c r="AA41" s="1070"/>
      <c r="AB41" s="1070"/>
      <c r="AC41" s="1070"/>
      <c r="AD41" s="1070"/>
      <c r="AE41" s="1071"/>
      <c r="AF41" s="1063"/>
      <c r="AG41" s="1064"/>
      <c r="AH41" s="1064"/>
      <c r="AI41" s="1064"/>
      <c r="AJ41" s="1065"/>
      <c r="AK41" s="1006"/>
      <c r="AL41" s="997"/>
      <c r="AM41" s="997"/>
      <c r="AN41" s="997"/>
      <c r="AO41" s="997"/>
      <c r="AP41" s="997"/>
      <c r="AQ41" s="997"/>
      <c r="AR41" s="997"/>
      <c r="AS41" s="997"/>
      <c r="AT41" s="997"/>
      <c r="AU41" s="997"/>
      <c r="AV41" s="997"/>
      <c r="AW41" s="997"/>
      <c r="AX41" s="997"/>
      <c r="AY41" s="997"/>
      <c r="AZ41" s="1068"/>
      <c r="BA41" s="1068"/>
      <c r="BB41" s="1068"/>
      <c r="BC41" s="1068"/>
      <c r="BD41" s="1068"/>
      <c r="BE41" s="1052"/>
      <c r="BF41" s="1052"/>
      <c r="BG41" s="1052"/>
      <c r="BH41" s="1052"/>
      <c r="BI41" s="1053"/>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57"/>
      <c r="C42" s="1058"/>
      <c r="D42" s="1058"/>
      <c r="E42" s="1058"/>
      <c r="F42" s="1058"/>
      <c r="G42" s="1058"/>
      <c r="H42" s="1058"/>
      <c r="I42" s="1058"/>
      <c r="J42" s="1058"/>
      <c r="K42" s="1058"/>
      <c r="L42" s="1058"/>
      <c r="M42" s="1058"/>
      <c r="N42" s="1058"/>
      <c r="O42" s="1058"/>
      <c r="P42" s="1059"/>
      <c r="Q42" s="1069"/>
      <c r="R42" s="1070"/>
      <c r="S42" s="1070"/>
      <c r="T42" s="1070"/>
      <c r="U42" s="1070"/>
      <c r="V42" s="1070"/>
      <c r="W42" s="1070"/>
      <c r="X42" s="1070"/>
      <c r="Y42" s="1070"/>
      <c r="Z42" s="1070"/>
      <c r="AA42" s="1070"/>
      <c r="AB42" s="1070"/>
      <c r="AC42" s="1070"/>
      <c r="AD42" s="1070"/>
      <c r="AE42" s="1071"/>
      <c r="AF42" s="1063"/>
      <c r="AG42" s="1064"/>
      <c r="AH42" s="1064"/>
      <c r="AI42" s="1064"/>
      <c r="AJ42" s="1065"/>
      <c r="AK42" s="1006"/>
      <c r="AL42" s="997"/>
      <c r="AM42" s="997"/>
      <c r="AN42" s="997"/>
      <c r="AO42" s="997"/>
      <c r="AP42" s="997"/>
      <c r="AQ42" s="997"/>
      <c r="AR42" s="997"/>
      <c r="AS42" s="997"/>
      <c r="AT42" s="997"/>
      <c r="AU42" s="997"/>
      <c r="AV42" s="997"/>
      <c r="AW42" s="997"/>
      <c r="AX42" s="997"/>
      <c r="AY42" s="997"/>
      <c r="AZ42" s="1068"/>
      <c r="BA42" s="1068"/>
      <c r="BB42" s="1068"/>
      <c r="BC42" s="1068"/>
      <c r="BD42" s="1068"/>
      <c r="BE42" s="1052"/>
      <c r="BF42" s="1052"/>
      <c r="BG42" s="1052"/>
      <c r="BH42" s="1052"/>
      <c r="BI42" s="1053"/>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57"/>
      <c r="C43" s="1058"/>
      <c r="D43" s="1058"/>
      <c r="E43" s="1058"/>
      <c r="F43" s="1058"/>
      <c r="G43" s="1058"/>
      <c r="H43" s="1058"/>
      <c r="I43" s="1058"/>
      <c r="J43" s="1058"/>
      <c r="K43" s="1058"/>
      <c r="L43" s="1058"/>
      <c r="M43" s="1058"/>
      <c r="N43" s="1058"/>
      <c r="O43" s="1058"/>
      <c r="P43" s="1059"/>
      <c r="Q43" s="1069"/>
      <c r="R43" s="1070"/>
      <c r="S43" s="1070"/>
      <c r="T43" s="1070"/>
      <c r="U43" s="1070"/>
      <c r="V43" s="1070"/>
      <c r="W43" s="1070"/>
      <c r="X43" s="1070"/>
      <c r="Y43" s="1070"/>
      <c r="Z43" s="1070"/>
      <c r="AA43" s="1070"/>
      <c r="AB43" s="1070"/>
      <c r="AC43" s="1070"/>
      <c r="AD43" s="1070"/>
      <c r="AE43" s="1071"/>
      <c r="AF43" s="1063"/>
      <c r="AG43" s="1064"/>
      <c r="AH43" s="1064"/>
      <c r="AI43" s="1064"/>
      <c r="AJ43" s="1065"/>
      <c r="AK43" s="1006"/>
      <c r="AL43" s="997"/>
      <c r="AM43" s="997"/>
      <c r="AN43" s="997"/>
      <c r="AO43" s="997"/>
      <c r="AP43" s="997"/>
      <c r="AQ43" s="997"/>
      <c r="AR43" s="997"/>
      <c r="AS43" s="997"/>
      <c r="AT43" s="997"/>
      <c r="AU43" s="997"/>
      <c r="AV43" s="997"/>
      <c r="AW43" s="997"/>
      <c r="AX43" s="997"/>
      <c r="AY43" s="997"/>
      <c r="AZ43" s="1068"/>
      <c r="BA43" s="1068"/>
      <c r="BB43" s="1068"/>
      <c r="BC43" s="1068"/>
      <c r="BD43" s="1068"/>
      <c r="BE43" s="1052"/>
      <c r="BF43" s="1052"/>
      <c r="BG43" s="1052"/>
      <c r="BH43" s="1052"/>
      <c r="BI43" s="1053"/>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57"/>
      <c r="C44" s="1058"/>
      <c r="D44" s="1058"/>
      <c r="E44" s="1058"/>
      <c r="F44" s="1058"/>
      <c r="G44" s="1058"/>
      <c r="H44" s="1058"/>
      <c r="I44" s="1058"/>
      <c r="J44" s="1058"/>
      <c r="K44" s="1058"/>
      <c r="L44" s="1058"/>
      <c r="M44" s="1058"/>
      <c r="N44" s="1058"/>
      <c r="O44" s="1058"/>
      <c r="P44" s="1059"/>
      <c r="Q44" s="1069"/>
      <c r="R44" s="1070"/>
      <c r="S44" s="1070"/>
      <c r="T44" s="1070"/>
      <c r="U44" s="1070"/>
      <c r="V44" s="1070"/>
      <c r="W44" s="1070"/>
      <c r="X44" s="1070"/>
      <c r="Y44" s="1070"/>
      <c r="Z44" s="1070"/>
      <c r="AA44" s="1070"/>
      <c r="AB44" s="1070"/>
      <c r="AC44" s="1070"/>
      <c r="AD44" s="1070"/>
      <c r="AE44" s="1071"/>
      <c r="AF44" s="1063"/>
      <c r="AG44" s="1064"/>
      <c r="AH44" s="1064"/>
      <c r="AI44" s="1064"/>
      <c r="AJ44" s="1065"/>
      <c r="AK44" s="1006"/>
      <c r="AL44" s="997"/>
      <c r="AM44" s="997"/>
      <c r="AN44" s="997"/>
      <c r="AO44" s="997"/>
      <c r="AP44" s="997"/>
      <c r="AQ44" s="997"/>
      <c r="AR44" s="997"/>
      <c r="AS44" s="997"/>
      <c r="AT44" s="997"/>
      <c r="AU44" s="997"/>
      <c r="AV44" s="997"/>
      <c r="AW44" s="997"/>
      <c r="AX44" s="997"/>
      <c r="AY44" s="997"/>
      <c r="AZ44" s="1068"/>
      <c r="BA44" s="1068"/>
      <c r="BB44" s="1068"/>
      <c r="BC44" s="1068"/>
      <c r="BD44" s="1068"/>
      <c r="BE44" s="1052"/>
      <c r="BF44" s="1052"/>
      <c r="BG44" s="1052"/>
      <c r="BH44" s="1052"/>
      <c r="BI44" s="1053"/>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57"/>
      <c r="C45" s="1058"/>
      <c r="D45" s="1058"/>
      <c r="E45" s="1058"/>
      <c r="F45" s="1058"/>
      <c r="G45" s="1058"/>
      <c r="H45" s="1058"/>
      <c r="I45" s="1058"/>
      <c r="J45" s="1058"/>
      <c r="K45" s="1058"/>
      <c r="L45" s="1058"/>
      <c r="M45" s="1058"/>
      <c r="N45" s="1058"/>
      <c r="O45" s="1058"/>
      <c r="P45" s="1059"/>
      <c r="Q45" s="1069"/>
      <c r="R45" s="1070"/>
      <c r="S45" s="1070"/>
      <c r="T45" s="1070"/>
      <c r="U45" s="1070"/>
      <c r="V45" s="1070"/>
      <c r="W45" s="1070"/>
      <c r="X45" s="1070"/>
      <c r="Y45" s="1070"/>
      <c r="Z45" s="1070"/>
      <c r="AA45" s="1070"/>
      <c r="AB45" s="1070"/>
      <c r="AC45" s="1070"/>
      <c r="AD45" s="1070"/>
      <c r="AE45" s="1071"/>
      <c r="AF45" s="1063"/>
      <c r="AG45" s="1064"/>
      <c r="AH45" s="1064"/>
      <c r="AI45" s="1064"/>
      <c r="AJ45" s="1065"/>
      <c r="AK45" s="1006"/>
      <c r="AL45" s="997"/>
      <c r="AM45" s="997"/>
      <c r="AN45" s="997"/>
      <c r="AO45" s="997"/>
      <c r="AP45" s="997"/>
      <c r="AQ45" s="997"/>
      <c r="AR45" s="997"/>
      <c r="AS45" s="997"/>
      <c r="AT45" s="997"/>
      <c r="AU45" s="997"/>
      <c r="AV45" s="997"/>
      <c r="AW45" s="997"/>
      <c r="AX45" s="997"/>
      <c r="AY45" s="997"/>
      <c r="AZ45" s="1068"/>
      <c r="BA45" s="1068"/>
      <c r="BB45" s="1068"/>
      <c r="BC45" s="1068"/>
      <c r="BD45" s="1068"/>
      <c r="BE45" s="1052"/>
      <c r="BF45" s="1052"/>
      <c r="BG45" s="1052"/>
      <c r="BH45" s="1052"/>
      <c r="BI45" s="1053"/>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57"/>
      <c r="C46" s="1058"/>
      <c r="D46" s="1058"/>
      <c r="E46" s="1058"/>
      <c r="F46" s="1058"/>
      <c r="G46" s="1058"/>
      <c r="H46" s="1058"/>
      <c r="I46" s="1058"/>
      <c r="J46" s="1058"/>
      <c r="K46" s="1058"/>
      <c r="L46" s="1058"/>
      <c r="M46" s="1058"/>
      <c r="N46" s="1058"/>
      <c r="O46" s="1058"/>
      <c r="P46" s="1059"/>
      <c r="Q46" s="1069"/>
      <c r="R46" s="1070"/>
      <c r="S46" s="1070"/>
      <c r="T46" s="1070"/>
      <c r="U46" s="1070"/>
      <c r="V46" s="1070"/>
      <c r="W46" s="1070"/>
      <c r="X46" s="1070"/>
      <c r="Y46" s="1070"/>
      <c r="Z46" s="1070"/>
      <c r="AA46" s="1070"/>
      <c r="AB46" s="1070"/>
      <c r="AC46" s="1070"/>
      <c r="AD46" s="1070"/>
      <c r="AE46" s="1071"/>
      <c r="AF46" s="1063"/>
      <c r="AG46" s="1064"/>
      <c r="AH46" s="1064"/>
      <c r="AI46" s="1064"/>
      <c r="AJ46" s="1065"/>
      <c r="AK46" s="1006"/>
      <c r="AL46" s="997"/>
      <c r="AM46" s="997"/>
      <c r="AN46" s="997"/>
      <c r="AO46" s="997"/>
      <c r="AP46" s="997"/>
      <c r="AQ46" s="997"/>
      <c r="AR46" s="997"/>
      <c r="AS46" s="997"/>
      <c r="AT46" s="997"/>
      <c r="AU46" s="997"/>
      <c r="AV46" s="997"/>
      <c r="AW46" s="997"/>
      <c r="AX46" s="997"/>
      <c r="AY46" s="997"/>
      <c r="AZ46" s="1068"/>
      <c r="BA46" s="1068"/>
      <c r="BB46" s="1068"/>
      <c r="BC46" s="1068"/>
      <c r="BD46" s="1068"/>
      <c r="BE46" s="1052"/>
      <c r="BF46" s="1052"/>
      <c r="BG46" s="1052"/>
      <c r="BH46" s="1052"/>
      <c r="BI46" s="1053"/>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57"/>
      <c r="C47" s="1058"/>
      <c r="D47" s="1058"/>
      <c r="E47" s="1058"/>
      <c r="F47" s="1058"/>
      <c r="G47" s="1058"/>
      <c r="H47" s="1058"/>
      <c r="I47" s="1058"/>
      <c r="J47" s="1058"/>
      <c r="K47" s="1058"/>
      <c r="L47" s="1058"/>
      <c r="M47" s="1058"/>
      <c r="N47" s="1058"/>
      <c r="O47" s="1058"/>
      <c r="P47" s="1059"/>
      <c r="Q47" s="1069"/>
      <c r="R47" s="1070"/>
      <c r="S47" s="1070"/>
      <c r="T47" s="1070"/>
      <c r="U47" s="1070"/>
      <c r="V47" s="1070"/>
      <c r="W47" s="1070"/>
      <c r="X47" s="1070"/>
      <c r="Y47" s="1070"/>
      <c r="Z47" s="1070"/>
      <c r="AA47" s="1070"/>
      <c r="AB47" s="1070"/>
      <c r="AC47" s="1070"/>
      <c r="AD47" s="1070"/>
      <c r="AE47" s="1071"/>
      <c r="AF47" s="1063"/>
      <c r="AG47" s="1064"/>
      <c r="AH47" s="1064"/>
      <c r="AI47" s="1064"/>
      <c r="AJ47" s="1065"/>
      <c r="AK47" s="1006"/>
      <c r="AL47" s="997"/>
      <c r="AM47" s="997"/>
      <c r="AN47" s="997"/>
      <c r="AO47" s="997"/>
      <c r="AP47" s="997"/>
      <c r="AQ47" s="997"/>
      <c r="AR47" s="997"/>
      <c r="AS47" s="997"/>
      <c r="AT47" s="997"/>
      <c r="AU47" s="997"/>
      <c r="AV47" s="997"/>
      <c r="AW47" s="997"/>
      <c r="AX47" s="997"/>
      <c r="AY47" s="997"/>
      <c r="AZ47" s="1068"/>
      <c r="BA47" s="1068"/>
      <c r="BB47" s="1068"/>
      <c r="BC47" s="1068"/>
      <c r="BD47" s="1068"/>
      <c r="BE47" s="1052"/>
      <c r="BF47" s="1052"/>
      <c r="BG47" s="1052"/>
      <c r="BH47" s="1052"/>
      <c r="BI47" s="1053"/>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57"/>
      <c r="C48" s="1058"/>
      <c r="D48" s="1058"/>
      <c r="E48" s="1058"/>
      <c r="F48" s="1058"/>
      <c r="G48" s="1058"/>
      <c r="H48" s="1058"/>
      <c r="I48" s="1058"/>
      <c r="J48" s="1058"/>
      <c r="K48" s="1058"/>
      <c r="L48" s="1058"/>
      <c r="M48" s="1058"/>
      <c r="N48" s="1058"/>
      <c r="O48" s="1058"/>
      <c r="P48" s="1059"/>
      <c r="Q48" s="1069"/>
      <c r="R48" s="1070"/>
      <c r="S48" s="1070"/>
      <c r="T48" s="1070"/>
      <c r="U48" s="1070"/>
      <c r="V48" s="1070"/>
      <c r="W48" s="1070"/>
      <c r="X48" s="1070"/>
      <c r="Y48" s="1070"/>
      <c r="Z48" s="1070"/>
      <c r="AA48" s="1070"/>
      <c r="AB48" s="1070"/>
      <c r="AC48" s="1070"/>
      <c r="AD48" s="1070"/>
      <c r="AE48" s="1071"/>
      <c r="AF48" s="1063"/>
      <c r="AG48" s="1064"/>
      <c r="AH48" s="1064"/>
      <c r="AI48" s="1064"/>
      <c r="AJ48" s="1065"/>
      <c r="AK48" s="1006"/>
      <c r="AL48" s="997"/>
      <c r="AM48" s="997"/>
      <c r="AN48" s="997"/>
      <c r="AO48" s="997"/>
      <c r="AP48" s="997"/>
      <c r="AQ48" s="997"/>
      <c r="AR48" s="997"/>
      <c r="AS48" s="997"/>
      <c r="AT48" s="997"/>
      <c r="AU48" s="997"/>
      <c r="AV48" s="997"/>
      <c r="AW48" s="997"/>
      <c r="AX48" s="997"/>
      <c r="AY48" s="997"/>
      <c r="AZ48" s="1068"/>
      <c r="BA48" s="1068"/>
      <c r="BB48" s="1068"/>
      <c r="BC48" s="1068"/>
      <c r="BD48" s="1068"/>
      <c r="BE48" s="1052"/>
      <c r="BF48" s="1052"/>
      <c r="BG48" s="1052"/>
      <c r="BH48" s="1052"/>
      <c r="BI48" s="1053"/>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57"/>
      <c r="C49" s="1058"/>
      <c r="D49" s="1058"/>
      <c r="E49" s="1058"/>
      <c r="F49" s="1058"/>
      <c r="G49" s="1058"/>
      <c r="H49" s="1058"/>
      <c r="I49" s="1058"/>
      <c r="J49" s="1058"/>
      <c r="K49" s="1058"/>
      <c r="L49" s="1058"/>
      <c r="M49" s="1058"/>
      <c r="N49" s="1058"/>
      <c r="O49" s="1058"/>
      <c r="P49" s="1059"/>
      <c r="Q49" s="1069"/>
      <c r="R49" s="1070"/>
      <c r="S49" s="1070"/>
      <c r="T49" s="1070"/>
      <c r="U49" s="1070"/>
      <c r="V49" s="1070"/>
      <c r="W49" s="1070"/>
      <c r="X49" s="1070"/>
      <c r="Y49" s="1070"/>
      <c r="Z49" s="1070"/>
      <c r="AA49" s="1070"/>
      <c r="AB49" s="1070"/>
      <c r="AC49" s="1070"/>
      <c r="AD49" s="1070"/>
      <c r="AE49" s="1071"/>
      <c r="AF49" s="1063"/>
      <c r="AG49" s="1064"/>
      <c r="AH49" s="1064"/>
      <c r="AI49" s="1064"/>
      <c r="AJ49" s="1065"/>
      <c r="AK49" s="1006"/>
      <c r="AL49" s="997"/>
      <c r="AM49" s="997"/>
      <c r="AN49" s="997"/>
      <c r="AO49" s="997"/>
      <c r="AP49" s="997"/>
      <c r="AQ49" s="997"/>
      <c r="AR49" s="997"/>
      <c r="AS49" s="997"/>
      <c r="AT49" s="997"/>
      <c r="AU49" s="997"/>
      <c r="AV49" s="997"/>
      <c r="AW49" s="997"/>
      <c r="AX49" s="997"/>
      <c r="AY49" s="997"/>
      <c r="AZ49" s="1068"/>
      <c r="BA49" s="1068"/>
      <c r="BB49" s="1068"/>
      <c r="BC49" s="1068"/>
      <c r="BD49" s="1068"/>
      <c r="BE49" s="1052"/>
      <c r="BF49" s="1052"/>
      <c r="BG49" s="1052"/>
      <c r="BH49" s="1052"/>
      <c r="BI49" s="1053"/>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57"/>
      <c r="C50" s="1058"/>
      <c r="D50" s="1058"/>
      <c r="E50" s="1058"/>
      <c r="F50" s="1058"/>
      <c r="G50" s="1058"/>
      <c r="H50" s="1058"/>
      <c r="I50" s="1058"/>
      <c r="J50" s="1058"/>
      <c r="K50" s="1058"/>
      <c r="L50" s="1058"/>
      <c r="M50" s="1058"/>
      <c r="N50" s="1058"/>
      <c r="O50" s="1058"/>
      <c r="P50" s="1059"/>
      <c r="Q50" s="1060"/>
      <c r="R50" s="1061"/>
      <c r="S50" s="1061"/>
      <c r="T50" s="1061"/>
      <c r="U50" s="1061"/>
      <c r="V50" s="1061"/>
      <c r="W50" s="1061"/>
      <c r="X50" s="1061"/>
      <c r="Y50" s="1061"/>
      <c r="Z50" s="1061"/>
      <c r="AA50" s="1061"/>
      <c r="AB50" s="1061"/>
      <c r="AC50" s="1061"/>
      <c r="AD50" s="1061"/>
      <c r="AE50" s="1062"/>
      <c r="AF50" s="1063"/>
      <c r="AG50" s="1064"/>
      <c r="AH50" s="1064"/>
      <c r="AI50" s="1064"/>
      <c r="AJ50" s="1065"/>
      <c r="AK50" s="1066"/>
      <c r="AL50" s="1061"/>
      <c r="AM50" s="1061"/>
      <c r="AN50" s="1061"/>
      <c r="AO50" s="1061"/>
      <c r="AP50" s="1061"/>
      <c r="AQ50" s="1061"/>
      <c r="AR50" s="1061"/>
      <c r="AS50" s="1061"/>
      <c r="AT50" s="1061"/>
      <c r="AU50" s="1061"/>
      <c r="AV50" s="1061"/>
      <c r="AW50" s="1061"/>
      <c r="AX50" s="1061"/>
      <c r="AY50" s="1061"/>
      <c r="AZ50" s="1067"/>
      <c r="BA50" s="1067"/>
      <c r="BB50" s="1067"/>
      <c r="BC50" s="1067"/>
      <c r="BD50" s="1067"/>
      <c r="BE50" s="1052"/>
      <c r="BF50" s="1052"/>
      <c r="BG50" s="1052"/>
      <c r="BH50" s="1052"/>
      <c r="BI50" s="1053"/>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57"/>
      <c r="C51" s="1058"/>
      <c r="D51" s="1058"/>
      <c r="E51" s="1058"/>
      <c r="F51" s="1058"/>
      <c r="G51" s="1058"/>
      <c r="H51" s="1058"/>
      <c r="I51" s="1058"/>
      <c r="J51" s="1058"/>
      <c r="K51" s="1058"/>
      <c r="L51" s="1058"/>
      <c r="M51" s="1058"/>
      <c r="N51" s="1058"/>
      <c r="O51" s="1058"/>
      <c r="P51" s="1059"/>
      <c r="Q51" s="1060"/>
      <c r="R51" s="1061"/>
      <c r="S51" s="1061"/>
      <c r="T51" s="1061"/>
      <c r="U51" s="1061"/>
      <c r="V51" s="1061"/>
      <c r="W51" s="1061"/>
      <c r="X51" s="1061"/>
      <c r="Y51" s="1061"/>
      <c r="Z51" s="1061"/>
      <c r="AA51" s="1061"/>
      <c r="AB51" s="1061"/>
      <c r="AC51" s="1061"/>
      <c r="AD51" s="1061"/>
      <c r="AE51" s="1062"/>
      <c r="AF51" s="1063"/>
      <c r="AG51" s="1064"/>
      <c r="AH51" s="1064"/>
      <c r="AI51" s="1064"/>
      <c r="AJ51" s="1065"/>
      <c r="AK51" s="1066"/>
      <c r="AL51" s="1061"/>
      <c r="AM51" s="1061"/>
      <c r="AN51" s="1061"/>
      <c r="AO51" s="1061"/>
      <c r="AP51" s="1061"/>
      <c r="AQ51" s="1061"/>
      <c r="AR51" s="1061"/>
      <c r="AS51" s="1061"/>
      <c r="AT51" s="1061"/>
      <c r="AU51" s="1061"/>
      <c r="AV51" s="1061"/>
      <c r="AW51" s="1061"/>
      <c r="AX51" s="1061"/>
      <c r="AY51" s="1061"/>
      <c r="AZ51" s="1067"/>
      <c r="BA51" s="1067"/>
      <c r="BB51" s="1067"/>
      <c r="BC51" s="1067"/>
      <c r="BD51" s="1067"/>
      <c r="BE51" s="1052"/>
      <c r="BF51" s="1052"/>
      <c r="BG51" s="1052"/>
      <c r="BH51" s="1052"/>
      <c r="BI51" s="1053"/>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57"/>
      <c r="C52" s="1058"/>
      <c r="D52" s="1058"/>
      <c r="E52" s="1058"/>
      <c r="F52" s="1058"/>
      <c r="G52" s="1058"/>
      <c r="H52" s="1058"/>
      <c r="I52" s="1058"/>
      <c r="J52" s="1058"/>
      <c r="K52" s="1058"/>
      <c r="L52" s="1058"/>
      <c r="M52" s="1058"/>
      <c r="N52" s="1058"/>
      <c r="O52" s="1058"/>
      <c r="P52" s="1059"/>
      <c r="Q52" s="1060"/>
      <c r="R52" s="1061"/>
      <c r="S52" s="1061"/>
      <c r="T52" s="1061"/>
      <c r="U52" s="1061"/>
      <c r="V52" s="1061"/>
      <c r="W52" s="1061"/>
      <c r="X52" s="1061"/>
      <c r="Y52" s="1061"/>
      <c r="Z52" s="1061"/>
      <c r="AA52" s="1061"/>
      <c r="AB52" s="1061"/>
      <c r="AC52" s="1061"/>
      <c r="AD52" s="1061"/>
      <c r="AE52" s="1062"/>
      <c r="AF52" s="1063"/>
      <c r="AG52" s="1064"/>
      <c r="AH52" s="1064"/>
      <c r="AI52" s="1064"/>
      <c r="AJ52" s="1065"/>
      <c r="AK52" s="1066"/>
      <c r="AL52" s="1061"/>
      <c r="AM52" s="1061"/>
      <c r="AN52" s="1061"/>
      <c r="AO52" s="1061"/>
      <c r="AP52" s="1061"/>
      <c r="AQ52" s="1061"/>
      <c r="AR52" s="1061"/>
      <c r="AS52" s="1061"/>
      <c r="AT52" s="1061"/>
      <c r="AU52" s="1061"/>
      <c r="AV52" s="1061"/>
      <c r="AW52" s="1061"/>
      <c r="AX52" s="1061"/>
      <c r="AY52" s="1061"/>
      <c r="AZ52" s="1067"/>
      <c r="BA52" s="1067"/>
      <c r="BB52" s="1067"/>
      <c r="BC52" s="1067"/>
      <c r="BD52" s="1067"/>
      <c r="BE52" s="1052"/>
      <c r="BF52" s="1052"/>
      <c r="BG52" s="1052"/>
      <c r="BH52" s="1052"/>
      <c r="BI52" s="1053"/>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57"/>
      <c r="C53" s="1058"/>
      <c r="D53" s="1058"/>
      <c r="E53" s="1058"/>
      <c r="F53" s="1058"/>
      <c r="G53" s="1058"/>
      <c r="H53" s="1058"/>
      <c r="I53" s="1058"/>
      <c r="J53" s="1058"/>
      <c r="K53" s="1058"/>
      <c r="L53" s="1058"/>
      <c r="M53" s="1058"/>
      <c r="N53" s="1058"/>
      <c r="O53" s="1058"/>
      <c r="P53" s="1059"/>
      <c r="Q53" s="1060"/>
      <c r="R53" s="1061"/>
      <c r="S53" s="1061"/>
      <c r="T53" s="1061"/>
      <c r="U53" s="1061"/>
      <c r="V53" s="1061"/>
      <c r="W53" s="1061"/>
      <c r="X53" s="1061"/>
      <c r="Y53" s="1061"/>
      <c r="Z53" s="1061"/>
      <c r="AA53" s="1061"/>
      <c r="AB53" s="1061"/>
      <c r="AC53" s="1061"/>
      <c r="AD53" s="1061"/>
      <c r="AE53" s="1062"/>
      <c r="AF53" s="1063"/>
      <c r="AG53" s="1064"/>
      <c r="AH53" s="1064"/>
      <c r="AI53" s="1064"/>
      <c r="AJ53" s="1065"/>
      <c r="AK53" s="1066"/>
      <c r="AL53" s="1061"/>
      <c r="AM53" s="1061"/>
      <c r="AN53" s="1061"/>
      <c r="AO53" s="1061"/>
      <c r="AP53" s="1061"/>
      <c r="AQ53" s="1061"/>
      <c r="AR53" s="1061"/>
      <c r="AS53" s="1061"/>
      <c r="AT53" s="1061"/>
      <c r="AU53" s="1061"/>
      <c r="AV53" s="1061"/>
      <c r="AW53" s="1061"/>
      <c r="AX53" s="1061"/>
      <c r="AY53" s="1061"/>
      <c r="AZ53" s="1067"/>
      <c r="BA53" s="1067"/>
      <c r="BB53" s="1067"/>
      <c r="BC53" s="1067"/>
      <c r="BD53" s="1067"/>
      <c r="BE53" s="1052"/>
      <c r="BF53" s="1052"/>
      <c r="BG53" s="1052"/>
      <c r="BH53" s="1052"/>
      <c r="BI53" s="1053"/>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57"/>
      <c r="C54" s="1058"/>
      <c r="D54" s="1058"/>
      <c r="E54" s="1058"/>
      <c r="F54" s="1058"/>
      <c r="G54" s="1058"/>
      <c r="H54" s="1058"/>
      <c r="I54" s="1058"/>
      <c r="J54" s="1058"/>
      <c r="K54" s="1058"/>
      <c r="L54" s="1058"/>
      <c r="M54" s="1058"/>
      <c r="N54" s="1058"/>
      <c r="O54" s="1058"/>
      <c r="P54" s="1059"/>
      <c r="Q54" s="1060"/>
      <c r="R54" s="1061"/>
      <c r="S54" s="1061"/>
      <c r="T54" s="1061"/>
      <c r="U54" s="1061"/>
      <c r="V54" s="1061"/>
      <c r="W54" s="1061"/>
      <c r="X54" s="1061"/>
      <c r="Y54" s="1061"/>
      <c r="Z54" s="1061"/>
      <c r="AA54" s="1061"/>
      <c r="AB54" s="1061"/>
      <c r="AC54" s="1061"/>
      <c r="AD54" s="1061"/>
      <c r="AE54" s="1062"/>
      <c r="AF54" s="1063"/>
      <c r="AG54" s="1064"/>
      <c r="AH54" s="1064"/>
      <c r="AI54" s="1064"/>
      <c r="AJ54" s="1065"/>
      <c r="AK54" s="1066"/>
      <c r="AL54" s="1061"/>
      <c r="AM54" s="1061"/>
      <c r="AN54" s="1061"/>
      <c r="AO54" s="1061"/>
      <c r="AP54" s="1061"/>
      <c r="AQ54" s="1061"/>
      <c r="AR54" s="1061"/>
      <c r="AS54" s="1061"/>
      <c r="AT54" s="1061"/>
      <c r="AU54" s="1061"/>
      <c r="AV54" s="1061"/>
      <c r="AW54" s="1061"/>
      <c r="AX54" s="1061"/>
      <c r="AY54" s="1061"/>
      <c r="AZ54" s="1067"/>
      <c r="BA54" s="1067"/>
      <c r="BB54" s="1067"/>
      <c r="BC54" s="1067"/>
      <c r="BD54" s="1067"/>
      <c r="BE54" s="1052"/>
      <c r="BF54" s="1052"/>
      <c r="BG54" s="1052"/>
      <c r="BH54" s="1052"/>
      <c r="BI54" s="1053"/>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57"/>
      <c r="C55" s="1058"/>
      <c r="D55" s="1058"/>
      <c r="E55" s="1058"/>
      <c r="F55" s="1058"/>
      <c r="G55" s="1058"/>
      <c r="H55" s="1058"/>
      <c r="I55" s="1058"/>
      <c r="J55" s="1058"/>
      <c r="K55" s="1058"/>
      <c r="L55" s="1058"/>
      <c r="M55" s="1058"/>
      <c r="N55" s="1058"/>
      <c r="O55" s="1058"/>
      <c r="P55" s="1059"/>
      <c r="Q55" s="1060"/>
      <c r="R55" s="1061"/>
      <c r="S55" s="1061"/>
      <c r="T55" s="1061"/>
      <c r="U55" s="1061"/>
      <c r="V55" s="1061"/>
      <c r="W55" s="1061"/>
      <c r="X55" s="1061"/>
      <c r="Y55" s="1061"/>
      <c r="Z55" s="1061"/>
      <c r="AA55" s="1061"/>
      <c r="AB55" s="1061"/>
      <c r="AC55" s="1061"/>
      <c r="AD55" s="1061"/>
      <c r="AE55" s="1062"/>
      <c r="AF55" s="1063"/>
      <c r="AG55" s="1064"/>
      <c r="AH55" s="1064"/>
      <c r="AI55" s="1064"/>
      <c r="AJ55" s="1065"/>
      <c r="AK55" s="1066"/>
      <c r="AL55" s="1061"/>
      <c r="AM55" s="1061"/>
      <c r="AN55" s="1061"/>
      <c r="AO55" s="1061"/>
      <c r="AP55" s="1061"/>
      <c r="AQ55" s="1061"/>
      <c r="AR55" s="1061"/>
      <c r="AS55" s="1061"/>
      <c r="AT55" s="1061"/>
      <c r="AU55" s="1061"/>
      <c r="AV55" s="1061"/>
      <c r="AW55" s="1061"/>
      <c r="AX55" s="1061"/>
      <c r="AY55" s="1061"/>
      <c r="AZ55" s="1067"/>
      <c r="BA55" s="1067"/>
      <c r="BB55" s="1067"/>
      <c r="BC55" s="1067"/>
      <c r="BD55" s="1067"/>
      <c r="BE55" s="1052"/>
      <c r="BF55" s="1052"/>
      <c r="BG55" s="1052"/>
      <c r="BH55" s="1052"/>
      <c r="BI55" s="1053"/>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57"/>
      <c r="C56" s="1058"/>
      <c r="D56" s="1058"/>
      <c r="E56" s="1058"/>
      <c r="F56" s="1058"/>
      <c r="G56" s="1058"/>
      <c r="H56" s="1058"/>
      <c r="I56" s="1058"/>
      <c r="J56" s="1058"/>
      <c r="K56" s="1058"/>
      <c r="L56" s="1058"/>
      <c r="M56" s="1058"/>
      <c r="N56" s="1058"/>
      <c r="O56" s="1058"/>
      <c r="P56" s="1059"/>
      <c r="Q56" s="1060"/>
      <c r="R56" s="1061"/>
      <c r="S56" s="1061"/>
      <c r="T56" s="1061"/>
      <c r="U56" s="1061"/>
      <c r="V56" s="1061"/>
      <c r="W56" s="1061"/>
      <c r="X56" s="1061"/>
      <c r="Y56" s="1061"/>
      <c r="Z56" s="1061"/>
      <c r="AA56" s="1061"/>
      <c r="AB56" s="1061"/>
      <c r="AC56" s="1061"/>
      <c r="AD56" s="1061"/>
      <c r="AE56" s="1062"/>
      <c r="AF56" s="1063"/>
      <c r="AG56" s="1064"/>
      <c r="AH56" s="1064"/>
      <c r="AI56" s="1064"/>
      <c r="AJ56" s="1065"/>
      <c r="AK56" s="1066"/>
      <c r="AL56" s="1061"/>
      <c r="AM56" s="1061"/>
      <c r="AN56" s="1061"/>
      <c r="AO56" s="1061"/>
      <c r="AP56" s="1061"/>
      <c r="AQ56" s="1061"/>
      <c r="AR56" s="1061"/>
      <c r="AS56" s="1061"/>
      <c r="AT56" s="1061"/>
      <c r="AU56" s="1061"/>
      <c r="AV56" s="1061"/>
      <c r="AW56" s="1061"/>
      <c r="AX56" s="1061"/>
      <c r="AY56" s="1061"/>
      <c r="AZ56" s="1067"/>
      <c r="BA56" s="1067"/>
      <c r="BB56" s="1067"/>
      <c r="BC56" s="1067"/>
      <c r="BD56" s="1067"/>
      <c r="BE56" s="1052"/>
      <c r="BF56" s="1052"/>
      <c r="BG56" s="1052"/>
      <c r="BH56" s="1052"/>
      <c r="BI56" s="1053"/>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57"/>
      <c r="C57" s="1058"/>
      <c r="D57" s="1058"/>
      <c r="E57" s="1058"/>
      <c r="F57" s="1058"/>
      <c r="G57" s="1058"/>
      <c r="H57" s="1058"/>
      <c r="I57" s="1058"/>
      <c r="J57" s="1058"/>
      <c r="K57" s="1058"/>
      <c r="L57" s="1058"/>
      <c r="M57" s="1058"/>
      <c r="N57" s="1058"/>
      <c r="O57" s="1058"/>
      <c r="P57" s="1059"/>
      <c r="Q57" s="1060"/>
      <c r="R57" s="1061"/>
      <c r="S57" s="1061"/>
      <c r="T57" s="1061"/>
      <c r="U57" s="1061"/>
      <c r="V57" s="1061"/>
      <c r="W57" s="1061"/>
      <c r="X57" s="1061"/>
      <c r="Y57" s="1061"/>
      <c r="Z57" s="1061"/>
      <c r="AA57" s="1061"/>
      <c r="AB57" s="1061"/>
      <c r="AC57" s="1061"/>
      <c r="AD57" s="1061"/>
      <c r="AE57" s="1062"/>
      <c r="AF57" s="1063"/>
      <c r="AG57" s="1064"/>
      <c r="AH57" s="1064"/>
      <c r="AI57" s="1064"/>
      <c r="AJ57" s="1065"/>
      <c r="AK57" s="1066"/>
      <c r="AL57" s="1061"/>
      <c r="AM57" s="1061"/>
      <c r="AN57" s="1061"/>
      <c r="AO57" s="1061"/>
      <c r="AP57" s="1061"/>
      <c r="AQ57" s="1061"/>
      <c r="AR57" s="1061"/>
      <c r="AS57" s="1061"/>
      <c r="AT57" s="1061"/>
      <c r="AU57" s="1061"/>
      <c r="AV57" s="1061"/>
      <c r="AW57" s="1061"/>
      <c r="AX57" s="1061"/>
      <c r="AY57" s="1061"/>
      <c r="AZ57" s="1067"/>
      <c r="BA57" s="1067"/>
      <c r="BB57" s="1067"/>
      <c r="BC57" s="1067"/>
      <c r="BD57" s="1067"/>
      <c r="BE57" s="1052"/>
      <c r="BF57" s="1052"/>
      <c r="BG57" s="1052"/>
      <c r="BH57" s="1052"/>
      <c r="BI57" s="1053"/>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57"/>
      <c r="C58" s="1058"/>
      <c r="D58" s="1058"/>
      <c r="E58" s="1058"/>
      <c r="F58" s="1058"/>
      <c r="G58" s="1058"/>
      <c r="H58" s="1058"/>
      <c r="I58" s="1058"/>
      <c r="J58" s="1058"/>
      <c r="K58" s="1058"/>
      <c r="L58" s="1058"/>
      <c r="M58" s="1058"/>
      <c r="N58" s="1058"/>
      <c r="O58" s="1058"/>
      <c r="P58" s="1059"/>
      <c r="Q58" s="1060"/>
      <c r="R58" s="1061"/>
      <c r="S58" s="1061"/>
      <c r="T58" s="1061"/>
      <c r="U58" s="1061"/>
      <c r="V58" s="1061"/>
      <c r="W58" s="1061"/>
      <c r="X58" s="1061"/>
      <c r="Y58" s="1061"/>
      <c r="Z58" s="1061"/>
      <c r="AA58" s="1061"/>
      <c r="AB58" s="1061"/>
      <c r="AC58" s="1061"/>
      <c r="AD58" s="1061"/>
      <c r="AE58" s="1062"/>
      <c r="AF58" s="1063"/>
      <c r="AG58" s="1064"/>
      <c r="AH58" s="1064"/>
      <c r="AI58" s="1064"/>
      <c r="AJ58" s="1065"/>
      <c r="AK58" s="1066"/>
      <c r="AL58" s="1061"/>
      <c r="AM58" s="1061"/>
      <c r="AN58" s="1061"/>
      <c r="AO58" s="1061"/>
      <c r="AP58" s="1061"/>
      <c r="AQ58" s="1061"/>
      <c r="AR58" s="1061"/>
      <c r="AS58" s="1061"/>
      <c r="AT58" s="1061"/>
      <c r="AU58" s="1061"/>
      <c r="AV58" s="1061"/>
      <c r="AW58" s="1061"/>
      <c r="AX58" s="1061"/>
      <c r="AY58" s="1061"/>
      <c r="AZ58" s="1067"/>
      <c r="BA58" s="1067"/>
      <c r="BB58" s="1067"/>
      <c r="BC58" s="1067"/>
      <c r="BD58" s="1067"/>
      <c r="BE58" s="1052"/>
      <c r="BF58" s="1052"/>
      <c r="BG58" s="1052"/>
      <c r="BH58" s="1052"/>
      <c r="BI58" s="1053"/>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57"/>
      <c r="C59" s="1058"/>
      <c r="D59" s="1058"/>
      <c r="E59" s="1058"/>
      <c r="F59" s="1058"/>
      <c r="G59" s="1058"/>
      <c r="H59" s="1058"/>
      <c r="I59" s="1058"/>
      <c r="J59" s="1058"/>
      <c r="K59" s="1058"/>
      <c r="L59" s="1058"/>
      <c r="M59" s="1058"/>
      <c r="N59" s="1058"/>
      <c r="O59" s="1058"/>
      <c r="P59" s="1059"/>
      <c r="Q59" s="1060"/>
      <c r="R59" s="1061"/>
      <c r="S59" s="1061"/>
      <c r="T59" s="1061"/>
      <c r="U59" s="1061"/>
      <c r="V59" s="1061"/>
      <c r="W59" s="1061"/>
      <c r="X59" s="1061"/>
      <c r="Y59" s="1061"/>
      <c r="Z59" s="1061"/>
      <c r="AA59" s="1061"/>
      <c r="AB59" s="1061"/>
      <c r="AC59" s="1061"/>
      <c r="AD59" s="1061"/>
      <c r="AE59" s="1062"/>
      <c r="AF59" s="1063"/>
      <c r="AG59" s="1064"/>
      <c r="AH59" s="1064"/>
      <c r="AI59" s="1064"/>
      <c r="AJ59" s="1065"/>
      <c r="AK59" s="1066"/>
      <c r="AL59" s="1061"/>
      <c r="AM59" s="1061"/>
      <c r="AN59" s="1061"/>
      <c r="AO59" s="1061"/>
      <c r="AP59" s="1061"/>
      <c r="AQ59" s="1061"/>
      <c r="AR59" s="1061"/>
      <c r="AS59" s="1061"/>
      <c r="AT59" s="1061"/>
      <c r="AU59" s="1061"/>
      <c r="AV59" s="1061"/>
      <c r="AW59" s="1061"/>
      <c r="AX59" s="1061"/>
      <c r="AY59" s="1061"/>
      <c r="AZ59" s="1067"/>
      <c r="BA59" s="1067"/>
      <c r="BB59" s="1067"/>
      <c r="BC59" s="1067"/>
      <c r="BD59" s="1067"/>
      <c r="BE59" s="1052"/>
      <c r="BF59" s="1052"/>
      <c r="BG59" s="1052"/>
      <c r="BH59" s="1052"/>
      <c r="BI59" s="1053"/>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57"/>
      <c r="C60" s="1058"/>
      <c r="D60" s="1058"/>
      <c r="E60" s="1058"/>
      <c r="F60" s="1058"/>
      <c r="G60" s="1058"/>
      <c r="H60" s="1058"/>
      <c r="I60" s="1058"/>
      <c r="J60" s="1058"/>
      <c r="K60" s="1058"/>
      <c r="L60" s="1058"/>
      <c r="M60" s="1058"/>
      <c r="N60" s="1058"/>
      <c r="O60" s="1058"/>
      <c r="P60" s="1059"/>
      <c r="Q60" s="1060"/>
      <c r="R60" s="1061"/>
      <c r="S60" s="1061"/>
      <c r="T60" s="1061"/>
      <c r="U60" s="1061"/>
      <c r="V60" s="1061"/>
      <c r="W60" s="1061"/>
      <c r="X60" s="1061"/>
      <c r="Y60" s="1061"/>
      <c r="Z60" s="1061"/>
      <c r="AA60" s="1061"/>
      <c r="AB60" s="1061"/>
      <c r="AC60" s="1061"/>
      <c r="AD60" s="1061"/>
      <c r="AE60" s="1062"/>
      <c r="AF60" s="1063"/>
      <c r="AG60" s="1064"/>
      <c r="AH60" s="1064"/>
      <c r="AI60" s="1064"/>
      <c r="AJ60" s="1065"/>
      <c r="AK60" s="1066"/>
      <c r="AL60" s="1061"/>
      <c r="AM60" s="1061"/>
      <c r="AN60" s="1061"/>
      <c r="AO60" s="1061"/>
      <c r="AP60" s="1061"/>
      <c r="AQ60" s="1061"/>
      <c r="AR60" s="1061"/>
      <c r="AS60" s="1061"/>
      <c r="AT60" s="1061"/>
      <c r="AU60" s="1061"/>
      <c r="AV60" s="1061"/>
      <c r="AW60" s="1061"/>
      <c r="AX60" s="1061"/>
      <c r="AY60" s="1061"/>
      <c r="AZ60" s="1067"/>
      <c r="BA60" s="1067"/>
      <c r="BB60" s="1067"/>
      <c r="BC60" s="1067"/>
      <c r="BD60" s="1067"/>
      <c r="BE60" s="1052"/>
      <c r="BF60" s="1052"/>
      <c r="BG60" s="1052"/>
      <c r="BH60" s="1052"/>
      <c r="BI60" s="1053"/>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57"/>
      <c r="C61" s="1058"/>
      <c r="D61" s="1058"/>
      <c r="E61" s="1058"/>
      <c r="F61" s="1058"/>
      <c r="G61" s="1058"/>
      <c r="H61" s="1058"/>
      <c r="I61" s="1058"/>
      <c r="J61" s="1058"/>
      <c r="K61" s="1058"/>
      <c r="L61" s="1058"/>
      <c r="M61" s="1058"/>
      <c r="N61" s="1058"/>
      <c r="O61" s="1058"/>
      <c r="P61" s="1059"/>
      <c r="Q61" s="1060"/>
      <c r="R61" s="1061"/>
      <c r="S61" s="1061"/>
      <c r="T61" s="1061"/>
      <c r="U61" s="1061"/>
      <c r="V61" s="1061"/>
      <c r="W61" s="1061"/>
      <c r="X61" s="1061"/>
      <c r="Y61" s="1061"/>
      <c r="Z61" s="1061"/>
      <c r="AA61" s="1061"/>
      <c r="AB61" s="1061"/>
      <c r="AC61" s="1061"/>
      <c r="AD61" s="1061"/>
      <c r="AE61" s="1062"/>
      <c r="AF61" s="1063"/>
      <c r="AG61" s="1064"/>
      <c r="AH61" s="1064"/>
      <c r="AI61" s="1064"/>
      <c r="AJ61" s="1065"/>
      <c r="AK61" s="1066"/>
      <c r="AL61" s="1061"/>
      <c r="AM61" s="1061"/>
      <c r="AN61" s="1061"/>
      <c r="AO61" s="1061"/>
      <c r="AP61" s="1061"/>
      <c r="AQ61" s="1061"/>
      <c r="AR61" s="1061"/>
      <c r="AS61" s="1061"/>
      <c r="AT61" s="1061"/>
      <c r="AU61" s="1061"/>
      <c r="AV61" s="1061"/>
      <c r="AW61" s="1061"/>
      <c r="AX61" s="1061"/>
      <c r="AY61" s="1061"/>
      <c r="AZ61" s="1067"/>
      <c r="BA61" s="1067"/>
      <c r="BB61" s="1067"/>
      <c r="BC61" s="1067"/>
      <c r="BD61" s="1067"/>
      <c r="BE61" s="1052"/>
      <c r="BF61" s="1052"/>
      <c r="BG61" s="1052"/>
      <c r="BH61" s="1052"/>
      <c r="BI61" s="1053"/>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57"/>
      <c r="C62" s="1058"/>
      <c r="D62" s="1058"/>
      <c r="E62" s="1058"/>
      <c r="F62" s="1058"/>
      <c r="G62" s="1058"/>
      <c r="H62" s="1058"/>
      <c r="I62" s="1058"/>
      <c r="J62" s="1058"/>
      <c r="K62" s="1058"/>
      <c r="L62" s="1058"/>
      <c r="M62" s="1058"/>
      <c r="N62" s="1058"/>
      <c r="O62" s="1058"/>
      <c r="P62" s="1059"/>
      <c r="Q62" s="1060"/>
      <c r="R62" s="1061"/>
      <c r="S62" s="1061"/>
      <c r="T62" s="1061"/>
      <c r="U62" s="1061"/>
      <c r="V62" s="1061"/>
      <c r="W62" s="1061"/>
      <c r="X62" s="1061"/>
      <c r="Y62" s="1061"/>
      <c r="Z62" s="1061"/>
      <c r="AA62" s="1061"/>
      <c r="AB62" s="1061"/>
      <c r="AC62" s="1061"/>
      <c r="AD62" s="1061"/>
      <c r="AE62" s="1062"/>
      <c r="AF62" s="1063"/>
      <c r="AG62" s="1064"/>
      <c r="AH62" s="1064"/>
      <c r="AI62" s="1064"/>
      <c r="AJ62" s="1065"/>
      <c r="AK62" s="1066"/>
      <c r="AL62" s="1061"/>
      <c r="AM62" s="1061"/>
      <c r="AN62" s="1061"/>
      <c r="AO62" s="1061"/>
      <c r="AP62" s="1061"/>
      <c r="AQ62" s="1061"/>
      <c r="AR62" s="1061"/>
      <c r="AS62" s="1061"/>
      <c r="AT62" s="1061"/>
      <c r="AU62" s="1061"/>
      <c r="AV62" s="1061"/>
      <c r="AW62" s="1061"/>
      <c r="AX62" s="1061"/>
      <c r="AY62" s="1061"/>
      <c r="AZ62" s="1067"/>
      <c r="BA62" s="1067"/>
      <c r="BB62" s="1067"/>
      <c r="BC62" s="1067"/>
      <c r="BD62" s="1067"/>
      <c r="BE62" s="1052"/>
      <c r="BF62" s="1052"/>
      <c r="BG62" s="1052"/>
      <c r="BH62" s="1052"/>
      <c r="BI62" s="1053"/>
      <c r="BJ62" s="1054" t="s">
        <v>380</v>
      </c>
      <c r="BK62" s="1055"/>
      <c r="BL62" s="1055"/>
      <c r="BM62" s="1055"/>
      <c r="BN62" s="1056"/>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364</v>
      </c>
      <c r="B63" s="970" t="s">
        <v>381</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48"/>
      <c r="AF63" s="1049">
        <v>-546</v>
      </c>
      <c r="AG63" s="985"/>
      <c r="AH63" s="985"/>
      <c r="AI63" s="985"/>
      <c r="AJ63" s="1050"/>
      <c r="AK63" s="1051"/>
      <c r="AL63" s="989"/>
      <c r="AM63" s="989"/>
      <c r="AN63" s="989"/>
      <c r="AO63" s="989"/>
      <c r="AP63" s="985">
        <v>482</v>
      </c>
      <c r="AQ63" s="985"/>
      <c r="AR63" s="985"/>
      <c r="AS63" s="985"/>
      <c r="AT63" s="985"/>
      <c r="AU63" s="985">
        <v>18</v>
      </c>
      <c r="AV63" s="985"/>
      <c r="AW63" s="985"/>
      <c r="AX63" s="985"/>
      <c r="AY63" s="985"/>
      <c r="AZ63" s="1045"/>
      <c r="BA63" s="1045"/>
      <c r="BB63" s="1045"/>
      <c r="BC63" s="1045"/>
      <c r="BD63" s="1045"/>
      <c r="BE63" s="986"/>
      <c r="BF63" s="986"/>
      <c r="BG63" s="986"/>
      <c r="BH63" s="986"/>
      <c r="BI63" s="987"/>
      <c r="BJ63" s="1046" t="s">
        <v>108</v>
      </c>
      <c r="BK63" s="977"/>
      <c r="BL63" s="977"/>
      <c r="BM63" s="977"/>
      <c r="BN63" s="1047"/>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382</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383</v>
      </c>
      <c r="B66" s="1022"/>
      <c r="C66" s="1022"/>
      <c r="D66" s="1022"/>
      <c r="E66" s="1022"/>
      <c r="F66" s="1022"/>
      <c r="G66" s="1022"/>
      <c r="H66" s="1022"/>
      <c r="I66" s="1022"/>
      <c r="J66" s="1022"/>
      <c r="K66" s="1022"/>
      <c r="L66" s="1022"/>
      <c r="M66" s="1022"/>
      <c r="N66" s="1022"/>
      <c r="O66" s="1022"/>
      <c r="P66" s="1023"/>
      <c r="Q66" s="1027" t="s">
        <v>368</v>
      </c>
      <c r="R66" s="1028"/>
      <c r="S66" s="1028"/>
      <c r="T66" s="1028"/>
      <c r="U66" s="1029"/>
      <c r="V66" s="1027" t="s">
        <v>369</v>
      </c>
      <c r="W66" s="1028"/>
      <c r="X66" s="1028"/>
      <c r="Y66" s="1028"/>
      <c r="Z66" s="1029"/>
      <c r="AA66" s="1027" t="s">
        <v>370</v>
      </c>
      <c r="AB66" s="1028"/>
      <c r="AC66" s="1028"/>
      <c r="AD66" s="1028"/>
      <c r="AE66" s="1029"/>
      <c r="AF66" s="1033" t="s">
        <v>371</v>
      </c>
      <c r="AG66" s="1034"/>
      <c r="AH66" s="1034"/>
      <c r="AI66" s="1034"/>
      <c r="AJ66" s="1035"/>
      <c r="AK66" s="1027" t="s">
        <v>372</v>
      </c>
      <c r="AL66" s="1022"/>
      <c r="AM66" s="1022"/>
      <c r="AN66" s="1022"/>
      <c r="AO66" s="1023"/>
      <c r="AP66" s="1027" t="s">
        <v>373</v>
      </c>
      <c r="AQ66" s="1028"/>
      <c r="AR66" s="1028"/>
      <c r="AS66" s="1028"/>
      <c r="AT66" s="1029"/>
      <c r="AU66" s="1027" t="s">
        <v>384</v>
      </c>
      <c r="AV66" s="1028"/>
      <c r="AW66" s="1028"/>
      <c r="AX66" s="1028"/>
      <c r="AY66" s="1029"/>
      <c r="AZ66" s="1027" t="s">
        <v>350</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536</v>
      </c>
      <c r="C68" s="1012"/>
      <c r="D68" s="1012"/>
      <c r="E68" s="1012"/>
      <c r="F68" s="1012"/>
      <c r="G68" s="1012"/>
      <c r="H68" s="1012"/>
      <c r="I68" s="1012"/>
      <c r="J68" s="1012"/>
      <c r="K68" s="1012"/>
      <c r="L68" s="1012"/>
      <c r="M68" s="1012"/>
      <c r="N68" s="1012"/>
      <c r="O68" s="1012"/>
      <c r="P68" s="1013"/>
      <c r="Q68" s="1014">
        <v>100</v>
      </c>
      <c r="R68" s="1008"/>
      <c r="S68" s="1008"/>
      <c r="T68" s="1008"/>
      <c r="U68" s="1008"/>
      <c r="V68" s="1008">
        <v>99</v>
      </c>
      <c r="W68" s="1008"/>
      <c r="X68" s="1008"/>
      <c r="Y68" s="1008"/>
      <c r="Z68" s="1008"/>
      <c r="AA68" s="1008">
        <v>0</v>
      </c>
      <c r="AB68" s="1008"/>
      <c r="AC68" s="1008"/>
      <c r="AD68" s="1008"/>
      <c r="AE68" s="1008"/>
      <c r="AF68" s="1008">
        <v>0</v>
      </c>
      <c r="AG68" s="1008"/>
      <c r="AH68" s="1008"/>
      <c r="AI68" s="1008"/>
      <c r="AJ68" s="1008"/>
      <c r="AK68" s="1008">
        <v>2</v>
      </c>
      <c r="AL68" s="1008"/>
      <c r="AM68" s="1008"/>
      <c r="AN68" s="1008"/>
      <c r="AO68" s="1008"/>
      <c r="AP68" s="1008" t="s">
        <v>535</v>
      </c>
      <c r="AQ68" s="1008"/>
      <c r="AR68" s="1008"/>
      <c r="AS68" s="1008"/>
      <c r="AT68" s="1008"/>
      <c r="AU68" s="1008" t="s">
        <v>535</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551</v>
      </c>
      <c r="C69" s="1001"/>
      <c r="D69" s="1001"/>
      <c r="E69" s="1001"/>
      <c r="F69" s="1001"/>
      <c r="G69" s="1001"/>
      <c r="H69" s="1001"/>
      <c r="I69" s="1001"/>
      <c r="J69" s="1001"/>
      <c r="K69" s="1001"/>
      <c r="L69" s="1001"/>
      <c r="M69" s="1001"/>
      <c r="N69" s="1001"/>
      <c r="O69" s="1001"/>
      <c r="P69" s="1002"/>
      <c r="Q69" s="1003">
        <v>11632</v>
      </c>
      <c r="R69" s="997"/>
      <c r="S69" s="997"/>
      <c r="T69" s="997"/>
      <c r="U69" s="997"/>
      <c r="V69" s="997">
        <v>11127</v>
      </c>
      <c r="W69" s="997"/>
      <c r="X69" s="997"/>
      <c r="Y69" s="997"/>
      <c r="Z69" s="997"/>
      <c r="AA69" s="997">
        <v>505</v>
      </c>
      <c r="AB69" s="997"/>
      <c r="AC69" s="997"/>
      <c r="AD69" s="997"/>
      <c r="AE69" s="997"/>
      <c r="AF69" s="997">
        <v>505</v>
      </c>
      <c r="AG69" s="997"/>
      <c r="AH69" s="997"/>
      <c r="AI69" s="997"/>
      <c r="AJ69" s="997"/>
      <c r="AK69" s="997" t="s">
        <v>535</v>
      </c>
      <c r="AL69" s="997"/>
      <c r="AM69" s="997"/>
      <c r="AN69" s="997"/>
      <c r="AO69" s="997"/>
      <c r="AP69" s="997" t="s">
        <v>535</v>
      </c>
      <c r="AQ69" s="997"/>
      <c r="AR69" s="997"/>
      <c r="AS69" s="997"/>
      <c r="AT69" s="997"/>
      <c r="AU69" s="997" t="s">
        <v>535</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552</v>
      </c>
      <c r="C70" s="1001"/>
      <c r="D70" s="1001"/>
      <c r="E70" s="1001"/>
      <c r="F70" s="1001"/>
      <c r="G70" s="1001"/>
      <c r="H70" s="1001"/>
      <c r="I70" s="1001"/>
      <c r="J70" s="1001"/>
      <c r="K70" s="1001"/>
      <c r="L70" s="1001"/>
      <c r="M70" s="1001"/>
      <c r="N70" s="1001"/>
      <c r="O70" s="1001"/>
      <c r="P70" s="1002"/>
      <c r="Q70" s="1003">
        <v>68</v>
      </c>
      <c r="R70" s="997"/>
      <c r="S70" s="997"/>
      <c r="T70" s="997"/>
      <c r="U70" s="997"/>
      <c r="V70" s="997">
        <v>68</v>
      </c>
      <c r="W70" s="997"/>
      <c r="X70" s="997"/>
      <c r="Y70" s="997"/>
      <c r="Z70" s="997"/>
      <c r="AA70" s="997" t="s">
        <v>535</v>
      </c>
      <c r="AB70" s="997"/>
      <c r="AC70" s="997"/>
      <c r="AD70" s="997"/>
      <c r="AE70" s="997"/>
      <c r="AF70" s="997" t="s">
        <v>535</v>
      </c>
      <c r="AG70" s="997"/>
      <c r="AH70" s="997"/>
      <c r="AI70" s="997"/>
      <c r="AJ70" s="997"/>
      <c r="AK70" s="997" t="s">
        <v>535</v>
      </c>
      <c r="AL70" s="997"/>
      <c r="AM70" s="997"/>
      <c r="AN70" s="997"/>
      <c r="AO70" s="997"/>
      <c r="AP70" s="997" t="s">
        <v>535</v>
      </c>
      <c r="AQ70" s="997"/>
      <c r="AR70" s="997"/>
      <c r="AS70" s="997"/>
      <c r="AT70" s="997"/>
      <c r="AU70" s="997" t="s">
        <v>535</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537</v>
      </c>
      <c r="C71" s="1001"/>
      <c r="D71" s="1001"/>
      <c r="E71" s="1001"/>
      <c r="F71" s="1001"/>
      <c r="G71" s="1001"/>
      <c r="H71" s="1001"/>
      <c r="I71" s="1001"/>
      <c r="J71" s="1001"/>
      <c r="K71" s="1001"/>
      <c r="L71" s="1001"/>
      <c r="M71" s="1001"/>
      <c r="N71" s="1001"/>
      <c r="O71" s="1001"/>
      <c r="P71" s="1002"/>
      <c r="Q71" s="1003">
        <v>211</v>
      </c>
      <c r="R71" s="997"/>
      <c r="S71" s="997"/>
      <c r="T71" s="997"/>
      <c r="U71" s="997"/>
      <c r="V71" s="997">
        <v>207</v>
      </c>
      <c r="W71" s="997"/>
      <c r="X71" s="997"/>
      <c r="Y71" s="997"/>
      <c r="Z71" s="997"/>
      <c r="AA71" s="997">
        <v>4</v>
      </c>
      <c r="AB71" s="997"/>
      <c r="AC71" s="997"/>
      <c r="AD71" s="997"/>
      <c r="AE71" s="997"/>
      <c r="AF71" s="997">
        <v>4</v>
      </c>
      <c r="AG71" s="997"/>
      <c r="AH71" s="997"/>
      <c r="AI71" s="997"/>
      <c r="AJ71" s="997"/>
      <c r="AK71" s="997" t="s">
        <v>535</v>
      </c>
      <c r="AL71" s="997"/>
      <c r="AM71" s="997"/>
      <c r="AN71" s="997"/>
      <c r="AO71" s="997"/>
      <c r="AP71" s="997" t="s">
        <v>535</v>
      </c>
      <c r="AQ71" s="997"/>
      <c r="AR71" s="997"/>
      <c r="AS71" s="997"/>
      <c r="AT71" s="997"/>
      <c r="AU71" s="997" t="s">
        <v>535</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538</v>
      </c>
      <c r="C72" s="1001"/>
      <c r="D72" s="1001"/>
      <c r="E72" s="1001"/>
      <c r="F72" s="1001"/>
      <c r="G72" s="1001"/>
      <c r="H72" s="1001"/>
      <c r="I72" s="1001"/>
      <c r="J72" s="1001"/>
      <c r="K72" s="1001"/>
      <c r="L72" s="1001"/>
      <c r="M72" s="1001"/>
      <c r="N72" s="1001"/>
      <c r="O72" s="1001"/>
      <c r="P72" s="1002"/>
      <c r="Q72" s="1003">
        <v>1732</v>
      </c>
      <c r="R72" s="997"/>
      <c r="S72" s="997"/>
      <c r="T72" s="997"/>
      <c r="U72" s="997"/>
      <c r="V72" s="997">
        <v>1721</v>
      </c>
      <c r="W72" s="997"/>
      <c r="X72" s="997"/>
      <c r="Y72" s="997"/>
      <c r="Z72" s="997"/>
      <c r="AA72" s="997">
        <v>11</v>
      </c>
      <c r="AB72" s="997"/>
      <c r="AC72" s="997"/>
      <c r="AD72" s="997"/>
      <c r="AE72" s="997"/>
      <c r="AF72" s="997">
        <v>11</v>
      </c>
      <c r="AG72" s="997"/>
      <c r="AH72" s="997"/>
      <c r="AI72" s="997"/>
      <c r="AJ72" s="997"/>
      <c r="AK72" s="997" t="s">
        <v>535</v>
      </c>
      <c r="AL72" s="997"/>
      <c r="AM72" s="997"/>
      <c r="AN72" s="997"/>
      <c r="AO72" s="997"/>
      <c r="AP72" s="997">
        <v>1348</v>
      </c>
      <c r="AQ72" s="997"/>
      <c r="AR72" s="997"/>
      <c r="AS72" s="997"/>
      <c r="AT72" s="997"/>
      <c r="AU72" s="997" t="s">
        <v>535</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539</v>
      </c>
      <c r="C73" s="1001"/>
      <c r="D73" s="1001"/>
      <c r="E73" s="1001"/>
      <c r="F73" s="1001"/>
      <c r="G73" s="1001"/>
      <c r="H73" s="1001"/>
      <c r="I73" s="1001"/>
      <c r="J73" s="1001"/>
      <c r="K73" s="1001"/>
      <c r="L73" s="1001"/>
      <c r="M73" s="1001"/>
      <c r="N73" s="1001"/>
      <c r="O73" s="1001"/>
      <c r="P73" s="1002"/>
      <c r="Q73" s="1003">
        <v>847</v>
      </c>
      <c r="R73" s="997"/>
      <c r="S73" s="997"/>
      <c r="T73" s="997"/>
      <c r="U73" s="997"/>
      <c r="V73" s="997">
        <v>668</v>
      </c>
      <c r="W73" s="997"/>
      <c r="X73" s="997"/>
      <c r="Y73" s="997"/>
      <c r="Z73" s="997"/>
      <c r="AA73" s="997">
        <v>178</v>
      </c>
      <c r="AB73" s="997"/>
      <c r="AC73" s="997"/>
      <c r="AD73" s="997"/>
      <c r="AE73" s="997"/>
      <c r="AF73" s="997">
        <v>60</v>
      </c>
      <c r="AG73" s="997"/>
      <c r="AH73" s="997"/>
      <c r="AI73" s="997"/>
      <c r="AJ73" s="997"/>
      <c r="AK73" s="997">
        <v>80</v>
      </c>
      <c r="AL73" s="997"/>
      <c r="AM73" s="997"/>
      <c r="AN73" s="997"/>
      <c r="AO73" s="997"/>
      <c r="AP73" s="997">
        <v>57</v>
      </c>
      <c r="AQ73" s="997"/>
      <c r="AR73" s="997"/>
      <c r="AS73" s="997"/>
      <c r="AT73" s="997"/>
      <c r="AU73" s="997">
        <v>16</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540</v>
      </c>
      <c r="C74" s="1001"/>
      <c r="D74" s="1001"/>
      <c r="E74" s="1001"/>
      <c r="F74" s="1001"/>
      <c r="G74" s="1001"/>
      <c r="H74" s="1001"/>
      <c r="I74" s="1001"/>
      <c r="J74" s="1001"/>
      <c r="K74" s="1001"/>
      <c r="L74" s="1001"/>
      <c r="M74" s="1001"/>
      <c r="N74" s="1001"/>
      <c r="O74" s="1001"/>
      <c r="P74" s="1002"/>
      <c r="Q74" s="1003">
        <v>145</v>
      </c>
      <c r="R74" s="997"/>
      <c r="S74" s="997"/>
      <c r="T74" s="997"/>
      <c r="U74" s="997"/>
      <c r="V74" s="997">
        <v>142</v>
      </c>
      <c r="W74" s="997"/>
      <c r="X74" s="997"/>
      <c r="Y74" s="997"/>
      <c r="Z74" s="997"/>
      <c r="AA74" s="997">
        <v>4</v>
      </c>
      <c r="AB74" s="997"/>
      <c r="AC74" s="997"/>
      <c r="AD74" s="997"/>
      <c r="AE74" s="997"/>
      <c r="AF74" s="997">
        <v>4</v>
      </c>
      <c r="AG74" s="997"/>
      <c r="AH74" s="997"/>
      <c r="AI74" s="997"/>
      <c r="AJ74" s="997"/>
      <c r="AK74" s="997" t="s">
        <v>535</v>
      </c>
      <c r="AL74" s="997"/>
      <c r="AM74" s="997"/>
      <c r="AN74" s="997"/>
      <c r="AO74" s="997"/>
      <c r="AP74" s="997" t="s">
        <v>535</v>
      </c>
      <c r="AQ74" s="997"/>
      <c r="AR74" s="997"/>
      <c r="AS74" s="997"/>
      <c r="AT74" s="997"/>
      <c r="AU74" s="997" t="s">
        <v>535</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541</v>
      </c>
      <c r="C75" s="1001"/>
      <c r="D75" s="1001"/>
      <c r="E75" s="1001"/>
      <c r="F75" s="1001"/>
      <c r="G75" s="1001"/>
      <c r="H75" s="1001"/>
      <c r="I75" s="1001"/>
      <c r="J75" s="1001"/>
      <c r="K75" s="1001"/>
      <c r="L75" s="1001"/>
      <c r="M75" s="1001"/>
      <c r="N75" s="1001"/>
      <c r="O75" s="1001"/>
      <c r="P75" s="1002"/>
      <c r="Q75" s="1004">
        <v>183</v>
      </c>
      <c r="R75" s="1005"/>
      <c r="S75" s="1005"/>
      <c r="T75" s="1005"/>
      <c r="U75" s="1006"/>
      <c r="V75" s="1007">
        <v>171</v>
      </c>
      <c r="W75" s="1005"/>
      <c r="X75" s="1005"/>
      <c r="Y75" s="1005"/>
      <c r="Z75" s="1006"/>
      <c r="AA75" s="1007">
        <v>12</v>
      </c>
      <c r="AB75" s="1005"/>
      <c r="AC75" s="1005"/>
      <c r="AD75" s="1005"/>
      <c r="AE75" s="1006"/>
      <c r="AF75" s="1007">
        <v>12</v>
      </c>
      <c r="AG75" s="1005"/>
      <c r="AH75" s="1005"/>
      <c r="AI75" s="1005"/>
      <c r="AJ75" s="1006"/>
      <c r="AK75" s="1007" t="s">
        <v>535</v>
      </c>
      <c r="AL75" s="1005"/>
      <c r="AM75" s="1005"/>
      <c r="AN75" s="1005"/>
      <c r="AO75" s="1006"/>
      <c r="AP75" s="1007" t="s">
        <v>535</v>
      </c>
      <c r="AQ75" s="1005"/>
      <c r="AR75" s="1005"/>
      <c r="AS75" s="1005"/>
      <c r="AT75" s="1006"/>
      <c r="AU75" s="1007" t="s">
        <v>535</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542</v>
      </c>
      <c r="C76" s="1001"/>
      <c r="D76" s="1001"/>
      <c r="E76" s="1001"/>
      <c r="F76" s="1001"/>
      <c r="G76" s="1001"/>
      <c r="H76" s="1001"/>
      <c r="I76" s="1001"/>
      <c r="J76" s="1001"/>
      <c r="K76" s="1001"/>
      <c r="L76" s="1001"/>
      <c r="M76" s="1001"/>
      <c r="N76" s="1001"/>
      <c r="O76" s="1001"/>
      <c r="P76" s="1002"/>
      <c r="Q76" s="1004">
        <v>65</v>
      </c>
      <c r="R76" s="1005"/>
      <c r="S76" s="1005"/>
      <c r="T76" s="1005"/>
      <c r="U76" s="1006"/>
      <c r="V76" s="1007">
        <v>65</v>
      </c>
      <c r="W76" s="1005"/>
      <c r="X76" s="1005"/>
      <c r="Y76" s="1005"/>
      <c r="Z76" s="1006"/>
      <c r="AA76" s="1007" t="s">
        <v>535</v>
      </c>
      <c r="AB76" s="1005"/>
      <c r="AC76" s="1005"/>
      <c r="AD76" s="1005"/>
      <c r="AE76" s="1006"/>
      <c r="AF76" s="1007" t="s">
        <v>535</v>
      </c>
      <c r="AG76" s="1005"/>
      <c r="AH76" s="1005"/>
      <c r="AI76" s="1005"/>
      <c r="AJ76" s="1006"/>
      <c r="AK76" s="1007" t="s">
        <v>548</v>
      </c>
      <c r="AL76" s="1005"/>
      <c r="AM76" s="1005"/>
      <c r="AN76" s="1005"/>
      <c r="AO76" s="1006"/>
      <c r="AP76" s="1007" t="s">
        <v>548</v>
      </c>
      <c r="AQ76" s="1005"/>
      <c r="AR76" s="1005"/>
      <c r="AS76" s="1005"/>
      <c r="AT76" s="1006"/>
      <c r="AU76" s="1007" t="s">
        <v>535</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t="s">
        <v>543</v>
      </c>
      <c r="C77" s="1001"/>
      <c r="D77" s="1001"/>
      <c r="E77" s="1001"/>
      <c r="F77" s="1001"/>
      <c r="G77" s="1001"/>
      <c r="H77" s="1001"/>
      <c r="I77" s="1001"/>
      <c r="J77" s="1001"/>
      <c r="K77" s="1001"/>
      <c r="L77" s="1001"/>
      <c r="M77" s="1001"/>
      <c r="N77" s="1001"/>
      <c r="O77" s="1001"/>
      <c r="P77" s="1002"/>
      <c r="Q77" s="1004">
        <v>808</v>
      </c>
      <c r="R77" s="1005"/>
      <c r="S77" s="1005"/>
      <c r="T77" s="1005"/>
      <c r="U77" s="1006"/>
      <c r="V77" s="1007">
        <v>772</v>
      </c>
      <c r="W77" s="1005"/>
      <c r="X77" s="1005"/>
      <c r="Y77" s="1005"/>
      <c r="Z77" s="1006"/>
      <c r="AA77" s="1007">
        <v>36</v>
      </c>
      <c r="AB77" s="1005"/>
      <c r="AC77" s="1005"/>
      <c r="AD77" s="1005"/>
      <c r="AE77" s="1006"/>
      <c r="AF77" s="1007">
        <v>36</v>
      </c>
      <c r="AG77" s="1005"/>
      <c r="AH77" s="1005"/>
      <c r="AI77" s="1005"/>
      <c r="AJ77" s="1006"/>
      <c r="AK77" s="1007" t="s">
        <v>535</v>
      </c>
      <c r="AL77" s="1005"/>
      <c r="AM77" s="1005"/>
      <c r="AN77" s="1005"/>
      <c r="AO77" s="1006"/>
      <c r="AP77" s="1007">
        <v>990</v>
      </c>
      <c r="AQ77" s="1005"/>
      <c r="AR77" s="1005"/>
      <c r="AS77" s="1005"/>
      <c r="AT77" s="1006"/>
      <c r="AU77" s="1007" t="s">
        <v>535</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t="s">
        <v>544</v>
      </c>
      <c r="C78" s="1001"/>
      <c r="D78" s="1001"/>
      <c r="E78" s="1001"/>
      <c r="F78" s="1001"/>
      <c r="G78" s="1001"/>
      <c r="H78" s="1001"/>
      <c r="I78" s="1001"/>
      <c r="J78" s="1001"/>
      <c r="K78" s="1001"/>
      <c r="L78" s="1001"/>
      <c r="M78" s="1001"/>
      <c r="N78" s="1001"/>
      <c r="O78" s="1001"/>
      <c r="P78" s="1002"/>
      <c r="Q78" s="1003">
        <v>1056</v>
      </c>
      <c r="R78" s="997"/>
      <c r="S78" s="997"/>
      <c r="T78" s="997"/>
      <c r="U78" s="997"/>
      <c r="V78" s="997">
        <v>1023</v>
      </c>
      <c r="W78" s="997"/>
      <c r="X78" s="997"/>
      <c r="Y78" s="997"/>
      <c r="Z78" s="997"/>
      <c r="AA78" s="997">
        <v>33</v>
      </c>
      <c r="AB78" s="997"/>
      <c r="AC78" s="997"/>
      <c r="AD78" s="997"/>
      <c r="AE78" s="997"/>
      <c r="AF78" s="997">
        <v>33</v>
      </c>
      <c r="AG78" s="997"/>
      <c r="AH78" s="997"/>
      <c r="AI78" s="997"/>
      <c r="AJ78" s="997"/>
      <c r="AK78" s="997" t="s">
        <v>535</v>
      </c>
      <c r="AL78" s="997"/>
      <c r="AM78" s="997"/>
      <c r="AN78" s="997"/>
      <c r="AO78" s="997"/>
      <c r="AP78" s="997" t="s">
        <v>535</v>
      </c>
      <c r="AQ78" s="997"/>
      <c r="AR78" s="997"/>
      <c r="AS78" s="997"/>
      <c r="AT78" s="997"/>
      <c r="AU78" s="997" t="s">
        <v>535</v>
      </c>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t="s">
        <v>545</v>
      </c>
      <c r="C79" s="1001"/>
      <c r="D79" s="1001"/>
      <c r="E79" s="1001"/>
      <c r="F79" s="1001"/>
      <c r="G79" s="1001"/>
      <c r="H79" s="1001"/>
      <c r="I79" s="1001"/>
      <c r="J79" s="1001"/>
      <c r="K79" s="1001"/>
      <c r="L79" s="1001"/>
      <c r="M79" s="1001"/>
      <c r="N79" s="1001"/>
      <c r="O79" s="1001"/>
      <c r="P79" s="1002"/>
      <c r="Q79" s="1003">
        <v>64808</v>
      </c>
      <c r="R79" s="997"/>
      <c r="S79" s="997"/>
      <c r="T79" s="997"/>
      <c r="U79" s="997"/>
      <c r="V79" s="997">
        <v>62834</v>
      </c>
      <c r="W79" s="997"/>
      <c r="X79" s="997"/>
      <c r="Y79" s="997"/>
      <c r="Z79" s="997"/>
      <c r="AA79" s="997">
        <v>1974</v>
      </c>
      <c r="AB79" s="997"/>
      <c r="AC79" s="997"/>
      <c r="AD79" s="997"/>
      <c r="AE79" s="997"/>
      <c r="AF79" s="997">
        <v>1961</v>
      </c>
      <c r="AG79" s="997"/>
      <c r="AH79" s="997"/>
      <c r="AI79" s="997"/>
      <c r="AJ79" s="997"/>
      <c r="AK79" s="997">
        <v>160</v>
      </c>
      <c r="AL79" s="997"/>
      <c r="AM79" s="997"/>
      <c r="AN79" s="997"/>
      <c r="AO79" s="997"/>
      <c r="AP79" s="997" t="s">
        <v>535</v>
      </c>
      <c r="AQ79" s="997"/>
      <c r="AR79" s="997"/>
      <c r="AS79" s="997"/>
      <c r="AT79" s="997"/>
      <c r="AU79" s="997" t="s">
        <v>535</v>
      </c>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t="s">
        <v>546</v>
      </c>
      <c r="C80" s="1001"/>
      <c r="D80" s="1001"/>
      <c r="E80" s="1001"/>
      <c r="F80" s="1001"/>
      <c r="G80" s="1001"/>
      <c r="H80" s="1001"/>
      <c r="I80" s="1001"/>
      <c r="J80" s="1001"/>
      <c r="K80" s="1001"/>
      <c r="L80" s="1001"/>
      <c r="M80" s="1001"/>
      <c r="N80" s="1001"/>
      <c r="O80" s="1001"/>
      <c r="P80" s="1002"/>
      <c r="Q80" s="1003">
        <v>540</v>
      </c>
      <c r="R80" s="997"/>
      <c r="S80" s="997"/>
      <c r="T80" s="997"/>
      <c r="U80" s="997"/>
      <c r="V80" s="997">
        <v>435</v>
      </c>
      <c r="W80" s="997"/>
      <c r="X80" s="997"/>
      <c r="Y80" s="997"/>
      <c r="Z80" s="997"/>
      <c r="AA80" s="997">
        <v>105</v>
      </c>
      <c r="AB80" s="997"/>
      <c r="AC80" s="997"/>
      <c r="AD80" s="997"/>
      <c r="AE80" s="997"/>
      <c r="AF80" s="997">
        <v>105</v>
      </c>
      <c r="AG80" s="997"/>
      <c r="AH80" s="997"/>
      <c r="AI80" s="997"/>
      <c r="AJ80" s="997"/>
      <c r="AK80" s="997">
        <v>73</v>
      </c>
      <c r="AL80" s="997"/>
      <c r="AM80" s="997"/>
      <c r="AN80" s="997"/>
      <c r="AO80" s="997"/>
      <c r="AP80" s="997" t="s">
        <v>535</v>
      </c>
      <c r="AQ80" s="997"/>
      <c r="AR80" s="997"/>
      <c r="AS80" s="997"/>
      <c r="AT80" s="997"/>
      <c r="AU80" s="997" t="s">
        <v>535</v>
      </c>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t="s">
        <v>547</v>
      </c>
      <c r="C81" s="1001"/>
      <c r="D81" s="1001"/>
      <c r="E81" s="1001"/>
      <c r="F81" s="1001"/>
      <c r="G81" s="1001"/>
      <c r="H81" s="1001"/>
      <c r="I81" s="1001"/>
      <c r="J81" s="1001"/>
      <c r="K81" s="1001"/>
      <c r="L81" s="1001"/>
      <c r="M81" s="1001"/>
      <c r="N81" s="1001"/>
      <c r="O81" s="1001"/>
      <c r="P81" s="1002"/>
      <c r="Q81" s="1003">
        <v>737974</v>
      </c>
      <c r="R81" s="997"/>
      <c r="S81" s="997"/>
      <c r="T81" s="997"/>
      <c r="U81" s="997"/>
      <c r="V81" s="997">
        <v>705624</v>
      </c>
      <c r="W81" s="997"/>
      <c r="X81" s="997"/>
      <c r="Y81" s="997"/>
      <c r="Z81" s="997"/>
      <c r="AA81" s="997">
        <v>32350</v>
      </c>
      <c r="AB81" s="997"/>
      <c r="AC81" s="997"/>
      <c r="AD81" s="997"/>
      <c r="AE81" s="997"/>
      <c r="AF81" s="997">
        <v>32350</v>
      </c>
      <c r="AG81" s="997"/>
      <c r="AH81" s="997"/>
      <c r="AI81" s="997"/>
      <c r="AJ81" s="997"/>
      <c r="AK81" s="997">
        <v>127</v>
      </c>
      <c r="AL81" s="997"/>
      <c r="AM81" s="997"/>
      <c r="AN81" s="997"/>
      <c r="AO81" s="997"/>
      <c r="AP81" s="997" t="s">
        <v>535</v>
      </c>
      <c r="AQ81" s="997"/>
      <c r="AR81" s="997"/>
      <c r="AS81" s="997"/>
      <c r="AT81" s="997"/>
      <c r="AU81" s="997" t="s">
        <v>535</v>
      </c>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t="s">
        <v>553</v>
      </c>
      <c r="C82" s="1001"/>
      <c r="D82" s="1001"/>
      <c r="E82" s="1001"/>
      <c r="F82" s="1001"/>
      <c r="G82" s="1001"/>
      <c r="H82" s="1001"/>
      <c r="I82" s="1001"/>
      <c r="J82" s="1001"/>
      <c r="K82" s="1001"/>
      <c r="L82" s="1001"/>
      <c r="M82" s="1001"/>
      <c r="N82" s="1001"/>
      <c r="O82" s="1001"/>
      <c r="P82" s="1002"/>
      <c r="Q82" s="1003">
        <v>1219</v>
      </c>
      <c r="R82" s="997"/>
      <c r="S82" s="997"/>
      <c r="T82" s="997"/>
      <c r="U82" s="997"/>
      <c r="V82" s="997">
        <v>1191</v>
      </c>
      <c r="W82" s="997"/>
      <c r="X82" s="997"/>
      <c r="Y82" s="997"/>
      <c r="Z82" s="997"/>
      <c r="AA82" s="997">
        <v>28</v>
      </c>
      <c r="AB82" s="997"/>
      <c r="AC82" s="997"/>
      <c r="AD82" s="997"/>
      <c r="AE82" s="997"/>
      <c r="AF82" s="997">
        <v>1808</v>
      </c>
      <c r="AG82" s="997"/>
      <c r="AH82" s="997"/>
      <c r="AI82" s="997"/>
      <c r="AJ82" s="997"/>
      <c r="AK82" s="997" t="s">
        <v>535</v>
      </c>
      <c r="AL82" s="997"/>
      <c r="AM82" s="997"/>
      <c r="AN82" s="997"/>
      <c r="AO82" s="997"/>
      <c r="AP82" s="997">
        <v>2087</v>
      </c>
      <c r="AQ82" s="997"/>
      <c r="AR82" s="997"/>
      <c r="AS82" s="997"/>
      <c r="AT82" s="997"/>
      <c r="AU82" s="997" t="s">
        <v>535</v>
      </c>
      <c r="AV82" s="997"/>
      <c r="AW82" s="997"/>
      <c r="AX82" s="997"/>
      <c r="AY82" s="997"/>
      <c r="AZ82" s="998" t="s">
        <v>554</v>
      </c>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364</v>
      </c>
      <c r="B88" s="970" t="s">
        <v>385</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36889</v>
      </c>
      <c r="AG88" s="985"/>
      <c r="AH88" s="985"/>
      <c r="AI88" s="985"/>
      <c r="AJ88" s="985"/>
      <c r="AK88" s="989"/>
      <c r="AL88" s="989"/>
      <c r="AM88" s="989"/>
      <c r="AN88" s="989"/>
      <c r="AO88" s="989"/>
      <c r="AP88" s="985">
        <v>4482</v>
      </c>
      <c r="AQ88" s="985"/>
      <c r="AR88" s="985"/>
      <c r="AS88" s="985"/>
      <c r="AT88" s="985"/>
      <c r="AU88" s="985">
        <v>16</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970" t="s">
        <v>386</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77</v>
      </c>
      <c r="CS102" s="977"/>
      <c r="CT102" s="977"/>
      <c r="CU102" s="977"/>
      <c r="CV102" s="978"/>
      <c r="CW102" s="976">
        <v>99</v>
      </c>
      <c r="CX102" s="977"/>
      <c r="CY102" s="977"/>
      <c r="CZ102" s="977"/>
      <c r="DA102" s="978"/>
      <c r="DB102" s="976">
        <v>647</v>
      </c>
      <c r="DC102" s="977"/>
      <c r="DD102" s="977"/>
      <c r="DE102" s="977"/>
      <c r="DF102" s="978"/>
      <c r="DG102" s="976" t="s">
        <v>555</v>
      </c>
      <c r="DH102" s="977"/>
      <c r="DI102" s="977"/>
      <c r="DJ102" s="977"/>
      <c r="DK102" s="978"/>
      <c r="DL102" s="976" t="s">
        <v>555</v>
      </c>
      <c r="DM102" s="977"/>
      <c r="DN102" s="977"/>
      <c r="DO102" s="977"/>
      <c r="DP102" s="978"/>
      <c r="DQ102" s="976" t="s">
        <v>555</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387</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388</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389</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390</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391</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392</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393</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394</v>
      </c>
      <c r="AB109" s="918"/>
      <c r="AC109" s="918"/>
      <c r="AD109" s="918"/>
      <c r="AE109" s="919"/>
      <c r="AF109" s="920" t="s">
        <v>283</v>
      </c>
      <c r="AG109" s="918"/>
      <c r="AH109" s="918"/>
      <c r="AI109" s="918"/>
      <c r="AJ109" s="919"/>
      <c r="AK109" s="920" t="s">
        <v>282</v>
      </c>
      <c r="AL109" s="918"/>
      <c r="AM109" s="918"/>
      <c r="AN109" s="918"/>
      <c r="AO109" s="919"/>
      <c r="AP109" s="920" t="s">
        <v>395</v>
      </c>
      <c r="AQ109" s="918"/>
      <c r="AR109" s="918"/>
      <c r="AS109" s="918"/>
      <c r="AT109" s="949"/>
      <c r="AU109" s="917" t="s">
        <v>393</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394</v>
      </c>
      <c r="BR109" s="918"/>
      <c r="BS109" s="918"/>
      <c r="BT109" s="918"/>
      <c r="BU109" s="919"/>
      <c r="BV109" s="920" t="s">
        <v>283</v>
      </c>
      <c r="BW109" s="918"/>
      <c r="BX109" s="918"/>
      <c r="BY109" s="918"/>
      <c r="BZ109" s="919"/>
      <c r="CA109" s="920" t="s">
        <v>282</v>
      </c>
      <c r="CB109" s="918"/>
      <c r="CC109" s="918"/>
      <c r="CD109" s="918"/>
      <c r="CE109" s="919"/>
      <c r="CF109" s="958" t="s">
        <v>395</v>
      </c>
      <c r="CG109" s="958"/>
      <c r="CH109" s="958"/>
      <c r="CI109" s="958"/>
      <c r="CJ109" s="958"/>
      <c r="CK109" s="920" t="s">
        <v>396</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394</v>
      </c>
      <c r="DH109" s="918"/>
      <c r="DI109" s="918"/>
      <c r="DJ109" s="918"/>
      <c r="DK109" s="919"/>
      <c r="DL109" s="920" t="s">
        <v>283</v>
      </c>
      <c r="DM109" s="918"/>
      <c r="DN109" s="918"/>
      <c r="DO109" s="918"/>
      <c r="DP109" s="919"/>
      <c r="DQ109" s="920" t="s">
        <v>282</v>
      </c>
      <c r="DR109" s="918"/>
      <c r="DS109" s="918"/>
      <c r="DT109" s="918"/>
      <c r="DU109" s="919"/>
      <c r="DV109" s="920" t="s">
        <v>395</v>
      </c>
      <c r="DW109" s="918"/>
      <c r="DX109" s="918"/>
      <c r="DY109" s="918"/>
      <c r="DZ109" s="949"/>
    </row>
    <row r="110" spans="1:131" s="197" customFormat="1" ht="26.25" customHeight="1">
      <c r="A110" s="787" t="s">
        <v>397</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1391395</v>
      </c>
      <c r="AB110" s="903"/>
      <c r="AC110" s="903"/>
      <c r="AD110" s="903"/>
      <c r="AE110" s="904"/>
      <c r="AF110" s="905">
        <v>1366383</v>
      </c>
      <c r="AG110" s="903"/>
      <c r="AH110" s="903"/>
      <c r="AI110" s="903"/>
      <c r="AJ110" s="904"/>
      <c r="AK110" s="905">
        <v>1388838</v>
      </c>
      <c r="AL110" s="903"/>
      <c r="AM110" s="903"/>
      <c r="AN110" s="903"/>
      <c r="AO110" s="904"/>
      <c r="AP110" s="906">
        <v>34.1</v>
      </c>
      <c r="AQ110" s="907"/>
      <c r="AR110" s="907"/>
      <c r="AS110" s="907"/>
      <c r="AT110" s="908"/>
      <c r="AU110" s="950" t="s">
        <v>60</v>
      </c>
      <c r="AV110" s="951"/>
      <c r="AW110" s="951"/>
      <c r="AX110" s="951"/>
      <c r="AY110" s="952"/>
      <c r="AZ110" s="846" t="s">
        <v>398</v>
      </c>
      <c r="BA110" s="788"/>
      <c r="BB110" s="788"/>
      <c r="BC110" s="788"/>
      <c r="BD110" s="788"/>
      <c r="BE110" s="788"/>
      <c r="BF110" s="788"/>
      <c r="BG110" s="788"/>
      <c r="BH110" s="788"/>
      <c r="BI110" s="788"/>
      <c r="BJ110" s="788"/>
      <c r="BK110" s="788"/>
      <c r="BL110" s="788"/>
      <c r="BM110" s="788"/>
      <c r="BN110" s="788"/>
      <c r="BO110" s="788"/>
      <c r="BP110" s="789"/>
      <c r="BQ110" s="829">
        <v>13231371</v>
      </c>
      <c r="BR110" s="830"/>
      <c r="BS110" s="830"/>
      <c r="BT110" s="830"/>
      <c r="BU110" s="830"/>
      <c r="BV110" s="830">
        <v>12954604</v>
      </c>
      <c r="BW110" s="830"/>
      <c r="BX110" s="830"/>
      <c r="BY110" s="830"/>
      <c r="BZ110" s="830"/>
      <c r="CA110" s="830">
        <v>13380201</v>
      </c>
      <c r="CB110" s="830"/>
      <c r="CC110" s="830"/>
      <c r="CD110" s="830"/>
      <c r="CE110" s="830"/>
      <c r="CF110" s="891">
        <v>328.9</v>
      </c>
      <c r="CG110" s="892"/>
      <c r="CH110" s="892"/>
      <c r="CI110" s="892"/>
      <c r="CJ110" s="892"/>
      <c r="CK110" s="946" t="s">
        <v>399</v>
      </c>
      <c r="CL110" s="894"/>
      <c r="CM110" s="899" t="s">
        <v>400</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108</v>
      </c>
      <c r="DH110" s="830"/>
      <c r="DI110" s="830"/>
      <c r="DJ110" s="830"/>
      <c r="DK110" s="830"/>
      <c r="DL110" s="830" t="s">
        <v>108</v>
      </c>
      <c r="DM110" s="830"/>
      <c r="DN110" s="830"/>
      <c r="DO110" s="830"/>
      <c r="DP110" s="830"/>
      <c r="DQ110" s="830" t="s">
        <v>108</v>
      </c>
      <c r="DR110" s="830"/>
      <c r="DS110" s="830"/>
      <c r="DT110" s="830"/>
      <c r="DU110" s="830"/>
      <c r="DV110" s="831" t="s">
        <v>108</v>
      </c>
      <c r="DW110" s="831"/>
      <c r="DX110" s="831"/>
      <c r="DY110" s="831"/>
      <c r="DZ110" s="832"/>
    </row>
    <row r="111" spans="1:131" s="197" customFormat="1" ht="26.25" customHeight="1">
      <c r="A111" s="808" t="s">
        <v>401</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108</v>
      </c>
      <c r="AB111" s="939"/>
      <c r="AC111" s="939"/>
      <c r="AD111" s="939"/>
      <c r="AE111" s="940"/>
      <c r="AF111" s="941" t="s">
        <v>108</v>
      </c>
      <c r="AG111" s="939"/>
      <c r="AH111" s="939"/>
      <c r="AI111" s="939"/>
      <c r="AJ111" s="940"/>
      <c r="AK111" s="941" t="s">
        <v>108</v>
      </c>
      <c r="AL111" s="939"/>
      <c r="AM111" s="939"/>
      <c r="AN111" s="939"/>
      <c r="AO111" s="940"/>
      <c r="AP111" s="942" t="s">
        <v>108</v>
      </c>
      <c r="AQ111" s="943"/>
      <c r="AR111" s="943"/>
      <c r="AS111" s="943"/>
      <c r="AT111" s="944"/>
      <c r="AU111" s="953"/>
      <c r="AV111" s="954"/>
      <c r="AW111" s="954"/>
      <c r="AX111" s="954"/>
      <c r="AY111" s="955"/>
      <c r="AZ111" s="797" t="s">
        <v>402</v>
      </c>
      <c r="BA111" s="798"/>
      <c r="BB111" s="798"/>
      <c r="BC111" s="798"/>
      <c r="BD111" s="798"/>
      <c r="BE111" s="798"/>
      <c r="BF111" s="798"/>
      <c r="BG111" s="798"/>
      <c r="BH111" s="798"/>
      <c r="BI111" s="798"/>
      <c r="BJ111" s="798"/>
      <c r="BK111" s="798"/>
      <c r="BL111" s="798"/>
      <c r="BM111" s="798"/>
      <c r="BN111" s="798"/>
      <c r="BO111" s="798"/>
      <c r="BP111" s="799"/>
      <c r="BQ111" s="800" t="s">
        <v>108</v>
      </c>
      <c r="BR111" s="801"/>
      <c r="BS111" s="801"/>
      <c r="BT111" s="801"/>
      <c r="BU111" s="801"/>
      <c r="BV111" s="801" t="s">
        <v>108</v>
      </c>
      <c r="BW111" s="801"/>
      <c r="BX111" s="801"/>
      <c r="BY111" s="801"/>
      <c r="BZ111" s="801"/>
      <c r="CA111" s="801" t="s">
        <v>108</v>
      </c>
      <c r="CB111" s="801"/>
      <c r="CC111" s="801"/>
      <c r="CD111" s="801"/>
      <c r="CE111" s="801"/>
      <c r="CF111" s="878" t="s">
        <v>108</v>
      </c>
      <c r="CG111" s="879"/>
      <c r="CH111" s="879"/>
      <c r="CI111" s="879"/>
      <c r="CJ111" s="879"/>
      <c r="CK111" s="947"/>
      <c r="CL111" s="896"/>
      <c r="CM111" s="833" t="s">
        <v>403</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108</v>
      </c>
      <c r="DH111" s="801"/>
      <c r="DI111" s="801"/>
      <c r="DJ111" s="801"/>
      <c r="DK111" s="801"/>
      <c r="DL111" s="801" t="s">
        <v>108</v>
      </c>
      <c r="DM111" s="801"/>
      <c r="DN111" s="801"/>
      <c r="DO111" s="801"/>
      <c r="DP111" s="801"/>
      <c r="DQ111" s="801" t="s">
        <v>108</v>
      </c>
      <c r="DR111" s="801"/>
      <c r="DS111" s="801"/>
      <c r="DT111" s="801"/>
      <c r="DU111" s="801"/>
      <c r="DV111" s="853" t="s">
        <v>108</v>
      </c>
      <c r="DW111" s="853"/>
      <c r="DX111" s="853"/>
      <c r="DY111" s="853"/>
      <c r="DZ111" s="854"/>
    </row>
    <row r="112" spans="1:131" s="197" customFormat="1" ht="26.25" customHeight="1">
      <c r="A112" s="932" t="s">
        <v>404</v>
      </c>
      <c r="B112" s="933"/>
      <c r="C112" s="798" t="s">
        <v>405</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108</v>
      </c>
      <c r="AB112" s="814"/>
      <c r="AC112" s="814"/>
      <c r="AD112" s="814"/>
      <c r="AE112" s="815"/>
      <c r="AF112" s="816" t="s">
        <v>108</v>
      </c>
      <c r="AG112" s="814"/>
      <c r="AH112" s="814"/>
      <c r="AI112" s="814"/>
      <c r="AJ112" s="815"/>
      <c r="AK112" s="816" t="s">
        <v>108</v>
      </c>
      <c r="AL112" s="814"/>
      <c r="AM112" s="814"/>
      <c r="AN112" s="814"/>
      <c r="AO112" s="815"/>
      <c r="AP112" s="784" t="s">
        <v>108</v>
      </c>
      <c r="AQ112" s="785"/>
      <c r="AR112" s="785"/>
      <c r="AS112" s="785"/>
      <c r="AT112" s="786"/>
      <c r="AU112" s="953"/>
      <c r="AV112" s="954"/>
      <c r="AW112" s="954"/>
      <c r="AX112" s="954"/>
      <c r="AY112" s="955"/>
      <c r="AZ112" s="797" t="s">
        <v>406</v>
      </c>
      <c r="BA112" s="798"/>
      <c r="BB112" s="798"/>
      <c r="BC112" s="798"/>
      <c r="BD112" s="798"/>
      <c r="BE112" s="798"/>
      <c r="BF112" s="798"/>
      <c r="BG112" s="798"/>
      <c r="BH112" s="798"/>
      <c r="BI112" s="798"/>
      <c r="BJ112" s="798"/>
      <c r="BK112" s="798"/>
      <c r="BL112" s="798"/>
      <c r="BM112" s="798"/>
      <c r="BN112" s="798"/>
      <c r="BO112" s="798"/>
      <c r="BP112" s="799"/>
      <c r="BQ112" s="800">
        <v>20994</v>
      </c>
      <c r="BR112" s="801"/>
      <c r="BS112" s="801"/>
      <c r="BT112" s="801"/>
      <c r="BU112" s="801"/>
      <c r="BV112" s="801">
        <v>20122</v>
      </c>
      <c r="BW112" s="801"/>
      <c r="BX112" s="801"/>
      <c r="BY112" s="801"/>
      <c r="BZ112" s="801"/>
      <c r="CA112" s="801">
        <v>18332</v>
      </c>
      <c r="CB112" s="801"/>
      <c r="CC112" s="801"/>
      <c r="CD112" s="801"/>
      <c r="CE112" s="801"/>
      <c r="CF112" s="878">
        <v>0.5</v>
      </c>
      <c r="CG112" s="879"/>
      <c r="CH112" s="879"/>
      <c r="CI112" s="879"/>
      <c r="CJ112" s="879"/>
      <c r="CK112" s="947"/>
      <c r="CL112" s="896"/>
      <c r="CM112" s="833" t="s">
        <v>407</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108</v>
      </c>
      <c r="DH112" s="801"/>
      <c r="DI112" s="801"/>
      <c r="DJ112" s="801"/>
      <c r="DK112" s="801"/>
      <c r="DL112" s="801" t="s">
        <v>108</v>
      </c>
      <c r="DM112" s="801"/>
      <c r="DN112" s="801"/>
      <c r="DO112" s="801"/>
      <c r="DP112" s="801"/>
      <c r="DQ112" s="801" t="s">
        <v>108</v>
      </c>
      <c r="DR112" s="801"/>
      <c r="DS112" s="801"/>
      <c r="DT112" s="801"/>
      <c r="DU112" s="801"/>
      <c r="DV112" s="853" t="s">
        <v>108</v>
      </c>
      <c r="DW112" s="853"/>
      <c r="DX112" s="853"/>
      <c r="DY112" s="853"/>
      <c r="DZ112" s="854"/>
    </row>
    <row r="113" spans="1:130" s="197" customFormat="1" ht="26.25" customHeight="1">
      <c r="A113" s="934"/>
      <c r="B113" s="935"/>
      <c r="C113" s="798" t="s">
        <v>408</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3119</v>
      </c>
      <c r="AB113" s="939"/>
      <c r="AC113" s="939"/>
      <c r="AD113" s="939"/>
      <c r="AE113" s="940"/>
      <c r="AF113" s="941">
        <v>3118</v>
      </c>
      <c r="AG113" s="939"/>
      <c r="AH113" s="939"/>
      <c r="AI113" s="939"/>
      <c r="AJ113" s="940"/>
      <c r="AK113" s="941">
        <v>2811</v>
      </c>
      <c r="AL113" s="939"/>
      <c r="AM113" s="939"/>
      <c r="AN113" s="939"/>
      <c r="AO113" s="940"/>
      <c r="AP113" s="942">
        <v>0.1</v>
      </c>
      <c r="AQ113" s="943"/>
      <c r="AR113" s="943"/>
      <c r="AS113" s="943"/>
      <c r="AT113" s="944"/>
      <c r="AU113" s="953"/>
      <c r="AV113" s="954"/>
      <c r="AW113" s="954"/>
      <c r="AX113" s="954"/>
      <c r="AY113" s="955"/>
      <c r="AZ113" s="797" t="s">
        <v>409</v>
      </c>
      <c r="BA113" s="798"/>
      <c r="BB113" s="798"/>
      <c r="BC113" s="798"/>
      <c r="BD113" s="798"/>
      <c r="BE113" s="798"/>
      <c r="BF113" s="798"/>
      <c r="BG113" s="798"/>
      <c r="BH113" s="798"/>
      <c r="BI113" s="798"/>
      <c r="BJ113" s="798"/>
      <c r="BK113" s="798"/>
      <c r="BL113" s="798"/>
      <c r="BM113" s="798"/>
      <c r="BN113" s="798"/>
      <c r="BO113" s="798"/>
      <c r="BP113" s="799"/>
      <c r="BQ113" s="800">
        <v>467355</v>
      </c>
      <c r="BR113" s="801"/>
      <c r="BS113" s="801"/>
      <c r="BT113" s="801"/>
      <c r="BU113" s="801"/>
      <c r="BV113" s="801">
        <v>537678</v>
      </c>
      <c r="BW113" s="801"/>
      <c r="BX113" s="801"/>
      <c r="BY113" s="801"/>
      <c r="BZ113" s="801"/>
      <c r="CA113" s="801">
        <v>462920</v>
      </c>
      <c r="CB113" s="801"/>
      <c r="CC113" s="801"/>
      <c r="CD113" s="801"/>
      <c r="CE113" s="801"/>
      <c r="CF113" s="878">
        <v>11.4</v>
      </c>
      <c r="CG113" s="879"/>
      <c r="CH113" s="879"/>
      <c r="CI113" s="879"/>
      <c r="CJ113" s="879"/>
      <c r="CK113" s="947"/>
      <c r="CL113" s="896"/>
      <c r="CM113" s="833" t="s">
        <v>410</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108</v>
      </c>
      <c r="DH113" s="814"/>
      <c r="DI113" s="814"/>
      <c r="DJ113" s="814"/>
      <c r="DK113" s="815"/>
      <c r="DL113" s="816" t="s">
        <v>108</v>
      </c>
      <c r="DM113" s="814"/>
      <c r="DN113" s="814"/>
      <c r="DO113" s="814"/>
      <c r="DP113" s="815"/>
      <c r="DQ113" s="816" t="s">
        <v>108</v>
      </c>
      <c r="DR113" s="814"/>
      <c r="DS113" s="814"/>
      <c r="DT113" s="814"/>
      <c r="DU113" s="815"/>
      <c r="DV113" s="784" t="s">
        <v>108</v>
      </c>
      <c r="DW113" s="785"/>
      <c r="DX113" s="785"/>
      <c r="DY113" s="785"/>
      <c r="DZ113" s="786"/>
    </row>
    <row r="114" spans="1:130" s="197" customFormat="1" ht="26.25" customHeight="1">
      <c r="A114" s="934"/>
      <c r="B114" s="935"/>
      <c r="C114" s="798" t="s">
        <v>411</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35345</v>
      </c>
      <c r="AB114" s="814"/>
      <c r="AC114" s="814"/>
      <c r="AD114" s="814"/>
      <c r="AE114" s="815"/>
      <c r="AF114" s="816">
        <v>36543</v>
      </c>
      <c r="AG114" s="814"/>
      <c r="AH114" s="814"/>
      <c r="AI114" s="814"/>
      <c r="AJ114" s="815"/>
      <c r="AK114" s="816">
        <v>77284</v>
      </c>
      <c r="AL114" s="814"/>
      <c r="AM114" s="814"/>
      <c r="AN114" s="814"/>
      <c r="AO114" s="815"/>
      <c r="AP114" s="784">
        <v>1.9</v>
      </c>
      <c r="AQ114" s="785"/>
      <c r="AR114" s="785"/>
      <c r="AS114" s="785"/>
      <c r="AT114" s="786"/>
      <c r="AU114" s="953"/>
      <c r="AV114" s="954"/>
      <c r="AW114" s="954"/>
      <c r="AX114" s="954"/>
      <c r="AY114" s="955"/>
      <c r="AZ114" s="797" t="s">
        <v>412</v>
      </c>
      <c r="BA114" s="798"/>
      <c r="BB114" s="798"/>
      <c r="BC114" s="798"/>
      <c r="BD114" s="798"/>
      <c r="BE114" s="798"/>
      <c r="BF114" s="798"/>
      <c r="BG114" s="798"/>
      <c r="BH114" s="798"/>
      <c r="BI114" s="798"/>
      <c r="BJ114" s="798"/>
      <c r="BK114" s="798"/>
      <c r="BL114" s="798"/>
      <c r="BM114" s="798"/>
      <c r="BN114" s="798"/>
      <c r="BO114" s="798"/>
      <c r="BP114" s="799"/>
      <c r="BQ114" s="800">
        <v>2846202</v>
      </c>
      <c r="BR114" s="801"/>
      <c r="BS114" s="801"/>
      <c r="BT114" s="801"/>
      <c r="BU114" s="801"/>
      <c r="BV114" s="801">
        <v>2571921</v>
      </c>
      <c r="BW114" s="801"/>
      <c r="BX114" s="801"/>
      <c r="BY114" s="801"/>
      <c r="BZ114" s="801"/>
      <c r="CA114" s="801">
        <v>2439585</v>
      </c>
      <c r="CB114" s="801"/>
      <c r="CC114" s="801"/>
      <c r="CD114" s="801"/>
      <c r="CE114" s="801"/>
      <c r="CF114" s="878">
        <v>60</v>
      </c>
      <c r="CG114" s="879"/>
      <c r="CH114" s="879"/>
      <c r="CI114" s="879"/>
      <c r="CJ114" s="879"/>
      <c r="CK114" s="947"/>
      <c r="CL114" s="896"/>
      <c r="CM114" s="833" t="s">
        <v>413</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108</v>
      </c>
      <c r="DH114" s="814"/>
      <c r="DI114" s="814"/>
      <c r="DJ114" s="814"/>
      <c r="DK114" s="815"/>
      <c r="DL114" s="816" t="s">
        <v>108</v>
      </c>
      <c r="DM114" s="814"/>
      <c r="DN114" s="814"/>
      <c r="DO114" s="814"/>
      <c r="DP114" s="815"/>
      <c r="DQ114" s="816" t="s">
        <v>108</v>
      </c>
      <c r="DR114" s="814"/>
      <c r="DS114" s="814"/>
      <c r="DT114" s="814"/>
      <c r="DU114" s="815"/>
      <c r="DV114" s="784" t="s">
        <v>108</v>
      </c>
      <c r="DW114" s="785"/>
      <c r="DX114" s="785"/>
      <c r="DY114" s="785"/>
      <c r="DZ114" s="786"/>
    </row>
    <row r="115" spans="1:130" s="197" customFormat="1" ht="26.25" customHeight="1">
      <c r="A115" s="934"/>
      <c r="B115" s="935"/>
      <c r="C115" s="798" t="s">
        <v>414</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108</v>
      </c>
      <c r="AB115" s="939"/>
      <c r="AC115" s="939"/>
      <c r="AD115" s="939"/>
      <c r="AE115" s="940"/>
      <c r="AF115" s="941" t="s">
        <v>108</v>
      </c>
      <c r="AG115" s="939"/>
      <c r="AH115" s="939"/>
      <c r="AI115" s="939"/>
      <c r="AJ115" s="940"/>
      <c r="AK115" s="941" t="s">
        <v>108</v>
      </c>
      <c r="AL115" s="939"/>
      <c r="AM115" s="939"/>
      <c r="AN115" s="939"/>
      <c r="AO115" s="940"/>
      <c r="AP115" s="942" t="s">
        <v>108</v>
      </c>
      <c r="AQ115" s="943"/>
      <c r="AR115" s="943"/>
      <c r="AS115" s="943"/>
      <c r="AT115" s="944"/>
      <c r="AU115" s="953"/>
      <c r="AV115" s="954"/>
      <c r="AW115" s="954"/>
      <c r="AX115" s="954"/>
      <c r="AY115" s="955"/>
      <c r="AZ115" s="797" t="s">
        <v>415</v>
      </c>
      <c r="BA115" s="798"/>
      <c r="BB115" s="798"/>
      <c r="BC115" s="798"/>
      <c r="BD115" s="798"/>
      <c r="BE115" s="798"/>
      <c r="BF115" s="798"/>
      <c r="BG115" s="798"/>
      <c r="BH115" s="798"/>
      <c r="BI115" s="798"/>
      <c r="BJ115" s="798"/>
      <c r="BK115" s="798"/>
      <c r="BL115" s="798"/>
      <c r="BM115" s="798"/>
      <c r="BN115" s="798"/>
      <c r="BO115" s="798"/>
      <c r="BP115" s="799"/>
      <c r="BQ115" s="800" t="s">
        <v>108</v>
      </c>
      <c r="BR115" s="801"/>
      <c r="BS115" s="801"/>
      <c r="BT115" s="801"/>
      <c r="BU115" s="801"/>
      <c r="BV115" s="801" t="s">
        <v>108</v>
      </c>
      <c r="BW115" s="801"/>
      <c r="BX115" s="801"/>
      <c r="BY115" s="801"/>
      <c r="BZ115" s="801"/>
      <c r="CA115" s="801" t="s">
        <v>108</v>
      </c>
      <c r="CB115" s="801"/>
      <c r="CC115" s="801"/>
      <c r="CD115" s="801"/>
      <c r="CE115" s="801"/>
      <c r="CF115" s="878" t="s">
        <v>108</v>
      </c>
      <c r="CG115" s="879"/>
      <c r="CH115" s="879"/>
      <c r="CI115" s="879"/>
      <c r="CJ115" s="879"/>
      <c r="CK115" s="947"/>
      <c r="CL115" s="896"/>
      <c r="CM115" s="797" t="s">
        <v>416</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108</v>
      </c>
      <c r="DH115" s="814"/>
      <c r="DI115" s="814"/>
      <c r="DJ115" s="814"/>
      <c r="DK115" s="815"/>
      <c r="DL115" s="816" t="s">
        <v>108</v>
      </c>
      <c r="DM115" s="814"/>
      <c r="DN115" s="814"/>
      <c r="DO115" s="814"/>
      <c r="DP115" s="815"/>
      <c r="DQ115" s="816" t="s">
        <v>108</v>
      </c>
      <c r="DR115" s="814"/>
      <c r="DS115" s="814"/>
      <c r="DT115" s="814"/>
      <c r="DU115" s="815"/>
      <c r="DV115" s="784" t="s">
        <v>108</v>
      </c>
      <c r="DW115" s="785"/>
      <c r="DX115" s="785"/>
      <c r="DY115" s="785"/>
      <c r="DZ115" s="786"/>
    </row>
    <row r="116" spans="1:130" s="197" customFormat="1" ht="26.25" customHeight="1">
      <c r="A116" s="936"/>
      <c r="B116" s="937"/>
      <c r="C116" s="876" t="s">
        <v>417</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1569</v>
      </c>
      <c r="AB116" s="814"/>
      <c r="AC116" s="814"/>
      <c r="AD116" s="814"/>
      <c r="AE116" s="815"/>
      <c r="AF116" s="816">
        <v>1554</v>
      </c>
      <c r="AG116" s="814"/>
      <c r="AH116" s="814"/>
      <c r="AI116" s="814"/>
      <c r="AJ116" s="815"/>
      <c r="AK116" s="816">
        <v>1517</v>
      </c>
      <c r="AL116" s="814"/>
      <c r="AM116" s="814"/>
      <c r="AN116" s="814"/>
      <c r="AO116" s="815"/>
      <c r="AP116" s="784">
        <v>0</v>
      </c>
      <c r="AQ116" s="785"/>
      <c r="AR116" s="785"/>
      <c r="AS116" s="785"/>
      <c r="AT116" s="786"/>
      <c r="AU116" s="953"/>
      <c r="AV116" s="954"/>
      <c r="AW116" s="954"/>
      <c r="AX116" s="954"/>
      <c r="AY116" s="955"/>
      <c r="AZ116" s="797" t="s">
        <v>418</v>
      </c>
      <c r="BA116" s="798"/>
      <c r="BB116" s="798"/>
      <c r="BC116" s="798"/>
      <c r="BD116" s="798"/>
      <c r="BE116" s="798"/>
      <c r="BF116" s="798"/>
      <c r="BG116" s="798"/>
      <c r="BH116" s="798"/>
      <c r="BI116" s="798"/>
      <c r="BJ116" s="798"/>
      <c r="BK116" s="798"/>
      <c r="BL116" s="798"/>
      <c r="BM116" s="798"/>
      <c r="BN116" s="798"/>
      <c r="BO116" s="798"/>
      <c r="BP116" s="799"/>
      <c r="BQ116" s="800" t="s">
        <v>108</v>
      </c>
      <c r="BR116" s="801"/>
      <c r="BS116" s="801"/>
      <c r="BT116" s="801"/>
      <c r="BU116" s="801"/>
      <c r="BV116" s="801" t="s">
        <v>108</v>
      </c>
      <c r="BW116" s="801"/>
      <c r="BX116" s="801"/>
      <c r="BY116" s="801"/>
      <c r="BZ116" s="801"/>
      <c r="CA116" s="801" t="s">
        <v>108</v>
      </c>
      <c r="CB116" s="801"/>
      <c r="CC116" s="801"/>
      <c r="CD116" s="801"/>
      <c r="CE116" s="801"/>
      <c r="CF116" s="878" t="s">
        <v>108</v>
      </c>
      <c r="CG116" s="879"/>
      <c r="CH116" s="879"/>
      <c r="CI116" s="879"/>
      <c r="CJ116" s="879"/>
      <c r="CK116" s="947"/>
      <c r="CL116" s="896"/>
      <c r="CM116" s="833" t="s">
        <v>419</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108</v>
      </c>
      <c r="DH116" s="814"/>
      <c r="DI116" s="814"/>
      <c r="DJ116" s="814"/>
      <c r="DK116" s="815"/>
      <c r="DL116" s="816" t="s">
        <v>108</v>
      </c>
      <c r="DM116" s="814"/>
      <c r="DN116" s="814"/>
      <c r="DO116" s="814"/>
      <c r="DP116" s="815"/>
      <c r="DQ116" s="816" t="s">
        <v>108</v>
      </c>
      <c r="DR116" s="814"/>
      <c r="DS116" s="814"/>
      <c r="DT116" s="814"/>
      <c r="DU116" s="815"/>
      <c r="DV116" s="784" t="s">
        <v>108</v>
      </c>
      <c r="DW116" s="785"/>
      <c r="DX116" s="785"/>
      <c r="DY116" s="785"/>
      <c r="DZ116" s="786"/>
    </row>
    <row r="117" spans="1:130" s="197" customFormat="1" ht="26.25" customHeight="1">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420</v>
      </c>
      <c r="Z117" s="919"/>
      <c r="AA117" s="924">
        <v>1431428</v>
      </c>
      <c r="AB117" s="925"/>
      <c r="AC117" s="925"/>
      <c r="AD117" s="925"/>
      <c r="AE117" s="926"/>
      <c r="AF117" s="928">
        <v>1407598</v>
      </c>
      <c r="AG117" s="925"/>
      <c r="AH117" s="925"/>
      <c r="AI117" s="925"/>
      <c r="AJ117" s="926"/>
      <c r="AK117" s="928">
        <v>1470450</v>
      </c>
      <c r="AL117" s="925"/>
      <c r="AM117" s="925"/>
      <c r="AN117" s="925"/>
      <c r="AO117" s="926"/>
      <c r="AP117" s="929"/>
      <c r="AQ117" s="930"/>
      <c r="AR117" s="930"/>
      <c r="AS117" s="930"/>
      <c r="AT117" s="931"/>
      <c r="AU117" s="953"/>
      <c r="AV117" s="954"/>
      <c r="AW117" s="954"/>
      <c r="AX117" s="954"/>
      <c r="AY117" s="955"/>
      <c r="AZ117" s="875" t="s">
        <v>421</v>
      </c>
      <c r="BA117" s="876"/>
      <c r="BB117" s="876"/>
      <c r="BC117" s="876"/>
      <c r="BD117" s="876"/>
      <c r="BE117" s="876"/>
      <c r="BF117" s="876"/>
      <c r="BG117" s="876"/>
      <c r="BH117" s="876"/>
      <c r="BI117" s="876"/>
      <c r="BJ117" s="876"/>
      <c r="BK117" s="876"/>
      <c r="BL117" s="876"/>
      <c r="BM117" s="876"/>
      <c r="BN117" s="876"/>
      <c r="BO117" s="876"/>
      <c r="BP117" s="877"/>
      <c r="BQ117" s="887" t="s">
        <v>422</v>
      </c>
      <c r="BR117" s="888"/>
      <c r="BS117" s="888"/>
      <c r="BT117" s="888"/>
      <c r="BU117" s="888"/>
      <c r="BV117" s="888" t="s">
        <v>422</v>
      </c>
      <c r="BW117" s="888"/>
      <c r="BX117" s="888"/>
      <c r="BY117" s="888"/>
      <c r="BZ117" s="888"/>
      <c r="CA117" s="888" t="s">
        <v>422</v>
      </c>
      <c r="CB117" s="888"/>
      <c r="CC117" s="888"/>
      <c r="CD117" s="888"/>
      <c r="CE117" s="888"/>
      <c r="CF117" s="878" t="s">
        <v>422</v>
      </c>
      <c r="CG117" s="879"/>
      <c r="CH117" s="879"/>
      <c r="CI117" s="879"/>
      <c r="CJ117" s="879"/>
      <c r="CK117" s="947"/>
      <c r="CL117" s="896"/>
      <c r="CM117" s="833" t="s">
        <v>423</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422</v>
      </c>
      <c r="DH117" s="814"/>
      <c r="DI117" s="814"/>
      <c r="DJ117" s="814"/>
      <c r="DK117" s="815"/>
      <c r="DL117" s="816" t="s">
        <v>422</v>
      </c>
      <c r="DM117" s="814"/>
      <c r="DN117" s="814"/>
      <c r="DO117" s="814"/>
      <c r="DP117" s="815"/>
      <c r="DQ117" s="816" t="s">
        <v>422</v>
      </c>
      <c r="DR117" s="814"/>
      <c r="DS117" s="814"/>
      <c r="DT117" s="814"/>
      <c r="DU117" s="815"/>
      <c r="DV117" s="784" t="s">
        <v>422</v>
      </c>
      <c r="DW117" s="785"/>
      <c r="DX117" s="785"/>
      <c r="DY117" s="785"/>
      <c r="DZ117" s="786"/>
    </row>
    <row r="118" spans="1:130" s="197" customFormat="1" ht="26.25" customHeight="1">
      <c r="A118" s="917" t="s">
        <v>396</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394</v>
      </c>
      <c r="AB118" s="918"/>
      <c r="AC118" s="918"/>
      <c r="AD118" s="918"/>
      <c r="AE118" s="919"/>
      <c r="AF118" s="920" t="s">
        <v>283</v>
      </c>
      <c r="AG118" s="918"/>
      <c r="AH118" s="918"/>
      <c r="AI118" s="918"/>
      <c r="AJ118" s="919"/>
      <c r="AK118" s="920" t="s">
        <v>282</v>
      </c>
      <c r="AL118" s="918"/>
      <c r="AM118" s="918"/>
      <c r="AN118" s="918"/>
      <c r="AO118" s="919"/>
      <c r="AP118" s="921" t="s">
        <v>395</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424</v>
      </c>
      <c r="BP118" s="868"/>
      <c r="BQ118" s="887">
        <v>16565922</v>
      </c>
      <c r="BR118" s="888"/>
      <c r="BS118" s="888"/>
      <c r="BT118" s="888"/>
      <c r="BU118" s="888"/>
      <c r="BV118" s="888">
        <v>16084325</v>
      </c>
      <c r="BW118" s="888"/>
      <c r="BX118" s="888"/>
      <c r="BY118" s="888"/>
      <c r="BZ118" s="888"/>
      <c r="CA118" s="888">
        <v>16301038</v>
      </c>
      <c r="CB118" s="888"/>
      <c r="CC118" s="888"/>
      <c r="CD118" s="888"/>
      <c r="CE118" s="888"/>
      <c r="CF118" s="773"/>
      <c r="CG118" s="774"/>
      <c r="CH118" s="774"/>
      <c r="CI118" s="774"/>
      <c r="CJ118" s="871"/>
      <c r="CK118" s="947"/>
      <c r="CL118" s="896"/>
      <c r="CM118" s="833" t="s">
        <v>425</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c r="A119" s="893" t="s">
        <v>399</v>
      </c>
      <c r="B119" s="894"/>
      <c r="C119" s="899" t="s">
        <v>400</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426</v>
      </c>
      <c r="AV119" s="910"/>
      <c r="AW119" s="910"/>
      <c r="AX119" s="910"/>
      <c r="AY119" s="911"/>
      <c r="AZ119" s="846" t="s">
        <v>427</v>
      </c>
      <c r="BA119" s="788"/>
      <c r="BB119" s="788"/>
      <c r="BC119" s="788"/>
      <c r="BD119" s="788"/>
      <c r="BE119" s="788"/>
      <c r="BF119" s="788"/>
      <c r="BG119" s="788"/>
      <c r="BH119" s="788"/>
      <c r="BI119" s="788"/>
      <c r="BJ119" s="788"/>
      <c r="BK119" s="788"/>
      <c r="BL119" s="788"/>
      <c r="BM119" s="788"/>
      <c r="BN119" s="788"/>
      <c r="BO119" s="788"/>
      <c r="BP119" s="789"/>
      <c r="BQ119" s="829">
        <v>2806678</v>
      </c>
      <c r="BR119" s="830"/>
      <c r="BS119" s="830"/>
      <c r="BT119" s="830"/>
      <c r="BU119" s="830"/>
      <c r="BV119" s="830">
        <v>2792188</v>
      </c>
      <c r="BW119" s="830"/>
      <c r="BX119" s="830"/>
      <c r="BY119" s="830"/>
      <c r="BZ119" s="830"/>
      <c r="CA119" s="830">
        <v>2994450</v>
      </c>
      <c r="CB119" s="830"/>
      <c r="CC119" s="830"/>
      <c r="CD119" s="830"/>
      <c r="CE119" s="830"/>
      <c r="CF119" s="891">
        <v>73.599999999999994</v>
      </c>
      <c r="CG119" s="892"/>
      <c r="CH119" s="892"/>
      <c r="CI119" s="892"/>
      <c r="CJ119" s="892"/>
      <c r="CK119" s="948"/>
      <c r="CL119" s="898"/>
      <c r="CM119" s="855" t="s">
        <v>428</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108</v>
      </c>
      <c r="DH119" s="747"/>
      <c r="DI119" s="747"/>
      <c r="DJ119" s="747"/>
      <c r="DK119" s="748"/>
      <c r="DL119" s="749" t="s">
        <v>108</v>
      </c>
      <c r="DM119" s="747"/>
      <c r="DN119" s="747"/>
      <c r="DO119" s="747"/>
      <c r="DP119" s="748"/>
      <c r="DQ119" s="749" t="s">
        <v>108</v>
      </c>
      <c r="DR119" s="747"/>
      <c r="DS119" s="747"/>
      <c r="DT119" s="747"/>
      <c r="DU119" s="748"/>
      <c r="DV119" s="837" t="s">
        <v>108</v>
      </c>
      <c r="DW119" s="838"/>
      <c r="DX119" s="838"/>
      <c r="DY119" s="838"/>
      <c r="DZ119" s="839"/>
    </row>
    <row r="120" spans="1:130" s="197" customFormat="1" ht="26.25" customHeight="1">
      <c r="A120" s="895"/>
      <c r="B120" s="896"/>
      <c r="C120" s="833" t="s">
        <v>403</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429</v>
      </c>
      <c r="BA120" s="798"/>
      <c r="BB120" s="798"/>
      <c r="BC120" s="798"/>
      <c r="BD120" s="798"/>
      <c r="BE120" s="798"/>
      <c r="BF120" s="798"/>
      <c r="BG120" s="798"/>
      <c r="BH120" s="798"/>
      <c r="BI120" s="798"/>
      <c r="BJ120" s="798"/>
      <c r="BK120" s="798"/>
      <c r="BL120" s="798"/>
      <c r="BM120" s="798"/>
      <c r="BN120" s="798"/>
      <c r="BO120" s="798"/>
      <c r="BP120" s="799"/>
      <c r="BQ120" s="800">
        <v>2164279</v>
      </c>
      <c r="BR120" s="801"/>
      <c r="BS120" s="801"/>
      <c r="BT120" s="801"/>
      <c r="BU120" s="801"/>
      <c r="BV120" s="801">
        <v>1909003</v>
      </c>
      <c r="BW120" s="801"/>
      <c r="BX120" s="801"/>
      <c r="BY120" s="801"/>
      <c r="BZ120" s="801"/>
      <c r="CA120" s="801">
        <v>1910424</v>
      </c>
      <c r="CB120" s="801"/>
      <c r="CC120" s="801"/>
      <c r="CD120" s="801"/>
      <c r="CE120" s="801"/>
      <c r="CF120" s="878">
        <v>47</v>
      </c>
      <c r="CG120" s="879"/>
      <c r="CH120" s="879"/>
      <c r="CI120" s="879"/>
      <c r="CJ120" s="879"/>
      <c r="CK120" s="880" t="s">
        <v>430</v>
      </c>
      <c r="CL120" s="840"/>
      <c r="CM120" s="840"/>
      <c r="CN120" s="840"/>
      <c r="CO120" s="841"/>
      <c r="CP120" s="884" t="s">
        <v>378</v>
      </c>
      <c r="CQ120" s="885"/>
      <c r="CR120" s="885"/>
      <c r="CS120" s="885"/>
      <c r="CT120" s="885"/>
      <c r="CU120" s="885"/>
      <c r="CV120" s="885"/>
      <c r="CW120" s="885"/>
      <c r="CX120" s="885"/>
      <c r="CY120" s="885"/>
      <c r="CZ120" s="885"/>
      <c r="DA120" s="885"/>
      <c r="DB120" s="885"/>
      <c r="DC120" s="885"/>
      <c r="DD120" s="885"/>
      <c r="DE120" s="885"/>
      <c r="DF120" s="886"/>
      <c r="DG120" s="829">
        <v>20994</v>
      </c>
      <c r="DH120" s="830"/>
      <c r="DI120" s="830"/>
      <c r="DJ120" s="830"/>
      <c r="DK120" s="830"/>
      <c r="DL120" s="830">
        <v>20122</v>
      </c>
      <c r="DM120" s="830"/>
      <c r="DN120" s="830"/>
      <c r="DO120" s="830"/>
      <c r="DP120" s="830"/>
      <c r="DQ120" s="830">
        <v>18332</v>
      </c>
      <c r="DR120" s="830"/>
      <c r="DS120" s="830"/>
      <c r="DT120" s="830"/>
      <c r="DU120" s="830"/>
      <c r="DV120" s="831">
        <v>0.5</v>
      </c>
      <c r="DW120" s="831"/>
      <c r="DX120" s="831"/>
      <c r="DY120" s="831"/>
      <c r="DZ120" s="832"/>
    </row>
    <row r="121" spans="1:130" s="197" customFormat="1" ht="26.25" customHeight="1">
      <c r="A121" s="895"/>
      <c r="B121" s="896"/>
      <c r="C121" s="872" t="s">
        <v>431</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432</v>
      </c>
      <c r="BA121" s="876"/>
      <c r="BB121" s="876"/>
      <c r="BC121" s="876"/>
      <c r="BD121" s="876"/>
      <c r="BE121" s="876"/>
      <c r="BF121" s="876"/>
      <c r="BG121" s="876"/>
      <c r="BH121" s="876"/>
      <c r="BI121" s="876"/>
      <c r="BJ121" s="876"/>
      <c r="BK121" s="876"/>
      <c r="BL121" s="876"/>
      <c r="BM121" s="876"/>
      <c r="BN121" s="876"/>
      <c r="BO121" s="876"/>
      <c r="BP121" s="877"/>
      <c r="BQ121" s="887">
        <v>8352330</v>
      </c>
      <c r="BR121" s="888"/>
      <c r="BS121" s="888"/>
      <c r="BT121" s="888"/>
      <c r="BU121" s="888"/>
      <c r="BV121" s="888">
        <v>8693520</v>
      </c>
      <c r="BW121" s="888"/>
      <c r="BX121" s="888"/>
      <c r="BY121" s="888"/>
      <c r="BZ121" s="888"/>
      <c r="CA121" s="888">
        <v>8911388</v>
      </c>
      <c r="CB121" s="888"/>
      <c r="CC121" s="888"/>
      <c r="CD121" s="888"/>
      <c r="CE121" s="888"/>
      <c r="CF121" s="889">
        <v>219</v>
      </c>
      <c r="CG121" s="890"/>
      <c r="CH121" s="890"/>
      <c r="CI121" s="890"/>
      <c r="CJ121" s="890"/>
      <c r="CK121" s="881"/>
      <c r="CL121" s="842"/>
      <c r="CM121" s="842"/>
      <c r="CN121" s="842"/>
      <c r="CO121" s="843"/>
      <c r="CP121" s="858"/>
      <c r="CQ121" s="859"/>
      <c r="CR121" s="859"/>
      <c r="CS121" s="859"/>
      <c r="CT121" s="859"/>
      <c r="CU121" s="859"/>
      <c r="CV121" s="859"/>
      <c r="CW121" s="859"/>
      <c r="CX121" s="859"/>
      <c r="CY121" s="859"/>
      <c r="CZ121" s="859"/>
      <c r="DA121" s="859"/>
      <c r="DB121" s="859"/>
      <c r="DC121" s="859"/>
      <c r="DD121" s="859"/>
      <c r="DE121" s="859"/>
      <c r="DF121" s="860"/>
      <c r="DG121" s="800"/>
      <c r="DH121" s="801"/>
      <c r="DI121" s="801"/>
      <c r="DJ121" s="801"/>
      <c r="DK121" s="801"/>
      <c r="DL121" s="801"/>
      <c r="DM121" s="801"/>
      <c r="DN121" s="801"/>
      <c r="DO121" s="801"/>
      <c r="DP121" s="801"/>
      <c r="DQ121" s="801"/>
      <c r="DR121" s="801"/>
      <c r="DS121" s="801"/>
      <c r="DT121" s="801"/>
      <c r="DU121" s="801"/>
      <c r="DV121" s="853"/>
      <c r="DW121" s="853"/>
      <c r="DX121" s="853"/>
      <c r="DY121" s="853"/>
      <c r="DZ121" s="854"/>
    </row>
    <row r="122" spans="1:130" s="197" customFormat="1" ht="26.25" customHeight="1">
      <c r="A122" s="895"/>
      <c r="B122" s="896"/>
      <c r="C122" s="833" t="s">
        <v>413</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433</v>
      </c>
      <c r="BP122" s="868"/>
      <c r="BQ122" s="869">
        <v>13323287</v>
      </c>
      <c r="BR122" s="870"/>
      <c r="BS122" s="870"/>
      <c r="BT122" s="870"/>
      <c r="BU122" s="870"/>
      <c r="BV122" s="870">
        <v>13394711</v>
      </c>
      <c r="BW122" s="870"/>
      <c r="BX122" s="870"/>
      <c r="BY122" s="870"/>
      <c r="BZ122" s="870"/>
      <c r="CA122" s="870">
        <v>13816262</v>
      </c>
      <c r="CB122" s="870"/>
      <c r="CC122" s="870"/>
      <c r="CD122" s="870"/>
      <c r="CE122" s="870"/>
      <c r="CF122" s="773"/>
      <c r="CG122" s="774"/>
      <c r="CH122" s="774"/>
      <c r="CI122" s="774"/>
      <c r="CJ122" s="871"/>
      <c r="CK122" s="881"/>
      <c r="CL122" s="842"/>
      <c r="CM122" s="842"/>
      <c r="CN122" s="842"/>
      <c r="CO122" s="843"/>
      <c r="CP122" s="858"/>
      <c r="CQ122" s="859"/>
      <c r="CR122" s="859"/>
      <c r="CS122" s="859"/>
      <c r="CT122" s="859"/>
      <c r="CU122" s="859"/>
      <c r="CV122" s="859"/>
      <c r="CW122" s="859"/>
      <c r="CX122" s="859"/>
      <c r="CY122" s="859"/>
      <c r="CZ122" s="859"/>
      <c r="DA122" s="859"/>
      <c r="DB122" s="859"/>
      <c r="DC122" s="859"/>
      <c r="DD122" s="859"/>
      <c r="DE122" s="859"/>
      <c r="DF122" s="860"/>
      <c r="DG122" s="800"/>
      <c r="DH122" s="801"/>
      <c r="DI122" s="801"/>
      <c r="DJ122" s="801"/>
      <c r="DK122" s="801"/>
      <c r="DL122" s="801"/>
      <c r="DM122" s="801"/>
      <c r="DN122" s="801"/>
      <c r="DO122" s="801"/>
      <c r="DP122" s="801"/>
      <c r="DQ122" s="801"/>
      <c r="DR122" s="801"/>
      <c r="DS122" s="801"/>
      <c r="DT122" s="801"/>
      <c r="DU122" s="801"/>
      <c r="DV122" s="853"/>
      <c r="DW122" s="853"/>
      <c r="DX122" s="853"/>
      <c r="DY122" s="853"/>
      <c r="DZ122" s="854"/>
    </row>
    <row r="123" spans="1:130" s="197" customFormat="1" ht="26.25" customHeight="1" thickBot="1">
      <c r="A123" s="895"/>
      <c r="B123" s="896"/>
      <c r="C123" s="833" t="s">
        <v>419</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108</v>
      </c>
      <c r="AB123" s="814"/>
      <c r="AC123" s="814"/>
      <c r="AD123" s="814"/>
      <c r="AE123" s="815"/>
      <c r="AF123" s="816" t="s">
        <v>108</v>
      </c>
      <c r="AG123" s="814"/>
      <c r="AH123" s="814"/>
      <c r="AI123" s="814"/>
      <c r="AJ123" s="815"/>
      <c r="AK123" s="816" t="s">
        <v>108</v>
      </c>
      <c r="AL123" s="814"/>
      <c r="AM123" s="814"/>
      <c r="AN123" s="814"/>
      <c r="AO123" s="815"/>
      <c r="AP123" s="784" t="s">
        <v>108</v>
      </c>
      <c r="AQ123" s="785"/>
      <c r="AR123" s="785"/>
      <c r="AS123" s="785"/>
      <c r="AT123" s="786"/>
      <c r="AU123" s="864" t="s">
        <v>434</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81.400000000000006</v>
      </c>
      <c r="BR123" s="862"/>
      <c r="BS123" s="862"/>
      <c r="BT123" s="862"/>
      <c r="BU123" s="862"/>
      <c r="BV123" s="862">
        <v>68.5</v>
      </c>
      <c r="BW123" s="862"/>
      <c r="BX123" s="862"/>
      <c r="BY123" s="862"/>
      <c r="BZ123" s="862"/>
      <c r="CA123" s="862">
        <v>61</v>
      </c>
      <c r="CB123" s="862"/>
      <c r="CC123" s="862"/>
      <c r="CD123" s="862"/>
      <c r="CE123" s="862"/>
      <c r="CF123" s="760"/>
      <c r="CG123" s="761"/>
      <c r="CH123" s="761"/>
      <c r="CI123" s="761"/>
      <c r="CJ123" s="863"/>
      <c r="CK123" s="881"/>
      <c r="CL123" s="842"/>
      <c r="CM123" s="842"/>
      <c r="CN123" s="842"/>
      <c r="CO123" s="843"/>
      <c r="CP123" s="858"/>
      <c r="CQ123" s="859"/>
      <c r="CR123" s="859"/>
      <c r="CS123" s="859"/>
      <c r="CT123" s="859"/>
      <c r="CU123" s="859"/>
      <c r="CV123" s="859"/>
      <c r="CW123" s="859"/>
      <c r="CX123" s="859"/>
      <c r="CY123" s="859"/>
      <c r="CZ123" s="859"/>
      <c r="DA123" s="859"/>
      <c r="DB123" s="859"/>
      <c r="DC123" s="859"/>
      <c r="DD123" s="859"/>
      <c r="DE123" s="859"/>
      <c r="DF123" s="860"/>
      <c r="DG123" s="813"/>
      <c r="DH123" s="814"/>
      <c r="DI123" s="814"/>
      <c r="DJ123" s="814"/>
      <c r="DK123" s="815"/>
      <c r="DL123" s="816"/>
      <c r="DM123" s="814"/>
      <c r="DN123" s="814"/>
      <c r="DO123" s="814"/>
      <c r="DP123" s="815"/>
      <c r="DQ123" s="816"/>
      <c r="DR123" s="814"/>
      <c r="DS123" s="814"/>
      <c r="DT123" s="814"/>
      <c r="DU123" s="815"/>
      <c r="DV123" s="784"/>
      <c r="DW123" s="785"/>
      <c r="DX123" s="785"/>
      <c r="DY123" s="785"/>
      <c r="DZ123" s="786"/>
    </row>
    <row r="124" spans="1:130" s="197" customFormat="1" ht="26.25" customHeight="1">
      <c r="A124" s="895"/>
      <c r="B124" s="896"/>
      <c r="C124" s="833" t="s">
        <v>423</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108</v>
      </c>
      <c r="AB124" s="814"/>
      <c r="AC124" s="814"/>
      <c r="AD124" s="814"/>
      <c r="AE124" s="815"/>
      <c r="AF124" s="816" t="s">
        <v>108</v>
      </c>
      <c r="AG124" s="814"/>
      <c r="AH124" s="814"/>
      <c r="AI124" s="814"/>
      <c r="AJ124" s="815"/>
      <c r="AK124" s="816" t="s">
        <v>108</v>
      </c>
      <c r="AL124" s="814"/>
      <c r="AM124" s="814"/>
      <c r="AN124" s="814"/>
      <c r="AO124" s="815"/>
      <c r="AP124" s="784" t="s">
        <v>108</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435</v>
      </c>
      <c r="CQ124" s="859"/>
      <c r="CR124" s="859"/>
      <c r="CS124" s="859"/>
      <c r="CT124" s="859"/>
      <c r="CU124" s="859"/>
      <c r="CV124" s="859"/>
      <c r="CW124" s="859"/>
      <c r="CX124" s="859"/>
      <c r="CY124" s="859"/>
      <c r="CZ124" s="859"/>
      <c r="DA124" s="859"/>
      <c r="DB124" s="859"/>
      <c r="DC124" s="859"/>
      <c r="DD124" s="859"/>
      <c r="DE124" s="859"/>
      <c r="DF124" s="860"/>
      <c r="DG124" s="746" t="s">
        <v>108</v>
      </c>
      <c r="DH124" s="747"/>
      <c r="DI124" s="747"/>
      <c r="DJ124" s="747"/>
      <c r="DK124" s="748"/>
      <c r="DL124" s="749" t="s">
        <v>108</v>
      </c>
      <c r="DM124" s="747"/>
      <c r="DN124" s="747"/>
      <c r="DO124" s="747"/>
      <c r="DP124" s="748"/>
      <c r="DQ124" s="749" t="s">
        <v>108</v>
      </c>
      <c r="DR124" s="747"/>
      <c r="DS124" s="747"/>
      <c r="DT124" s="747"/>
      <c r="DU124" s="748"/>
      <c r="DV124" s="837" t="s">
        <v>108</v>
      </c>
      <c r="DW124" s="838"/>
      <c r="DX124" s="838"/>
      <c r="DY124" s="838"/>
      <c r="DZ124" s="839"/>
    </row>
    <row r="125" spans="1:130" s="197" customFormat="1" ht="26.25" customHeight="1" thickBot="1">
      <c r="A125" s="895"/>
      <c r="B125" s="896"/>
      <c r="C125" s="833" t="s">
        <v>425</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108</v>
      </c>
      <c r="AB125" s="814"/>
      <c r="AC125" s="814"/>
      <c r="AD125" s="814"/>
      <c r="AE125" s="815"/>
      <c r="AF125" s="816" t="s">
        <v>108</v>
      </c>
      <c r="AG125" s="814"/>
      <c r="AH125" s="814"/>
      <c r="AI125" s="814"/>
      <c r="AJ125" s="815"/>
      <c r="AK125" s="816" t="s">
        <v>108</v>
      </c>
      <c r="AL125" s="814"/>
      <c r="AM125" s="814"/>
      <c r="AN125" s="814"/>
      <c r="AO125" s="815"/>
      <c r="AP125" s="784" t="s">
        <v>108</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436</v>
      </c>
      <c r="CL125" s="840"/>
      <c r="CM125" s="840"/>
      <c r="CN125" s="840"/>
      <c r="CO125" s="841"/>
      <c r="CP125" s="846" t="s">
        <v>437</v>
      </c>
      <c r="CQ125" s="788"/>
      <c r="CR125" s="788"/>
      <c r="CS125" s="788"/>
      <c r="CT125" s="788"/>
      <c r="CU125" s="788"/>
      <c r="CV125" s="788"/>
      <c r="CW125" s="788"/>
      <c r="CX125" s="788"/>
      <c r="CY125" s="788"/>
      <c r="CZ125" s="788"/>
      <c r="DA125" s="788"/>
      <c r="DB125" s="788"/>
      <c r="DC125" s="788"/>
      <c r="DD125" s="788"/>
      <c r="DE125" s="788"/>
      <c r="DF125" s="789"/>
      <c r="DG125" s="829" t="s">
        <v>108</v>
      </c>
      <c r="DH125" s="830"/>
      <c r="DI125" s="830"/>
      <c r="DJ125" s="830"/>
      <c r="DK125" s="830"/>
      <c r="DL125" s="830" t="s">
        <v>108</v>
      </c>
      <c r="DM125" s="830"/>
      <c r="DN125" s="830"/>
      <c r="DO125" s="830"/>
      <c r="DP125" s="830"/>
      <c r="DQ125" s="830" t="s">
        <v>108</v>
      </c>
      <c r="DR125" s="830"/>
      <c r="DS125" s="830"/>
      <c r="DT125" s="830"/>
      <c r="DU125" s="830"/>
      <c r="DV125" s="831" t="s">
        <v>108</v>
      </c>
      <c r="DW125" s="831"/>
      <c r="DX125" s="831"/>
      <c r="DY125" s="831"/>
      <c r="DZ125" s="832"/>
    </row>
    <row r="126" spans="1:130" s="197" customFormat="1" ht="26.25" customHeight="1">
      <c r="A126" s="895"/>
      <c r="B126" s="896"/>
      <c r="C126" s="833" t="s">
        <v>428</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108</v>
      </c>
      <c r="AB126" s="814"/>
      <c r="AC126" s="814"/>
      <c r="AD126" s="814"/>
      <c r="AE126" s="815"/>
      <c r="AF126" s="816" t="s">
        <v>108</v>
      </c>
      <c r="AG126" s="814"/>
      <c r="AH126" s="814"/>
      <c r="AI126" s="814"/>
      <c r="AJ126" s="815"/>
      <c r="AK126" s="816" t="s">
        <v>108</v>
      </c>
      <c r="AL126" s="814"/>
      <c r="AM126" s="814"/>
      <c r="AN126" s="814"/>
      <c r="AO126" s="815"/>
      <c r="AP126" s="784" t="s">
        <v>108</v>
      </c>
      <c r="AQ126" s="785"/>
      <c r="AR126" s="785"/>
      <c r="AS126" s="785"/>
      <c r="AT126" s="786"/>
      <c r="AU126" s="233"/>
      <c r="AV126" s="233"/>
      <c r="AW126" s="233"/>
      <c r="AX126" s="836" t="s">
        <v>438</v>
      </c>
      <c r="AY126" s="794"/>
      <c r="AZ126" s="794"/>
      <c r="BA126" s="794"/>
      <c r="BB126" s="794"/>
      <c r="BC126" s="794"/>
      <c r="BD126" s="794"/>
      <c r="BE126" s="795"/>
      <c r="BF126" s="793" t="s">
        <v>439</v>
      </c>
      <c r="BG126" s="794"/>
      <c r="BH126" s="794"/>
      <c r="BI126" s="794"/>
      <c r="BJ126" s="794"/>
      <c r="BK126" s="794"/>
      <c r="BL126" s="795"/>
      <c r="BM126" s="793" t="s">
        <v>440</v>
      </c>
      <c r="BN126" s="794"/>
      <c r="BO126" s="794"/>
      <c r="BP126" s="794"/>
      <c r="BQ126" s="794"/>
      <c r="BR126" s="794"/>
      <c r="BS126" s="795"/>
      <c r="BT126" s="793" t="s">
        <v>441</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442</v>
      </c>
      <c r="CQ126" s="798"/>
      <c r="CR126" s="798"/>
      <c r="CS126" s="798"/>
      <c r="CT126" s="798"/>
      <c r="CU126" s="798"/>
      <c r="CV126" s="798"/>
      <c r="CW126" s="798"/>
      <c r="CX126" s="798"/>
      <c r="CY126" s="798"/>
      <c r="CZ126" s="798"/>
      <c r="DA126" s="798"/>
      <c r="DB126" s="798"/>
      <c r="DC126" s="798"/>
      <c r="DD126" s="798"/>
      <c r="DE126" s="798"/>
      <c r="DF126" s="799"/>
      <c r="DG126" s="800" t="s">
        <v>108</v>
      </c>
      <c r="DH126" s="801"/>
      <c r="DI126" s="801"/>
      <c r="DJ126" s="801"/>
      <c r="DK126" s="801"/>
      <c r="DL126" s="801" t="s">
        <v>108</v>
      </c>
      <c r="DM126" s="801"/>
      <c r="DN126" s="801"/>
      <c r="DO126" s="801"/>
      <c r="DP126" s="801"/>
      <c r="DQ126" s="801" t="s">
        <v>108</v>
      </c>
      <c r="DR126" s="801"/>
      <c r="DS126" s="801"/>
      <c r="DT126" s="801"/>
      <c r="DU126" s="801"/>
      <c r="DV126" s="853" t="s">
        <v>108</v>
      </c>
      <c r="DW126" s="853"/>
      <c r="DX126" s="853"/>
      <c r="DY126" s="853"/>
      <c r="DZ126" s="854"/>
    </row>
    <row r="127" spans="1:130" s="197" customFormat="1" ht="26.25" customHeight="1" thickBot="1">
      <c r="A127" s="897"/>
      <c r="B127" s="898"/>
      <c r="C127" s="855" t="s">
        <v>443</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108</v>
      </c>
      <c r="AB127" s="814"/>
      <c r="AC127" s="814"/>
      <c r="AD127" s="814"/>
      <c r="AE127" s="815"/>
      <c r="AF127" s="816" t="s">
        <v>108</v>
      </c>
      <c r="AG127" s="814"/>
      <c r="AH127" s="814"/>
      <c r="AI127" s="814"/>
      <c r="AJ127" s="815"/>
      <c r="AK127" s="816" t="s">
        <v>108</v>
      </c>
      <c r="AL127" s="814"/>
      <c r="AM127" s="814"/>
      <c r="AN127" s="814"/>
      <c r="AO127" s="815"/>
      <c r="AP127" s="784" t="s">
        <v>108</v>
      </c>
      <c r="AQ127" s="785"/>
      <c r="AR127" s="785"/>
      <c r="AS127" s="785"/>
      <c r="AT127" s="786"/>
      <c r="AU127" s="233"/>
      <c r="AV127" s="233"/>
      <c r="AW127" s="233"/>
      <c r="AX127" s="787" t="s">
        <v>444</v>
      </c>
      <c r="AY127" s="788"/>
      <c r="AZ127" s="788"/>
      <c r="BA127" s="788"/>
      <c r="BB127" s="788"/>
      <c r="BC127" s="788"/>
      <c r="BD127" s="788"/>
      <c r="BE127" s="789"/>
      <c r="BF127" s="790" t="s">
        <v>108</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445</v>
      </c>
      <c r="CQ127" s="782"/>
      <c r="CR127" s="782"/>
      <c r="CS127" s="782"/>
      <c r="CT127" s="782"/>
      <c r="CU127" s="782"/>
      <c r="CV127" s="782"/>
      <c r="CW127" s="782"/>
      <c r="CX127" s="782"/>
      <c r="CY127" s="782"/>
      <c r="CZ127" s="782"/>
      <c r="DA127" s="782"/>
      <c r="DB127" s="782"/>
      <c r="DC127" s="782"/>
      <c r="DD127" s="782"/>
      <c r="DE127" s="782"/>
      <c r="DF127" s="783"/>
      <c r="DG127" s="849" t="s">
        <v>108</v>
      </c>
      <c r="DH127" s="850"/>
      <c r="DI127" s="850"/>
      <c r="DJ127" s="850"/>
      <c r="DK127" s="850"/>
      <c r="DL127" s="850" t="s">
        <v>108</v>
      </c>
      <c r="DM127" s="850"/>
      <c r="DN127" s="850"/>
      <c r="DO127" s="850"/>
      <c r="DP127" s="850"/>
      <c r="DQ127" s="850" t="s">
        <v>108</v>
      </c>
      <c r="DR127" s="850"/>
      <c r="DS127" s="850"/>
      <c r="DT127" s="850"/>
      <c r="DU127" s="850"/>
      <c r="DV127" s="851" t="s">
        <v>108</v>
      </c>
      <c r="DW127" s="851"/>
      <c r="DX127" s="851"/>
      <c r="DY127" s="851"/>
      <c r="DZ127" s="852"/>
    </row>
    <row r="128" spans="1:130" s="197" customFormat="1" ht="26.25" customHeight="1">
      <c r="A128" s="825" t="s">
        <v>446</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447</v>
      </c>
      <c r="X128" s="827"/>
      <c r="Y128" s="827"/>
      <c r="Z128" s="828"/>
      <c r="AA128" s="753">
        <v>342153</v>
      </c>
      <c r="AB128" s="754"/>
      <c r="AC128" s="754"/>
      <c r="AD128" s="754"/>
      <c r="AE128" s="755"/>
      <c r="AF128" s="756">
        <v>324326</v>
      </c>
      <c r="AG128" s="754"/>
      <c r="AH128" s="754"/>
      <c r="AI128" s="754"/>
      <c r="AJ128" s="755"/>
      <c r="AK128" s="756">
        <v>320283</v>
      </c>
      <c r="AL128" s="754"/>
      <c r="AM128" s="754"/>
      <c r="AN128" s="754"/>
      <c r="AO128" s="755"/>
      <c r="AP128" s="757"/>
      <c r="AQ128" s="758"/>
      <c r="AR128" s="758"/>
      <c r="AS128" s="758"/>
      <c r="AT128" s="759"/>
      <c r="AU128" s="235"/>
      <c r="AV128" s="235"/>
      <c r="AW128" s="235"/>
      <c r="AX128" s="802" t="s">
        <v>448</v>
      </c>
      <c r="AY128" s="798"/>
      <c r="AZ128" s="798"/>
      <c r="BA128" s="798"/>
      <c r="BB128" s="798"/>
      <c r="BC128" s="798"/>
      <c r="BD128" s="798"/>
      <c r="BE128" s="799"/>
      <c r="BF128" s="820" t="s">
        <v>108</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449</v>
      </c>
      <c r="X129" s="811"/>
      <c r="Y129" s="811"/>
      <c r="Z129" s="812"/>
      <c r="AA129" s="813">
        <v>4653204</v>
      </c>
      <c r="AB129" s="814"/>
      <c r="AC129" s="814"/>
      <c r="AD129" s="814"/>
      <c r="AE129" s="815"/>
      <c r="AF129" s="816">
        <v>4648657</v>
      </c>
      <c r="AG129" s="814"/>
      <c r="AH129" s="814"/>
      <c r="AI129" s="814"/>
      <c r="AJ129" s="815"/>
      <c r="AK129" s="816">
        <v>4852711</v>
      </c>
      <c r="AL129" s="814"/>
      <c r="AM129" s="814"/>
      <c r="AN129" s="814"/>
      <c r="AO129" s="815"/>
      <c r="AP129" s="817"/>
      <c r="AQ129" s="818"/>
      <c r="AR129" s="818"/>
      <c r="AS129" s="818"/>
      <c r="AT129" s="819"/>
      <c r="AU129" s="235"/>
      <c r="AV129" s="235"/>
      <c r="AW129" s="235"/>
      <c r="AX129" s="802" t="s">
        <v>450</v>
      </c>
      <c r="AY129" s="798"/>
      <c r="AZ129" s="798"/>
      <c r="BA129" s="798"/>
      <c r="BB129" s="798"/>
      <c r="BC129" s="798"/>
      <c r="BD129" s="798"/>
      <c r="BE129" s="799"/>
      <c r="BF129" s="803">
        <v>9.5</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451</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452</v>
      </c>
      <c r="X130" s="811"/>
      <c r="Y130" s="811"/>
      <c r="Z130" s="812"/>
      <c r="AA130" s="813">
        <v>672055</v>
      </c>
      <c r="AB130" s="814"/>
      <c r="AC130" s="814"/>
      <c r="AD130" s="814"/>
      <c r="AE130" s="815"/>
      <c r="AF130" s="816">
        <v>722477</v>
      </c>
      <c r="AG130" s="814"/>
      <c r="AH130" s="814"/>
      <c r="AI130" s="814"/>
      <c r="AJ130" s="815"/>
      <c r="AK130" s="816">
        <v>784196</v>
      </c>
      <c r="AL130" s="814"/>
      <c r="AM130" s="814"/>
      <c r="AN130" s="814"/>
      <c r="AO130" s="815"/>
      <c r="AP130" s="817"/>
      <c r="AQ130" s="818"/>
      <c r="AR130" s="818"/>
      <c r="AS130" s="818"/>
      <c r="AT130" s="819"/>
      <c r="AU130" s="235"/>
      <c r="AV130" s="235"/>
      <c r="AW130" s="235"/>
      <c r="AX130" s="781" t="s">
        <v>453</v>
      </c>
      <c r="AY130" s="782"/>
      <c r="AZ130" s="782"/>
      <c r="BA130" s="782"/>
      <c r="BB130" s="782"/>
      <c r="BC130" s="782"/>
      <c r="BD130" s="782"/>
      <c r="BE130" s="783"/>
      <c r="BF130" s="735">
        <v>61</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454</v>
      </c>
      <c r="X131" s="744"/>
      <c r="Y131" s="744"/>
      <c r="Z131" s="745"/>
      <c r="AA131" s="746">
        <v>3981149</v>
      </c>
      <c r="AB131" s="747"/>
      <c r="AC131" s="747"/>
      <c r="AD131" s="747"/>
      <c r="AE131" s="748"/>
      <c r="AF131" s="749">
        <v>3926180</v>
      </c>
      <c r="AG131" s="747"/>
      <c r="AH131" s="747"/>
      <c r="AI131" s="747"/>
      <c r="AJ131" s="748"/>
      <c r="AK131" s="749">
        <v>4068515</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455</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456</v>
      </c>
      <c r="W132" s="767"/>
      <c r="X132" s="767"/>
      <c r="Y132" s="767"/>
      <c r="Z132" s="768"/>
      <c r="AA132" s="769">
        <v>10.479889099999999</v>
      </c>
      <c r="AB132" s="770"/>
      <c r="AC132" s="770"/>
      <c r="AD132" s="770"/>
      <c r="AE132" s="771"/>
      <c r="AF132" s="772">
        <v>9.1894666059999999</v>
      </c>
      <c r="AG132" s="770"/>
      <c r="AH132" s="770"/>
      <c r="AI132" s="770"/>
      <c r="AJ132" s="771"/>
      <c r="AK132" s="772">
        <v>8.9951984940000003</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457</v>
      </c>
      <c r="W133" s="776"/>
      <c r="X133" s="776"/>
      <c r="Y133" s="776"/>
      <c r="Z133" s="777"/>
      <c r="AA133" s="778">
        <v>10.8</v>
      </c>
      <c r="AB133" s="779"/>
      <c r="AC133" s="779"/>
      <c r="AD133" s="779"/>
      <c r="AE133" s="780"/>
      <c r="AF133" s="778">
        <v>10.199999999999999</v>
      </c>
      <c r="AG133" s="779"/>
      <c r="AH133" s="779"/>
      <c r="AI133" s="779"/>
      <c r="AJ133" s="780"/>
      <c r="AK133" s="778">
        <v>9.5</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8"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458</v>
      </c>
      <c r="B5" s="246"/>
      <c r="C5" s="246"/>
      <c r="D5" s="246"/>
      <c r="E5" s="246"/>
      <c r="F5" s="246"/>
      <c r="G5" s="246"/>
      <c r="H5" s="246"/>
      <c r="I5" s="246"/>
      <c r="J5" s="246"/>
      <c r="K5" s="246"/>
      <c r="L5" s="246"/>
      <c r="M5" s="246"/>
      <c r="N5" s="246"/>
      <c r="O5" s="247"/>
    </row>
    <row r="6" spans="1:16">
      <c r="A6" s="248"/>
      <c r="B6" s="244"/>
      <c r="C6" s="244"/>
      <c r="D6" s="244"/>
      <c r="E6" s="244"/>
      <c r="F6" s="244"/>
      <c r="G6" s="249" t="s">
        <v>459</v>
      </c>
      <c r="H6" s="249"/>
      <c r="I6" s="249"/>
      <c r="J6" s="249"/>
      <c r="K6" s="244"/>
      <c r="L6" s="244"/>
      <c r="M6" s="244"/>
      <c r="N6" s="244"/>
    </row>
    <row r="7" spans="1:16">
      <c r="A7" s="248"/>
      <c r="B7" s="244"/>
      <c r="C7" s="244"/>
      <c r="D7" s="244"/>
      <c r="E7" s="244"/>
      <c r="F7" s="244"/>
      <c r="G7" s="251"/>
      <c r="H7" s="252"/>
      <c r="I7" s="252"/>
      <c r="J7" s="253"/>
      <c r="K7" s="1149" t="s">
        <v>460</v>
      </c>
      <c r="L7" s="254"/>
      <c r="M7" s="255" t="s">
        <v>461</v>
      </c>
      <c r="N7" s="256"/>
    </row>
    <row r="8" spans="1:16">
      <c r="A8" s="248"/>
      <c r="B8" s="244"/>
      <c r="C8" s="244"/>
      <c r="D8" s="244"/>
      <c r="E8" s="244"/>
      <c r="F8" s="244"/>
      <c r="G8" s="257"/>
      <c r="H8" s="258"/>
      <c r="I8" s="258"/>
      <c r="J8" s="259"/>
      <c r="K8" s="1150"/>
      <c r="L8" s="260" t="s">
        <v>462</v>
      </c>
      <c r="M8" s="261" t="s">
        <v>463</v>
      </c>
      <c r="N8" s="262" t="s">
        <v>464</v>
      </c>
    </row>
    <row r="9" spans="1:16">
      <c r="A9" s="248"/>
      <c r="B9" s="244"/>
      <c r="C9" s="244"/>
      <c r="D9" s="244"/>
      <c r="E9" s="244"/>
      <c r="F9" s="244"/>
      <c r="G9" s="1163" t="s">
        <v>465</v>
      </c>
      <c r="H9" s="1164"/>
      <c r="I9" s="1164"/>
      <c r="J9" s="1165"/>
      <c r="K9" s="263">
        <v>1769906</v>
      </c>
      <c r="L9" s="264">
        <v>99293</v>
      </c>
      <c r="M9" s="265">
        <v>80077</v>
      </c>
      <c r="N9" s="266">
        <v>24</v>
      </c>
    </row>
    <row r="10" spans="1:16">
      <c r="A10" s="248"/>
      <c r="B10" s="244"/>
      <c r="C10" s="244"/>
      <c r="D10" s="244"/>
      <c r="E10" s="244"/>
      <c r="F10" s="244"/>
      <c r="G10" s="1163" t="s">
        <v>466</v>
      </c>
      <c r="H10" s="1164"/>
      <c r="I10" s="1164"/>
      <c r="J10" s="1165"/>
      <c r="K10" s="267">
        <v>167512</v>
      </c>
      <c r="L10" s="268">
        <v>9398</v>
      </c>
      <c r="M10" s="269">
        <v>7955</v>
      </c>
      <c r="N10" s="270">
        <v>18.100000000000001</v>
      </c>
    </row>
    <row r="11" spans="1:16" ht="13.5" customHeight="1">
      <c r="A11" s="248"/>
      <c r="B11" s="244"/>
      <c r="C11" s="244"/>
      <c r="D11" s="244"/>
      <c r="E11" s="244"/>
      <c r="F11" s="244"/>
      <c r="G11" s="1163" t="s">
        <v>467</v>
      </c>
      <c r="H11" s="1164"/>
      <c r="I11" s="1164"/>
      <c r="J11" s="1165"/>
      <c r="K11" s="267">
        <v>205492</v>
      </c>
      <c r="L11" s="268">
        <v>11528</v>
      </c>
      <c r="M11" s="269">
        <v>10951</v>
      </c>
      <c r="N11" s="270">
        <v>5.3</v>
      </c>
    </row>
    <row r="12" spans="1:16" ht="13.5" customHeight="1">
      <c r="A12" s="248"/>
      <c r="B12" s="244"/>
      <c r="C12" s="244"/>
      <c r="D12" s="244"/>
      <c r="E12" s="244"/>
      <c r="F12" s="244"/>
      <c r="G12" s="1163" t="s">
        <v>468</v>
      </c>
      <c r="H12" s="1164"/>
      <c r="I12" s="1164"/>
      <c r="J12" s="1165"/>
      <c r="K12" s="267">
        <v>600</v>
      </c>
      <c r="L12" s="268">
        <v>34</v>
      </c>
      <c r="M12" s="269">
        <v>416</v>
      </c>
      <c r="N12" s="270">
        <v>-91.8</v>
      </c>
    </row>
    <row r="13" spans="1:16" ht="13.5" customHeight="1">
      <c r="A13" s="248"/>
      <c r="B13" s="244"/>
      <c r="C13" s="244"/>
      <c r="D13" s="244"/>
      <c r="E13" s="244"/>
      <c r="F13" s="244"/>
      <c r="G13" s="1163" t="s">
        <v>469</v>
      </c>
      <c r="H13" s="1164"/>
      <c r="I13" s="1164"/>
      <c r="J13" s="1165"/>
      <c r="K13" s="267" t="s">
        <v>470</v>
      </c>
      <c r="L13" s="268" t="s">
        <v>470</v>
      </c>
      <c r="M13" s="269" t="s">
        <v>470</v>
      </c>
      <c r="N13" s="270" t="s">
        <v>470</v>
      </c>
    </row>
    <row r="14" spans="1:16" ht="13.5" customHeight="1">
      <c r="A14" s="248"/>
      <c r="B14" s="244"/>
      <c r="C14" s="244"/>
      <c r="D14" s="244"/>
      <c r="E14" s="244"/>
      <c r="F14" s="244"/>
      <c r="G14" s="1163" t="s">
        <v>471</v>
      </c>
      <c r="H14" s="1164"/>
      <c r="I14" s="1164"/>
      <c r="J14" s="1165"/>
      <c r="K14" s="267">
        <v>53520</v>
      </c>
      <c r="L14" s="268">
        <v>3003</v>
      </c>
      <c r="M14" s="269">
        <v>3811</v>
      </c>
      <c r="N14" s="270">
        <v>-21.2</v>
      </c>
    </row>
    <row r="15" spans="1:16" ht="13.5" customHeight="1">
      <c r="A15" s="248"/>
      <c r="B15" s="244"/>
      <c r="C15" s="244"/>
      <c r="D15" s="244"/>
      <c r="E15" s="244"/>
      <c r="F15" s="244"/>
      <c r="G15" s="1163" t="s">
        <v>472</v>
      </c>
      <c r="H15" s="1164"/>
      <c r="I15" s="1164"/>
      <c r="J15" s="1165"/>
      <c r="K15" s="267">
        <v>37906</v>
      </c>
      <c r="L15" s="268">
        <v>2127</v>
      </c>
      <c r="M15" s="269">
        <v>1566</v>
      </c>
      <c r="N15" s="270">
        <v>35.799999999999997</v>
      </c>
    </row>
    <row r="16" spans="1:16">
      <c r="A16" s="248"/>
      <c r="B16" s="244"/>
      <c r="C16" s="244"/>
      <c r="D16" s="244"/>
      <c r="E16" s="244"/>
      <c r="F16" s="244"/>
      <c r="G16" s="1166" t="s">
        <v>473</v>
      </c>
      <c r="H16" s="1167"/>
      <c r="I16" s="1167"/>
      <c r="J16" s="1168"/>
      <c r="K16" s="268">
        <v>-200753</v>
      </c>
      <c r="L16" s="268">
        <v>-11262</v>
      </c>
      <c r="M16" s="269">
        <v>-8208</v>
      </c>
      <c r="N16" s="270">
        <v>37.200000000000003</v>
      </c>
    </row>
    <row r="17" spans="1:16">
      <c r="A17" s="248"/>
      <c r="B17" s="244"/>
      <c r="C17" s="244"/>
      <c r="D17" s="244"/>
      <c r="E17" s="244"/>
      <c r="F17" s="244"/>
      <c r="G17" s="1166" t="s">
        <v>166</v>
      </c>
      <c r="H17" s="1167"/>
      <c r="I17" s="1167"/>
      <c r="J17" s="1168"/>
      <c r="K17" s="268">
        <v>2034183</v>
      </c>
      <c r="L17" s="268">
        <v>114120</v>
      </c>
      <c r="M17" s="269">
        <v>96567</v>
      </c>
      <c r="N17" s="270">
        <v>18.2</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474</v>
      </c>
      <c r="H19" s="244"/>
      <c r="I19" s="244"/>
      <c r="J19" s="244"/>
      <c r="K19" s="244"/>
      <c r="L19" s="244"/>
      <c r="M19" s="244"/>
      <c r="N19" s="244"/>
    </row>
    <row r="20" spans="1:16">
      <c r="A20" s="248"/>
      <c r="B20" s="244"/>
      <c r="C20" s="244"/>
      <c r="D20" s="244"/>
      <c r="E20" s="244"/>
      <c r="F20" s="244"/>
      <c r="G20" s="272"/>
      <c r="H20" s="273"/>
      <c r="I20" s="273"/>
      <c r="J20" s="274"/>
      <c r="K20" s="275" t="s">
        <v>475</v>
      </c>
      <c r="L20" s="276" t="s">
        <v>476</v>
      </c>
      <c r="M20" s="277" t="s">
        <v>477</v>
      </c>
      <c r="N20" s="278"/>
    </row>
    <row r="21" spans="1:16" s="284" customFormat="1">
      <c r="A21" s="279"/>
      <c r="B21" s="249"/>
      <c r="C21" s="249"/>
      <c r="D21" s="249"/>
      <c r="E21" s="249"/>
      <c r="F21" s="249"/>
      <c r="G21" s="1160" t="s">
        <v>478</v>
      </c>
      <c r="H21" s="1161"/>
      <c r="I21" s="1161"/>
      <c r="J21" s="1162"/>
      <c r="K21" s="280">
        <v>11.05</v>
      </c>
      <c r="L21" s="281">
        <v>8.9</v>
      </c>
      <c r="M21" s="282">
        <v>2.15</v>
      </c>
      <c r="N21" s="249"/>
      <c r="O21" s="283"/>
      <c r="P21" s="279"/>
    </row>
    <row r="22" spans="1:16" s="284" customFormat="1">
      <c r="A22" s="279"/>
      <c r="B22" s="249"/>
      <c r="C22" s="249"/>
      <c r="D22" s="249"/>
      <c r="E22" s="249"/>
      <c r="F22" s="249"/>
      <c r="G22" s="1160" t="s">
        <v>479</v>
      </c>
      <c r="H22" s="1161"/>
      <c r="I22" s="1161"/>
      <c r="J22" s="1162"/>
      <c r="K22" s="285">
        <v>95.3</v>
      </c>
      <c r="L22" s="286">
        <v>97.4</v>
      </c>
      <c r="M22" s="287">
        <v>-2.1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480</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481</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482</v>
      </c>
      <c r="H29" s="249"/>
      <c r="I29" s="249"/>
      <c r="J29" s="249"/>
      <c r="K29" s="244"/>
      <c r="L29" s="244"/>
      <c r="M29" s="244"/>
      <c r="N29" s="244"/>
      <c r="O29" s="293"/>
    </row>
    <row r="30" spans="1:16">
      <c r="A30" s="248"/>
      <c r="B30" s="244"/>
      <c r="C30" s="244"/>
      <c r="D30" s="244"/>
      <c r="E30" s="244"/>
      <c r="F30" s="244"/>
      <c r="G30" s="251"/>
      <c r="H30" s="252"/>
      <c r="I30" s="252"/>
      <c r="J30" s="253"/>
      <c r="K30" s="1149" t="s">
        <v>460</v>
      </c>
      <c r="L30" s="254"/>
      <c r="M30" s="255" t="s">
        <v>461</v>
      </c>
      <c r="N30" s="256"/>
    </row>
    <row r="31" spans="1:16">
      <c r="A31" s="248"/>
      <c r="B31" s="244"/>
      <c r="C31" s="244"/>
      <c r="D31" s="244"/>
      <c r="E31" s="244"/>
      <c r="F31" s="244"/>
      <c r="G31" s="257"/>
      <c r="H31" s="258"/>
      <c r="I31" s="258"/>
      <c r="J31" s="259"/>
      <c r="K31" s="1150"/>
      <c r="L31" s="260" t="s">
        <v>462</v>
      </c>
      <c r="M31" s="261" t="s">
        <v>463</v>
      </c>
      <c r="N31" s="262" t="s">
        <v>464</v>
      </c>
    </row>
    <row r="32" spans="1:16" ht="27" customHeight="1">
      <c r="A32" s="248"/>
      <c r="B32" s="244"/>
      <c r="C32" s="244"/>
      <c r="D32" s="244"/>
      <c r="E32" s="244"/>
      <c r="F32" s="244"/>
      <c r="G32" s="1151" t="s">
        <v>483</v>
      </c>
      <c r="H32" s="1152"/>
      <c r="I32" s="1152"/>
      <c r="J32" s="1153"/>
      <c r="K32" s="294">
        <v>1388838</v>
      </c>
      <c r="L32" s="294">
        <v>77915</v>
      </c>
      <c r="M32" s="295">
        <v>47101</v>
      </c>
      <c r="N32" s="296">
        <v>65.400000000000006</v>
      </c>
    </row>
    <row r="33" spans="1:16" ht="13.5" customHeight="1">
      <c r="A33" s="248"/>
      <c r="B33" s="244"/>
      <c r="C33" s="244"/>
      <c r="D33" s="244"/>
      <c r="E33" s="244"/>
      <c r="F33" s="244"/>
      <c r="G33" s="1151" t="s">
        <v>484</v>
      </c>
      <c r="H33" s="1152"/>
      <c r="I33" s="1152"/>
      <c r="J33" s="1153"/>
      <c r="K33" s="294" t="s">
        <v>470</v>
      </c>
      <c r="L33" s="294" t="s">
        <v>470</v>
      </c>
      <c r="M33" s="295" t="s">
        <v>470</v>
      </c>
      <c r="N33" s="296" t="s">
        <v>470</v>
      </c>
    </row>
    <row r="34" spans="1:16" ht="27" customHeight="1">
      <c r="A34" s="248"/>
      <c r="B34" s="244"/>
      <c r="C34" s="244"/>
      <c r="D34" s="244"/>
      <c r="E34" s="244"/>
      <c r="F34" s="244"/>
      <c r="G34" s="1151" t="s">
        <v>485</v>
      </c>
      <c r="H34" s="1152"/>
      <c r="I34" s="1152"/>
      <c r="J34" s="1153"/>
      <c r="K34" s="294" t="s">
        <v>470</v>
      </c>
      <c r="L34" s="294" t="s">
        <v>470</v>
      </c>
      <c r="M34" s="295">
        <v>22</v>
      </c>
      <c r="N34" s="296" t="s">
        <v>470</v>
      </c>
    </row>
    <row r="35" spans="1:16" ht="27" customHeight="1">
      <c r="A35" s="248"/>
      <c r="B35" s="244"/>
      <c r="C35" s="244"/>
      <c r="D35" s="244"/>
      <c r="E35" s="244"/>
      <c r="F35" s="244"/>
      <c r="G35" s="1151" t="s">
        <v>486</v>
      </c>
      <c r="H35" s="1152"/>
      <c r="I35" s="1152"/>
      <c r="J35" s="1153"/>
      <c r="K35" s="294">
        <v>2811</v>
      </c>
      <c r="L35" s="294">
        <v>158</v>
      </c>
      <c r="M35" s="295">
        <v>14567</v>
      </c>
      <c r="N35" s="296">
        <v>-98.9</v>
      </c>
    </row>
    <row r="36" spans="1:16" ht="27" customHeight="1">
      <c r="A36" s="248"/>
      <c r="B36" s="244"/>
      <c r="C36" s="244"/>
      <c r="D36" s="244"/>
      <c r="E36" s="244"/>
      <c r="F36" s="244"/>
      <c r="G36" s="1151" t="s">
        <v>487</v>
      </c>
      <c r="H36" s="1152"/>
      <c r="I36" s="1152"/>
      <c r="J36" s="1153"/>
      <c r="K36" s="294">
        <v>77284</v>
      </c>
      <c r="L36" s="294">
        <v>4336</v>
      </c>
      <c r="M36" s="295">
        <v>3162</v>
      </c>
      <c r="N36" s="296">
        <v>37.1</v>
      </c>
    </row>
    <row r="37" spans="1:16" ht="13.5" customHeight="1">
      <c r="A37" s="248"/>
      <c r="B37" s="244"/>
      <c r="C37" s="244"/>
      <c r="D37" s="244"/>
      <c r="E37" s="244"/>
      <c r="F37" s="244"/>
      <c r="G37" s="1151" t="s">
        <v>488</v>
      </c>
      <c r="H37" s="1152"/>
      <c r="I37" s="1152"/>
      <c r="J37" s="1153"/>
      <c r="K37" s="294" t="s">
        <v>470</v>
      </c>
      <c r="L37" s="294" t="s">
        <v>470</v>
      </c>
      <c r="M37" s="295">
        <v>1050</v>
      </c>
      <c r="N37" s="296" t="s">
        <v>470</v>
      </c>
    </row>
    <row r="38" spans="1:16" ht="27" customHeight="1">
      <c r="A38" s="248"/>
      <c r="B38" s="244"/>
      <c r="C38" s="244"/>
      <c r="D38" s="244"/>
      <c r="E38" s="244"/>
      <c r="F38" s="244"/>
      <c r="G38" s="1154" t="s">
        <v>489</v>
      </c>
      <c r="H38" s="1155"/>
      <c r="I38" s="1155"/>
      <c r="J38" s="1156"/>
      <c r="K38" s="297">
        <v>1517</v>
      </c>
      <c r="L38" s="297">
        <v>85</v>
      </c>
      <c r="M38" s="298">
        <v>8</v>
      </c>
      <c r="N38" s="299">
        <v>962.5</v>
      </c>
      <c r="O38" s="293"/>
    </row>
    <row r="39" spans="1:16">
      <c r="A39" s="248"/>
      <c r="B39" s="244"/>
      <c r="C39" s="244"/>
      <c r="D39" s="244"/>
      <c r="E39" s="244"/>
      <c r="F39" s="244"/>
      <c r="G39" s="1154" t="s">
        <v>490</v>
      </c>
      <c r="H39" s="1155"/>
      <c r="I39" s="1155"/>
      <c r="J39" s="1156"/>
      <c r="K39" s="300">
        <v>-320283</v>
      </c>
      <c r="L39" s="300">
        <v>-17968</v>
      </c>
      <c r="M39" s="301">
        <v>-3518</v>
      </c>
      <c r="N39" s="302">
        <v>410.7</v>
      </c>
      <c r="O39" s="293"/>
    </row>
    <row r="40" spans="1:16" ht="27" customHeight="1">
      <c r="A40" s="248"/>
      <c r="B40" s="244"/>
      <c r="C40" s="244"/>
      <c r="D40" s="244"/>
      <c r="E40" s="244"/>
      <c r="F40" s="244"/>
      <c r="G40" s="1151" t="s">
        <v>491</v>
      </c>
      <c r="H40" s="1152"/>
      <c r="I40" s="1152"/>
      <c r="J40" s="1153"/>
      <c r="K40" s="300">
        <v>-784196</v>
      </c>
      <c r="L40" s="300">
        <v>-43994</v>
      </c>
      <c r="M40" s="301">
        <v>-41712</v>
      </c>
      <c r="N40" s="302">
        <v>5.5</v>
      </c>
      <c r="O40" s="293"/>
    </row>
    <row r="41" spans="1:16">
      <c r="A41" s="248"/>
      <c r="B41" s="244"/>
      <c r="C41" s="244"/>
      <c r="D41" s="244"/>
      <c r="E41" s="244"/>
      <c r="F41" s="244"/>
      <c r="G41" s="1157" t="s">
        <v>277</v>
      </c>
      <c r="H41" s="1158"/>
      <c r="I41" s="1158"/>
      <c r="J41" s="1159"/>
      <c r="K41" s="294">
        <v>365971</v>
      </c>
      <c r="L41" s="300">
        <v>20531</v>
      </c>
      <c r="M41" s="301">
        <v>20682</v>
      </c>
      <c r="N41" s="302">
        <v>-0.7</v>
      </c>
      <c r="O41" s="293"/>
    </row>
    <row r="42" spans="1:16">
      <c r="A42" s="248"/>
      <c r="B42" s="244"/>
      <c r="C42" s="244"/>
      <c r="D42" s="244"/>
      <c r="E42" s="244"/>
      <c r="F42" s="244"/>
      <c r="G42" s="303" t="s">
        <v>492</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493</v>
      </c>
      <c r="B47" s="244"/>
      <c r="C47" s="244"/>
      <c r="D47" s="244"/>
      <c r="E47" s="244"/>
      <c r="F47" s="244"/>
      <c r="G47" s="244"/>
      <c r="H47" s="244"/>
      <c r="I47" s="244"/>
      <c r="J47" s="244"/>
      <c r="K47" s="244"/>
      <c r="L47" s="244"/>
      <c r="M47" s="244"/>
      <c r="N47" s="244"/>
    </row>
    <row r="48" spans="1:16">
      <c r="A48" s="248"/>
      <c r="B48" s="244"/>
      <c r="C48" s="244"/>
      <c r="D48" s="244"/>
      <c r="E48" s="244"/>
      <c r="F48" s="244"/>
      <c r="G48" s="308" t="s">
        <v>494</v>
      </c>
      <c r="H48" s="308"/>
      <c r="I48" s="308"/>
      <c r="J48" s="308"/>
      <c r="K48" s="308"/>
      <c r="L48" s="308"/>
      <c r="M48" s="309"/>
      <c r="N48" s="308"/>
    </row>
    <row r="49" spans="1:14" ht="13.5" customHeight="1">
      <c r="A49" s="248"/>
      <c r="B49" s="244"/>
      <c r="C49" s="244"/>
      <c r="D49" s="244"/>
      <c r="E49" s="244"/>
      <c r="F49" s="244"/>
      <c r="G49" s="310"/>
      <c r="H49" s="311"/>
      <c r="I49" s="1144" t="s">
        <v>460</v>
      </c>
      <c r="J49" s="1146" t="s">
        <v>495</v>
      </c>
      <c r="K49" s="1147"/>
      <c r="L49" s="1147"/>
      <c r="M49" s="1147"/>
      <c r="N49" s="1148"/>
    </row>
    <row r="50" spans="1:14">
      <c r="A50" s="248"/>
      <c r="B50" s="244"/>
      <c r="C50" s="244"/>
      <c r="D50" s="244"/>
      <c r="E50" s="244"/>
      <c r="F50" s="244"/>
      <c r="G50" s="312"/>
      <c r="H50" s="313"/>
      <c r="I50" s="1145"/>
      <c r="J50" s="314" t="s">
        <v>496</v>
      </c>
      <c r="K50" s="315" t="s">
        <v>497</v>
      </c>
      <c r="L50" s="316" t="s">
        <v>498</v>
      </c>
      <c r="M50" s="317" t="s">
        <v>499</v>
      </c>
      <c r="N50" s="318" t="s">
        <v>500</v>
      </c>
    </row>
    <row r="51" spans="1:14">
      <c r="A51" s="248"/>
      <c r="B51" s="244"/>
      <c r="C51" s="244"/>
      <c r="D51" s="244"/>
      <c r="E51" s="244"/>
      <c r="F51" s="244"/>
      <c r="G51" s="310" t="s">
        <v>501</v>
      </c>
      <c r="H51" s="311"/>
      <c r="I51" s="319">
        <v>1394400</v>
      </c>
      <c r="J51" s="320">
        <v>73063</v>
      </c>
      <c r="K51" s="321">
        <v>27.3</v>
      </c>
      <c r="L51" s="322">
        <v>61557</v>
      </c>
      <c r="M51" s="323">
        <v>24.5</v>
      </c>
      <c r="N51" s="324">
        <v>2.8</v>
      </c>
    </row>
    <row r="52" spans="1:14">
      <c r="A52" s="248"/>
      <c r="B52" s="244"/>
      <c r="C52" s="244"/>
      <c r="D52" s="244"/>
      <c r="E52" s="244"/>
      <c r="F52" s="244"/>
      <c r="G52" s="325"/>
      <c r="H52" s="326" t="s">
        <v>502</v>
      </c>
      <c r="I52" s="327">
        <v>1117748</v>
      </c>
      <c r="J52" s="328">
        <v>58567</v>
      </c>
      <c r="K52" s="329">
        <v>73</v>
      </c>
      <c r="L52" s="330">
        <v>32497</v>
      </c>
      <c r="M52" s="331">
        <v>22.3</v>
      </c>
      <c r="N52" s="332">
        <v>50.7</v>
      </c>
    </row>
    <row r="53" spans="1:14">
      <c r="A53" s="248"/>
      <c r="B53" s="244"/>
      <c r="C53" s="244"/>
      <c r="D53" s="244"/>
      <c r="E53" s="244"/>
      <c r="F53" s="244"/>
      <c r="G53" s="310" t="s">
        <v>503</v>
      </c>
      <c r="H53" s="311"/>
      <c r="I53" s="319">
        <v>1048366</v>
      </c>
      <c r="J53" s="320">
        <v>55776</v>
      </c>
      <c r="K53" s="321">
        <v>-23.7</v>
      </c>
      <c r="L53" s="322">
        <v>69806</v>
      </c>
      <c r="M53" s="323">
        <v>13.4</v>
      </c>
      <c r="N53" s="324">
        <v>-37.1</v>
      </c>
    </row>
    <row r="54" spans="1:14">
      <c r="A54" s="248"/>
      <c r="B54" s="244"/>
      <c r="C54" s="244"/>
      <c r="D54" s="244"/>
      <c r="E54" s="244"/>
      <c r="F54" s="244"/>
      <c r="G54" s="325"/>
      <c r="H54" s="326" t="s">
        <v>502</v>
      </c>
      <c r="I54" s="327">
        <v>635855</v>
      </c>
      <c r="J54" s="328">
        <v>33829</v>
      </c>
      <c r="K54" s="329">
        <v>-42.2</v>
      </c>
      <c r="L54" s="330">
        <v>32823</v>
      </c>
      <c r="M54" s="331">
        <v>1</v>
      </c>
      <c r="N54" s="332">
        <v>-43.2</v>
      </c>
    </row>
    <row r="55" spans="1:14">
      <c r="A55" s="248"/>
      <c r="B55" s="244"/>
      <c r="C55" s="244"/>
      <c r="D55" s="244"/>
      <c r="E55" s="244"/>
      <c r="F55" s="244"/>
      <c r="G55" s="310" t="s">
        <v>504</v>
      </c>
      <c r="H55" s="311"/>
      <c r="I55" s="319">
        <v>2062623</v>
      </c>
      <c r="J55" s="320">
        <v>110644</v>
      </c>
      <c r="K55" s="321">
        <v>98.4</v>
      </c>
      <c r="L55" s="322">
        <v>74444</v>
      </c>
      <c r="M55" s="323">
        <v>6.6</v>
      </c>
      <c r="N55" s="324">
        <v>91.8</v>
      </c>
    </row>
    <row r="56" spans="1:14">
      <c r="A56" s="248"/>
      <c r="B56" s="244"/>
      <c r="C56" s="244"/>
      <c r="D56" s="244"/>
      <c r="E56" s="244"/>
      <c r="F56" s="244"/>
      <c r="G56" s="325"/>
      <c r="H56" s="326" t="s">
        <v>502</v>
      </c>
      <c r="I56" s="327">
        <v>990527</v>
      </c>
      <c r="J56" s="328">
        <v>53134</v>
      </c>
      <c r="K56" s="329">
        <v>57.1</v>
      </c>
      <c r="L56" s="330">
        <v>34175</v>
      </c>
      <c r="M56" s="331">
        <v>4.0999999999999996</v>
      </c>
      <c r="N56" s="332">
        <v>53</v>
      </c>
    </row>
    <row r="57" spans="1:14">
      <c r="A57" s="248"/>
      <c r="B57" s="244"/>
      <c r="C57" s="244"/>
      <c r="D57" s="244"/>
      <c r="E57" s="244"/>
      <c r="F57" s="244"/>
      <c r="G57" s="310" t="s">
        <v>505</v>
      </c>
      <c r="H57" s="311"/>
      <c r="I57" s="319">
        <v>1046571</v>
      </c>
      <c r="J57" s="320">
        <v>57321</v>
      </c>
      <c r="K57" s="321">
        <v>-48.2</v>
      </c>
      <c r="L57" s="322">
        <v>85205</v>
      </c>
      <c r="M57" s="323">
        <v>14.5</v>
      </c>
      <c r="N57" s="324">
        <v>-62.7</v>
      </c>
    </row>
    <row r="58" spans="1:14">
      <c r="A58" s="248"/>
      <c r="B58" s="244"/>
      <c r="C58" s="244"/>
      <c r="D58" s="244"/>
      <c r="E58" s="244"/>
      <c r="F58" s="244"/>
      <c r="G58" s="325"/>
      <c r="H58" s="326" t="s">
        <v>502</v>
      </c>
      <c r="I58" s="327">
        <v>520540</v>
      </c>
      <c r="J58" s="328">
        <v>28510</v>
      </c>
      <c r="K58" s="329">
        <v>-46.3</v>
      </c>
      <c r="L58" s="330">
        <v>38847</v>
      </c>
      <c r="M58" s="331">
        <v>13.7</v>
      </c>
      <c r="N58" s="332">
        <v>-60</v>
      </c>
    </row>
    <row r="59" spans="1:14">
      <c r="A59" s="248"/>
      <c r="B59" s="244"/>
      <c r="C59" s="244"/>
      <c r="D59" s="244"/>
      <c r="E59" s="244"/>
      <c r="F59" s="244"/>
      <c r="G59" s="310" t="s">
        <v>506</v>
      </c>
      <c r="H59" s="311"/>
      <c r="I59" s="319">
        <v>1648002</v>
      </c>
      <c r="J59" s="320">
        <v>92455</v>
      </c>
      <c r="K59" s="321">
        <v>61.3</v>
      </c>
      <c r="L59" s="322">
        <v>69469</v>
      </c>
      <c r="M59" s="323">
        <v>-18.5</v>
      </c>
      <c r="N59" s="324">
        <v>79.8</v>
      </c>
    </row>
    <row r="60" spans="1:14">
      <c r="A60" s="248"/>
      <c r="B60" s="244"/>
      <c r="C60" s="244"/>
      <c r="D60" s="244"/>
      <c r="E60" s="244"/>
      <c r="F60" s="244"/>
      <c r="G60" s="325"/>
      <c r="H60" s="326" t="s">
        <v>502</v>
      </c>
      <c r="I60" s="333">
        <v>1026701</v>
      </c>
      <c r="J60" s="328">
        <v>57599</v>
      </c>
      <c r="K60" s="329">
        <v>102</v>
      </c>
      <c r="L60" s="330">
        <v>38215</v>
      </c>
      <c r="M60" s="331">
        <v>-1.6</v>
      </c>
      <c r="N60" s="332">
        <v>103.6</v>
      </c>
    </row>
    <row r="61" spans="1:14">
      <c r="A61" s="248"/>
      <c r="B61" s="244"/>
      <c r="C61" s="244"/>
      <c r="D61" s="244"/>
      <c r="E61" s="244"/>
      <c r="F61" s="244"/>
      <c r="G61" s="310" t="s">
        <v>507</v>
      </c>
      <c r="H61" s="334"/>
      <c r="I61" s="335">
        <v>1439992</v>
      </c>
      <c r="J61" s="336">
        <v>77852</v>
      </c>
      <c r="K61" s="337">
        <v>23</v>
      </c>
      <c r="L61" s="338">
        <v>72096</v>
      </c>
      <c r="M61" s="339">
        <v>8.1</v>
      </c>
      <c r="N61" s="324">
        <v>14.9</v>
      </c>
    </row>
    <row r="62" spans="1:14">
      <c r="A62" s="248"/>
      <c r="B62" s="244"/>
      <c r="C62" s="244"/>
      <c r="D62" s="244"/>
      <c r="E62" s="244"/>
      <c r="F62" s="244"/>
      <c r="G62" s="325"/>
      <c r="H62" s="326" t="s">
        <v>502</v>
      </c>
      <c r="I62" s="327">
        <v>858274</v>
      </c>
      <c r="J62" s="328">
        <v>46328</v>
      </c>
      <c r="K62" s="329">
        <v>28.7</v>
      </c>
      <c r="L62" s="330">
        <v>35311</v>
      </c>
      <c r="M62" s="331">
        <v>7.9</v>
      </c>
      <c r="N62" s="332">
        <v>20.8</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509</v>
      </c>
      <c r="G46" s="8" t="s">
        <v>510</v>
      </c>
      <c r="H46" s="8" t="s">
        <v>511</v>
      </c>
      <c r="I46" s="8" t="s">
        <v>512</v>
      </c>
      <c r="J46" s="9" t="s">
        <v>513</v>
      </c>
    </row>
    <row r="47" spans="2:10" ht="57.75" customHeight="1">
      <c r="B47" s="10"/>
      <c r="C47" s="1169" t="s">
        <v>3</v>
      </c>
      <c r="D47" s="1169"/>
      <c r="E47" s="1170"/>
      <c r="F47" s="11">
        <v>22.53</v>
      </c>
      <c r="G47" s="12">
        <v>27.05</v>
      </c>
      <c r="H47" s="12">
        <v>27.37</v>
      </c>
      <c r="I47" s="12">
        <v>27.42</v>
      </c>
      <c r="J47" s="13">
        <v>30.41</v>
      </c>
    </row>
    <row r="48" spans="2:10" ht="57.75" customHeight="1">
      <c r="B48" s="14"/>
      <c r="C48" s="1171" t="s">
        <v>4</v>
      </c>
      <c r="D48" s="1171"/>
      <c r="E48" s="1172"/>
      <c r="F48" s="15">
        <v>15.15</v>
      </c>
      <c r="G48" s="16">
        <v>14.74</v>
      </c>
      <c r="H48" s="16">
        <v>15.22</v>
      </c>
      <c r="I48" s="16">
        <v>14.76</v>
      </c>
      <c r="J48" s="17">
        <v>14.35</v>
      </c>
    </row>
    <row r="49" spans="2:10" ht="57.75" customHeight="1" thickBot="1">
      <c r="B49" s="18"/>
      <c r="C49" s="1173" t="s">
        <v>5</v>
      </c>
      <c r="D49" s="1173"/>
      <c r="E49" s="1174"/>
      <c r="F49" s="19">
        <v>4.28</v>
      </c>
      <c r="G49" s="20">
        <v>4.8899999999999997</v>
      </c>
      <c r="H49" s="20">
        <v>0.33</v>
      </c>
      <c r="I49" s="20" t="s">
        <v>514</v>
      </c>
      <c r="J49" s="21">
        <v>4.3600000000000003</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2017-03-06T00:13:08Z</cp:lastPrinted>
  <dcterms:created xsi:type="dcterms:W3CDTF">2017-02-15T22:40:41Z</dcterms:created>
  <dcterms:modified xsi:type="dcterms:W3CDTF">2017-05-11T07:51:08Z</dcterms:modified>
  <cp:category/>
</cp:coreProperties>
</file>