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5調査統計課\2017年度\Q 学校統計調査\Q0学校基本調査\07 学校基本調査速報・確報\H29確報\統計表（計算式入）確報\"/>
    </mc:Choice>
  </mc:AlternateContent>
  <bookViews>
    <workbookView xWindow="-15" yWindow="4185" windowWidth="15330" windowHeight="4245" tabRatio="703"/>
  </bookViews>
  <sheets>
    <sheet name="第１表 " sheetId="2" r:id="rId1"/>
  </sheets>
  <definedNames>
    <definedName name="__123Graph_A女" localSheetId="0" hidden="1">#REF!</definedName>
    <definedName name="__123Graph_A女" hidden="1">#REF!</definedName>
    <definedName name="__123Graph_A男" localSheetId="0" hidden="1">#REF!</definedName>
    <definedName name="__123Graph_A男" hidden="1">#REF!</definedName>
    <definedName name="__123Graph_B女" localSheetId="0" hidden="1">#REF!</definedName>
    <definedName name="__123Graph_B女" hidden="1">#REF!</definedName>
    <definedName name="__123Graph_B男" localSheetId="0" hidden="1">#REF!</definedName>
    <definedName name="__123Graph_B男" hidden="1">#REF!</definedName>
    <definedName name="__123Graph_X女" localSheetId="0" hidden="1">#REF!</definedName>
    <definedName name="__123Graph_X女" hidden="1">#REF!</definedName>
    <definedName name="__123Graph_X男" localSheetId="0" hidden="1">#REF!</definedName>
    <definedName name="__123Graph_X男" hidden="1">#REF!</definedName>
    <definedName name="\0" localSheetId="0">#REF!</definedName>
    <definedName name="\0">#REF!</definedName>
    <definedName name="\a" localSheetId="0">#REF!</definedName>
    <definedName name="\a">#REF!</definedName>
    <definedName name="_xlnm.Criteria" localSheetId="0">#REF!</definedName>
    <definedName name="_xlnm.Criteria">#REF!</definedName>
    <definedName name="Criteria_MI" localSheetId="0">#REF!</definedName>
    <definedName name="Criteria_MI">#REF!</definedName>
    <definedName name="_xlnm.Database" localSheetId="0">#REF!</definedName>
    <definedName name="_xlnm.Database">#REF!</definedName>
    <definedName name="Database_MI" localSheetId="0">#REF!</definedName>
    <definedName name="Database_MI">#REF!</definedName>
    <definedName name="_xlnm.Extract" localSheetId="0">#REF!</definedName>
    <definedName name="_xlnm.Extract">#REF!</definedName>
    <definedName name="Extract_MI" localSheetId="0">#REF!</definedName>
    <definedName name="Extract_MI">#REF!</definedName>
    <definedName name="MENU" localSheetId="0">#REF!</definedName>
    <definedName name="MENU">#REF!</definedName>
    <definedName name="_xlnm.Print_Area" localSheetId="0">'第１表 '!$A$1:$Q$38</definedName>
    <definedName name="SUB" localSheetId="0">#REF!</definedName>
    <definedName name="SUB">#REF!</definedName>
    <definedName name="グラフ" localSheetId="0">#REF!</definedName>
    <definedName name="グラフ">#REF!</definedName>
  </definedNames>
  <calcPr calcId="162913"/>
</workbook>
</file>

<file path=xl/calcChain.xml><?xml version="1.0" encoding="utf-8"?>
<calcChain xmlns="http://schemas.openxmlformats.org/spreadsheetml/2006/main">
  <c r="Q27" i="2" l="1"/>
  <c r="Q24" i="2"/>
  <c r="Q21" i="2"/>
  <c r="Q18" i="2"/>
  <c r="Q14" i="2"/>
  <c r="Q8" i="2"/>
  <c r="H38" i="2"/>
  <c r="H35" i="2"/>
  <c r="H32" i="2"/>
  <c r="H29" i="2"/>
  <c r="H26" i="2"/>
  <c r="H23" i="2"/>
  <c r="H20" i="2"/>
  <c r="H17" i="2"/>
  <c r="H14" i="2"/>
  <c r="H11" i="2"/>
  <c r="H8" i="2"/>
  <c r="H5" i="2"/>
  <c r="P27" i="2" l="1"/>
  <c r="N27" i="2"/>
  <c r="M27" i="2"/>
  <c r="N24" i="2"/>
  <c r="M24" i="2"/>
  <c r="P23" i="2"/>
  <c r="P22" i="2"/>
  <c r="P21" i="2"/>
  <c r="N21" i="2"/>
  <c r="M21" i="2"/>
  <c r="P18" i="2"/>
  <c r="N18" i="2"/>
  <c r="M18" i="2"/>
  <c r="P14" i="2"/>
  <c r="N14" i="2"/>
  <c r="M14" i="2"/>
  <c r="P8" i="2"/>
  <c r="N8" i="2"/>
  <c r="M8" i="2"/>
  <c r="E38" i="2"/>
  <c r="D38" i="2"/>
  <c r="G36" i="2"/>
  <c r="G38" i="2" s="1"/>
  <c r="E35" i="2"/>
  <c r="D35" i="2"/>
  <c r="G33" i="2"/>
  <c r="G35" i="2" s="1"/>
  <c r="E32" i="2"/>
  <c r="D32" i="2"/>
  <c r="G30" i="2"/>
  <c r="G32" i="2" s="1"/>
  <c r="E29" i="2"/>
  <c r="D29" i="2"/>
  <c r="G27" i="2"/>
  <c r="G29" i="2" s="1"/>
  <c r="E26" i="2"/>
  <c r="D26" i="2"/>
  <c r="G24" i="2"/>
  <c r="G26" i="2" s="1"/>
  <c r="E23" i="2"/>
  <c r="D23" i="2"/>
  <c r="G21" i="2"/>
  <c r="G23" i="2" s="1"/>
  <c r="G20" i="2"/>
  <c r="G17" i="2"/>
  <c r="G14" i="2"/>
  <c r="E11" i="2"/>
  <c r="D11" i="2"/>
  <c r="G9" i="2"/>
  <c r="G11" i="2" s="1"/>
  <c r="E8" i="2"/>
  <c r="D8" i="2"/>
  <c r="G6" i="2"/>
  <c r="G8" i="2" s="1"/>
  <c r="E5" i="2"/>
  <c r="D5" i="2"/>
  <c r="G3" i="2"/>
  <c r="G5" i="2" s="1"/>
  <c r="P24" i="2" l="1"/>
  <c r="N2" i="2"/>
  <c r="O2" i="2" s="1"/>
  <c r="P2" i="2" s="1"/>
  <c r="Q2" i="2" s="1"/>
  <c r="E2" i="2"/>
  <c r="F2" i="2" s="1"/>
  <c r="G2" i="2" s="1"/>
  <c r="H2" i="2" s="1"/>
</calcChain>
</file>

<file path=xl/sharedStrings.xml><?xml version="1.0" encoding="utf-8"?>
<sst xmlns="http://schemas.openxmlformats.org/spreadsheetml/2006/main" count="136" uniqueCount="38">
  <si>
    <t>計</t>
    <rPh sb="0" eb="1">
      <t>ケイ</t>
    </rPh>
    <phoneticPr fontId="2"/>
  </si>
  <si>
    <t>国公立</t>
    <rPh sb="0" eb="3">
      <t>コクコウリツ</t>
    </rPh>
    <phoneticPr fontId="2"/>
  </si>
  <si>
    <t>公　全</t>
    <rPh sb="0" eb="1">
      <t>コウゼン</t>
    </rPh>
    <rPh sb="2" eb="3">
      <t>ゼン</t>
    </rPh>
    <phoneticPr fontId="2"/>
  </si>
  <si>
    <t>在学者数</t>
    <rPh sb="0" eb="1">
      <t>ザイ</t>
    </rPh>
    <rPh sb="1" eb="3">
      <t>ガクシャ</t>
    </rPh>
    <rPh sb="3" eb="4">
      <t>カズ</t>
    </rPh>
    <phoneticPr fontId="2"/>
  </si>
  <si>
    <t>学校数</t>
    <rPh sb="0" eb="3">
      <t>ガッコウスウ</t>
    </rPh>
    <phoneticPr fontId="2"/>
  </si>
  <si>
    <t>生徒数</t>
    <rPh sb="0" eb="3">
      <t>セイトスウ</t>
    </rPh>
    <phoneticPr fontId="2"/>
  </si>
  <si>
    <t>教員数</t>
    <rPh sb="0" eb="3">
      <t>キョウインスウ</t>
    </rPh>
    <phoneticPr fontId="2"/>
  </si>
  <si>
    <t>区　　　分</t>
    <rPh sb="0" eb="5">
      <t>クブン</t>
    </rPh>
    <phoneticPr fontId="2"/>
  </si>
  <si>
    <t>公　立</t>
    <rPh sb="0" eb="3">
      <t>コウリツ</t>
    </rPh>
    <phoneticPr fontId="2"/>
  </si>
  <si>
    <t>園　数</t>
    <rPh sb="0" eb="1">
      <t>エン</t>
    </rPh>
    <rPh sb="2" eb="3">
      <t>スウ</t>
    </rPh>
    <phoneticPr fontId="2"/>
  </si>
  <si>
    <t>私　立</t>
    <rPh sb="0" eb="3">
      <t>シリツ</t>
    </rPh>
    <phoneticPr fontId="2"/>
  </si>
  <si>
    <t>幼 稚 園</t>
    <rPh sb="0" eb="5">
      <t>ヨウチエン</t>
    </rPh>
    <phoneticPr fontId="2"/>
  </si>
  <si>
    <t>園児数</t>
    <rPh sb="0" eb="3">
      <t>エンジスウ</t>
    </rPh>
    <phoneticPr fontId="2"/>
  </si>
  <si>
    <t>公　定</t>
    <rPh sb="0" eb="1">
      <t>コウ</t>
    </rPh>
    <rPh sb="2" eb="3">
      <t>テイ</t>
    </rPh>
    <phoneticPr fontId="2"/>
  </si>
  <si>
    <t>高等学校</t>
    <rPh sb="0" eb="2">
      <t>コウトウ</t>
    </rPh>
    <rPh sb="2" eb="4">
      <t>ガッコウ</t>
    </rPh>
    <phoneticPr fontId="2"/>
  </si>
  <si>
    <t>公専攻</t>
    <rPh sb="0" eb="1">
      <t>コウ</t>
    </rPh>
    <rPh sb="1" eb="3">
      <t>センコウ</t>
    </rPh>
    <phoneticPr fontId="2"/>
  </si>
  <si>
    <t>私専攻</t>
    <rPh sb="0" eb="1">
      <t>シ</t>
    </rPh>
    <rPh sb="1" eb="3">
      <t>センコウ</t>
    </rPh>
    <phoneticPr fontId="2"/>
  </si>
  <si>
    <t>小 学 校</t>
    <rPh sb="0" eb="5">
      <t>ショウガッコウ</t>
    </rPh>
    <phoneticPr fontId="2"/>
  </si>
  <si>
    <t>児童数</t>
    <rPh sb="0" eb="3">
      <t>ジドウスウ</t>
    </rPh>
    <phoneticPr fontId="2"/>
  </si>
  <si>
    <t>公  立</t>
    <rPh sb="0" eb="4">
      <t>コウリツ</t>
    </rPh>
    <phoneticPr fontId="2"/>
  </si>
  <si>
    <t>中 学 校</t>
    <rPh sb="0" eb="5">
      <t>チュウガッコウ</t>
    </rPh>
    <phoneticPr fontId="2"/>
  </si>
  <si>
    <t>特別支援
学　　　校</t>
    <rPh sb="0" eb="2">
      <t>トクベツ</t>
    </rPh>
    <rPh sb="2" eb="4">
      <t>シエン</t>
    </rPh>
    <rPh sb="5" eb="6">
      <t>ガク</t>
    </rPh>
    <rPh sb="9" eb="10">
      <t>コウ</t>
    </rPh>
    <phoneticPr fontId="2"/>
  </si>
  <si>
    <t>中　　　等
教育学校</t>
    <rPh sb="0" eb="1">
      <t>ナカ</t>
    </rPh>
    <rPh sb="4" eb="5">
      <t>トウ</t>
    </rPh>
    <rPh sb="6" eb="8">
      <t>キョウイク</t>
    </rPh>
    <rPh sb="8" eb="10">
      <t>ガッコウ</t>
    </rPh>
    <phoneticPr fontId="2"/>
  </si>
  <si>
    <t>※中等教育学校：当県では平成16年度に初めて設置された。</t>
    <rPh sb="1" eb="3">
      <t>チュウトウ</t>
    </rPh>
    <rPh sb="3" eb="5">
      <t>キョウイク</t>
    </rPh>
    <rPh sb="5" eb="7">
      <t>ガッコウ</t>
    </rPh>
    <rPh sb="8" eb="9">
      <t>トウ</t>
    </rPh>
    <rPh sb="9" eb="10">
      <t>ケン</t>
    </rPh>
    <rPh sb="12" eb="14">
      <t>ヘイセイ</t>
    </rPh>
    <rPh sb="16" eb="18">
      <t>ネンド</t>
    </rPh>
    <rPh sb="19" eb="20">
      <t>ハジ</t>
    </rPh>
    <rPh sb="22" eb="24">
      <t>セッチ</t>
    </rPh>
    <phoneticPr fontId="2"/>
  </si>
  <si>
    <t>教育・保育職員数</t>
    <rPh sb="0" eb="2">
      <t>キョウイク</t>
    </rPh>
    <rPh sb="3" eb="5">
      <t>ホイク</t>
    </rPh>
    <rPh sb="5" eb="7">
      <t>ショクイン</t>
    </rPh>
    <rPh sb="7" eb="8">
      <t>スウ</t>
    </rPh>
    <phoneticPr fontId="2"/>
  </si>
  <si>
    <t>・・・</t>
  </si>
  <si>
    <t>幼保連携
型認定こ
ども園　</t>
    <rPh sb="0" eb="1">
      <t>ヨウ</t>
    </rPh>
    <rPh sb="1" eb="2">
      <t>ホ</t>
    </rPh>
    <rPh sb="2" eb="4">
      <t>レンケイ</t>
    </rPh>
    <rPh sb="5" eb="6">
      <t>ガタ</t>
    </rPh>
    <rPh sb="6" eb="8">
      <t>ニンテイ</t>
    </rPh>
    <rPh sb="12" eb="13">
      <t>エン</t>
    </rPh>
    <phoneticPr fontId="2"/>
  </si>
  <si>
    <t>公　立</t>
    <rPh sb="0" eb="1">
      <t>コウ</t>
    </rPh>
    <rPh sb="2" eb="3">
      <t>タテ</t>
    </rPh>
    <phoneticPr fontId="2"/>
  </si>
  <si>
    <t>※高等学校には通信制課程を含まない。</t>
    <rPh sb="7" eb="10">
      <t>ツウシンセイ</t>
    </rPh>
    <rPh sb="10" eb="12">
      <t>カテイ</t>
    </rPh>
    <rPh sb="13" eb="14">
      <t>フク</t>
    </rPh>
    <phoneticPr fontId="2"/>
  </si>
  <si>
    <t>義務教育　学　　校</t>
    <rPh sb="0" eb="2">
      <t>ギム</t>
    </rPh>
    <rPh sb="2" eb="4">
      <t>キョウイク</t>
    </rPh>
    <rPh sb="5" eb="6">
      <t>ガク</t>
    </rPh>
    <rPh sb="8" eb="9">
      <t>コウ</t>
    </rPh>
    <phoneticPr fontId="2"/>
  </si>
  <si>
    <t>第１表　学校総覧（平成25～29年度）</t>
    <rPh sb="0" eb="1">
      <t>ダイ</t>
    </rPh>
    <rPh sb="2" eb="3">
      <t>ヒョウ</t>
    </rPh>
    <rPh sb="4" eb="6">
      <t>ガッコウ</t>
    </rPh>
    <rPh sb="6" eb="8">
      <t>ソウラン</t>
    </rPh>
    <rPh sb="9" eb="11">
      <t>ヘイセイ</t>
    </rPh>
    <rPh sb="16" eb="18">
      <t>ネンド</t>
    </rPh>
    <phoneticPr fontId="2"/>
  </si>
  <si>
    <t>※義務教育学校：当県では今年度より設置された。</t>
    <rPh sb="1" eb="3">
      <t>ギム</t>
    </rPh>
    <rPh sb="3" eb="5">
      <t>キョウイク</t>
    </rPh>
    <rPh sb="5" eb="7">
      <t>ガッコウ</t>
    </rPh>
    <rPh sb="8" eb="10">
      <t>トウケン</t>
    </rPh>
    <rPh sb="12" eb="15">
      <t>コンネンド</t>
    </rPh>
    <rPh sb="17" eb="19">
      <t>セッチ</t>
    </rPh>
    <rPh sb="18" eb="19">
      <t>ヘイネンド</t>
    </rPh>
    <phoneticPr fontId="2"/>
  </si>
  <si>
    <t>・・・</t>
    <phoneticPr fontId="2"/>
  </si>
  <si>
    <t>　　　　　　　　 「私専攻」は私立校専攻科。</t>
  </si>
  <si>
    <t>※高等学校：「公全｣は公立校全日制､ ｢公定｣は公立校定時制、「公専攻」は公立校専攻科、</t>
  </si>
  <si>
    <t>※特別支援学校：学校教育法の一部改正に伴い、平成19年度から盲学校、聾学校及び養護</t>
    <rPh sb="1" eb="3">
      <t>トクベツ</t>
    </rPh>
    <rPh sb="3" eb="5">
      <t>シエン</t>
    </rPh>
    <rPh sb="5" eb="7">
      <t>ガッコウ</t>
    </rPh>
    <phoneticPr fontId="2"/>
  </si>
  <si>
    <t>　　 学校が障害種別を超えた特別支援学校に一本化された。</t>
    <rPh sb="3" eb="5">
      <t>ガッコウ</t>
    </rPh>
    <rPh sb="6" eb="8">
      <t>ショウガイ</t>
    </rPh>
    <rPh sb="8" eb="10">
      <t>シュベツ</t>
    </rPh>
    <rPh sb="11" eb="12">
      <t>コ</t>
    </rPh>
    <rPh sb="14" eb="16">
      <t>トクベツ</t>
    </rPh>
    <rPh sb="16" eb="18">
      <t>シエン</t>
    </rPh>
    <rPh sb="18" eb="20">
      <t>ガッコウ</t>
    </rPh>
    <rPh sb="21" eb="24">
      <t>イッポンカ</t>
    </rPh>
    <phoneticPr fontId="2"/>
  </si>
  <si>
    <t>・・・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</si>
</sst>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年&quot;&quot;度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38" fontId="3" fillId="0" borderId="10" xfId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76" fontId="3" fillId="0" borderId="17" xfId="0" applyNumberFormat="1" applyFont="1" applyBorder="1" applyAlignment="1">
      <alignment horizontal="center" vertical="center"/>
    </xf>
    <xf numFmtId="38" fontId="3" fillId="0" borderId="23" xfId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Z41"/>
  <sheetViews>
    <sheetView showGridLines="0" tabSelected="1" zoomScaleNormal="100" zoomScaleSheetLayoutView="100" workbookViewId="0">
      <selection activeCell="J19" sqref="J19:J21"/>
    </sheetView>
  </sheetViews>
  <sheetFormatPr defaultRowHeight="12" x14ac:dyDescent="0.15"/>
  <cols>
    <col min="1" max="1" width="9.25" style="1" customWidth="1"/>
    <col min="2" max="8" width="8" style="1" customWidth="1"/>
    <col min="9" max="9" width="1.625" style="1" customWidth="1"/>
    <col min="10" max="10" width="9.25" style="1" customWidth="1"/>
    <col min="11" max="11" width="9" style="1"/>
    <col min="12" max="14" width="8" style="1" customWidth="1"/>
    <col min="15" max="16384" width="9" style="1"/>
  </cols>
  <sheetData>
    <row r="1" spans="1:17" ht="21" customHeight="1" x14ac:dyDescent="0.15">
      <c r="A1" s="56" t="s">
        <v>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7" ht="21" customHeight="1" x14ac:dyDescent="0.15">
      <c r="A2" s="57" t="s">
        <v>7</v>
      </c>
      <c r="B2" s="57"/>
      <c r="C2" s="58"/>
      <c r="D2" s="2">
        <v>25</v>
      </c>
      <c r="E2" s="2">
        <f>D2+1</f>
        <v>26</v>
      </c>
      <c r="F2" s="2">
        <f t="shared" ref="F2:H2" si="0">E2+1</f>
        <v>27</v>
      </c>
      <c r="G2" s="2">
        <f t="shared" si="0"/>
        <v>28</v>
      </c>
      <c r="H2" s="2">
        <f t="shared" si="0"/>
        <v>29</v>
      </c>
      <c r="I2" s="3"/>
      <c r="J2" s="57" t="s">
        <v>7</v>
      </c>
      <c r="K2" s="59"/>
      <c r="L2" s="60"/>
      <c r="M2" s="41">
        <v>25</v>
      </c>
      <c r="N2" s="41">
        <f t="shared" ref="N2:Q2" si="1">M2+1</f>
        <v>26</v>
      </c>
      <c r="O2" s="41">
        <f t="shared" si="1"/>
        <v>27</v>
      </c>
      <c r="P2" s="41">
        <f t="shared" si="1"/>
        <v>28</v>
      </c>
      <c r="Q2" s="41">
        <f t="shared" si="1"/>
        <v>29</v>
      </c>
    </row>
    <row r="3" spans="1:17" ht="15" customHeight="1" x14ac:dyDescent="0.15">
      <c r="A3" s="4"/>
      <c r="B3" s="29"/>
      <c r="C3" s="29" t="s">
        <v>1</v>
      </c>
      <c r="D3" s="22">
        <v>62</v>
      </c>
      <c r="E3" s="22">
        <v>57</v>
      </c>
      <c r="F3" s="22">
        <v>51</v>
      </c>
      <c r="G3" s="22">
        <f>48+1</f>
        <v>49</v>
      </c>
      <c r="H3" s="22">
        <v>47</v>
      </c>
      <c r="I3" s="3"/>
      <c r="J3" s="61" t="s">
        <v>29</v>
      </c>
      <c r="K3" s="12" t="s">
        <v>4</v>
      </c>
      <c r="L3" s="12" t="s">
        <v>19</v>
      </c>
      <c r="M3" s="42" t="s">
        <v>25</v>
      </c>
      <c r="N3" s="22" t="s">
        <v>32</v>
      </c>
      <c r="O3" s="22" t="s">
        <v>32</v>
      </c>
      <c r="P3" s="22" t="s">
        <v>32</v>
      </c>
      <c r="Q3" s="22">
        <v>1</v>
      </c>
    </row>
    <row r="4" spans="1:17" ht="15" customHeight="1" x14ac:dyDescent="0.15">
      <c r="A4" s="28"/>
      <c r="B4" s="30" t="s">
        <v>9</v>
      </c>
      <c r="C4" s="30" t="s">
        <v>10</v>
      </c>
      <c r="D4" s="23">
        <v>429</v>
      </c>
      <c r="E4" s="23">
        <v>427</v>
      </c>
      <c r="F4" s="23">
        <v>416</v>
      </c>
      <c r="G4" s="23">
        <v>411</v>
      </c>
      <c r="H4" s="23">
        <v>409</v>
      </c>
      <c r="I4" s="3"/>
      <c r="J4" s="55"/>
      <c r="K4" s="12" t="s">
        <v>3</v>
      </c>
      <c r="L4" s="12" t="s">
        <v>19</v>
      </c>
      <c r="M4" s="42" t="s">
        <v>25</v>
      </c>
      <c r="N4" s="33" t="s">
        <v>32</v>
      </c>
      <c r="O4" s="33" t="s">
        <v>32</v>
      </c>
      <c r="P4" s="33" t="s">
        <v>32</v>
      </c>
      <c r="Q4" s="33">
        <v>179</v>
      </c>
    </row>
    <row r="5" spans="1:17" ht="15" customHeight="1" x14ac:dyDescent="0.15">
      <c r="A5" s="28"/>
      <c r="B5" s="32"/>
      <c r="C5" s="32" t="s">
        <v>0</v>
      </c>
      <c r="D5" s="5">
        <f t="shared" ref="D5:E5" si="2">D3+D4</f>
        <v>491</v>
      </c>
      <c r="E5" s="5">
        <f t="shared" si="2"/>
        <v>484</v>
      </c>
      <c r="F5" s="5">
        <v>467</v>
      </c>
      <c r="G5" s="5">
        <f t="shared" ref="G5" si="3">G3+G4</f>
        <v>460</v>
      </c>
      <c r="H5" s="5">
        <f t="shared" ref="H5" si="4">H3+H4</f>
        <v>456</v>
      </c>
      <c r="I5" s="3"/>
      <c r="J5" s="62"/>
      <c r="K5" s="12" t="s">
        <v>6</v>
      </c>
      <c r="L5" s="12" t="s">
        <v>19</v>
      </c>
      <c r="M5" s="42" t="s">
        <v>25</v>
      </c>
      <c r="N5" s="5" t="s">
        <v>32</v>
      </c>
      <c r="O5" s="5" t="s">
        <v>32</v>
      </c>
      <c r="P5" s="5" t="s">
        <v>32</v>
      </c>
      <c r="Q5" s="5">
        <v>25</v>
      </c>
    </row>
    <row r="6" spans="1:17" ht="15" customHeight="1" x14ac:dyDescent="0.15">
      <c r="A6" s="28"/>
      <c r="B6" s="29"/>
      <c r="C6" s="29" t="s">
        <v>1</v>
      </c>
      <c r="D6" s="22">
        <v>4191</v>
      </c>
      <c r="E6" s="22">
        <v>4038</v>
      </c>
      <c r="F6" s="22">
        <v>3596</v>
      </c>
      <c r="G6" s="22">
        <f>3258+56</f>
        <v>3314</v>
      </c>
      <c r="H6" s="22">
        <v>2875</v>
      </c>
      <c r="I6" s="3"/>
      <c r="J6" s="4"/>
      <c r="K6" s="36"/>
      <c r="L6" s="36" t="s">
        <v>8</v>
      </c>
      <c r="M6" s="23">
        <v>106</v>
      </c>
      <c r="N6" s="23">
        <v>106</v>
      </c>
      <c r="O6" s="23">
        <v>106</v>
      </c>
      <c r="P6" s="23">
        <v>106</v>
      </c>
      <c r="Q6" s="23">
        <v>105</v>
      </c>
    </row>
    <row r="7" spans="1:17" ht="15" customHeight="1" x14ac:dyDescent="0.15">
      <c r="A7" s="28" t="s">
        <v>11</v>
      </c>
      <c r="B7" s="30" t="s">
        <v>12</v>
      </c>
      <c r="C7" s="30" t="s">
        <v>10</v>
      </c>
      <c r="D7" s="23">
        <v>63834</v>
      </c>
      <c r="E7" s="23">
        <v>63525</v>
      </c>
      <c r="F7" s="23">
        <v>61644</v>
      </c>
      <c r="G7" s="23">
        <v>60837</v>
      </c>
      <c r="H7" s="23">
        <v>60018</v>
      </c>
      <c r="I7" s="3"/>
      <c r="J7" s="39"/>
      <c r="K7" s="36" t="s">
        <v>4</v>
      </c>
      <c r="L7" s="36" t="s">
        <v>10</v>
      </c>
      <c r="M7" s="23">
        <v>59</v>
      </c>
      <c r="N7" s="23">
        <v>59</v>
      </c>
      <c r="O7" s="23">
        <v>59</v>
      </c>
      <c r="P7" s="23">
        <v>59</v>
      </c>
      <c r="Q7" s="23">
        <v>60</v>
      </c>
    </row>
    <row r="8" spans="1:17" ht="15" customHeight="1" x14ac:dyDescent="0.15">
      <c r="A8" s="28"/>
      <c r="B8" s="32"/>
      <c r="C8" s="32" t="s">
        <v>0</v>
      </c>
      <c r="D8" s="5">
        <f t="shared" ref="D8" si="5">D6+D7</f>
        <v>68025</v>
      </c>
      <c r="E8" s="5">
        <f t="shared" ref="E8" si="6">E6+E7</f>
        <v>67563</v>
      </c>
      <c r="F8" s="5">
        <v>65240</v>
      </c>
      <c r="G8" s="5">
        <f t="shared" ref="G8:H8" si="7">G6+G7</f>
        <v>64151</v>
      </c>
      <c r="H8" s="5">
        <f t="shared" si="7"/>
        <v>62893</v>
      </c>
      <c r="I8" s="3"/>
      <c r="J8" s="39"/>
      <c r="K8" s="37"/>
      <c r="L8" s="37" t="s">
        <v>0</v>
      </c>
      <c r="M8" s="5">
        <f t="shared" ref="M8:N8" si="8">M6+M7</f>
        <v>165</v>
      </c>
      <c r="N8" s="5">
        <f t="shared" si="8"/>
        <v>165</v>
      </c>
      <c r="O8" s="5">
        <v>165</v>
      </c>
      <c r="P8" s="5">
        <f t="shared" ref="P8:Q8" si="9">P6+P7</f>
        <v>165</v>
      </c>
      <c r="Q8" s="5">
        <f t="shared" si="9"/>
        <v>165</v>
      </c>
    </row>
    <row r="9" spans="1:17" ht="15" customHeight="1" x14ac:dyDescent="0.15">
      <c r="A9" s="28"/>
      <c r="B9" s="29"/>
      <c r="C9" s="29" t="s">
        <v>1</v>
      </c>
      <c r="D9" s="22">
        <v>333</v>
      </c>
      <c r="E9" s="22">
        <v>334</v>
      </c>
      <c r="F9" s="22">
        <v>285</v>
      </c>
      <c r="G9" s="22">
        <f>274+6</f>
        <v>280</v>
      </c>
      <c r="H9" s="22">
        <v>264</v>
      </c>
      <c r="I9" s="3"/>
      <c r="J9" s="39"/>
      <c r="K9" s="64" t="s">
        <v>5</v>
      </c>
      <c r="L9" s="35" t="s">
        <v>2</v>
      </c>
      <c r="M9" s="22">
        <v>76218</v>
      </c>
      <c r="N9" s="22">
        <v>76152</v>
      </c>
      <c r="O9" s="22">
        <v>75348</v>
      </c>
      <c r="P9" s="22">
        <v>74711</v>
      </c>
      <c r="Q9" s="22">
        <v>73660</v>
      </c>
    </row>
    <row r="10" spans="1:17" ht="15" customHeight="1" x14ac:dyDescent="0.15">
      <c r="A10" s="28"/>
      <c r="B10" s="30" t="s">
        <v>6</v>
      </c>
      <c r="C10" s="30" t="s">
        <v>10</v>
      </c>
      <c r="D10" s="23">
        <v>4488</v>
      </c>
      <c r="E10" s="23">
        <v>4552</v>
      </c>
      <c r="F10" s="23">
        <v>4532</v>
      </c>
      <c r="G10" s="23">
        <v>4626</v>
      </c>
      <c r="H10" s="23">
        <v>4714</v>
      </c>
      <c r="I10" s="3"/>
      <c r="J10" s="39"/>
      <c r="K10" s="65"/>
      <c r="L10" s="36" t="s">
        <v>13</v>
      </c>
      <c r="M10" s="23">
        <v>3361</v>
      </c>
      <c r="N10" s="23">
        <v>3325</v>
      </c>
      <c r="O10" s="23">
        <v>3323</v>
      </c>
      <c r="P10" s="23">
        <v>3251</v>
      </c>
      <c r="Q10" s="23">
        <v>3229</v>
      </c>
    </row>
    <row r="11" spans="1:17" ht="15" customHeight="1" thickBot="1" x14ac:dyDescent="0.2">
      <c r="A11" s="6"/>
      <c r="B11" s="31"/>
      <c r="C11" s="31" t="s">
        <v>0</v>
      </c>
      <c r="D11" s="7">
        <f t="shared" ref="D11" si="10">D9+D10</f>
        <v>4821</v>
      </c>
      <c r="E11" s="7">
        <f t="shared" ref="E11" si="11">E9+E10</f>
        <v>4886</v>
      </c>
      <c r="F11" s="7">
        <v>4817</v>
      </c>
      <c r="G11" s="7">
        <f t="shared" ref="G11:H11" si="12">G9+G10</f>
        <v>4906</v>
      </c>
      <c r="H11" s="7">
        <f t="shared" si="12"/>
        <v>4978</v>
      </c>
      <c r="I11" s="3"/>
      <c r="J11" s="39"/>
      <c r="K11" s="65"/>
      <c r="L11" s="36" t="s">
        <v>10</v>
      </c>
      <c r="M11" s="23">
        <v>52331</v>
      </c>
      <c r="N11" s="23">
        <v>52572</v>
      </c>
      <c r="O11" s="23">
        <v>52614</v>
      </c>
      <c r="P11" s="23">
        <v>53047</v>
      </c>
      <c r="Q11" s="23">
        <v>53539</v>
      </c>
    </row>
    <row r="12" spans="1:17" ht="15" customHeight="1" x14ac:dyDescent="0.15">
      <c r="A12" s="49" t="s">
        <v>26</v>
      </c>
      <c r="B12" s="9"/>
      <c r="C12" s="9" t="s">
        <v>27</v>
      </c>
      <c r="D12" s="24" t="s">
        <v>25</v>
      </c>
      <c r="E12" s="24" t="s">
        <v>25</v>
      </c>
      <c r="F12" s="24">
        <v>6</v>
      </c>
      <c r="G12" s="24">
        <v>6</v>
      </c>
      <c r="H12" s="24">
        <v>5</v>
      </c>
      <c r="I12" s="3"/>
      <c r="J12" s="39" t="s">
        <v>14</v>
      </c>
      <c r="K12" s="65"/>
      <c r="L12" s="36" t="s">
        <v>15</v>
      </c>
      <c r="M12" s="23">
        <v>78</v>
      </c>
      <c r="N12" s="23">
        <v>74</v>
      </c>
      <c r="O12" s="23">
        <v>78</v>
      </c>
      <c r="P12" s="23">
        <v>67</v>
      </c>
      <c r="Q12" s="23">
        <v>54</v>
      </c>
    </row>
    <row r="13" spans="1:17" ht="15" customHeight="1" x14ac:dyDescent="0.15">
      <c r="A13" s="50"/>
      <c r="B13" s="30" t="s">
        <v>9</v>
      </c>
      <c r="C13" s="30" t="s">
        <v>10</v>
      </c>
      <c r="D13" s="23" t="s">
        <v>37</v>
      </c>
      <c r="E13" s="23" t="s">
        <v>25</v>
      </c>
      <c r="F13" s="23">
        <v>14</v>
      </c>
      <c r="G13" s="23">
        <v>18</v>
      </c>
      <c r="H13" s="23">
        <v>23</v>
      </c>
      <c r="I13" s="3"/>
      <c r="J13" s="39"/>
      <c r="K13" s="65"/>
      <c r="L13" s="36" t="s">
        <v>16</v>
      </c>
      <c r="M13" s="23">
        <v>865</v>
      </c>
      <c r="N13" s="23">
        <v>915</v>
      </c>
      <c r="O13" s="23">
        <v>941</v>
      </c>
      <c r="P13" s="23">
        <v>939</v>
      </c>
      <c r="Q13" s="23">
        <v>903</v>
      </c>
    </row>
    <row r="14" spans="1:17" ht="15" customHeight="1" x14ac:dyDescent="0.15">
      <c r="A14" s="50"/>
      <c r="B14" s="32"/>
      <c r="C14" s="32" t="s">
        <v>0</v>
      </c>
      <c r="D14" s="5" t="s">
        <v>25</v>
      </c>
      <c r="E14" s="5" t="s">
        <v>25</v>
      </c>
      <c r="F14" s="5">
        <v>20</v>
      </c>
      <c r="G14" s="5">
        <f t="shared" ref="G14:H14" si="13">G12+G13</f>
        <v>24</v>
      </c>
      <c r="H14" s="5">
        <f t="shared" si="13"/>
        <v>28</v>
      </c>
      <c r="I14" s="3"/>
      <c r="J14" s="39"/>
      <c r="K14" s="66"/>
      <c r="L14" s="37" t="s">
        <v>0</v>
      </c>
      <c r="M14" s="5">
        <f t="shared" ref="M14:N14" si="14">SUM(M9:M13)</f>
        <v>132853</v>
      </c>
      <c r="N14" s="5">
        <f t="shared" si="14"/>
        <v>133038</v>
      </c>
      <c r="O14" s="5">
        <v>132304</v>
      </c>
      <c r="P14" s="5">
        <f t="shared" ref="P14:Q14" si="15">SUM(P9:P13)</f>
        <v>132015</v>
      </c>
      <c r="Q14" s="5">
        <f t="shared" si="15"/>
        <v>131385</v>
      </c>
    </row>
    <row r="15" spans="1:17" ht="15" customHeight="1" x14ac:dyDescent="0.15">
      <c r="A15" s="50"/>
      <c r="B15" s="29"/>
      <c r="C15" s="29" t="s">
        <v>27</v>
      </c>
      <c r="D15" s="22" t="s">
        <v>25</v>
      </c>
      <c r="E15" s="22" t="s">
        <v>25</v>
      </c>
      <c r="F15" s="22">
        <v>982</v>
      </c>
      <c r="G15" s="22">
        <v>951</v>
      </c>
      <c r="H15" s="22">
        <v>878</v>
      </c>
      <c r="I15" s="3"/>
      <c r="J15" s="39"/>
      <c r="K15" s="64" t="s">
        <v>6</v>
      </c>
      <c r="L15" s="35" t="s">
        <v>2</v>
      </c>
      <c r="M15" s="22">
        <v>5274</v>
      </c>
      <c r="N15" s="22">
        <v>5287</v>
      </c>
      <c r="O15" s="22">
        <v>5255</v>
      </c>
      <c r="P15" s="22">
        <v>5217</v>
      </c>
      <c r="Q15" s="22">
        <v>5126</v>
      </c>
    </row>
    <row r="16" spans="1:17" ht="15" customHeight="1" x14ac:dyDescent="0.15">
      <c r="A16" s="50"/>
      <c r="B16" s="30" t="s">
        <v>12</v>
      </c>
      <c r="C16" s="30" t="s">
        <v>10</v>
      </c>
      <c r="D16" s="23" t="s">
        <v>25</v>
      </c>
      <c r="E16" s="23" t="s">
        <v>25</v>
      </c>
      <c r="F16" s="23">
        <v>2085</v>
      </c>
      <c r="G16" s="23">
        <v>2766</v>
      </c>
      <c r="H16" s="23">
        <v>3451</v>
      </c>
      <c r="I16" s="3"/>
      <c r="J16" s="39"/>
      <c r="K16" s="65"/>
      <c r="L16" s="36" t="s">
        <v>13</v>
      </c>
      <c r="M16" s="23">
        <v>347</v>
      </c>
      <c r="N16" s="23">
        <v>346</v>
      </c>
      <c r="O16" s="23">
        <v>348</v>
      </c>
      <c r="P16" s="23">
        <v>340</v>
      </c>
      <c r="Q16" s="23">
        <v>349</v>
      </c>
    </row>
    <row r="17" spans="1:25" ht="15" customHeight="1" x14ac:dyDescent="0.15">
      <c r="A17" s="50"/>
      <c r="B17" s="32"/>
      <c r="C17" s="32" t="s">
        <v>0</v>
      </c>
      <c r="D17" s="5" t="s">
        <v>25</v>
      </c>
      <c r="E17" s="5" t="s">
        <v>25</v>
      </c>
      <c r="F17" s="5">
        <v>3067</v>
      </c>
      <c r="G17" s="5">
        <f t="shared" ref="G17:H17" si="16">G15+G16</f>
        <v>3717</v>
      </c>
      <c r="H17" s="5">
        <f t="shared" si="16"/>
        <v>4329</v>
      </c>
      <c r="I17" s="3"/>
      <c r="J17" s="39"/>
      <c r="K17" s="65"/>
      <c r="L17" s="36" t="s">
        <v>10</v>
      </c>
      <c r="M17" s="23">
        <v>2956</v>
      </c>
      <c r="N17" s="23">
        <v>3021</v>
      </c>
      <c r="O17" s="23">
        <v>3004</v>
      </c>
      <c r="P17" s="23">
        <v>3013</v>
      </c>
      <c r="Q17" s="23">
        <v>3088</v>
      </c>
    </row>
    <row r="18" spans="1:25" ht="15" customHeight="1" thickBot="1" x14ac:dyDescent="0.2">
      <c r="A18" s="50"/>
      <c r="B18" s="52" t="s">
        <v>24</v>
      </c>
      <c r="C18" s="29" t="s">
        <v>27</v>
      </c>
      <c r="D18" s="22" t="s">
        <v>25</v>
      </c>
      <c r="E18" s="22" t="s">
        <v>25</v>
      </c>
      <c r="F18" s="22">
        <v>117</v>
      </c>
      <c r="G18" s="22">
        <v>93</v>
      </c>
      <c r="H18" s="22">
        <v>79</v>
      </c>
      <c r="I18" s="3"/>
      <c r="J18" s="6"/>
      <c r="K18" s="67"/>
      <c r="L18" s="38" t="s">
        <v>0</v>
      </c>
      <c r="M18" s="7">
        <f t="shared" ref="M18:N18" si="17">SUM(M15:M17)</f>
        <v>8577</v>
      </c>
      <c r="N18" s="7">
        <f t="shared" si="17"/>
        <v>8654</v>
      </c>
      <c r="O18" s="7">
        <v>8607</v>
      </c>
      <c r="P18" s="7">
        <f t="shared" ref="P18:Q18" si="18">SUM(P15:P17)</f>
        <v>8570</v>
      </c>
      <c r="Q18" s="7">
        <f t="shared" si="18"/>
        <v>8563</v>
      </c>
    </row>
    <row r="19" spans="1:25" ht="15" customHeight="1" x14ac:dyDescent="0.15">
      <c r="A19" s="50"/>
      <c r="B19" s="53"/>
      <c r="C19" s="30" t="s">
        <v>10</v>
      </c>
      <c r="D19" s="23" t="s">
        <v>25</v>
      </c>
      <c r="E19" s="23" t="s">
        <v>25</v>
      </c>
      <c r="F19" s="23">
        <v>264</v>
      </c>
      <c r="G19" s="23">
        <v>335</v>
      </c>
      <c r="H19" s="23">
        <v>451</v>
      </c>
      <c r="I19" s="3"/>
      <c r="J19" s="49"/>
      <c r="K19" s="10"/>
      <c r="L19" s="9" t="s">
        <v>8</v>
      </c>
      <c r="M19" s="25">
        <v>1</v>
      </c>
      <c r="N19" s="25">
        <v>1</v>
      </c>
      <c r="O19" s="25">
        <v>1</v>
      </c>
      <c r="P19" s="25">
        <v>1</v>
      </c>
      <c r="Q19" s="25">
        <v>1</v>
      </c>
    </row>
    <row r="20" spans="1:25" ht="15" customHeight="1" thickBot="1" x14ac:dyDescent="0.2">
      <c r="A20" s="51"/>
      <c r="B20" s="54"/>
      <c r="C20" s="31" t="s">
        <v>0</v>
      </c>
      <c r="D20" s="7" t="s">
        <v>25</v>
      </c>
      <c r="E20" s="7" t="s">
        <v>25</v>
      </c>
      <c r="F20" s="7">
        <v>381</v>
      </c>
      <c r="G20" s="7">
        <f t="shared" ref="G20:H20" si="19">G18+G19</f>
        <v>428</v>
      </c>
      <c r="H20" s="7">
        <f t="shared" si="19"/>
        <v>530</v>
      </c>
      <c r="I20" s="3"/>
      <c r="J20" s="55"/>
      <c r="K20" s="19" t="s">
        <v>4</v>
      </c>
      <c r="L20" s="36" t="s">
        <v>10</v>
      </c>
      <c r="M20" s="26">
        <v>1</v>
      </c>
      <c r="N20" s="26">
        <v>1</v>
      </c>
      <c r="O20" s="26">
        <v>1</v>
      </c>
      <c r="P20" s="26">
        <v>1</v>
      </c>
      <c r="Q20" s="26">
        <v>1</v>
      </c>
    </row>
    <row r="21" spans="1:25" ht="15" customHeight="1" x14ac:dyDescent="0.15">
      <c r="A21" s="8"/>
      <c r="B21" s="9"/>
      <c r="C21" s="9" t="s">
        <v>1</v>
      </c>
      <c r="D21" s="24">
        <v>757</v>
      </c>
      <c r="E21" s="24">
        <v>747</v>
      </c>
      <c r="F21" s="24">
        <v>747</v>
      </c>
      <c r="G21" s="24">
        <f>741+3</f>
        <v>744</v>
      </c>
      <c r="H21" s="24">
        <v>739</v>
      </c>
      <c r="I21" s="3"/>
      <c r="J21" s="55"/>
      <c r="K21" s="18"/>
      <c r="L21" s="37" t="s">
        <v>0</v>
      </c>
      <c r="M21" s="21">
        <f t="shared" ref="M21:N21" si="20">M19+M20</f>
        <v>2</v>
      </c>
      <c r="N21" s="21">
        <f t="shared" si="20"/>
        <v>2</v>
      </c>
      <c r="O21" s="21">
        <v>2</v>
      </c>
      <c r="P21" s="21">
        <f t="shared" ref="P21:Q21" si="21">P19+P20</f>
        <v>2</v>
      </c>
      <c r="Q21" s="21">
        <f t="shared" si="21"/>
        <v>2</v>
      </c>
    </row>
    <row r="22" spans="1:25" ht="15" customHeight="1" x14ac:dyDescent="0.15">
      <c r="A22" s="28"/>
      <c r="B22" s="30" t="s">
        <v>4</v>
      </c>
      <c r="C22" s="30" t="s">
        <v>10</v>
      </c>
      <c r="D22" s="23">
        <v>8</v>
      </c>
      <c r="E22" s="23">
        <v>8</v>
      </c>
      <c r="F22" s="23">
        <v>9</v>
      </c>
      <c r="G22" s="23">
        <v>9</v>
      </c>
      <c r="H22" s="23">
        <v>9</v>
      </c>
      <c r="I22" s="3"/>
      <c r="J22" s="55" t="s">
        <v>22</v>
      </c>
      <c r="K22" s="36"/>
      <c r="L22" s="36" t="s">
        <v>8</v>
      </c>
      <c r="M22" s="23">
        <v>671</v>
      </c>
      <c r="N22" s="23">
        <v>656</v>
      </c>
      <c r="O22" s="23">
        <v>632</v>
      </c>
      <c r="P22" s="23">
        <f>322+307</f>
        <v>629</v>
      </c>
      <c r="Q22" s="23">
        <v>624</v>
      </c>
    </row>
    <row r="23" spans="1:25" ht="15" customHeight="1" x14ac:dyDescent="0.15">
      <c r="A23" s="28"/>
      <c r="B23" s="32"/>
      <c r="C23" s="32" t="s">
        <v>0</v>
      </c>
      <c r="D23" s="5">
        <f t="shared" ref="D23" si="22">D21+D22</f>
        <v>765</v>
      </c>
      <c r="E23" s="5">
        <f t="shared" ref="E23" si="23">E21+E22</f>
        <v>755</v>
      </c>
      <c r="F23" s="5">
        <v>756</v>
      </c>
      <c r="G23" s="5">
        <f t="shared" ref="G23:H23" si="24">G21+G22</f>
        <v>753</v>
      </c>
      <c r="H23" s="5">
        <f t="shared" si="24"/>
        <v>748</v>
      </c>
      <c r="I23" s="3"/>
      <c r="J23" s="55"/>
      <c r="K23" s="36" t="s">
        <v>5</v>
      </c>
      <c r="L23" s="36" t="s">
        <v>10</v>
      </c>
      <c r="M23" s="23">
        <v>42</v>
      </c>
      <c r="N23" s="23">
        <v>60</v>
      </c>
      <c r="O23" s="23">
        <v>75</v>
      </c>
      <c r="P23" s="23">
        <f>47+22</f>
        <v>69</v>
      </c>
      <c r="Q23" s="23">
        <v>81</v>
      </c>
    </row>
    <row r="24" spans="1:25" ht="15" customHeight="1" x14ac:dyDescent="0.15">
      <c r="A24" s="28"/>
      <c r="B24" s="29"/>
      <c r="C24" s="29" t="s">
        <v>1</v>
      </c>
      <c r="D24" s="22">
        <v>271953</v>
      </c>
      <c r="E24" s="22">
        <v>271771</v>
      </c>
      <c r="F24" s="22">
        <v>272407</v>
      </c>
      <c r="G24" s="22">
        <f>272778+455+431+432</f>
        <v>274096</v>
      </c>
      <c r="H24" s="22">
        <v>276437</v>
      </c>
      <c r="I24" s="3"/>
      <c r="J24" s="55"/>
      <c r="K24" s="37"/>
      <c r="L24" s="37" t="s">
        <v>0</v>
      </c>
      <c r="M24" s="5">
        <f t="shared" ref="M24:N24" si="25">M22+M23</f>
        <v>713</v>
      </c>
      <c r="N24" s="5">
        <f t="shared" si="25"/>
        <v>716</v>
      </c>
      <c r="O24" s="5">
        <v>707</v>
      </c>
      <c r="P24" s="5">
        <f t="shared" ref="P24:Q24" si="26">P22+P23</f>
        <v>698</v>
      </c>
      <c r="Q24" s="5">
        <f t="shared" si="26"/>
        <v>705</v>
      </c>
    </row>
    <row r="25" spans="1:25" ht="15" customHeight="1" x14ac:dyDescent="0.15">
      <c r="A25" s="28" t="s">
        <v>17</v>
      </c>
      <c r="B25" s="30" t="s">
        <v>18</v>
      </c>
      <c r="C25" s="30" t="s">
        <v>10</v>
      </c>
      <c r="D25" s="23">
        <v>2560</v>
      </c>
      <c r="E25" s="23">
        <v>2506</v>
      </c>
      <c r="F25" s="23">
        <v>2514</v>
      </c>
      <c r="G25" s="23">
        <v>2501</v>
      </c>
      <c r="H25" s="23">
        <v>2495</v>
      </c>
      <c r="I25" s="3"/>
      <c r="J25" s="27"/>
      <c r="K25" s="35"/>
      <c r="L25" s="35" t="s">
        <v>8</v>
      </c>
      <c r="M25" s="23">
        <v>51</v>
      </c>
      <c r="N25" s="23">
        <v>49</v>
      </c>
      <c r="O25" s="23">
        <v>50</v>
      </c>
      <c r="P25" s="23">
        <v>49</v>
      </c>
      <c r="Q25" s="23">
        <v>49</v>
      </c>
    </row>
    <row r="26" spans="1:25" ht="15" customHeight="1" x14ac:dyDescent="0.15">
      <c r="A26" s="28"/>
      <c r="B26" s="32"/>
      <c r="C26" s="32" t="s">
        <v>0</v>
      </c>
      <c r="D26" s="5">
        <f t="shared" ref="D26" si="27">D24+D25</f>
        <v>274513</v>
      </c>
      <c r="E26" s="5">
        <f t="shared" ref="E26" si="28">E24+E25</f>
        <v>274277</v>
      </c>
      <c r="F26" s="5">
        <v>274921</v>
      </c>
      <c r="G26" s="5">
        <f t="shared" ref="G26:H26" si="29">G24+G25</f>
        <v>276597</v>
      </c>
      <c r="H26" s="5">
        <f t="shared" si="29"/>
        <v>278932</v>
      </c>
      <c r="I26" s="3"/>
      <c r="J26" s="16"/>
      <c r="K26" s="36" t="s">
        <v>6</v>
      </c>
      <c r="L26" s="36" t="s">
        <v>10</v>
      </c>
      <c r="M26" s="23">
        <v>7</v>
      </c>
      <c r="N26" s="23">
        <v>18</v>
      </c>
      <c r="O26" s="23">
        <v>19</v>
      </c>
      <c r="P26" s="23">
        <v>16</v>
      </c>
      <c r="Q26" s="23">
        <v>10</v>
      </c>
    </row>
    <row r="27" spans="1:25" ht="15" customHeight="1" thickBot="1" x14ac:dyDescent="0.2">
      <c r="A27" s="28"/>
      <c r="B27" s="29"/>
      <c r="C27" s="29" t="s">
        <v>1</v>
      </c>
      <c r="D27" s="22">
        <v>16028</v>
      </c>
      <c r="E27" s="22">
        <v>16087</v>
      </c>
      <c r="F27" s="22">
        <v>16284</v>
      </c>
      <c r="G27" s="22">
        <f>16362+26+18+18</f>
        <v>16424</v>
      </c>
      <c r="H27" s="22">
        <v>16678</v>
      </c>
      <c r="I27" s="3"/>
      <c r="J27" s="20"/>
      <c r="K27" s="37"/>
      <c r="L27" s="37" t="s">
        <v>0</v>
      </c>
      <c r="M27" s="5">
        <f t="shared" ref="M27:N27" si="30">M25+M26</f>
        <v>58</v>
      </c>
      <c r="N27" s="5">
        <f t="shared" si="30"/>
        <v>67</v>
      </c>
      <c r="O27" s="5">
        <v>69</v>
      </c>
      <c r="P27" s="5">
        <f t="shared" ref="P27:Q27" si="31">P25+P26</f>
        <v>65</v>
      </c>
      <c r="Q27" s="5">
        <f t="shared" si="31"/>
        <v>59</v>
      </c>
    </row>
    <row r="28" spans="1:25" ht="15" customHeight="1" x14ac:dyDescent="0.15">
      <c r="A28" s="28"/>
      <c r="B28" s="30" t="s">
        <v>6</v>
      </c>
      <c r="C28" s="30" t="s">
        <v>10</v>
      </c>
      <c r="D28" s="23">
        <v>153</v>
      </c>
      <c r="E28" s="23">
        <v>152</v>
      </c>
      <c r="F28" s="23">
        <v>160</v>
      </c>
      <c r="G28" s="23">
        <v>157</v>
      </c>
      <c r="H28" s="23">
        <v>160</v>
      </c>
      <c r="I28" s="3"/>
      <c r="J28" s="49" t="s">
        <v>21</v>
      </c>
      <c r="K28" s="11" t="s">
        <v>4</v>
      </c>
      <c r="L28" s="11" t="s">
        <v>19</v>
      </c>
      <c r="M28" s="24">
        <v>40</v>
      </c>
      <c r="N28" s="24">
        <v>40</v>
      </c>
      <c r="O28" s="24">
        <v>39</v>
      </c>
      <c r="P28" s="24">
        <v>38</v>
      </c>
      <c r="Q28" s="24">
        <v>38</v>
      </c>
      <c r="R28" s="63"/>
      <c r="S28" s="63"/>
      <c r="T28" s="63"/>
      <c r="U28" s="63"/>
      <c r="V28" s="63"/>
      <c r="W28" s="63"/>
      <c r="X28" s="63"/>
      <c r="Y28" s="63"/>
    </row>
    <row r="29" spans="1:25" ht="15" customHeight="1" thickBot="1" x14ac:dyDescent="0.2">
      <c r="A29" s="6"/>
      <c r="B29" s="31"/>
      <c r="C29" s="31" t="s">
        <v>0</v>
      </c>
      <c r="D29" s="7">
        <f t="shared" ref="D29" si="32">D27+D28</f>
        <v>16181</v>
      </c>
      <c r="E29" s="7">
        <f t="shared" ref="E29" si="33">E27+E28</f>
        <v>16239</v>
      </c>
      <c r="F29" s="7">
        <v>16444</v>
      </c>
      <c r="G29" s="7">
        <f t="shared" ref="G29:H29" si="34">G27+G28</f>
        <v>16581</v>
      </c>
      <c r="H29" s="7">
        <f t="shared" si="34"/>
        <v>16838</v>
      </c>
      <c r="I29" s="3"/>
      <c r="J29" s="55"/>
      <c r="K29" s="12" t="s">
        <v>3</v>
      </c>
      <c r="L29" s="12" t="s">
        <v>19</v>
      </c>
      <c r="M29" s="33">
        <v>5331</v>
      </c>
      <c r="N29" s="33">
        <v>5522</v>
      </c>
      <c r="O29" s="33">
        <v>5584</v>
      </c>
      <c r="P29" s="33">
        <v>5676</v>
      </c>
      <c r="Q29" s="33">
        <v>5945</v>
      </c>
      <c r="R29" s="63"/>
      <c r="S29" s="63"/>
      <c r="T29" s="63"/>
      <c r="U29" s="63"/>
      <c r="V29" s="63"/>
      <c r="W29" s="63"/>
      <c r="X29" s="63"/>
      <c r="Y29" s="63"/>
    </row>
    <row r="30" spans="1:25" ht="15" customHeight="1" thickBot="1" x14ac:dyDescent="0.2">
      <c r="A30" s="8"/>
      <c r="B30" s="9"/>
      <c r="C30" s="9" t="s">
        <v>1</v>
      </c>
      <c r="D30" s="24">
        <v>346</v>
      </c>
      <c r="E30" s="24">
        <v>344</v>
      </c>
      <c r="F30" s="24">
        <v>343</v>
      </c>
      <c r="G30" s="24">
        <f>340+3</f>
        <v>343</v>
      </c>
      <c r="H30" s="24">
        <v>341</v>
      </c>
      <c r="I30" s="3"/>
      <c r="J30" s="68"/>
      <c r="K30" s="13" t="s">
        <v>6</v>
      </c>
      <c r="L30" s="13" t="s">
        <v>19</v>
      </c>
      <c r="M30" s="7">
        <v>2845</v>
      </c>
      <c r="N30" s="7">
        <v>2978</v>
      </c>
      <c r="O30" s="7">
        <v>2979</v>
      </c>
      <c r="P30" s="7">
        <v>3010</v>
      </c>
      <c r="Q30" s="7">
        <v>3178</v>
      </c>
    </row>
    <row r="31" spans="1:25" ht="15" customHeight="1" x14ac:dyDescent="0.15">
      <c r="A31" s="28"/>
      <c r="B31" s="30" t="s">
        <v>4</v>
      </c>
      <c r="C31" s="30" t="s">
        <v>10</v>
      </c>
      <c r="D31" s="23">
        <v>27</v>
      </c>
      <c r="E31" s="23">
        <v>27</v>
      </c>
      <c r="F31" s="23">
        <v>27</v>
      </c>
      <c r="G31" s="23">
        <v>27</v>
      </c>
      <c r="H31" s="23">
        <v>27</v>
      </c>
      <c r="I31" s="3"/>
      <c r="J31" s="1" t="s">
        <v>31</v>
      </c>
      <c r="S31" s="45"/>
    </row>
    <row r="32" spans="1:25" ht="15" customHeight="1" x14ac:dyDescent="0.15">
      <c r="A32" s="28"/>
      <c r="B32" s="32"/>
      <c r="C32" s="32" t="s">
        <v>0</v>
      </c>
      <c r="D32" s="5">
        <f t="shared" ref="D32" si="35">D30+D31</f>
        <v>373</v>
      </c>
      <c r="E32" s="5">
        <f t="shared" ref="E32" si="36">E30+E31</f>
        <v>371</v>
      </c>
      <c r="F32" s="5">
        <v>370</v>
      </c>
      <c r="G32" s="5">
        <f t="shared" ref="G32:H32" si="37">G30+G31</f>
        <v>370</v>
      </c>
      <c r="H32" s="5">
        <f t="shared" si="37"/>
        <v>368</v>
      </c>
      <c r="I32" s="3"/>
      <c r="J32" s="44" t="s">
        <v>34</v>
      </c>
      <c r="K32" s="40"/>
      <c r="L32" s="40"/>
      <c r="M32" s="40"/>
      <c r="N32" s="40"/>
      <c r="O32" s="40"/>
      <c r="P32" s="40"/>
      <c r="Q32" s="40"/>
    </row>
    <row r="33" spans="1:26" ht="15" customHeight="1" x14ac:dyDescent="0.15">
      <c r="A33" s="28"/>
      <c r="B33" s="29"/>
      <c r="C33" s="29" t="s">
        <v>1</v>
      </c>
      <c r="D33" s="22">
        <v>134761</v>
      </c>
      <c r="E33" s="22">
        <v>134315</v>
      </c>
      <c r="F33" s="22">
        <v>133580</v>
      </c>
      <c r="G33" s="22">
        <f>130722+379+359+358</f>
        <v>131818</v>
      </c>
      <c r="H33" s="22">
        <v>129634</v>
      </c>
      <c r="I33" s="17"/>
      <c r="J33" s="1" t="s">
        <v>33</v>
      </c>
      <c r="Q33" s="40"/>
      <c r="S33" s="48"/>
      <c r="T33" s="48"/>
      <c r="U33" s="48"/>
      <c r="V33" s="48"/>
      <c r="W33" s="48"/>
      <c r="X33" s="48"/>
      <c r="Y33" s="48"/>
      <c r="Z33" s="48"/>
    </row>
    <row r="34" spans="1:26" ht="15" customHeight="1" x14ac:dyDescent="0.15">
      <c r="A34" s="28" t="s">
        <v>20</v>
      </c>
      <c r="B34" s="30" t="s">
        <v>5</v>
      </c>
      <c r="C34" s="30" t="s">
        <v>10</v>
      </c>
      <c r="D34" s="23">
        <v>7191</v>
      </c>
      <c r="E34" s="23">
        <v>7178</v>
      </c>
      <c r="F34" s="23">
        <v>7294</v>
      </c>
      <c r="G34" s="23">
        <v>7343</v>
      </c>
      <c r="H34" s="23">
        <v>7172</v>
      </c>
      <c r="I34" s="17"/>
      <c r="J34" s="1" t="s">
        <v>28</v>
      </c>
      <c r="Q34" s="40"/>
      <c r="S34" s="48"/>
      <c r="T34" s="48"/>
      <c r="U34" s="48"/>
      <c r="V34" s="48"/>
      <c r="W34" s="48"/>
      <c r="X34" s="48"/>
      <c r="Y34" s="48"/>
      <c r="Z34" s="48"/>
    </row>
    <row r="35" spans="1:26" ht="15" customHeight="1" x14ac:dyDescent="0.15">
      <c r="A35" s="28"/>
      <c r="B35" s="32"/>
      <c r="C35" s="32" t="s">
        <v>0</v>
      </c>
      <c r="D35" s="5">
        <f t="shared" ref="D35" si="38">D33+D34</f>
        <v>141952</v>
      </c>
      <c r="E35" s="5">
        <f t="shared" ref="E35" si="39">E33+E34</f>
        <v>141493</v>
      </c>
      <c r="F35" s="5">
        <v>140874</v>
      </c>
      <c r="G35" s="5">
        <f t="shared" ref="G35:H35" si="40">G33+G34</f>
        <v>139161</v>
      </c>
      <c r="H35" s="5">
        <f t="shared" si="40"/>
        <v>136806</v>
      </c>
      <c r="I35" s="17"/>
      <c r="J35" s="1" t="s">
        <v>23</v>
      </c>
    </row>
    <row r="36" spans="1:26" ht="15" customHeight="1" x14ac:dyDescent="0.15">
      <c r="A36" s="28"/>
      <c r="B36" s="29"/>
      <c r="C36" s="29" t="s">
        <v>1</v>
      </c>
      <c r="D36" s="22">
        <v>9252</v>
      </c>
      <c r="E36" s="22">
        <v>9260</v>
      </c>
      <c r="F36" s="22">
        <v>9268</v>
      </c>
      <c r="G36" s="22">
        <f>9175+21+17+17</f>
        <v>9230</v>
      </c>
      <c r="H36" s="22">
        <v>9274</v>
      </c>
      <c r="I36" s="17"/>
      <c r="J36" s="47" t="s">
        <v>35</v>
      </c>
    </row>
    <row r="37" spans="1:26" ht="15" customHeight="1" x14ac:dyDescent="0.15">
      <c r="A37" s="28"/>
      <c r="B37" s="30" t="s">
        <v>6</v>
      </c>
      <c r="C37" s="30" t="s">
        <v>10</v>
      </c>
      <c r="D37" s="23">
        <v>468</v>
      </c>
      <c r="E37" s="23">
        <v>477</v>
      </c>
      <c r="F37" s="23">
        <v>467</v>
      </c>
      <c r="G37" s="23">
        <v>481</v>
      </c>
      <c r="H37" s="23">
        <v>490</v>
      </c>
      <c r="I37" s="17"/>
      <c r="J37" s="47"/>
      <c r="K37" s="47" t="s">
        <v>36</v>
      </c>
      <c r="L37" s="46"/>
      <c r="M37" s="46"/>
      <c r="N37" s="46"/>
      <c r="O37" s="46"/>
      <c r="P37" s="46"/>
      <c r="Q37" s="46"/>
    </row>
    <row r="38" spans="1:26" ht="15" customHeight="1" x14ac:dyDescent="0.15">
      <c r="A38" s="14"/>
      <c r="B38" s="32"/>
      <c r="C38" s="32" t="s">
        <v>0</v>
      </c>
      <c r="D38" s="15">
        <f t="shared" ref="D38" si="41">D36+D37</f>
        <v>9720</v>
      </c>
      <c r="E38" s="15">
        <f t="shared" ref="E38" si="42">E36+E37</f>
        <v>9737</v>
      </c>
      <c r="F38" s="15">
        <v>9735</v>
      </c>
      <c r="G38" s="15">
        <f t="shared" ref="G38:H38" si="43">G36+G37</f>
        <v>9711</v>
      </c>
      <c r="H38" s="15">
        <f t="shared" si="43"/>
        <v>9764</v>
      </c>
      <c r="J38" s="46"/>
      <c r="K38" s="47"/>
      <c r="L38" s="46"/>
      <c r="M38" s="46"/>
      <c r="N38" s="46"/>
      <c r="O38" s="46"/>
      <c r="P38" s="46"/>
      <c r="Q38" s="46"/>
    </row>
    <row r="39" spans="1:26" ht="12" customHeight="1" x14ac:dyDescent="0.15">
      <c r="J39" s="43"/>
      <c r="K39" s="43"/>
      <c r="L39" s="43"/>
      <c r="M39" s="43"/>
      <c r="N39" s="43"/>
      <c r="O39" s="43"/>
      <c r="P39" s="43"/>
      <c r="Q39" s="43"/>
    </row>
    <row r="40" spans="1:26" x14ac:dyDescent="0.15">
      <c r="J40" s="34"/>
      <c r="K40" s="34"/>
      <c r="L40" s="34"/>
      <c r="M40" s="34"/>
      <c r="N40" s="34"/>
      <c r="O40" s="34"/>
      <c r="P40" s="34"/>
      <c r="Q40" s="34"/>
    </row>
    <row r="41" spans="1:26" x14ac:dyDescent="0.15">
      <c r="R41" s="17"/>
      <c r="S41" s="17"/>
      <c r="T41" s="17"/>
      <c r="U41" s="17"/>
      <c r="V41" s="17"/>
    </row>
  </sheetData>
  <mergeCells count="13">
    <mergeCell ref="S33:Z34"/>
    <mergeCell ref="A12:A20"/>
    <mergeCell ref="B18:B20"/>
    <mergeCell ref="J19:J21"/>
    <mergeCell ref="A1:N1"/>
    <mergeCell ref="A2:C2"/>
    <mergeCell ref="J2:L2"/>
    <mergeCell ref="J3:J5"/>
    <mergeCell ref="R28:Y29"/>
    <mergeCell ref="K9:K14"/>
    <mergeCell ref="K15:K18"/>
    <mergeCell ref="J22:J24"/>
    <mergeCell ref="J28:J30"/>
  </mergeCells>
  <phoneticPr fontId="2"/>
  <printOptions horizontalCentered="1"/>
  <pageMargins left="0.59055118110236227" right="0.59055118110236227" top="0.59055118110236227" bottom="0.31496062992125984" header="0.31496062992125984" footer="0.31496062992125984"/>
  <pageSetup paperSize="9" firstPageNumber="29" fitToWidth="0" orientation="landscape" blackAndWhite="1" useFirstPageNumber="1" r:id="rId1"/>
  <headerFooter alignWithMargins="0">
    <oddFooter>&amp;C&amp;"ＭＳ 明朝,標準"&amp;P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 </vt:lpstr>
      <vt:lpstr>'第１表 '!Print_Area</vt:lpstr>
    </vt:vector>
  </TitlesOfParts>
  <Company>調査統計課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大久保　政貴</cp:lastModifiedBy>
  <cp:lastPrinted>2017-07-28T00:51:53Z</cp:lastPrinted>
  <dcterms:created xsi:type="dcterms:W3CDTF">1999-04-02T01:57:31Z</dcterms:created>
  <dcterms:modified xsi:type="dcterms:W3CDTF">2017-11-15T02:28:07Z</dcterms:modified>
</cp:coreProperties>
</file>