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585" yWindow="75" windowWidth="14835" windowHeight="8160" firstSheet="1" activeTab="1"/>
  </bookViews>
  <sheets>
    <sheet name="マスター" sheetId="1" r:id="rId1"/>
    <sheet name="福岡・糸島" sheetId="3" r:id="rId2"/>
    <sheet name="粕屋" sheetId="4" r:id="rId3"/>
    <sheet name="宗像" sheetId="5" r:id="rId4"/>
    <sheet name="筑紫" sheetId="6" r:id="rId5"/>
    <sheet name="朝倉" sheetId="7" r:id="rId6"/>
    <sheet name="久留米" sheetId="8" r:id="rId7"/>
    <sheet name="八女・筑後" sheetId="9" r:id="rId8"/>
    <sheet name="有明" sheetId="10" r:id="rId9"/>
    <sheet name="飯塚" sheetId="11" r:id="rId10"/>
    <sheet name="直方・鞍手" sheetId="12" r:id="rId11"/>
    <sheet name="田川" sheetId="13" r:id="rId12"/>
    <sheet name="北九州" sheetId="14" r:id="rId13"/>
    <sheet name="京築" sheetId="15" r:id="rId14"/>
    <sheet name="Sheet1" sheetId="2" r:id="rId15"/>
  </sheets>
  <definedNames>
    <definedName name="_xlnm._FilterDatabase" localSheetId="0" hidden="1">マスター!$B$7:$BJ$7</definedName>
    <definedName name="_xlnm._FilterDatabase" localSheetId="6" hidden="1">久留米!$B$7:$BJ$7</definedName>
    <definedName name="_xlnm._FilterDatabase" localSheetId="13" hidden="1">京築!$B$7:$BJ$7</definedName>
    <definedName name="_xlnm._FilterDatabase" localSheetId="3" hidden="1">宗像!$B$7:$BJ$7</definedName>
    <definedName name="_xlnm._FilterDatabase" localSheetId="4" hidden="1">筑紫!$B$7:$BJ$7</definedName>
    <definedName name="_xlnm._FilterDatabase" localSheetId="5" hidden="1">朝倉!$B$7:$BJ$7</definedName>
    <definedName name="_xlnm._FilterDatabase" localSheetId="10" hidden="1">直方・鞍手!$B$7:$BJ$7</definedName>
    <definedName name="_xlnm._FilterDatabase" localSheetId="11" hidden="1">田川!$B$7:$BJ$7</definedName>
    <definedName name="_xlnm._FilterDatabase" localSheetId="2" hidden="1">粕屋!$B$7:$BJ$7</definedName>
    <definedName name="_xlnm._FilterDatabase" localSheetId="7" hidden="1">八女・筑後!$B$7:$BJ$7</definedName>
    <definedName name="_xlnm._FilterDatabase" localSheetId="9" hidden="1">飯塚!$B$7:$BJ$7</definedName>
    <definedName name="_xlnm._FilterDatabase" localSheetId="1" hidden="1">福岡・糸島!$B$7:$BJ$7</definedName>
    <definedName name="_xlnm._FilterDatabase" localSheetId="12" hidden="1">北九州!$B$7:$BJ$7</definedName>
    <definedName name="_xlnm._FilterDatabase" localSheetId="8" hidden="1">有明!$B$7:$BJ$7</definedName>
    <definedName name="_xlnm.Print_Titles" localSheetId="0">マスター!$2:$6</definedName>
    <definedName name="_xlnm.Print_Titles" localSheetId="6">久留米!$2:$6</definedName>
    <definedName name="_xlnm.Print_Titles" localSheetId="13">京築!$2:$6</definedName>
    <definedName name="_xlnm.Print_Titles" localSheetId="3">宗像!$2:$6</definedName>
    <definedName name="_xlnm.Print_Titles" localSheetId="4">筑紫!$2:$6</definedName>
    <definedName name="_xlnm.Print_Titles" localSheetId="5">朝倉!$2:$6</definedName>
    <definedName name="_xlnm.Print_Titles" localSheetId="10">直方・鞍手!$2:$6</definedName>
    <definedName name="_xlnm.Print_Titles" localSheetId="11">田川!$2:$6</definedName>
    <definedName name="_xlnm.Print_Titles" localSheetId="2">粕屋!$2:$6</definedName>
    <definedName name="_xlnm.Print_Titles" localSheetId="7">八女・筑後!$2:$6</definedName>
    <definedName name="_xlnm.Print_Titles" localSheetId="9">飯塚!$2:$6</definedName>
    <definedName name="_xlnm.Print_Titles" localSheetId="1">福岡・糸島!$2:$6</definedName>
    <definedName name="_xlnm.Print_Titles" localSheetId="12">北九州!$2:$6</definedName>
    <definedName name="_xlnm.Print_Titles" localSheetId="8">有明!$2:$6</definedName>
  </definedNames>
  <calcPr calcId="125725"/>
</workbook>
</file>

<file path=xl/calcChain.xml><?xml version="1.0" encoding="utf-8"?>
<calcChain xmlns="http://schemas.openxmlformats.org/spreadsheetml/2006/main">
  <c r="AG109" i="3"/>
  <c r="AH109"/>
  <c r="AI109"/>
  <c r="AJ109"/>
  <c r="AK109"/>
  <c r="AL109"/>
  <c r="AM109"/>
  <c r="AN109"/>
  <c r="AO109"/>
  <c r="AP109"/>
  <c r="AQ109"/>
  <c r="AR109"/>
  <c r="AS109"/>
  <c r="AT109"/>
  <c r="AU109"/>
  <c r="AV109"/>
  <c r="AW109"/>
  <c r="AX109"/>
  <c r="AY109"/>
  <c r="BB109"/>
  <c r="BC109"/>
  <c r="BD109"/>
  <c r="BE109"/>
  <c r="BF109"/>
  <c r="BG109"/>
  <c r="BH109"/>
  <c r="BI109"/>
  <c r="BJ109"/>
  <c r="AF109"/>
  <c r="AE108"/>
  <c r="Y108"/>
  <c r="X108"/>
  <c r="W108"/>
  <c r="V108"/>
  <c r="U108"/>
  <c r="T108"/>
  <c r="S108"/>
  <c r="Q108"/>
  <c r="O108"/>
  <c r="O106"/>
  <c r="Q106"/>
  <c r="S106"/>
  <c r="T106"/>
  <c r="U106"/>
  <c r="V106"/>
  <c r="W106"/>
  <c r="X106"/>
  <c r="Y106"/>
  <c r="AE106"/>
  <c r="BA106"/>
  <c r="AG45" i="6"/>
  <c r="AH45"/>
  <c r="AI45"/>
  <c r="AJ45"/>
  <c r="AK45"/>
  <c r="AL45"/>
  <c r="AM45"/>
  <c r="AN45"/>
  <c r="AO45"/>
  <c r="AP45"/>
  <c r="AQ45"/>
  <c r="AR45"/>
  <c r="AS45"/>
  <c r="AT45"/>
  <c r="AU45"/>
  <c r="AV45"/>
  <c r="AF45"/>
  <c r="AG161" i="3"/>
  <c r="AH161"/>
  <c r="AI161"/>
  <c r="AJ161"/>
  <c r="AK161"/>
  <c r="AL161"/>
  <c r="AM161"/>
  <c r="AN161"/>
  <c r="AO161"/>
  <c r="AP161"/>
  <c r="AQ161"/>
  <c r="AR161"/>
  <c r="AS161"/>
  <c r="AT161"/>
  <c r="AU161"/>
  <c r="AV161"/>
  <c r="AF161"/>
  <c r="AZ160" l="1"/>
  <c r="BJ159"/>
  <c r="BI159"/>
  <c r="BH159"/>
  <c r="BG159"/>
  <c r="BF159"/>
  <c r="BE159"/>
  <c r="BD159"/>
  <c r="BC159"/>
  <c r="BB159"/>
  <c r="AW159"/>
  <c r="AX159"/>
  <c r="AY159"/>
  <c r="BJ146"/>
  <c r="BI146"/>
  <c r="BH146"/>
  <c r="BG146"/>
  <c r="BF146"/>
  <c r="BE146"/>
  <c r="BD146"/>
  <c r="BC146"/>
  <c r="BB146"/>
  <c r="AW146"/>
  <c r="AX146"/>
  <c r="AY146"/>
  <c r="BJ123"/>
  <c r="BI123"/>
  <c r="BH123"/>
  <c r="BG123"/>
  <c r="BF123"/>
  <c r="BE123"/>
  <c r="BD123"/>
  <c r="BC123"/>
  <c r="BB123"/>
  <c r="AW123"/>
  <c r="AX123"/>
  <c r="AY123"/>
  <c r="BJ88"/>
  <c r="BI88"/>
  <c r="BH88"/>
  <c r="BG88"/>
  <c r="BF88"/>
  <c r="BE88"/>
  <c r="BD88"/>
  <c r="BC88"/>
  <c r="BB88"/>
  <c r="AW88"/>
  <c r="AX88"/>
  <c r="AY88"/>
  <c r="BJ70"/>
  <c r="BI70"/>
  <c r="BH70"/>
  <c r="BG70"/>
  <c r="BF70"/>
  <c r="BE70"/>
  <c r="BD70"/>
  <c r="BC70"/>
  <c r="BB70"/>
  <c r="AW70"/>
  <c r="AX70"/>
  <c r="AY70"/>
  <c r="BJ44"/>
  <c r="BI44"/>
  <c r="BH44"/>
  <c r="BG44"/>
  <c r="BF44"/>
  <c r="BE44"/>
  <c r="BD44"/>
  <c r="BC44"/>
  <c r="BB44"/>
  <c r="AW44"/>
  <c r="AX44"/>
  <c r="AY44"/>
  <c r="BJ25"/>
  <c r="BI25"/>
  <c r="BH25"/>
  <c r="BG25"/>
  <c r="BF25"/>
  <c r="BE25"/>
  <c r="BD25"/>
  <c r="BC25"/>
  <c r="BB25"/>
  <c r="AW25"/>
  <c r="AX25"/>
  <c r="AY25"/>
  <c r="AF29" i="5"/>
  <c r="AG33" i="4"/>
  <c r="AH33"/>
  <c r="AI33"/>
  <c r="AJ33"/>
  <c r="AK33"/>
  <c r="AL33"/>
  <c r="AM33"/>
  <c r="AN33"/>
  <c r="AO33"/>
  <c r="AP33"/>
  <c r="AQ33"/>
  <c r="AR33"/>
  <c r="AS33"/>
  <c r="AT33"/>
  <c r="AU33"/>
  <c r="AV33"/>
  <c r="AF33"/>
  <c r="AG29" i="5"/>
  <c r="AH29"/>
  <c r="AI29"/>
  <c r="AJ29"/>
  <c r="AK29"/>
  <c r="AL29"/>
  <c r="AM29"/>
  <c r="AN29"/>
  <c r="AO29"/>
  <c r="AP29"/>
  <c r="AQ29"/>
  <c r="AR29"/>
  <c r="AS29"/>
  <c r="AT29"/>
  <c r="AU29"/>
  <c r="AV29"/>
  <c r="BJ27"/>
  <c r="BI27"/>
  <c r="BH27"/>
  <c r="BG27"/>
  <c r="BF27"/>
  <c r="BE27"/>
  <c r="BD27"/>
  <c r="BC27"/>
  <c r="BB27"/>
  <c r="AW27"/>
  <c r="AX27"/>
  <c r="AY27"/>
  <c r="BJ17"/>
  <c r="BJ28" s="1"/>
  <c r="BI17"/>
  <c r="BI28" s="1"/>
  <c r="BH17"/>
  <c r="BH28" s="1"/>
  <c r="BG17"/>
  <c r="BG28" s="1"/>
  <c r="BF17"/>
  <c r="BF28" s="1"/>
  <c r="BE17"/>
  <c r="BE28" s="1"/>
  <c r="BD17"/>
  <c r="BD28" s="1"/>
  <c r="BC17"/>
  <c r="BC28" s="1"/>
  <c r="BB17"/>
  <c r="BB28" s="1"/>
  <c r="AW17"/>
  <c r="AW28" s="1"/>
  <c r="AX17"/>
  <c r="AX28" s="1"/>
  <c r="AY17"/>
  <c r="AY28" s="1"/>
  <c r="BJ43" i="6"/>
  <c r="BI43"/>
  <c r="BH43"/>
  <c r="BG43"/>
  <c r="BF43"/>
  <c r="BE43"/>
  <c r="BD43"/>
  <c r="BC43"/>
  <c r="BB43"/>
  <c r="AW43"/>
  <c r="AX43"/>
  <c r="AY43"/>
  <c r="BJ39"/>
  <c r="BI39"/>
  <c r="BH39"/>
  <c r="BG39"/>
  <c r="BF39"/>
  <c r="BE39"/>
  <c r="BD39"/>
  <c r="BC39"/>
  <c r="BB39"/>
  <c r="AW39"/>
  <c r="AX39"/>
  <c r="AY39"/>
  <c r="BJ31"/>
  <c r="BI31"/>
  <c r="BH31"/>
  <c r="BG31"/>
  <c r="BF31"/>
  <c r="BE31"/>
  <c r="BD31"/>
  <c r="BC31"/>
  <c r="BB31"/>
  <c r="AW31"/>
  <c r="AX31"/>
  <c r="AY31"/>
  <c r="BJ26"/>
  <c r="BI26"/>
  <c r="BH26"/>
  <c r="BG26"/>
  <c r="BF26"/>
  <c r="BE26"/>
  <c r="BD26"/>
  <c r="BC26"/>
  <c r="BB26"/>
  <c r="AW26"/>
  <c r="AX26"/>
  <c r="AY26"/>
  <c r="BJ17"/>
  <c r="BJ44" s="1"/>
  <c r="BI17"/>
  <c r="BI44" s="1"/>
  <c r="BH17"/>
  <c r="BH44" s="1"/>
  <c r="BG17"/>
  <c r="BG44" s="1"/>
  <c r="BF17"/>
  <c r="BF44" s="1"/>
  <c r="BE17"/>
  <c r="BE44" s="1"/>
  <c r="BD17"/>
  <c r="BD44" s="1"/>
  <c r="BC17"/>
  <c r="BC44" s="1"/>
  <c r="BB17"/>
  <c r="BB44" s="1"/>
  <c r="AW17"/>
  <c r="AW44" s="1"/>
  <c r="AX17"/>
  <c r="AX44" s="1"/>
  <c r="AY17"/>
  <c r="AY44" s="1"/>
  <c r="AG18" i="7"/>
  <c r="AH18"/>
  <c r="AI18"/>
  <c r="AJ18"/>
  <c r="AK18"/>
  <c r="AL18"/>
  <c r="AM18"/>
  <c r="AN18"/>
  <c r="AO18"/>
  <c r="AP18"/>
  <c r="AQ18"/>
  <c r="AR18"/>
  <c r="AS18"/>
  <c r="AT18"/>
  <c r="AU18"/>
  <c r="AV18"/>
  <c r="AF18"/>
  <c r="BJ16"/>
  <c r="BI16"/>
  <c r="BH16"/>
  <c r="BG16"/>
  <c r="BF16"/>
  <c r="BE16"/>
  <c r="BD16"/>
  <c r="BC16"/>
  <c r="BB16"/>
  <c r="AW16"/>
  <c r="AX16"/>
  <c r="AY16"/>
  <c r="BJ14"/>
  <c r="BJ17" s="1"/>
  <c r="BI14"/>
  <c r="BI17" s="1"/>
  <c r="BH14"/>
  <c r="BH17" s="1"/>
  <c r="BG14"/>
  <c r="BG17" s="1"/>
  <c r="BF14"/>
  <c r="BF17" s="1"/>
  <c r="BE14"/>
  <c r="BE17" s="1"/>
  <c r="BD14"/>
  <c r="BD17" s="1"/>
  <c r="BC14"/>
  <c r="BC17" s="1"/>
  <c r="BB14"/>
  <c r="BB17" s="1"/>
  <c r="AW14"/>
  <c r="AW17" s="1"/>
  <c r="AX14"/>
  <c r="AX17" s="1"/>
  <c r="AY14"/>
  <c r="AY17" s="1"/>
  <c r="AG83" i="8"/>
  <c r="AH83"/>
  <c r="AI83"/>
  <c r="AJ83"/>
  <c r="AK83"/>
  <c r="AL83"/>
  <c r="AM83"/>
  <c r="AN83"/>
  <c r="AO83"/>
  <c r="AP83"/>
  <c r="AQ83"/>
  <c r="AR83"/>
  <c r="AS83"/>
  <c r="AT83"/>
  <c r="AU83"/>
  <c r="AV83"/>
  <c r="AF83"/>
  <c r="BJ81"/>
  <c r="BI81"/>
  <c r="BH81"/>
  <c r="BG81"/>
  <c r="BF81"/>
  <c r="BE81"/>
  <c r="BD81"/>
  <c r="BC81"/>
  <c r="BB81"/>
  <c r="AW81"/>
  <c r="AX81"/>
  <c r="AY81"/>
  <c r="BJ79"/>
  <c r="BI79"/>
  <c r="BH79"/>
  <c r="BG79"/>
  <c r="BF79"/>
  <c r="BE79"/>
  <c r="BD79"/>
  <c r="BC79"/>
  <c r="BB79"/>
  <c r="AW79"/>
  <c r="AX79"/>
  <c r="AY79"/>
  <c r="BJ74"/>
  <c r="BI74"/>
  <c r="BH74"/>
  <c r="BG74"/>
  <c r="BF74"/>
  <c r="BE74"/>
  <c r="BD74"/>
  <c r="BC74"/>
  <c r="BB74"/>
  <c r="AW74"/>
  <c r="AX74"/>
  <c r="AY74"/>
  <c r="BJ62"/>
  <c r="BI62"/>
  <c r="BH62"/>
  <c r="BG62"/>
  <c r="BF62"/>
  <c r="BE62"/>
  <c r="BD62"/>
  <c r="BC62"/>
  <c r="BB62"/>
  <c r="AW62"/>
  <c r="AX62"/>
  <c r="AY62"/>
  <c r="BJ56"/>
  <c r="BJ82" s="1"/>
  <c r="BI56"/>
  <c r="BI82" s="1"/>
  <c r="BH56"/>
  <c r="BH82" s="1"/>
  <c r="BG56"/>
  <c r="BG82" s="1"/>
  <c r="BF56"/>
  <c r="BF82" s="1"/>
  <c r="BE56"/>
  <c r="BE82" s="1"/>
  <c r="BD56"/>
  <c r="BD82" s="1"/>
  <c r="BC56"/>
  <c r="BC82" s="1"/>
  <c r="BB56"/>
  <c r="BB82" s="1"/>
  <c r="AW56"/>
  <c r="AW82" s="1"/>
  <c r="AX56"/>
  <c r="AX82" s="1"/>
  <c r="AY56"/>
  <c r="AY82" s="1"/>
  <c r="AG21" i="9"/>
  <c r="AH21"/>
  <c r="AI21"/>
  <c r="AJ21"/>
  <c r="AK21"/>
  <c r="AL21"/>
  <c r="AM21"/>
  <c r="AN21"/>
  <c r="AO21"/>
  <c r="AP21"/>
  <c r="AQ21"/>
  <c r="AR21"/>
  <c r="AS21"/>
  <c r="AT21"/>
  <c r="AU21"/>
  <c r="AV21"/>
  <c r="AF21"/>
  <c r="AZ20"/>
  <c r="BJ19"/>
  <c r="BI19"/>
  <c r="BH19"/>
  <c r="BG19"/>
  <c r="BF19"/>
  <c r="BE19"/>
  <c r="BD19"/>
  <c r="BC19"/>
  <c r="BB19"/>
  <c r="AW19"/>
  <c r="AX19"/>
  <c r="AY19"/>
  <c r="BJ13"/>
  <c r="BJ20" s="1"/>
  <c r="BI13"/>
  <c r="BI20" s="1"/>
  <c r="BH13"/>
  <c r="BH20" s="1"/>
  <c r="BG13"/>
  <c r="BG20" s="1"/>
  <c r="BF13"/>
  <c r="BF20" s="1"/>
  <c r="BE13"/>
  <c r="BE20" s="1"/>
  <c r="BD13"/>
  <c r="BD20" s="1"/>
  <c r="BC13"/>
  <c r="BC20" s="1"/>
  <c r="BB13"/>
  <c r="BB20" s="1"/>
  <c r="AW13"/>
  <c r="AW20" s="1"/>
  <c r="AX13"/>
  <c r="AX20" s="1"/>
  <c r="AY13"/>
  <c r="AY20" s="1"/>
  <c r="AG48" i="10"/>
  <c r="AH48"/>
  <c r="AI48"/>
  <c r="AJ48"/>
  <c r="AK48"/>
  <c r="AL48"/>
  <c r="AM48"/>
  <c r="AN48"/>
  <c r="AO48"/>
  <c r="AP48"/>
  <c r="AQ48"/>
  <c r="AR48"/>
  <c r="AS48"/>
  <c r="AT48"/>
  <c r="AU48"/>
  <c r="AV48"/>
  <c r="AF48"/>
  <c r="BJ46"/>
  <c r="BI46"/>
  <c r="BH46"/>
  <c r="BG46"/>
  <c r="BF46"/>
  <c r="BE46"/>
  <c r="BD46"/>
  <c r="BC46"/>
  <c r="BB46"/>
  <c r="AW46"/>
  <c r="AX46"/>
  <c r="AY46"/>
  <c r="BJ41"/>
  <c r="BI41"/>
  <c r="BH41"/>
  <c r="BG41"/>
  <c r="BF41"/>
  <c r="BE41"/>
  <c r="BD41"/>
  <c r="BC41"/>
  <c r="BB41"/>
  <c r="AW41"/>
  <c r="AX41"/>
  <c r="AY41"/>
  <c r="BJ33"/>
  <c r="BJ47" s="1"/>
  <c r="BI33"/>
  <c r="BI47" s="1"/>
  <c r="BH33"/>
  <c r="BH47" s="1"/>
  <c r="BG33"/>
  <c r="BG47" s="1"/>
  <c r="BF33"/>
  <c r="BF47" s="1"/>
  <c r="BE33"/>
  <c r="BE47" s="1"/>
  <c r="BD33"/>
  <c r="BD47" s="1"/>
  <c r="BC33"/>
  <c r="BC47" s="1"/>
  <c r="BB33"/>
  <c r="BB47" s="1"/>
  <c r="AW33"/>
  <c r="AW47" s="1"/>
  <c r="AX33"/>
  <c r="AX47" s="1"/>
  <c r="AY33"/>
  <c r="AY47" s="1"/>
  <c r="AG36" i="11"/>
  <c r="AH36"/>
  <c r="AI36"/>
  <c r="AJ36"/>
  <c r="AK36"/>
  <c r="AL36"/>
  <c r="AM36"/>
  <c r="AN36"/>
  <c r="AO36"/>
  <c r="AP36"/>
  <c r="AQ36"/>
  <c r="AR36"/>
  <c r="AS36"/>
  <c r="AT36"/>
  <c r="AU36"/>
  <c r="AV36"/>
  <c r="AF36"/>
  <c r="BJ34"/>
  <c r="BI34"/>
  <c r="BH34"/>
  <c r="BG34"/>
  <c r="BF34"/>
  <c r="BE34"/>
  <c r="BD34"/>
  <c r="BC34"/>
  <c r="BB34"/>
  <c r="AW34"/>
  <c r="AX34"/>
  <c r="AY34"/>
  <c r="BJ32"/>
  <c r="BI32"/>
  <c r="BH32"/>
  <c r="BG32"/>
  <c r="BF32"/>
  <c r="BE32"/>
  <c r="BD32"/>
  <c r="BC32"/>
  <c r="BB32"/>
  <c r="AW32"/>
  <c r="AX32"/>
  <c r="AY32"/>
  <c r="AZ32"/>
  <c r="BJ25"/>
  <c r="BJ35" s="1"/>
  <c r="BI25"/>
  <c r="BI35" s="1"/>
  <c r="BH25"/>
  <c r="BH35" s="1"/>
  <c r="BG25"/>
  <c r="BG35" s="1"/>
  <c r="BF25"/>
  <c r="BF35" s="1"/>
  <c r="BE25"/>
  <c r="BE35" s="1"/>
  <c r="BD25"/>
  <c r="BD35" s="1"/>
  <c r="BC25"/>
  <c r="BC35" s="1"/>
  <c r="BB25"/>
  <c r="BB35" s="1"/>
  <c r="AW25"/>
  <c r="AW35" s="1"/>
  <c r="AX25"/>
  <c r="AX35" s="1"/>
  <c r="AY25"/>
  <c r="AY35" s="1"/>
  <c r="AG22" i="12"/>
  <c r="AH22"/>
  <c r="AI22"/>
  <c r="AJ22"/>
  <c r="AK22"/>
  <c r="AL22"/>
  <c r="AM22"/>
  <c r="AN22"/>
  <c r="AO22"/>
  <c r="AP22"/>
  <c r="AQ22"/>
  <c r="AR22"/>
  <c r="AS22"/>
  <c r="AT22"/>
  <c r="AU22"/>
  <c r="AV22"/>
  <c r="AF22"/>
  <c r="BJ20"/>
  <c r="BI20"/>
  <c r="BH20"/>
  <c r="BG20"/>
  <c r="BF20"/>
  <c r="BE20"/>
  <c r="BD20"/>
  <c r="BC20"/>
  <c r="BB20"/>
  <c r="AW20"/>
  <c r="AX20"/>
  <c r="AY20"/>
  <c r="BJ18"/>
  <c r="BI18"/>
  <c r="BH18"/>
  <c r="BG18"/>
  <c r="BF18"/>
  <c r="BE18"/>
  <c r="BD18"/>
  <c r="BC18"/>
  <c r="BB18"/>
  <c r="AW18"/>
  <c r="AX18"/>
  <c r="AY18"/>
  <c r="BJ16"/>
  <c r="BI16"/>
  <c r="BH16"/>
  <c r="BG16"/>
  <c r="BF16"/>
  <c r="BE16"/>
  <c r="BD16"/>
  <c r="BC16"/>
  <c r="BB16"/>
  <c r="AW16"/>
  <c r="AX16"/>
  <c r="AY16"/>
  <c r="BJ12"/>
  <c r="BJ21" s="1"/>
  <c r="BI12"/>
  <c r="BI21" s="1"/>
  <c r="BH12"/>
  <c r="BH21" s="1"/>
  <c r="BG12"/>
  <c r="BG21" s="1"/>
  <c r="BF12"/>
  <c r="BF21" s="1"/>
  <c r="BE12"/>
  <c r="BE21" s="1"/>
  <c r="BD12"/>
  <c r="BD21" s="1"/>
  <c r="BC12"/>
  <c r="BC21" s="1"/>
  <c r="BB12"/>
  <c r="BB21" s="1"/>
  <c r="AW12"/>
  <c r="AW21" s="1"/>
  <c r="AX12"/>
  <c r="AX21" s="1"/>
  <c r="AY12"/>
  <c r="AY21" s="1"/>
  <c r="AG34" i="13"/>
  <c r="AH34"/>
  <c r="AI34"/>
  <c r="AJ34"/>
  <c r="AK34"/>
  <c r="AL34"/>
  <c r="AM34"/>
  <c r="AN34"/>
  <c r="AO34"/>
  <c r="AP34"/>
  <c r="AQ34"/>
  <c r="AR34"/>
  <c r="AS34"/>
  <c r="AT34"/>
  <c r="AU34"/>
  <c r="AV34"/>
  <c r="AF34"/>
  <c r="BJ32"/>
  <c r="BI32"/>
  <c r="BH32"/>
  <c r="BG32"/>
  <c r="BF32"/>
  <c r="BE32"/>
  <c r="BD32"/>
  <c r="BC32"/>
  <c r="BB32"/>
  <c r="AW32"/>
  <c r="AX32"/>
  <c r="AY32"/>
  <c r="BJ27"/>
  <c r="BI27"/>
  <c r="BH27"/>
  <c r="BG27"/>
  <c r="BF27"/>
  <c r="BE27"/>
  <c r="BD27"/>
  <c r="BC27"/>
  <c r="BB27"/>
  <c r="AW27"/>
  <c r="AX27"/>
  <c r="AY27"/>
  <c r="AZ27"/>
  <c r="BJ25"/>
  <c r="BI25"/>
  <c r="BH25"/>
  <c r="BG25"/>
  <c r="BF25"/>
  <c r="BE25"/>
  <c r="BD25"/>
  <c r="BC25"/>
  <c r="BB25"/>
  <c r="AW25"/>
  <c r="AX25"/>
  <c r="AY25"/>
  <c r="BJ23"/>
  <c r="BI23"/>
  <c r="BH23"/>
  <c r="BG23"/>
  <c r="BF23"/>
  <c r="BE23"/>
  <c r="BD23"/>
  <c r="BC23"/>
  <c r="BB23"/>
  <c r="AW23"/>
  <c r="AX23"/>
  <c r="AY23"/>
  <c r="BJ18"/>
  <c r="BI18"/>
  <c r="BH18"/>
  <c r="BG18"/>
  <c r="BF18"/>
  <c r="BE18"/>
  <c r="BD18"/>
  <c r="BC18"/>
  <c r="BB18"/>
  <c r="AW18"/>
  <c r="AX18"/>
  <c r="AY18"/>
  <c r="AZ18"/>
  <c r="BJ16"/>
  <c r="BJ33" s="1"/>
  <c r="BI16"/>
  <c r="BI33" s="1"/>
  <c r="BH16"/>
  <c r="BH33" s="1"/>
  <c r="BG16"/>
  <c r="BG33" s="1"/>
  <c r="BF16"/>
  <c r="BF33" s="1"/>
  <c r="BE16"/>
  <c r="BE33" s="1"/>
  <c r="BD16"/>
  <c r="BD33" s="1"/>
  <c r="BC16"/>
  <c r="BC33" s="1"/>
  <c r="BB16"/>
  <c r="BB33" s="1"/>
  <c r="AW16"/>
  <c r="AW33" s="1"/>
  <c r="AX16"/>
  <c r="AX33" s="1"/>
  <c r="AY16"/>
  <c r="AY33" s="1"/>
  <c r="AG127" i="14"/>
  <c r="AH127"/>
  <c r="AI127"/>
  <c r="AJ127"/>
  <c r="AK127"/>
  <c r="AL127"/>
  <c r="AM127"/>
  <c r="AN127"/>
  <c r="AO127"/>
  <c r="AP127"/>
  <c r="AQ127"/>
  <c r="AR127"/>
  <c r="AS127"/>
  <c r="AT127"/>
  <c r="AU127"/>
  <c r="AV127"/>
  <c r="AF127"/>
  <c r="BJ125"/>
  <c r="BI125"/>
  <c r="BH125"/>
  <c r="BG125"/>
  <c r="BF125"/>
  <c r="BE125"/>
  <c r="BD125"/>
  <c r="BC125"/>
  <c r="BB125"/>
  <c r="AW125"/>
  <c r="AX125"/>
  <c r="AY125"/>
  <c r="BJ113"/>
  <c r="BI113"/>
  <c r="BH113"/>
  <c r="BG113"/>
  <c r="BF113"/>
  <c r="BE113"/>
  <c r="BD113"/>
  <c r="BC113"/>
  <c r="BB113"/>
  <c r="AW113"/>
  <c r="AX113"/>
  <c r="AY113"/>
  <c r="BJ84"/>
  <c r="BI84"/>
  <c r="BH84"/>
  <c r="BG84"/>
  <c r="BF84"/>
  <c r="BE84"/>
  <c r="BD84"/>
  <c r="BC84"/>
  <c r="BB84"/>
  <c r="AW84"/>
  <c r="AX84"/>
  <c r="AY84"/>
  <c r="BJ74"/>
  <c r="BI74"/>
  <c r="BH74"/>
  <c r="BG74"/>
  <c r="BF74"/>
  <c r="BE74"/>
  <c r="BD74"/>
  <c r="BC74"/>
  <c r="BB74"/>
  <c r="AW74"/>
  <c r="AX74"/>
  <c r="AY74"/>
  <c r="BJ55"/>
  <c r="BI55"/>
  <c r="BH55"/>
  <c r="BG55"/>
  <c r="BF55"/>
  <c r="BE55"/>
  <c r="BD55"/>
  <c r="BC55"/>
  <c r="BB55"/>
  <c r="AW55"/>
  <c r="AX55"/>
  <c r="AY55"/>
  <c r="BJ35"/>
  <c r="BI35"/>
  <c r="BH35"/>
  <c r="BG35"/>
  <c r="BF35"/>
  <c r="BE35"/>
  <c r="BD35"/>
  <c r="BC35"/>
  <c r="BB35"/>
  <c r="AY35"/>
  <c r="AX35"/>
  <c r="AW35"/>
  <c r="BJ26"/>
  <c r="BI26"/>
  <c r="BH26"/>
  <c r="BG26"/>
  <c r="BF26"/>
  <c r="BE26"/>
  <c r="BD26"/>
  <c r="BC26"/>
  <c r="BB26"/>
  <c r="AY26"/>
  <c r="AX26"/>
  <c r="AW26"/>
  <c r="BJ20"/>
  <c r="BI20"/>
  <c r="BI126" s="1"/>
  <c r="BH20"/>
  <c r="BH126" s="1"/>
  <c r="BG20"/>
  <c r="BG126" s="1"/>
  <c r="BF20"/>
  <c r="BF126" s="1"/>
  <c r="BE20"/>
  <c r="BE126" s="1"/>
  <c r="BD20"/>
  <c r="BD126" s="1"/>
  <c r="BC20"/>
  <c r="BC126" s="1"/>
  <c r="BB20"/>
  <c r="BB126" s="1"/>
  <c r="AY20"/>
  <c r="AY126" s="1"/>
  <c r="AX20"/>
  <c r="AX126" s="1"/>
  <c r="AW20"/>
  <c r="AW126" s="1"/>
  <c r="Y85"/>
  <c r="BJ26" i="15"/>
  <c r="BI26"/>
  <c r="BH26"/>
  <c r="BG26"/>
  <c r="BF26"/>
  <c r="BE26"/>
  <c r="BD26"/>
  <c r="BC26"/>
  <c r="BB26"/>
  <c r="AY26"/>
  <c r="AX26"/>
  <c r="AW26"/>
  <c r="BJ24"/>
  <c r="BI24"/>
  <c r="BH24"/>
  <c r="BG24"/>
  <c r="BF24"/>
  <c r="BE24"/>
  <c r="BD24"/>
  <c r="BC24"/>
  <c r="BB24"/>
  <c r="AY24"/>
  <c r="AX24"/>
  <c r="AW24"/>
  <c r="BJ22"/>
  <c r="BI22"/>
  <c r="BH22"/>
  <c r="BG22"/>
  <c r="BF22"/>
  <c r="BE22"/>
  <c r="BD22"/>
  <c r="BC22"/>
  <c r="BB22"/>
  <c r="AY22"/>
  <c r="AY27" s="1"/>
  <c r="AX22"/>
  <c r="AW22"/>
  <c r="BJ15"/>
  <c r="BJ27" s="1"/>
  <c r="BI15"/>
  <c r="BI27" s="1"/>
  <c r="BH15"/>
  <c r="BH27" s="1"/>
  <c r="BG15"/>
  <c r="BG27" s="1"/>
  <c r="BF15"/>
  <c r="BF27" s="1"/>
  <c r="BE15"/>
  <c r="BE27" s="1"/>
  <c r="BD15"/>
  <c r="BD27" s="1"/>
  <c r="BC15"/>
  <c r="BC27" s="1"/>
  <c r="BB15"/>
  <c r="BB27" s="1"/>
  <c r="AX15"/>
  <c r="AX27" s="1"/>
  <c r="AY15"/>
  <c r="AW15"/>
  <c r="AW27" s="1"/>
  <c r="AG28"/>
  <c r="AH28"/>
  <c r="AI28"/>
  <c r="AJ28"/>
  <c r="AK28"/>
  <c r="AL28"/>
  <c r="AM28"/>
  <c r="AN28"/>
  <c r="AO28"/>
  <c r="AP28"/>
  <c r="AQ28"/>
  <c r="AR28"/>
  <c r="AS28"/>
  <c r="AT28"/>
  <c r="AU28"/>
  <c r="AV28"/>
  <c r="AF28"/>
  <c r="AX160" i="3" l="1"/>
  <c r="BB160"/>
  <c r="BD160"/>
  <c r="BF160"/>
  <c r="BH160"/>
  <c r="BJ160"/>
  <c r="AY160"/>
  <c r="AW160"/>
  <c r="BC160"/>
  <c r="BE160"/>
  <c r="BG160"/>
  <c r="BI160"/>
  <c r="AV26" i="15"/>
  <c r="AU26"/>
  <c r="AT26"/>
  <c r="AS26"/>
  <c r="AR26"/>
  <c r="AQ26"/>
  <c r="AP26"/>
  <c r="AO26"/>
  <c r="AN26"/>
  <c r="AM26"/>
  <c r="AL26"/>
  <c r="AK26"/>
  <c r="AJ26"/>
  <c r="AI26"/>
  <c r="AH26"/>
  <c r="AG26"/>
  <c r="AF26"/>
  <c r="BA25"/>
  <c r="AE25"/>
  <c r="Y25"/>
  <c r="X25"/>
  <c r="W25"/>
  <c r="V25"/>
  <c r="U25"/>
  <c r="T25"/>
  <c r="S25"/>
  <c r="Q25"/>
  <c r="O25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BA23"/>
  <c r="AE23"/>
  <c r="Y23"/>
  <c r="X23"/>
  <c r="W23"/>
  <c r="V23"/>
  <c r="U23"/>
  <c r="T23"/>
  <c r="S23"/>
  <c r="Q23"/>
  <c r="O23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AV15"/>
  <c r="AV27" s="1"/>
  <c r="AU15"/>
  <c r="AU27" s="1"/>
  <c r="AT15"/>
  <c r="AT27" s="1"/>
  <c r="AS15"/>
  <c r="AS27" s="1"/>
  <c r="AR15"/>
  <c r="AR27" s="1"/>
  <c r="AQ15"/>
  <c r="AQ27" s="1"/>
  <c r="AP15"/>
  <c r="AP27" s="1"/>
  <c r="AO15"/>
  <c r="AO27" s="1"/>
  <c r="AN15"/>
  <c r="AN27" s="1"/>
  <c r="AM15"/>
  <c r="AM27" s="1"/>
  <c r="AL15"/>
  <c r="AL27" s="1"/>
  <c r="AK15"/>
  <c r="AK27" s="1"/>
  <c r="AJ15"/>
  <c r="AJ27" s="1"/>
  <c r="AI15"/>
  <c r="AI27" s="1"/>
  <c r="AH15"/>
  <c r="AH27" s="1"/>
  <c r="AG15"/>
  <c r="AG27" s="1"/>
  <c r="AF15"/>
  <c r="AF27" s="1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125" i="14"/>
  <c r="AU125"/>
  <c r="AT125"/>
  <c r="AS125"/>
  <c r="AR125"/>
  <c r="AQ125"/>
  <c r="AP125"/>
  <c r="AO125"/>
  <c r="AN125"/>
  <c r="AM125"/>
  <c r="AL125"/>
  <c r="AK125"/>
  <c r="AJ125"/>
  <c r="AI125"/>
  <c r="AH125"/>
  <c r="AG125"/>
  <c r="AF125"/>
  <c r="BA124"/>
  <c r="AE124"/>
  <c r="Y124"/>
  <c r="X124"/>
  <c r="W124"/>
  <c r="V124"/>
  <c r="U124"/>
  <c r="T124"/>
  <c r="S124"/>
  <c r="Q124"/>
  <c r="O124"/>
  <c r="BA123"/>
  <c r="AE123"/>
  <c r="Y123"/>
  <c r="X123"/>
  <c r="W123"/>
  <c r="V123"/>
  <c r="U123"/>
  <c r="T123"/>
  <c r="S123"/>
  <c r="Q123"/>
  <c r="O123"/>
  <c r="BA122"/>
  <c r="AE122"/>
  <c r="Y122"/>
  <c r="X122"/>
  <c r="W122"/>
  <c r="V122"/>
  <c r="U122"/>
  <c r="T122"/>
  <c r="S122"/>
  <c r="Q122"/>
  <c r="O122"/>
  <c r="BJ121"/>
  <c r="BJ126" s="1"/>
  <c r="AV121"/>
  <c r="AU121"/>
  <c r="AT121"/>
  <c r="AS121"/>
  <c r="AR121"/>
  <c r="AQ121"/>
  <c r="AP121"/>
  <c r="AO121"/>
  <c r="AN121"/>
  <c r="AM121"/>
  <c r="AL121"/>
  <c r="AK121"/>
  <c r="AJ121"/>
  <c r="AI121"/>
  <c r="AH121"/>
  <c r="AG121"/>
  <c r="AF121"/>
  <c r="BA120"/>
  <c r="AE120"/>
  <c r="Y120"/>
  <c r="X120"/>
  <c r="W120"/>
  <c r="V120"/>
  <c r="U120"/>
  <c r="T120"/>
  <c r="S120"/>
  <c r="Q120"/>
  <c r="O120"/>
  <c r="BA119"/>
  <c r="AE119"/>
  <c r="Y119"/>
  <c r="X119"/>
  <c r="W119"/>
  <c r="V119"/>
  <c r="U119"/>
  <c r="T119"/>
  <c r="S119"/>
  <c r="Q119"/>
  <c r="O119"/>
  <c r="BA118"/>
  <c r="AE118"/>
  <c r="Y118"/>
  <c r="X118"/>
  <c r="W118"/>
  <c r="V118"/>
  <c r="U118"/>
  <c r="T118"/>
  <c r="S118"/>
  <c r="Q118"/>
  <c r="O118"/>
  <c r="BA117"/>
  <c r="AE117"/>
  <c r="Y117"/>
  <c r="X117"/>
  <c r="W117"/>
  <c r="V117"/>
  <c r="U117"/>
  <c r="T117"/>
  <c r="S117"/>
  <c r="Q117"/>
  <c r="O117"/>
  <c r="BA116"/>
  <c r="AE116"/>
  <c r="Y116"/>
  <c r="X116"/>
  <c r="W116"/>
  <c r="V116"/>
  <c r="U116"/>
  <c r="T116"/>
  <c r="S116"/>
  <c r="Q116"/>
  <c r="O116"/>
  <c r="BA115"/>
  <c r="AE115"/>
  <c r="Y115"/>
  <c r="X115"/>
  <c r="W115"/>
  <c r="V115"/>
  <c r="U115"/>
  <c r="T115"/>
  <c r="S115"/>
  <c r="Q115"/>
  <c r="O115"/>
  <c r="BA114"/>
  <c r="AE114"/>
  <c r="Y114"/>
  <c r="X114"/>
  <c r="W114"/>
  <c r="V114"/>
  <c r="U114"/>
  <c r="T114"/>
  <c r="S114"/>
  <c r="Q114"/>
  <c r="O114"/>
  <c r="AV113"/>
  <c r="AU113"/>
  <c r="AT113"/>
  <c r="AS113"/>
  <c r="AR113"/>
  <c r="AQ113"/>
  <c r="AP113"/>
  <c r="AO113"/>
  <c r="AN113"/>
  <c r="AM113"/>
  <c r="AL113"/>
  <c r="AK113"/>
  <c r="AJ113"/>
  <c r="AI113"/>
  <c r="AH113"/>
  <c r="AG113"/>
  <c r="AF113"/>
  <c r="BA112"/>
  <c r="AE112"/>
  <c r="Y112"/>
  <c r="X112"/>
  <c r="W112"/>
  <c r="V112"/>
  <c r="U112"/>
  <c r="T112"/>
  <c r="S112"/>
  <c r="Q112"/>
  <c r="O112"/>
  <c r="BA111"/>
  <c r="AE111"/>
  <c r="Y111"/>
  <c r="X111"/>
  <c r="W111"/>
  <c r="V111"/>
  <c r="U111"/>
  <c r="T111"/>
  <c r="S111"/>
  <c r="Q111"/>
  <c r="O111"/>
  <c r="BA110"/>
  <c r="AE110"/>
  <c r="Y110"/>
  <c r="X110"/>
  <c r="W110"/>
  <c r="V110"/>
  <c r="U110"/>
  <c r="T110"/>
  <c r="S110"/>
  <c r="Q110"/>
  <c r="O110"/>
  <c r="BA109"/>
  <c r="AE109"/>
  <c r="Y109"/>
  <c r="X109"/>
  <c r="W109"/>
  <c r="V109"/>
  <c r="U109"/>
  <c r="T109"/>
  <c r="S109"/>
  <c r="Q109"/>
  <c r="O109"/>
  <c r="BA108"/>
  <c r="AE108"/>
  <c r="Y108"/>
  <c r="X108"/>
  <c r="W108"/>
  <c r="V108"/>
  <c r="U108"/>
  <c r="T108"/>
  <c r="S108"/>
  <c r="Q108"/>
  <c r="O108"/>
  <c r="BA107"/>
  <c r="AE107"/>
  <c r="Y107"/>
  <c r="X107"/>
  <c r="W107"/>
  <c r="V107"/>
  <c r="U107"/>
  <c r="T107"/>
  <c r="S107"/>
  <c r="Q107"/>
  <c r="O107"/>
  <c r="BA106"/>
  <c r="AE106"/>
  <c r="Y106"/>
  <c r="X106"/>
  <c r="W106"/>
  <c r="V106"/>
  <c r="U106"/>
  <c r="T106"/>
  <c r="S106"/>
  <c r="Q106"/>
  <c r="O106"/>
  <c r="BA105"/>
  <c r="AE105"/>
  <c r="Y105"/>
  <c r="X105"/>
  <c r="W105"/>
  <c r="V105"/>
  <c r="U105"/>
  <c r="T105"/>
  <c r="S105"/>
  <c r="Q105"/>
  <c r="O105"/>
  <c r="BA104"/>
  <c r="AE104"/>
  <c r="Y104"/>
  <c r="X104"/>
  <c r="W104"/>
  <c r="V104"/>
  <c r="U104"/>
  <c r="T104"/>
  <c r="S104"/>
  <c r="Q104"/>
  <c r="O104"/>
  <c r="BA103"/>
  <c r="AE103"/>
  <c r="Y103"/>
  <c r="X103"/>
  <c r="W103"/>
  <c r="V103"/>
  <c r="U103"/>
  <c r="T103"/>
  <c r="S103"/>
  <c r="Q103"/>
  <c r="O103"/>
  <c r="BA102"/>
  <c r="AE102"/>
  <c r="Y102"/>
  <c r="X102"/>
  <c r="W102"/>
  <c r="V102"/>
  <c r="U102"/>
  <c r="T102"/>
  <c r="S102"/>
  <c r="Q102"/>
  <c r="O102"/>
  <c r="BA101"/>
  <c r="AE101"/>
  <c r="Y101"/>
  <c r="X101"/>
  <c r="W101"/>
  <c r="V101"/>
  <c r="U101"/>
  <c r="T101"/>
  <c r="S101"/>
  <c r="Q101"/>
  <c r="O101"/>
  <c r="BA100"/>
  <c r="AE100"/>
  <c r="Y100"/>
  <c r="X100"/>
  <c r="W100"/>
  <c r="V100"/>
  <c r="U100"/>
  <c r="T100"/>
  <c r="S100"/>
  <c r="Q100"/>
  <c r="O100"/>
  <c r="BA99"/>
  <c r="AE99"/>
  <c r="Y99"/>
  <c r="X99"/>
  <c r="W99"/>
  <c r="V99"/>
  <c r="U99"/>
  <c r="T99"/>
  <c r="S99"/>
  <c r="Q99"/>
  <c r="O99"/>
  <c r="BA98"/>
  <c r="AE98"/>
  <c r="Y98"/>
  <c r="X98"/>
  <c r="W98"/>
  <c r="V98"/>
  <c r="U98"/>
  <c r="T98"/>
  <c r="S98"/>
  <c r="Q98"/>
  <c r="O98"/>
  <c r="BA97"/>
  <c r="AE97"/>
  <c r="Y97"/>
  <c r="X97"/>
  <c r="W97"/>
  <c r="V97"/>
  <c r="U97"/>
  <c r="T97"/>
  <c r="S97"/>
  <c r="Q97"/>
  <c r="O97"/>
  <c r="BA96"/>
  <c r="AE96"/>
  <c r="Y96"/>
  <c r="X96"/>
  <c r="W96"/>
  <c r="V96"/>
  <c r="U96"/>
  <c r="T96"/>
  <c r="S96"/>
  <c r="Q96"/>
  <c r="O96"/>
  <c r="BA95"/>
  <c r="AE95"/>
  <c r="Y95"/>
  <c r="X95"/>
  <c r="W95"/>
  <c r="V95"/>
  <c r="U95"/>
  <c r="T95"/>
  <c r="S95"/>
  <c r="Q95"/>
  <c r="O95"/>
  <c r="BA94"/>
  <c r="AE94"/>
  <c r="Y94"/>
  <c r="X94"/>
  <c r="W94"/>
  <c r="V94"/>
  <c r="U94"/>
  <c r="T94"/>
  <c r="S94"/>
  <c r="Q94"/>
  <c r="O94"/>
  <c r="BA93"/>
  <c r="AE93"/>
  <c r="Y93"/>
  <c r="X93"/>
  <c r="W93"/>
  <c r="V93"/>
  <c r="U93"/>
  <c r="T93"/>
  <c r="S93"/>
  <c r="Q93"/>
  <c r="O93"/>
  <c r="BA92"/>
  <c r="AE92"/>
  <c r="Y92"/>
  <c r="X92"/>
  <c r="W92"/>
  <c r="V92"/>
  <c r="U92"/>
  <c r="T92"/>
  <c r="S92"/>
  <c r="Q92"/>
  <c r="O92"/>
  <c r="BA91"/>
  <c r="AE91"/>
  <c r="Y91"/>
  <c r="X91"/>
  <c r="W91"/>
  <c r="V91"/>
  <c r="U91"/>
  <c r="T91"/>
  <c r="S91"/>
  <c r="Q91"/>
  <c r="O91"/>
  <c r="BA90"/>
  <c r="AE90"/>
  <c r="Y90"/>
  <c r="X90"/>
  <c r="W90"/>
  <c r="V90"/>
  <c r="U90"/>
  <c r="T90"/>
  <c r="S90"/>
  <c r="Q90"/>
  <c r="O90"/>
  <c r="BA89"/>
  <c r="AE89"/>
  <c r="Y89"/>
  <c r="X89"/>
  <c r="W89"/>
  <c r="V89"/>
  <c r="U89"/>
  <c r="T89"/>
  <c r="S89"/>
  <c r="Q89"/>
  <c r="O89"/>
  <c r="BA88"/>
  <c r="AE88"/>
  <c r="Y88"/>
  <c r="X88"/>
  <c r="W88"/>
  <c r="V88"/>
  <c r="U88"/>
  <c r="T88"/>
  <c r="S88"/>
  <c r="Q88"/>
  <c r="O88"/>
  <c r="BA87"/>
  <c r="AE87"/>
  <c r="Y87"/>
  <c r="X87"/>
  <c r="W87"/>
  <c r="V87"/>
  <c r="U87"/>
  <c r="T87"/>
  <c r="S87"/>
  <c r="Q87"/>
  <c r="O87"/>
  <c r="BA86"/>
  <c r="AE86"/>
  <c r="Y86"/>
  <c r="X86"/>
  <c r="W86"/>
  <c r="V86"/>
  <c r="U86"/>
  <c r="T86"/>
  <c r="S86"/>
  <c r="Q86"/>
  <c r="O86"/>
  <c r="BA85"/>
  <c r="AE85"/>
  <c r="X85"/>
  <c r="W85"/>
  <c r="V85"/>
  <c r="U85"/>
  <c r="T85"/>
  <c r="S85"/>
  <c r="Q85"/>
  <c r="O85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BA83"/>
  <c r="AE83"/>
  <c r="Y83"/>
  <c r="X83"/>
  <c r="W83"/>
  <c r="V83"/>
  <c r="U83"/>
  <c r="T83"/>
  <c r="S83"/>
  <c r="Q83"/>
  <c r="O83"/>
  <c r="BA82"/>
  <c r="AE82"/>
  <c r="Y82"/>
  <c r="X82"/>
  <c r="W82"/>
  <c r="V82"/>
  <c r="U82"/>
  <c r="T82"/>
  <c r="S82"/>
  <c r="Q82"/>
  <c r="O82"/>
  <c r="BA81"/>
  <c r="AE81"/>
  <c r="Y81"/>
  <c r="X81"/>
  <c r="W81"/>
  <c r="V81"/>
  <c r="U81"/>
  <c r="T81"/>
  <c r="S81"/>
  <c r="Q81"/>
  <c r="O81"/>
  <c r="BA80"/>
  <c r="AE80"/>
  <c r="Y80"/>
  <c r="X80"/>
  <c r="W80"/>
  <c r="V80"/>
  <c r="U80"/>
  <c r="T80"/>
  <c r="S80"/>
  <c r="Q80"/>
  <c r="O80"/>
  <c r="BA79"/>
  <c r="AE79"/>
  <c r="Y79"/>
  <c r="X79"/>
  <c r="W79"/>
  <c r="V79"/>
  <c r="U79"/>
  <c r="T79"/>
  <c r="S79"/>
  <c r="Q79"/>
  <c r="BA78"/>
  <c r="AE78"/>
  <c r="Y78"/>
  <c r="X78"/>
  <c r="W78"/>
  <c r="V78"/>
  <c r="U78"/>
  <c r="T78"/>
  <c r="S78"/>
  <c r="Q78"/>
  <c r="O78"/>
  <c r="BA77"/>
  <c r="AE77"/>
  <c r="Y77"/>
  <c r="X77"/>
  <c r="W77"/>
  <c r="V77"/>
  <c r="U77"/>
  <c r="T77"/>
  <c r="S77"/>
  <c r="Q77"/>
  <c r="BA76"/>
  <c r="AE76"/>
  <c r="Y76"/>
  <c r="X76"/>
  <c r="W76"/>
  <c r="V76"/>
  <c r="U76"/>
  <c r="T76"/>
  <c r="S76"/>
  <c r="Q76"/>
  <c r="O76"/>
  <c r="BA75"/>
  <c r="AE75"/>
  <c r="Y75"/>
  <c r="X75"/>
  <c r="W75"/>
  <c r="V75"/>
  <c r="U75"/>
  <c r="T75"/>
  <c r="S75"/>
  <c r="Q75"/>
  <c r="O75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BA73"/>
  <c r="AE73"/>
  <c r="Y73"/>
  <c r="X73"/>
  <c r="W73"/>
  <c r="V73"/>
  <c r="U73"/>
  <c r="T73"/>
  <c r="S73"/>
  <c r="Q73"/>
  <c r="O73"/>
  <c r="BA72"/>
  <c r="AE72"/>
  <c r="Y72"/>
  <c r="X72"/>
  <c r="W72"/>
  <c r="V72"/>
  <c r="U72"/>
  <c r="T72"/>
  <c r="S72"/>
  <c r="Q72"/>
  <c r="O72"/>
  <c r="BA71"/>
  <c r="AE71"/>
  <c r="Y71"/>
  <c r="X71"/>
  <c r="W71"/>
  <c r="V71"/>
  <c r="U71"/>
  <c r="T71"/>
  <c r="S71"/>
  <c r="Q71"/>
  <c r="O71"/>
  <c r="BA70"/>
  <c r="AE70"/>
  <c r="Y70"/>
  <c r="X70"/>
  <c r="W70"/>
  <c r="V70"/>
  <c r="U70"/>
  <c r="T70"/>
  <c r="S70"/>
  <c r="Q70"/>
  <c r="O70"/>
  <c r="BA69"/>
  <c r="AE69"/>
  <c r="Y69"/>
  <c r="X69"/>
  <c r="W69"/>
  <c r="V69"/>
  <c r="U69"/>
  <c r="T69"/>
  <c r="S69"/>
  <c r="Q69"/>
  <c r="O69"/>
  <c r="BA68"/>
  <c r="AE68"/>
  <c r="Y68"/>
  <c r="X68"/>
  <c r="W68"/>
  <c r="V68"/>
  <c r="U68"/>
  <c r="T68"/>
  <c r="S68"/>
  <c r="Q68"/>
  <c r="O68"/>
  <c r="BA67"/>
  <c r="AE67"/>
  <c r="Y67"/>
  <c r="X67"/>
  <c r="W67"/>
  <c r="V67"/>
  <c r="U67"/>
  <c r="T67"/>
  <c r="S67"/>
  <c r="Q67"/>
  <c r="O67"/>
  <c r="BA66"/>
  <c r="AE66"/>
  <c r="Y66"/>
  <c r="X66"/>
  <c r="W66"/>
  <c r="V66"/>
  <c r="U66"/>
  <c r="T66"/>
  <c r="S66"/>
  <c r="Q66"/>
  <c r="O66"/>
  <c r="BA65"/>
  <c r="AE65"/>
  <c r="Y65"/>
  <c r="X65"/>
  <c r="W65"/>
  <c r="V65"/>
  <c r="U65"/>
  <c r="T65"/>
  <c r="S65"/>
  <c r="Q65"/>
  <c r="O65"/>
  <c r="BA64"/>
  <c r="AE64"/>
  <c r="Y64"/>
  <c r="X64"/>
  <c r="W64"/>
  <c r="V64"/>
  <c r="U64"/>
  <c r="T64"/>
  <c r="S64"/>
  <c r="Q64"/>
  <c r="O64"/>
  <c r="BA63"/>
  <c r="AE63"/>
  <c r="Y63"/>
  <c r="X63"/>
  <c r="W63"/>
  <c r="V63"/>
  <c r="U63"/>
  <c r="T63"/>
  <c r="S63"/>
  <c r="Q63"/>
  <c r="O63"/>
  <c r="BA62"/>
  <c r="AE62"/>
  <c r="Y62"/>
  <c r="X62"/>
  <c r="W62"/>
  <c r="V62"/>
  <c r="U62"/>
  <c r="T62"/>
  <c r="S62"/>
  <c r="Q62"/>
  <c r="O62"/>
  <c r="BA61"/>
  <c r="AE61"/>
  <c r="Y61"/>
  <c r="X61"/>
  <c r="W61"/>
  <c r="V61"/>
  <c r="U61"/>
  <c r="T61"/>
  <c r="S61"/>
  <c r="Q61"/>
  <c r="O61"/>
  <c r="BA60"/>
  <c r="AE60"/>
  <c r="Y60"/>
  <c r="X60"/>
  <c r="W60"/>
  <c r="V60"/>
  <c r="U60"/>
  <c r="T60"/>
  <c r="S60"/>
  <c r="Q60"/>
  <c r="O60"/>
  <c r="BA59"/>
  <c r="AE59"/>
  <c r="Y59"/>
  <c r="X59"/>
  <c r="W59"/>
  <c r="V59"/>
  <c r="U59"/>
  <c r="T59"/>
  <c r="S59"/>
  <c r="Q59"/>
  <c r="O59"/>
  <c r="BA58"/>
  <c r="AE58"/>
  <c r="Y58"/>
  <c r="X58"/>
  <c r="W58"/>
  <c r="V58"/>
  <c r="U58"/>
  <c r="T58"/>
  <c r="S58"/>
  <c r="Q58"/>
  <c r="O58"/>
  <c r="BA57"/>
  <c r="AE57"/>
  <c r="Y57"/>
  <c r="X57"/>
  <c r="W57"/>
  <c r="V57"/>
  <c r="U57"/>
  <c r="T57"/>
  <c r="S57"/>
  <c r="Q57"/>
  <c r="O57"/>
  <c r="BA56"/>
  <c r="AE56"/>
  <c r="Y56"/>
  <c r="X56"/>
  <c r="W56"/>
  <c r="V56"/>
  <c r="U56"/>
  <c r="T56"/>
  <c r="S56"/>
  <c r="Q56"/>
  <c r="O56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BA54"/>
  <c r="AE54"/>
  <c r="Y54"/>
  <c r="X54"/>
  <c r="W54"/>
  <c r="V54"/>
  <c r="U54"/>
  <c r="T54"/>
  <c r="S54"/>
  <c r="Q54"/>
  <c r="O54"/>
  <c r="BA53"/>
  <c r="AE53"/>
  <c r="Y53"/>
  <c r="X53"/>
  <c r="W53"/>
  <c r="V53"/>
  <c r="U53"/>
  <c r="T53"/>
  <c r="S53"/>
  <c r="Q53"/>
  <c r="O53"/>
  <c r="BA52"/>
  <c r="AE52"/>
  <c r="Y52"/>
  <c r="X52"/>
  <c r="W52"/>
  <c r="V52"/>
  <c r="U52"/>
  <c r="T52"/>
  <c r="S52"/>
  <c r="Q52"/>
  <c r="O52"/>
  <c r="BA51"/>
  <c r="AE51"/>
  <c r="Y51"/>
  <c r="X51"/>
  <c r="W51"/>
  <c r="V51"/>
  <c r="U51"/>
  <c r="T51"/>
  <c r="S51"/>
  <c r="Q51"/>
  <c r="O51"/>
  <c r="BA50"/>
  <c r="AE50"/>
  <c r="Y50"/>
  <c r="X50"/>
  <c r="W50"/>
  <c r="V50"/>
  <c r="U50"/>
  <c r="T50"/>
  <c r="S50"/>
  <c r="Q50"/>
  <c r="O50"/>
  <c r="BA49"/>
  <c r="AE49"/>
  <c r="Y49"/>
  <c r="X49"/>
  <c r="W49"/>
  <c r="V49"/>
  <c r="U49"/>
  <c r="T49"/>
  <c r="S49"/>
  <c r="Q49"/>
  <c r="O49"/>
  <c r="BA48"/>
  <c r="AE48"/>
  <c r="Y48"/>
  <c r="X48"/>
  <c r="W48"/>
  <c r="V48"/>
  <c r="U48"/>
  <c r="T48"/>
  <c r="S48"/>
  <c r="Q48"/>
  <c r="O48"/>
  <c r="BA47"/>
  <c r="AE47"/>
  <c r="Y47"/>
  <c r="X47"/>
  <c r="W47"/>
  <c r="V47"/>
  <c r="U47"/>
  <c r="T47"/>
  <c r="S47"/>
  <c r="Q47"/>
  <c r="O47"/>
  <c r="BA46"/>
  <c r="AE46"/>
  <c r="Y46"/>
  <c r="X46"/>
  <c r="W46"/>
  <c r="V46"/>
  <c r="U46"/>
  <c r="T46"/>
  <c r="S46"/>
  <c r="Q46"/>
  <c r="O46"/>
  <c r="BA45"/>
  <c r="AE45"/>
  <c r="Y45"/>
  <c r="X45"/>
  <c r="W45"/>
  <c r="V45"/>
  <c r="U45"/>
  <c r="T45"/>
  <c r="S45"/>
  <c r="Q45"/>
  <c r="O45"/>
  <c r="BA44"/>
  <c r="AE44"/>
  <c r="Y44"/>
  <c r="X44"/>
  <c r="W44"/>
  <c r="V44"/>
  <c r="U44"/>
  <c r="T44"/>
  <c r="S44"/>
  <c r="Q44"/>
  <c r="O44"/>
  <c r="BA43"/>
  <c r="AE43"/>
  <c r="Y43"/>
  <c r="X43"/>
  <c r="W43"/>
  <c r="V43"/>
  <c r="U43"/>
  <c r="T43"/>
  <c r="S43"/>
  <c r="Q43"/>
  <c r="O43"/>
  <c r="BA42"/>
  <c r="AE42"/>
  <c r="Y42"/>
  <c r="X42"/>
  <c r="W42"/>
  <c r="V42"/>
  <c r="U42"/>
  <c r="T42"/>
  <c r="S42"/>
  <c r="Q42"/>
  <c r="O42"/>
  <c r="BA41"/>
  <c r="AE41"/>
  <c r="Y41"/>
  <c r="X41"/>
  <c r="W41"/>
  <c r="V41"/>
  <c r="U41"/>
  <c r="T41"/>
  <c r="S41"/>
  <c r="Q41"/>
  <c r="O41"/>
  <c r="BA40"/>
  <c r="AE40"/>
  <c r="Y40"/>
  <c r="X40"/>
  <c r="W40"/>
  <c r="V40"/>
  <c r="U40"/>
  <c r="T40"/>
  <c r="S40"/>
  <c r="Q40"/>
  <c r="O40"/>
  <c r="BA39"/>
  <c r="AE39"/>
  <c r="Y39"/>
  <c r="X39"/>
  <c r="W39"/>
  <c r="V39"/>
  <c r="U39"/>
  <c r="T39"/>
  <c r="S39"/>
  <c r="Q39"/>
  <c r="O39"/>
  <c r="BA38"/>
  <c r="AE38"/>
  <c r="Y38"/>
  <c r="X38"/>
  <c r="W38"/>
  <c r="V38"/>
  <c r="U38"/>
  <c r="T38"/>
  <c r="S38"/>
  <c r="Q38"/>
  <c r="O38"/>
  <c r="BA37"/>
  <c r="AE37"/>
  <c r="Y37"/>
  <c r="X37"/>
  <c r="W37"/>
  <c r="V37"/>
  <c r="U37"/>
  <c r="T37"/>
  <c r="S37"/>
  <c r="Q37"/>
  <c r="O37"/>
  <c r="BA36"/>
  <c r="AE36"/>
  <c r="Y36"/>
  <c r="X36"/>
  <c r="W36"/>
  <c r="V36"/>
  <c r="U36"/>
  <c r="T36"/>
  <c r="S36"/>
  <c r="Q36"/>
  <c r="O36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BA34"/>
  <c r="AE34"/>
  <c r="Y34"/>
  <c r="X34"/>
  <c r="W34"/>
  <c r="V34"/>
  <c r="U34"/>
  <c r="T34"/>
  <c r="S34"/>
  <c r="Q34"/>
  <c r="O34"/>
  <c r="BA33"/>
  <c r="AE33"/>
  <c r="Y33"/>
  <c r="X33"/>
  <c r="W33"/>
  <c r="V33"/>
  <c r="U33"/>
  <c r="T33"/>
  <c r="S33"/>
  <c r="Q33"/>
  <c r="O33"/>
  <c r="BA32"/>
  <c r="AE32"/>
  <c r="Y32"/>
  <c r="X32"/>
  <c r="W32"/>
  <c r="V32"/>
  <c r="U32"/>
  <c r="T32"/>
  <c r="S32"/>
  <c r="Q32"/>
  <c r="O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32" i="13"/>
  <c r="AU32"/>
  <c r="AT32"/>
  <c r="AS32"/>
  <c r="AR32"/>
  <c r="AQ32"/>
  <c r="AP32"/>
  <c r="AO32"/>
  <c r="AN32"/>
  <c r="AM32"/>
  <c r="AL32"/>
  <c r="AK32"/>
  <c r="AJ32"/>
  <c r="AI32"/>
  <c r="AH32"/>
  <c r="AG32"/>
  <c r="AF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BA26"/>
  <c r="AE26"/>
  <c r="Y26"/>
  <c r="X26"/>
  <c r="W26"/>
  <c r="V26"/>
  <c r="U26"/>
  <c r="T26"/>
  <c r="S26"/>
  <c r="Q26"/>
  <c r="O26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BA24"/>
  <c r="AE24"/>
  <c r="Y24"/>
  <c r="X24"/>
  <c r="W24"/>
  <c r="V24"/>
  <c r="U24"/>
  <c r="T24"/>
  <c r="S24"/>
  <c r="Q24"/>
  <c r="O24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BA17"/>
  <c r="AE17"/>
  <c r="Y17"/>
  <c r="X17"/>
  <c r="W17"/>
  <c r="V17"/>
  <c r="U17"/>
  <c r="T17"/>
  <c r="S17"/>
  <c r="Q17"/>
  <c r="AV16"/>
  <c r="AV33" s="1"/>
  <c r="AU16"/>
  <c r="AT16"/>
  <c r="AT33" s="1"/>
  <c r="AS16"/>
  <c r="AR16"/>
  <c r="AR33" s="1"/>
  <c r="AQ16"/>
  <c r="AP16"/>
  <c r="AP33" s="1"/>
  <c r="AO16"/>
  <c r="AN16"/>
  <c r="AN33" s="1"/>
  <c r="AM16"/>
  <c r="AL16"/>
  <c r="AL33" s="1"/>
  <c r="AK16"/>
  <c r="AJ16"/>
  <c r="AJ33" s="1"/>
  <c r="AI16"/>
  <c r="AH16"/>
  <c r="AH33" s="1"/>
  <c r="AG16"/>
  <c r="AF16"/>
  <c r="AF33" s="1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20" i="12"/>
  <c r="AU20"/>
  <c r="AT20"/>
  <c r="AS20"/>
  <c r="AR20"/>
  <c r="AQ20"/>
  <c r="AP20"/>
  <c r="AO20"/>
  <c r="AN20"/>
  <c r="AM20"/>
  <c r="AL20"/>
  <c r="AK20"/>
  <c r="AJ20"/>
  <c r="AI20"/>
  <c r="AH20"/>
  <c r="AG20"/>
  <c r="AF20"/>
  <c r="BA19"/>
  <c r="AE19"/>
  <c r="Y19"/>
  <c r="X19"/>
  <c r="W19"/>
  <c r="V19"/>
  <c r="U19"/>
  <c r="T19"/>
  <c r="S19"/>
  <c r="Q19"/>
  <c r="O19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BA17"/>
  <c r="AE17"/>
  <c r="Y17"/>
  <c r="X17"/>
  <c r="W17"/>
  <c r="V17"/>
  <c r="U17"/>
  <c r="T17"/>
  <c r="S17"/>
  <c r="Q17"/>
  <c r="O17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AV12"/>
  <c r="AU12"/>
  <c r="AU21" s="1"/>
  <c r="AT12"/>
  <c r="AS12"/>
  <c r="AS21" s="1"/>
  <c r="AR12"/>
  <c r="AQ12"/>
  <c r="AQ21" s="1"/>
  <c r="AP12"/>
  <c r="AO12"/>
  <c r="AO21" s="1"/>
  <c r="AN12"/>
  <c r="AM12"/>
  <c r="AM21" s="1"/>
  <c r="AL12"/>
  <c r="AK12"/>
  <c r="AK21" s="1"/>
  <c r="AJ12"/>
  <c r="AI12"/>
  <c r="AI21" s="1"/>
  <c r="AH12"/>
  <c r="AG12"/>
  <c r="AG21" s="1"/>
  <c r="AF12"/>
  <c r="BA11"/>
  <c r="AE11"/>
  <c r="Y11"/>
  <c r="X11"/>
  <c r="W11"/>
  <c r="V11"/>
  <c r="U11"/>
  <c r="T11"/>
  <c r="S11"/>
  <c r="Q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34" i="11"/>
  <c r="AU34"/>
  <c r="AT34"/>
  <c r="AS34"/>
  <c r="AR34"/>
  <c r="AQ34"/>
  <c r="AP34"/>
  <c r="AO34"/>
  <c r="AN34"/>
  <c r="AM34"/>
  <c r="AL34"/>
  <c r="AK34"/>
  <c r="AJ34"/>
  <c r="AI34"/>
  <c r="AH34"/>
  <c r="AG34"/>
  <c r="AF34"/>
  <c r="BA33"/>
  <c r="AE33"/>
  <c r="Y33"/>
  <c r="X33"/>
  <c r="W33"/>
  <c r="V33"/>
  <c r="U33"/>
  <c r="T33"/>
  <c r="S33"/>
  <c r="Q33"/>
  <c r="O33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BA26"/>
  <c r="AE26"/>
  <c r="Y26"/>
  <c r="X26"/>
  <c r="W26"/>
  <c r="V26"/>
  <c r="U26"/>
  <c r="T26"/>
  <c r="S26"/>
  <c r="Q26"/>
  <c r="O26"/>
  <c r="AV25"/>
  <c r="AV35" s="1"/>
  <c r="AU25"/>
  <c r="AU35" s="1"/>
  <c r="AT25"/>
  <c r="AT35" s="1"/>
  <c r="AS25"/>
  <c r="AS35" s="1"/>
  <c r="AR25"/>
  <c r="AR35" s="1"/>
  <c r="AQ25"/>
  <c r="AQ35" s="1"/>
  <c r="AP25"/>
  <c r="AP35" s="1"/>
  <c r="AO25"/>
  <c r="AO35" s="1"/>
  <c r="AN25"/>
  <c r="AN35" s="1"/>
  <c r="AM25"/>
  <c r="AM35" s="1"/>
  <c r="AL25"/>
  <c r="AL35" s="1"/>
  <c r="AK25"/>
  <c r="AK35" s="1"/>
  <c r="AJ25"/>
  <c r="AJ35" s="1"/>
  <c r="AI25"/>
  <c r="AI35" s="1"/>
  <c r="AH25"/>
  <c r="AH35" s="1"/>
  <c r="AG25"/>
  <c r="AG35" s="1"/>
  <c r="AF25"/>
  <c r="AF35" s="1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46" i="10"/>
  <c r="AU46"/>
  <c r="AT46"/>
  <c r="AS46"/>
  <c r="AR46"/>
  <c r="AQ46"/>
  <c r="AP46"/>
  <c r="AO46"/>
  <c r="AN46"/>
  <c r="AM46"/>
  <c r="AL46"/>
  <c r="AK46"/>
  <c r="AJ46"/>
  <c r="AI46"/>
  <c r="AH46"/>
  <c r="AG46"/>
  <c r="AF46"/>
  <c r="BA45"/>
  <c r="AE45"/>
  <c r="Y45"/>
  <c r="X45"/>
  <c r="W45"/>
  <c r="V45"/>
  <c r="U45"/>
  <c r="T45"/>
  <c r="S45"/>
  <c r="Q45"/>
  <c r="BA44"/>
  <c r="AE44"/>
  <c r="Y44"/>
  <c r="X44"/>
  <c r="W44"/>
  <c r="V44"/>
  <c r="U44"/>
  <c r="T44"/>
  <c r="S44"/>
  <c r="Q44"/>
  <c r="O44"/>
  <c r="BA43"/>
  <c r="AE43"/>
  <c r="Y43"/>
  <c r="X43"/>
  <c r="W43"/>
  <c r="V43"/>
  <c r="U43"/>
  <c r="T43"/>
  <c r="S43"/>
  <c r="Q43"/>
  <c r="O43"/>
  <c r="BA42"/>
  <c r="AE42"/>
  <c r="Y42"/>
  <c r="X42"/>
  <c r="W42"/>
  <c r="V42"/>
  <c r="U42"/>
  <c r="T42"/>
  <c r="S42"/>
  <c r="Q42"/>
  <c r="O42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BA40"/>
  <c r="AE40"/>
  <c r="Y40"/>
  <c r="X40"/>
  <c r="W40"/>
  <c r="V40"/>
  <c r="U40"/>
  <c r="T40"/>
  <c r="S40"/>
  <c r="Q40"/>
  <c r="O40"/>
  <c r="BA39"/>
  <c r="AE39"/>
  <c r="Y39"/>
  <c r="X39"/>
  <c r="W39"/>
  <c r="V39"/>
  <c r="U39"/>
  <c r="T39"/>
  <c r="S39"/>
  <c r="Q39"/>
  <c r="O39"/>
  <c r="BA38"/>
  <c r="AE38"/>
  <c r="Y38"/>
  <c r="X38"/>
  <c r="W38"/>
  <c r="V38"/>
  <c r="U38"/>
  <c r="T38"/>
  <c r="S38"/>
  <c r="Q38"/>
  <c r="O38"/>
  <c r="BA37"/>
  <c r="AE37"/>
  <c r="Y37"/>
  <c r="X37"/>
  <c r="W37"/>
  <c r="V37"/>
  <c r="U37"/>
  <c r="T37"/>
  <c r="S37"/>
  <c r="Q37"/>
  <c r="O37"/>
  <c r="BA36"/>
  <c r="AE36"/>
  <c r="Y36"/>
  <c r="X36"/>
  <c r="W36"/>
  <c r="V36"/>
  <c r="U36"/>
  <c r="T36"/>
  <c r="S36"/>
  <c r="Q36"/>
  <c r="O36"/>
  <c r="BA35"/>
  <c r="AE35"/>
  <c r="Y35"/>
  <c r="X35"/>
  <c r="W35"/>
  <c r="V35"/>
  <c r="U35"/>
  <c r="T35"/>
  <c r="S35"/>
  <c r="Q35"/>
  <c r="O35"/>
  <c r="BA34"/>
  <c r="AE34"/>
  <c r="Y34"/>
  <c r="X34"/>
  <c r="W34"/>
  <c r="V34"/>
  <c r="U34"/>
  <c r="T34"/>
  <c r="S34"/>
  <c r="Q34"/>
  <c r="O34"/>
  <c r="AV33"/>
  <c r="AU33"/>
  <c r="AU47" s="1"/>
  <c r="AT33"/>
  <c r="AS33"/>
  <c r="AS47" s="1"/>
  <c r="AR33"/>
  <c r="AQ33"/>
  <c r="AQ47" s="1"/>
  <c r="AP33"/>
  <c r="AO33"/>
  <c r="AO47" s="1"/>
  <c r="AN33"/>
  <c r="AM33"/>
  <c r="AM47" s="1"/>
  <c r="AL33"/>
  <c r="AK33"/>
  <c r="AK47" s="1"/>
  <c r="AJ33"/>
  <c r="AI33"/>
  <c r="AI47" s="1"/>
  <c r="AH33"/>
  <c r="AG33"/>
  <c r="AG47" s="1"/>
  <c r="AF33"/>
  <c r="BA32"/>
  <c r="AE32"/>
  <c r="Y32"/>
  <c r="X32"/>
  <c r="W32"/>
  <c r="V32"/>
  <c r="U32"/>
  <c r="T32"/>
  <c r="S32"/>
  <c r="Q32"/>
  <c r="O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BA26"/>
  <c r="AE26"/>
  <c r="Y26"/>
  <c r="X26"/>
  <c r="W26"/>
  <c r="V26"/>
  <c r="U26"/>
  <c r="T26"/>
  <c r="S26"/>
  <c r="Q26"/>
  <c r="O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19" i="9"/>
  <c r="AU19"/>
  <c r="AT19"/>
  <c r="AS19"/>
  <c r="AR19"/>
  <c r="AQ19"/>
  <c r="AP19"/>
  <c r="AO19"/>
  <c r="AN19"/>
  <c r="AM19"/>
  <c r="AL19"/>
  <c r="AK19"/>
  <c r="AJ19"/>
  <c r="AI19"/>
  <c r="AH19"/>
  <c r="AG19"/>
  <c r="AF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AV13"/>
  <c r="AV20" s="1"/>
  <c r="AU13"/>
  <c r="AU20" s="1"/>
  <c r="AT13"/>
  <c r="AT20" s="1"/>
  <c r="AS13"/>
  <c r="AS20" s="1"/>
  <c r="AR13"/>
  <c r="AR20" s="1"/>
  <c r="AQ13"/>
  <c r="AQ20" s="1"/>
  <c r="AP13"/>
  <c r="AP20" s="1"/>
  <c r="AO13"/>
  <c r="AO20" s="1"/>
  <c r="AN13"/>
  <c r="AN20" s="1"/>
  <c r="AM13"/>
  <c r="AM20" s="1"/>
  <c r="AL13"/>
  <c r="AL20" s="1"/>
  <c r="AK13"/>
  <c r="AK20" s="1"/>
  <c r="AJ13"/>
  <c r="AJ20" s="1"/>
  <c r="AI13"/>
  <c r="AI20" s="1"/>
  <c r="AH13"/>
  <c r="AH20" s="1"/>
  <c r="AG13"/>
  <c r="AG20" s="1"/>
  <c r="AF13"/>
  <c r="AF20" s="1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81" i="8"/>
  <c r="AU81"/>
  <c r="AT81"/>
  <c r="AS81"/>
  <c r="AR81"/>
  <c r="AQ81"/>
  <c r="AP81"/>
  <c r="AO81"/>
  <c r="AN81"/>
  <c r="AM81"/>
  <c r="AL81"/>
  <c r="AK81"/>
  <c r="AJ81"/>
  <c r="AI81"/>
  <c r="AH81"/>
  <c r="AG81"/>
  <c r="AF81"/>
  <c r="BA80"/>
  <c r="AE80"/>
  <c r="Y80"/>
  <c r="X80"/>
  <c r="W80"/>
  <c r="V80"/>
  <c r="U80"/>
  <c r="T80"/>
  <c r="S80"/>
  <c r="Q80"/>
  <c r="O80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BA78"/>
  <c r="AE78"/>
  <c r="Y78"/>
  <c r="X78"/>
  <c r="W78"/>
  <c r="V78"/>
  <c r="U78"/>
  <c r="T78"/>
  <c r="S78"/>
  <c r="Q78"/>
  <c r="O78"/>
  <c r="BA77"/>
  <c r="AE77"/>
  <c r="Y77"/>
  <c r="X77"/>
  <c r="W77"/>
  <c r="V77"/>
  <c r="U77"/>
  <c r="T77"/>
  <c r="S77"/>
  <c r="Q77"/>
  <c r="O77"/>
  <c r="BA76"/>
  <c r="AE76"/>
  <c r="Y76"/>
  <c r="X76"/>
  <c r="W76"/>
  <c r="V76"/>
  <c r="U76"/>
  <c r="T76"/>
  <c r="S76"/>
  <c r="Q76"/>
  <c r="O76"/>
  <c r="BA75"/>
  <c r="AE75"/>
  <c r="Y75"/>
  <c r="X75"/>
  <c r="W75"/>
  <c r="V75"/>
  <c r="U75"/>
  <c r="T75"/>
  <c r="S75"/>
  <c r="Q75"/>
  <c r="O75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BA73"/>
  <c r="AE73"/>
  <c r="Y73"/>
  <c r="X73"/>
  <c r="W73"/>
  <c r="V73"/>
  <c r="U73"/>
  <c r="T73"/>
  <c r="S73"/>
  <c r="Q73"/>
  <c r="O73"/>
  <c r="BA72"/>
  <c r="AE72"/>
  <c r="Y72"/>
  <c r="X72"/>
  <c r="W72"/>
  <c r="V72"/>
  <c r="U72"/>
  <c r="T72"/>
  <c r="S72"/>
  <c r="Q72"/>
  <c r="O72"/>
  <c r="BA71"/>
  <c r="AE71"/>
  <c r="Y71"/>
  <c r="X71"/>
  <c r="W71"/>
  <c r="V71"/>
  <c r="U71"/>
  <c r="T71"/>
  <c r="S71"/>
  <c r="Q71"/>
  <c r="O71"/>
  <c r="BA70"/>
  <c r="AE70"/>
  <c r="Y70"/>
  <c r="X70"/>
  <c r="W70"/>
  <c r="V70"/>
  <c r="U70"/>
  <c r="T70"/>
  <c r="S70"/>
  <c r="Q70"/>
  <c r="O70"/>
  <c r="BA69"/>
  <c r="AE69"/>
  <c r="Y69"/>
  <c r="X69"/>
  <c r="W69"/>
  <c r="V69"/>
  <c r="U69"/>
  <c r="T69"/>
  <c r="S69"/>
  <c r="Q69"/>
  <c r="O69"/>
  <c r="BA68"/>
  <c r="AE68"/>
  <c r="Y68"/>
  <c r="X68"/>
  <c r="W68"/>
  <c r="V68"/>
  <c r="U68"/>
  <c r="T68"/>
  <c r="S68"/>
  <c r="Q68"/>
  <c r="BA67"/>
  <c r="AE67"/>
  <c r="Y67"/>
  <c r="X67"/>
  <c r="W67"/>
  <c r="V67"/>
  <c r="U67"/>
  <c r="T67"/>
  <c r="S67"/>
  <c r="Q67"/>
  <c r="O67"/>
  <c r="BA66"/>
  <c r="AE66"/>
  <c r="Y66"/>
  <c r="X66"/>
  <c r="W66"/>
  <c r="V66"/>
  <c r="U66"/>
  <c r="T66"/>
  <c r="S66"/>
  <c r="Q66"/>
  <c r="O66"/>
  <c r="BA65"/>
  <c r="AE65"/>
  <c r="Y65"/>
  <c r="X65"/>
  <c r="W65"/>
  <c r="V65"/>
  <c r="U65"/>
  <c r="T65"/>
  <c r="S65"/>
  <c r="Q65"/>
  <c r="O65"/>
  <c r="BA64"/>
  <c r="AE64"/>
  <c r="Y64"/>
  <c r="X64"/>
  <c r="W64"/>
  <c r="V64"/>
  <c r="U64"/>
  <c r="T64"/>
  <c r="S64"/>
  <c r="Q64"/>
  <c r="O64"/>
  <c r="BA63"/>
  <c r="AE63"/>
  <c r="Y63"/>
  <c r="X63"/>
  <c r="W63"/>
  <c r="V63"/>
  <c r="U63"/>
  <c r="T63"/>
  <c r="S63"/>
  <c r="Q63"/>
  <c r="O63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BA61"/>
  <c r="AE61"/>
  <c r="Y61"/>
  <c r="X61"/>
  <c r="W61"/>
  <c r="V61"/>
  <c r="U61"/>
  <c r="T61"/>
  <c r="S61"/>
  <c r="Q61"/>
  <c r="O61"/>
  <c r="BA60"/>
  <c r="AE60"/>
  <c r="Y60"/>
  <c r="X60"/>
  <c r="W60"/>
  <c r="V60"/>
  <c r="U60"/>
  <c r="T60"/>
  <c r="S60"/>
  <c r="Q60"/>
  <c r="O60"/>
  <c r="BA59"/>
  <c r="AE59"/>
  <c r="Y59"/>
  <c r="X59"/>
  <c r="W59"/>
  <c r="V59"/>
  <c r="U59"/>
  <c r="T59"/>
  <c r="S59"/>
  <c r="Q59"/>
  <c r="O59"/>
  <c r="BA58"/>
  <c r="AE58"/>
  <c r="Y58"/>
  <c r="X58"/>
  <c r="W58"/>
  <c r="V58"/>
  <c r="U58"/>
  <c r="T58"/>
  <c r="S58"/>
  <c r="Q58"/>
  <c r="O58"/>
  <c r="BA57"/>
  <c r="AE57"/>
  <c r="Y57"/>
  <c r="X57"/>
  <c r="W57"/>
  <c r="V57"/>
  <c r="U57"/>
  <c r="T57"/>
  <c r="S57"/>
  <c r="Q57"/>
  <c r="O57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BA55"/>
  <c r="AE55"/>
  <c r="Y55"/>
  <c r="X55"/>
  <c r="W55"/>
  <c r="V55"/>
  <c r="U55"/>
  <c r="T55"/>
  <c r="S55"/>
  <c r="Q55"/>
  <c r="O55"/>
  <c r="BA54"/>
  <c r="AE54"/>
  <c r="Y54"/>
  <c r="X54"/>
  <c r="W54"/>
  <c r="V54"/>
  <c r="U54"/>
  <c r="T54"/>
  <c r="S54"/>
  <c r="Q54"/>
  <c r="O54"/>
  <c r="BA53"/>
  <c r="AE53"/>
  <c r="Y53"/>
  <c r="X53"/>
  <c r="W53"/>
  <c r="V53"/>
  <c r="U53"/>
  <c r="T53"/>
  <c r="S53"/>
  <c r="Q53"/>
  <c r="O53"/>
  <c r="BA52"/>
  <c r="AE52"/>
  <c r="Y52"/>
  <c r="X52"/>
  <c r="W52"/>
  <c r="V52"/>
  <c r="U52"/>
  <c r="T52"/>
  <c r="S52"/>
  <c r="Q52"/>
  <c r="O52"/>
  <c r="BA51"/>
  <c r="AE51"/>
  <c r="Y51"/>
  <c r="X51"/>
  <c r="W51"/>
  <c r="V51"/>
  <c r="U51"/>
  <c r="T51"/>
  <c r="S51"/>
  <c r="Q51"/>
  <c r="O51"/>
  <c r="BA50"/>
  <c r="AE50"/>
  <c r="Y50"/>
  <c r="X50"/>
  <c r="W50"/>
  <c r="V50"/>
  <c r="U50"/>
  <c r="T50"/>
  <c r="S50"/>
  <c r="Q50"/>
  <c r="O50"/>
  <c r="BA49"/>
  <c r="AE49"/>
  <c r="Y49"/>
  <c r="X49"/>
  <c r="W49"/>
  <c r="V49"/>
  <c r="U49"/>
  <c r="T49"/>
  <c r="S49"/>
  <c r="Q49"/>
  <c r="O49"/>
  <c r="BA48"/>
  <c r="AE48"/>
  <c r="Y48"/>
  <c r="X48"/>
  <c r="W48"/>
  <c r="V48"/>
  <c r="U48"/>
  <c r="T48"/>
  <c r="S48"/>
  <c r="Q48"/>
  <c r="O48"/>
  <c r="BA47"/>
  <c r="AE47"/>
  <c r="Y47"/>
  <c r="X47"/>
  <c r="W47"/>
  <c r="V47"/>
  <c r="U47"/>
  <c r="T47"/>
  <c r="S47"/>
  <c r="Q47"/>
  <c r="O47"/>
  <c r="BA46"/>
  <c r="AE46"/>
  <c r="Y46"/>
  <c r="X46"/>
  <c r="W46"/>
  <c r="V46"/>
  <c r="U46"/>
  <c r="T46"/>
  <c r="S46"/>
  <c r="Q46"/>
  <c r="O46"/>
  <c r="BA45"/>
  <c r="AE45"/>
  <c r="Y45"/>
  <c r="X45"/>
  <c r="W45"/>
  <c r="V45"/>
  <c r="U45"/>
  <c r="T45"/>
  <c r="S45"/>
  <c r="Q45"/>
  <c r="O45"/>
  <c r="BA44"/>
  <c r="AE44"/>
  <c r="Y44"/>
  <c r="X44"/>
  <c r="W44"/>
  <c r="V44"/>
  <c r="U44"/>
  <c r="T44"/>
  <c r="S44"/>
  <c r="Q44"/>
  <c r="O44"/>
  <c r="BA43"/>
  <c r="AE43"/>
  <c r="Y43"/>
  <c r="X43"/>
  <c r="W43"/>
  <c r="V43"/>
  <c r="U43"/>
  <c r="T43"/>
  <c r="S43"/>
  <c r="Q43"/>
  <c r="O43"/>
  <c r="BA42"/>
  <c r="AE42"/>
  <c r="Y42"/>
  <c r="X42"/>
  <c r="W42"/>
  <c r="V42"/>
  <c r="U42"/>
  <c r="T42"/>
  <c r="S42"/>
  <c r="Q42"/>
  <c r="O42"/>
  <c r="BA41"/>
  <c r="AE41"/>
  <c r="Y41"/>
  <c r="X41"/>
  <c r="W41"/>
  <c r="V41"/>
  <c r="U41"/>
  <c r="T41"/>
  <c r="S41"/>
  <c r="Q41"/>
  <c r="O41"/>
  <c r="BA40"/>
  <c r="AE40"/>
  <c r="Y40"/>
  <c r="X40"/>
  <c r="W40"/>
  <c r="V40"/>
  <c r="U40"/>
  <c r="T40"/>
  <c r="S40"/>
  <c r="Q40"/>
  <c r="O40"/>
  <c r="BA39"/>
  <c r="AE39"/>
  <c r="Y39"/>
  <c r="X39"/>
  <c r="W39"/>
  <c r="V39"/>
  <c r="U39"/>
  <c r="T39"/>
  <c r="S39"/>
  <c r="Q39"/>
  <c r="O39"/>
  <c r="BA38"/>
  <c r="AE38"/>
  <c r="Y38"/>
  <c r="X38"/>
  <c r="W38"/>
  <c r="V38"/>
  <c r="U38"/>
  <c r="T38"/>
  <c r="S38"/>
  <c r="Q38"/>
  <c r="BA37"/>
  <c r="AE37"/>
  <c r="Y37"/>
  <c r="X37"/>
  <c r="W37"/>
  <c r="V37"/>
  <c r="U37"/>
  <c r="T37"/>
  <c r="S37"/>
  <c r="Q37"/>
  <c r="O37"/>
  <c r="BA36"/>
  <c r="AE36"/>
  <c r="Y36"/>
  <c r="X36"/>
  <c r="W36"/>
  <c r="V36"/>
  <c r="U36"/>
  <c r="T36"/>
  <c r="S36"/>
  <c r="Q36"/>
  <c r="O36"/>
  <c r="BA35"/>
  <c r="AE35"/>
  <c r="Y35"/>
  <c r="X35"/>
  <c r="W35"/>
  <c r="V35"/>
  <c r="U35"/>
  <c r="T35"/>
  <c r="S35"/>
  <c r="Q35"/>
  <c r="O35"/>
  <c r="BA34"/>
  <c r="AE34"/>
  <c r="Y34"/>
  <c r="X34"/>
  <c r="W34"/>
  <c r="V34"/>
  <c r="U34"/>
  <c r="T34"/>
  <c r="S34"/>
  <c r="Q34"/>
  <c r="O34"/>
  <c r="BA33"/>
  <c r="AE33"/>
  <c r="Y33"/>
  <c r="X33"/>
  <c r="W33"/>
  <c r="V33"/>
  <c r="U33"/>
  <c r="T33"/>
  <c r="S33"/>
  <c r="Q33"/>
  <c r="O33"/>
  <c r="BA32"/>
  <c r="AE32"/>
  <c r="Y32"/>
  <c r="X32"/>
  <c r="W32"/>
  <c r="V32"/>
  <c r="U32"/>
  <c r="T32"/>
  <c r="S32"/>
  <c r="Q32"/>
  <c r="O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BA26"/>
  <c r="AE26"/>
  <c r="Y26"/>
  <c r="X26"/>
  <c r="W26"/>
  <c r="V26"/>
  <c r="U26"/>
  <c r="T26"/>
  <c r="S26"/>
  <c r="Q26"/>
  <c r="O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AV16" i="7"/>
  <c r="AU16"/>
  <c r="AT16"/>
  <c r="AS16"/>
  <c r="AR16"/>
  <c r="AQ16"/>
  <c r="AP16"/>
  <c r="AO16"/>
  <c r="AN16"/>
  <c r="AM16"/>
  <c r="AL16"/>
  <c r="AK16"/>
  <c r="AJ16"/>
  <c r="AI16"/>
  <c r="AH16"/>
  <c r="AG16"/>
  <c r="AF16"/>
  <c r="BA15"/>
  <c r="AE15"/>
  <c r="Y15"/>
  <c r="X15"/>
  <c r="W15"/>
  <c r="V15"/>
  <c r="U15"/>
  <c r="T15"/>
  <c r="S15"/>
  <c r="Q15"/>
  <c r="O15"/>
  <c r="AV14"/>
  <c r="AV17" s="1"/>
  <c r="AU14"/>
  <c r="AU17" s="1"/>
  <c r="AT14"/>
  <c r="AT17" s="1"/>
  <c r="AS14"/>
  <c r="AS17" s="1"/>
  <c r="AR14"/>
  <c r="AR17" s="1"/>
  <c r="AQ14"/>
  <c r="AQ17" s="1"/>
  <c r="AP14"/>
  <c r="AP17" s="1"/>
  <c r="AO14"/>
  <c r="AO17" s="1"/>
  <c r="AN14"/>
  <c r="AN17" s="1"/>
  <c r="AM14"/>
  <c r="AM17" s="1"/>
  <c r="AL14"/>
  <c r="AL17" s="1"/>
  <c r="AK14"/>
  <c r="AK17" s="1"/>
  <c r="AJ14"/>
  <c r="AJ17" s="1"/>
  <c r="AI14"/>
  <c r="AI17" s="1"/>
  <c r="AH14"/>
  <c r="AH17" s="1"/>
  <c r="AG14"/>
  <c r="AG17" s="1"/>
  <c r="AF14"/>
  <c r="AF17" s="1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43" i="6"/>
  <c r="AU43"/>
  <c r="AT43"/>
  <c r="AS43"/>
  <c r="AR43"/>
  <c r="AQ43"/>
  <c r="AP43"/>
  <c r="AO43"/>
  <c r="AN43"/>
  <c r="AM43"/>
  <c r="AL43"/>
  <c r="AK43"/>
  <c r="AJ43"/>
  <c r="AI43"/>
  <c r="AH43"/>
  <c r="AG43"/>
  <c r="AF43"/>
  <c r="BA42"/>
  <c r="AE42"/>
  <c r="Y42"/>
  <c r="X42"/>
  <c r="W42"/>
  <c r="V42"/>
  <c r="U42"/>
  <c r="T42"/>
  <c r="S42"/>
  <c r="Q42"/>
  <c r="O42"/>
  <c r="BA41"/>
  <c r="AE41"/>
  <c r="Y41"/>
  <c r="X41"/>
  <c r="W41"/>
  <c r="V41"/>
  <c r="U41"/>
  <c r="T41"/>
  <c r="S41"/>
  <c r="Q41"/>
  <c r="O41"/>
  <c r="BA40"/>
  <c r="AE40"/>
  <c r="Y40"/>
  <c r="X40"/>
  <c r="W40"/>
  <c r="V40"/>
  <c r="U40"/>
  <c r="T40"/>
  <c r="S40"/>
  <c r="Q40"/>
  <c r="O40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BA38"/>
  <c r="AE38"/>
  <c r="Y38"/>
  <c r="X38"/>
  <c r="W38"/>
  <c r="V38"/>
  <c r="U38"/>
  <c r="T38"/>
  <c r="S38"/>
  <c r="Q38"/>
  <c r="O38"/>
  <c r="BA37"/>
  <c r="AE37"/>
  <c r="Y37"/>
  <c r="X37"/>
  <c r="W37"/>
  <c r="V37"/>
  <c r="U37"/>
  <c r="T37"/>
  <c r="S37"/>
  <c r="Q37"/>
  <c r="O37"/>
  <c r="BA36"/>
  <c r="AE36"/>
  <c r="Y36"/>
  <c r="X36"/>
  <c r="W36"/>
  <c r="V36"/>
  <c r="U36"/>
  <c r="T36"/>
  <c r="S36"/>
  <c r="Q36"/>
  <c r="O36"/>
  <c r="BA35"/>
  <c r="AE35"/>
  <c r="Y35"/>
  <c r="X35"/>
  <c r="W35"/>
  <c r="V35"/>
  <c r="U35"/>
  <c r="T35"/>
  <c r="S35"/>
  <c r="Q35"/>
  <c r="O35"/>
  <c r="BA34"/>
  <c r="AE34"/>
  <c r="Y34"/>
  <c r="X34"/>
  <c r="W34"/>
  <c r="V34"/>
  <c r="U34"/>
  <c r="T34"/>
  <c r="S34"/>
  <c r="Q34"/>
  <c r="O34"/>
  <c r="BA33"/>
  <c r="AE33"/>
  <c r="Y33"/>
  <c r="X33"/>
  <c r="W33"/>
  <c r="V33"/>
  <c r="U33"/>
  <c r="T33"/>
  <c r="S33"/>
  <c r="Q33"/>
  <c r="O33"/>
  <c r="BA32"/>
  <c r="AE32"/>
  <c r="Y32"/>
  <c r="X32"/>
  <c r="W32"/>
  <c r="V32"/>
  <c r="U32"/>
  <c r="T32"/>
  <c r="S32"/>
  <c r="Q32"/>
  <c r="O32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O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AV17"/>
  <c r="AU17"/>
  <c r="AU44" s="1"/>
  <c r="AT17"/>
  <c r="AS17"/>
  <c r="AS44" s="1"/>
  <c r="AR17"/>
  <c r="AQ17"/>
  <c r="AQ44" s="1"/>
  <c r="AP17"/>
  <c r="AO17"/>
  <c r="AO44" s="1"/>
  <c r="AN17"/>
  <c r="AM17"/>
  <c r="AM44" s="1"/>
  <c r="AL17"/>
  <c r="AK17"/>
  <c r="AK44" s="1"/>
  <c r="AJ17"/>
  <c r="AI17"/>
  <c r="AI44" s="1"/>
  <c r="AH17"/>
  <c r="AG17"/>
  <c r="AG44" s="1"/>
  <c r="AF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BA10"/>
  <c r="AE10"/>
  <c r="Y10"/>
  <c r="X10"/>
  <c r="W10"/>
  <c r="V10"/>
  <c r="U10"/>
  <c r="T10"/>
  <c r="S10"/>
  <c r="Q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27" i="5"/>
  <c r="AU27"/>
  <c r="AT27"/>
  <c r="AS27"/>
  <c r="AR27"/>
  <c r="AQ27"/>
  <c r="AP27"/>
  <c r="AO27"/>
  <c r="AN27"/>
  <c r="AM27"/>
  <c r="AL27"/>
  <c r="AK27"/>
  <c r="AJ27"/>
  <c r="AI27"/>
  <c r="AH27"/>
  <c r="AG27"/>
  <c r="AF27"/>
  <c r="BA26"/>
  <c r="AE26"/>
  <c r="Y26"/>
  <c r="X26"/>
  <c r="W26"/>
  <c r="V26"/>
  <c r="U26"/>
  <c r="T26"/>
  <c r="S26"/>
  <c r="Q26"/>
  <c r="O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AV17"/>
  <c r="AV28" s="1"/>
  <c r="AU17"/>
  <c r="AU28" s="1"/>
  <c r="AT17"/>
  <c r="AT28" s="1"/>
  <c r="AS17"/>
  <c r="AS28" s="1"/>
  <c r="AR17"/>
  <c r="AR28" s="1"/>
  <c r="AQ17"/>
  <c r="AQ28" s="1"/>
  <c r="AP17"/>
  <c r="AP28" s="1"/>
  <c r="AO17"/>
  <c r="AO28" s="1"/>
  <c r="AN17"/>
  <c r="AN28" s="1"/>
  <c r="AM17"/>
  <c r="AM28" s="1"/>
  <c r="AL17"/>
  <c r="AL28" s="1"/>
  <c r="AK17"/>
  <c r="AK28" s="1"/>
  <c r="AJ17"/>
  <c r="AJ28" s="1"/>
  <c r="AI17"/>
  <c r="AI28" s="1"/>
  <c r="AH17"/>
  <c r="AH28" s="1"/>
  <c r="AG17"/>
  <c r="AG28" s="1"/>
  <c r="AF17"/>
  <c r="AF28" s="1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BJ31" i="4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BA30"/>
  <c r="AE30"/>
  <c r="Y30"/>
  <c r="X30"/>
  <c r="W30"/>
  <c r="V30"/>
  <c r="U30"/>
  <c r="T30"/>
  <c r="S30"/>
  <c r="Q30"/>
  <c r="O30"/>
  <c r="BJ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BA28"/>
  <c r="AE28"/>
  <c r="Y28"/>
  <c r="X28"/>
  <c r="W28"/>
  <c r="V28"/>
  <c r="U28"/>
  <c r="T28"/>
  <c r="S28"/>
  <c r="Q28"/>
  <c r="O28"/>
  <c r="BJ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BA26"/>
  <c r="AE26"/>
  <c r="Y26"/>
  <c r="X26"/>
  <c r="W26"/>
  <c r="V26"/>
  <c r="U26"/>
  <c r="T26"/>
  <c r="S26"/>
  <c r="Q26"/>
  <c r="O26"/>
  <c r="BA25"/>
  <c r="AE25"/>
  <c r="Y25"/>
  <c r="X25"/>
  <c r="W25"/>
  <c r="V25"/>
  <c r="U25"/>
  <c r="T25"/>
  <c r="S25"/>
  <c r="Q25"/>
  <c r="O25"/>
  <c r="BA24"/>
  <c r="AE24"/>
  <c r="Y24"/>
  <c r="X24"/>
  <c r="W24"/>
  <c r="V24"/>
  <c r="U24"/>
  <c r="T24"/>
  <c r="S24"/>
  <c r="Q24"/>
  <c r="O24"/>
  <c r="BJ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BA22"/>
  <c r="AE22"/>
  <c r="Y22"/>
  <c r="X22"/>
  <c r="W22"/>
  <c r="V22"/>
  <c r="U22"/>
  <c r="T22"/>
  <c r="S22"/>
  <c r="Q22"/>
  <c r="O22"/>
  <c r="BJ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J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BA16"/>
  <c r="AE16"/>
  <c r="Y16"/>
  <c r="X16"/>
  <c r="W16"/>
  <c r="V16"/>
  <c r="U16"/>
  <c r="T16"/>
  <c r="S16"/>
  <c r="Q16"/>
  <c r="O16"/>
  <c r="BJ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BA14"/>
  <c r="AE14"/>
  <c r="Y14"/>
  <c r="X14"/>
  <c r="W14"/>
  <c r="V14"/>
  <c r="U14"/>
  <c r="T14"/>
  <c r="S14"/>
  <c r="Q14"/>
  <c r="O14"/>
  <c r="BJ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AV159" i="3"/>
  <c r="AU159"/>
  <c r="AT159"/>
  <c r="AS159"/>
  <c r="AR159"/>
  <c r="AQ159"/>
  <c r="AP159"/>
  <c r="AO159"/>
  <c r="AN159"/>
  <c r="AM159"/>
  <c r="AL159"/>
  <c r="AK159"/>
  <c r="AJ159"/>
  <c r="AI159"/>
  <c r="AH159"/>
  <c r="AG159"/>
  <c r="AF159"/>
  <c r="BA158"/>
  <c r="AE158"/>
  <c r="Y158"/>
  <c r="X158"/>
  <c r="W158"/>
  <c r="V158"/>
  <c r="U158"/>
  <c r="T158"/>
  <c r="S158"/>
  <c r="Q158"/>
  <c r="O158"/>
  <c r="BA157"/>
  <c r="AE157"/>
  <c r="Y157"/>
  <c r="X157"/>
  <c r="W157"/>
  <c r="V157"/>
  <c r="U157"/>
  <c r="T157"/>
  <c r="S157"/>
  <c r="Q157"/>
  <c r="O157"/>
  <c r="BA156"/>
  <c r="AE156"/>
  <c r="Y156"/>
  <c r="X156"/>
  <c r="W156"/>
  <c r="V156"/>
  <c r="U156"/>
  <c r="T156"/>
  <c r="S156"/>
  <c r="Q156"/>
  <c r="O156"/>
  <c r="BA155"/>
  <c r="AE155"/>
  <c r="Y155"/>
  <c r="X155"/>
  <c r="W155"/>
  <c r="V155"/>
  <c r="U155"/>
  <c r="T155"/>
  <c r="S155"/>
  <c r="Q155"/>
  <c r="O155"/>
  <c r="BA154"/>
  <c r="AE154"/>
  <c r="Y154"/>
  <c r="X154"/>
  <c r="W154"/>
  <c r="V154"/>
  <c r="U154"/>
  <c r="T154"/>
  <c r="S154"/>
  <c r="Q154"/>
  <c r="O154"/>
  <c r="BA153"/>
  <c r="AE153"/>
  <c r="Y153"/>
  <c r="X153"/>
  <c r="W153"/>
  <c r="V153"/>
  <c r="U153"/>
  <c r="T153"/>
  <c r="S153"/>
  <c r="Q153"/>
  <c r="O153"/>
  <c r="BA152"/>
  <c r="AE152"/>
  <c r="Y152"/>
  <c r="X152"/>
  <c r="W152"/>
  <c r="V152"/>
  <c r="U152"/>
  <c r="T152"/>
  <c r="S152"/>
  <c r="Q152"/>
  <c r="O152"/>
  <c r="BA151"/>
  <c r="AE151"/>
  <c r="Y151"/>
  <c r="X151"/>
  <c r="W151"/>
  <c r="V151"/>
  <c r="U151"/>
  <c r="T151"/>
  <c r="S151"/>
  <c r="Q151"/>
  <c r="O151"/>
  <c r="BA150"/>
  <c r="AE150"/>
  <c r="Y150"/>
  <c r="X150"/>
  <c r="W150"/>
  <c r="V150"/>
  <c r="U150"/>
  <c r="T150"/>
  <c r="S150"/>
  <c r="Q150"/>
  <c r="O150"/>
  <c r="BA149"/>
  <c r="AE149"/>
  <c r="Y149"/>
  <c r="X149"/>
  <c r="W149"/>
  <c r="V149"/>
  <c r="U149"/>
  <c r="T149"/>
  <c r="S149"/>
  <c r="Q149"/>
  <c r="O149"/>
  <c r="BA148"/>
  <c r="AE148"/>
  <c r="Y148"/>
  <c r="X148"/>
  <c r="W148"/>
  <c r="V148"/>
  <c r="U148"/>
  <c r="T148"/>
  <c r="S148"/>
  <c r="Q148"/>
  <c r="BA147"/>
  <c r="AE147"/>
  <c r="Y147"/>
  <c r="X147"/>
  <c r="W147"/>
  <c r="V147"/>
  <c r="U147"/>
  <c r="T147"/>
  <c r="S147"/>
  <c r="Q147"/>
  <c r="O147"/>
  <c r="AV146"/>
  <c r="AU146"/>
  <c r="AT146"/>
  <c r="AS146"/>
  <c r="AR146"/>
  <c r="AQ146"/>
  <c r="AP146"/>
  <c r="AO146"/>
  <c r="AN146"/>
  <c r="AM146"/>
  <c r="AL146"/>
  <c r="AK146"/>
  <c r="AJ146"/>
  <c r="AI146"/>
  <c r="AH146"/>
  <c r="AG146"/>
  <c r="AF146"/>
  <c r="BA145"/>
  <c r="AE145"/>
  <c r="Y145"/>
  <c r="X145"/>
  <c r="W145"/>
  <c r="V145"/>
  <c r="U145"/>
  <c r="T145"/>
  <c r="S145"/>
  <c r="Q145"/>
  <c r="O145"/>
  <c r="BA144"/>
  <c r="AE144"/>
  <c r="Y144"/>
  <c r="X144"/>
  <c r="W144"/>
  <c r="V144"/>
  <c r="U144"/>
  <c r="T144"/>
  <c r="S144"/>
  <c r="Q144"/>
  <c r="O144"/>
  <c r="BA143"/>
  <c r="AE143"/>
  <c r="Y143"/>
  <c r="X143"/>
  <c r="W143"/>
  <c r="V143"/>
  <c r="U143"/>
  <c r="T143"/>
  <c r="S143"/>
  <c r="Q143"/>
  <c r="O143"/>
  <c r="BA142"/>
  <c r="AE142"/>
  <c r="Y142"/>
  <c r="X142"/>
  <c r="W142"/>
  <c r="V142"/>
  <c r="U142"/>
  <c r="T142"/>
  <c r="S142"/>
  <c r="Q142"/>
  <c r="O142"/>
  <c r="BA141"/>
  <c r="AE141"/>
  <c r="Y141"/>
  <c r="X141"/>
  <c r="W141"/>
  <c r="V141"/>
  <c r="U141"/>
  <c r="T141"/>
  <c r="S141"/>
  <c r="Q141"/>
  <c r="O141"/>
  <c r="BA140"/>
  <c r="AE140"/>
  <c r="Y140"/>
  <c r="X140"/>
  <c r="W140"/>
  <c r="V140"/>
  <c r="U140"/>
  <c r="T140"/>
  <c r="S140"/>
  <c r="Q140"/>
  <c r="O140"/>
  <c r="BA139"/>
  <c r="AE139"/>
  <c r="Y139"/>
  <c r="X139"/>
  <c r="W139"/>
  <c r="V139"/>
  <c r="U139"/>
  <c r="T139"/>
  <c r="S139"/>
  <c r="Q139"/>
  <c r="O139"/>
  <c r="BA138"/>
  <c r="AE138"/>
  <c r="Y138"/>
  <c r="X138"/>
  <c r="W138"/>
  <c r="V138"/>
  <c r="U138"/>
  <c r="T138"/>
  <c r="S138"/>
  <c r="Q138"/>
  <c r="O138"/>
  <c r="BA137"/>
  <c r="AE137"/>
  <c r="Y137"/>
  <c r="X137"/>
  <c r="W137"/>
  <c r="V137"/>
  <c r="U137"/>
  <c r="T137"/>
  <c r="S137"/>
  <c r="Q137"/>
  <c r="O137"/>
  <c r="BA136"/>
  <c r="AE136"/>
  <c r="Y136"/>
  <c r="X136"/>
  <c r="W136"/>
  <c r="V136"/>
  <c r="U136"/>
  <c r="T136"/>
  <c r="S136"/>
  <c r="Q136"/>
  <c r="O136"/>
  <c r="BA135"/>
  <c r="AE135"/>
  <c r="Y135"/>
  <c r="X135"/>
  <c r="W135"/>
  <c r="V135"/>
  <c r="U135"/>
  <c r="T135"/>
  <c r="S135"/>
  <c r="Q135"/>
  <c r="O135"/>
  <c r="BA134"/>
  <c r="AE134"/>
  <c r="Y134"/>
  <c r="X134"/>
  <c r="W134"/>
  <c r="V134"/>
  <c r="U134"/>
  <c r="T134"/>
  <c r="S134"/>
  <c r="Q134"/>
  <c r="O134"/>
  <c r="BA133"/>
  <c r="AE133"/>
  <c r="Y133"/>
  <c r="X133"/>
  <c r="W133"/>
  <c r="V133"/>
  <c r="U133"/>
  <c r="T133"/>
  <c r="S133"/>
  <c r="Q133"/>
  <c r="O133"/>
  <c r="BA132"/>
  <c r="AE132"/>
  <c r="Y132"/>
  <c r="X132"/>
  <c r="W132"/>
  <c r="V132"/>
  <c r="U132"/>
  <c r="T132"/>
  <c r="S132"/>
  <c r="Q132"/>
  <c r="O132"/>
  <c r="BA131"/>
  <c r="AE131"/>
  <c r="Y131"/>
  <c r="X131"/>
  <c r="W131"/>
  <c r="V131"/>
  <c r="U131"/>
  <c r="T131"/>
  <c r="S131"/>
  <c r="Q131"/>
  <c r="O131"/>
  <c r="BA130"/>
  <c r="AE130"/>
  <c r="Y130"/>
  <c r="X130"/>
  <c r="W130"/>
  <c r="V130"/>
  <c r="U130"/>
  <c r="T130"/>
  <c r="S130"/>
  <c r="Q130"/>
  <c r="O130"/>
  <c r="BA129"/>
  <c r="AE129"/>
  <c r="Y129"/>
  <c r="X129"/>
  <c r="W129"/>
  <c r="V129"/>
  <c r="U129"/>
  <c r="T129"/>
  <c r="S129"/>
  <c r="Q129"/>
  <c r="O129"/>
  <c r="BA128"/>
  <c r="AE128"/>
  <c r="Y128"/>
  <c r="X128"/>
  <c r="W128"/>
  <c r="V128"/>
  <c r="U128"/>
  <c r="T128"/>
  <c r="S128"/>
  <c r="Q128"/>
  <c r="O128"/>
  <c r="BA127"/>
  <c r="AE127"/>
  <c r="Y127"/>
  <c r="X127"/>
  <c r="W127"/>
  <c r="V127"/>
  <c r="U127"/>
  <c r="T127"/>
  <c r="S127"/>
  <c r="Q127"/>
  <c r="O127"/>
  <c r="BA126"/>
  <c r="AE126"/>
  <c r="Y126"/>
  <c r="X126"/>
  <c r="W126"/>
  <c r="V126"/>
  <c r="U126"/>
  <c r="T126"/>
  <c r="S126"/>
  <c r="Q126"/>
  <c r="O126"/>
  <c r="BA125"/>
  <c r="AE125"/>
  <c r="Y125"/>
  <c r="X125"/>
  <c r="W125"/>
  <c r="V125"/>
  <c r="U125"/>
  <c r="T125"/>
  <c r="S125"/>
  <c r="Q125"/>
  <c r="O125"/>
  <c r="BA124"/>
  <c r="AE124"/>
  <c r="Y124"/>
  <c r="X124"/>
  <c r="W124"/>
  <c r="V124"/>
  <c r="U124"/>
  <c r="T124"/>
  <c r="S124"/>
  <c r="Q124"/>
  <c r="O124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BA122"/>
  <c r="AE122"/>
  <c r="Y122"/>
  <c r="X122"/>
  <c r="W122"/>
  <c r="V122"/>
  <c r="U122"/>
  <c r="T122"/>
  <c r="S122"/>
  <c r="Q122"/>
  <c r="O122"/>
  <c r="BA121"/>
  <c r="AE121"/>
  <c r="Y121"/>
  <c r="X121"/>
  <c r="W121"/>
  <c r="V121"/>
  <c r="U121"/>
  <c r="T121"/>
  <c r="S121"/>
  <c r="Q121"/>
  <c r="O121"/>
  <c r="BA120"/>
  <c r="AE120"/>
  <c r="Y120"/>
  <c r="X120"/>
  <c r="W120"/>
  <c r="V120"/>
  <c r="U120"/>
  <c r="T120"/>
  <c r="S120"/>
  <c r="Q120"/>
  <c r="O120"/>
  <c r="BA119"/>
  <c r="AE119"/>
  <c r="Y119"/>
  <c r="X119"/>
  <c r="W119"/>
  <c r="V119"/>
  <c r="U119"/>
  <c r="T119"/>
  <c r="S119"/>
  <c r="Q119"/>
  <c r="O119"/>
  <c r="BA118"/>
  <c r="AE118"/>
  <c r="Y118"/>
  <c r="X118"/>
  <c r="W118"/>
  <c r="V118"/>
  <c r="U118"/>
  <c r="T118"/>
  <c r="S118"/>
  <c r="Q118"/>
  <c r="O118"/>
  <c r="BA117"/>
  <c r="AE117"/>
  <c r="Y117"/>
  <c r="X117"/>
  <c r="W117"/>
  <c r="V117"/>
  <c r="U117"/>
  <c r="T117"/>
  <c r="S117"/>
  <c r="Q117"/>
  <c r="O117"/>
  <c r="BA116"/>
  <c r="AE116"/>
  <c r="Y116"/>
  <c r="X116"/>
  <c r="W116"/>
  <c r="V116"/>
  <c r="U116"/>
  <c r="T116"/>
  <c r="S116"/>
  <c r="Q116"/>
  <c r="O116"/>
  <c r="BA115"/>
  <c r="AE115"/>
  <c r="Y115"/>
  <c r="X115"/>
  <c r="W115"/>
  <c r="V115"/>
  <c r="U115"/>
  <c r="T115"/>
  <c r="S115"/>
  <c r="Q115"/>
  <c r="O115"/>
  <c r="BA114"/>
  <c r="AE114"/>
  <c r="Y114"/>
  <c r="X114"/>
  <c r="W114"/>
  <c r="V114"/>
  <c r="U114"/>
  <c r="T114"/>
  <c r="S114"/>
  <c r="Q114"/>
  <c r="O114"/>
  <c r="BA113"/>
  <c r="AE113"/>
  <c r="Y113"/>
  <c r="X113"/>
  <c r="W113"/>
  <c r="V113"/>
  <c r="U113"/>
  <c r="T113"/>
  <c r="S113"/>
  <c r="Q113"/>
  <c r="O113"/>
  <c r="BA112"/>
  <c r="AE112"/>
  <c r="Y112"/>
  <c r="X112"/>
  <c r="W112"/>
  <c r="V112"/>
  <c r="U112"/>
  <c r="T112"/>
  <c r="S112"/>
  <c r="Q112"/>
  <c r="O112"/>
  <c r="BA111"/>
  <c r="AE111"/>
  <c r="Y111"/>
  <c r="X111"/>
  <c r="W111"/>
  <c r="V111"/>
  <c r="U111"/>
  <c r="T111"/>
  <c r="S111"/>
  <c r="Q111"/>
  <c r="O111"/>
  <c r="BA110"/>
  <c r="AE110"/>
  <c r="Y110"/>
  <c r="X110"/>
  <c r="W110"/>
  <c r="V110"/>
  <c r="U110"/>
  <c r="T110"/>
  <c r="S110"/>
  <c r="Q110"/>
  <c r="O110"/>
  <c r="BA107"/>
  <c r="AE107"/>
  <c r="Y107"/>
  <c r="X107"/>
  <c r="W107"/>
  <c r="V107"/>
  <c r="U107"/>
  <c r="T107"/>
  <c r="S107"/>
  <c r="Q107"/>
  <c r="O107"/>
  <c r="BA105"/>
  <c r="AE105"/>
  <c r="Y105"/>
  <c r="X105"/>
  <c r="W105"/>
  <c r="V105"/>
  <c r="U105"/>
  <c r="T105"/>
  <c r="S105"/>
  <c r="Q105"/>
  <c r="O105"/>
  <c r="BA104"/>
  <c r="AE104"/>
  <c r="Y104"/>
  <c r="X104"/>
  <c r="W104"/>
  <c r="V104"/>
  <c r="U104"/>
  <c r="T104"/>
  <c r="S104"/>
  <c r="Q104"/>
  <c r="O104"/>
  <c r="BA103"/>
  <c r="AE103"/>
  <c r="Y103"/>
  <c r="X103"/>
  <c r="W103"/>
  <c r="V103"/>
  <c r="U103"/>
  <c r="T103"/>
  <c r="S103"/>
  <c r="Q103"/>
  <c r="O103"/>
  <c r="BA102"/>
  <c r="AE102"/>
  <c r="Y102"/>
  <c r="X102"/>
  <c r="W102"/>
  <c r="V102"/>
  <c r="U102"/>
  <c r="T102"/>
  <c r="S102"/>
  <c r="Q102"/>
  <c r="O102"/>
  <c r="BA101"/>
  <c r="AE101"/>
  <c r="Y101"/>
  <c r="X101"/>
  <c r="W101"/>
  <c r="V101"/>
  <c r="U101"/>
  <c r="T101"/>
  <c r="S101"/>
  <c r="Q101"/>
  <c r="O101"/>
  <c r="BA100"/>
  <c r="AE100"/>
  <c r="Y100"/>
  <c r="X100"/>
  <c r="W100"/>
  <c r="V100"/>
  <c r="U100"/>
  <c r="T100"/>
  <c r="S100"/>
  <c r="Q100"/>
  <c r="O100"/>
  <c r="BA99"/>
  <c r="AE99"/>
  <c r="Y99"/>
  <c r="X99"/>
  <c r="W99"/>
  <c r="V99"/>
  <c r="U99"/>
  <c r="T99"/>
  <c r="S99"/>
  <c r="Q99"/>
  <c r="O99"/>
  <c r="BA98"/>
  <c r="AE98"/>
  <c r="Y98"/>
  <c r="X98"/>
  <c r="W98"/>
  <c r="V98"/>
  <c r="U98"/>
  <c r="T98"/>
  <c r="S98"/>
  <c r="Q98"/>
  <c r="O98"/>
  <c r="BA97"/>
  <c r="AE97"/>
  <c r="Y97"/>
  <c r="X97"/>
  <c r="W97"/>
  <c r="V97"/>
  <c r="U97"/>
  <c r="T97"/>
  <c r="S97"/>
  <c r="Q97"/>
  <c r="O97"/>
  <c r="BA96"/>
  <c r="AE96"/>
  <c r="Y96"/>
  <c r="X96"/>
  <c r="W96"/>
  <c r="V96"/>
  <c r="U96"/>
  <c r="T96"/>
  <c r="S96"/>
  <c r="Q96"/>
  <c r="O96"/>
  <c r="BA95"/>
  <c r="AE95"/>
  <c r="Y95"/>
  <c r="X95"/>
  <c r="W95"/>
  <c r="V95"/>
  <c r="U95"/>
  <c r="T95"/>
  <c r="S95"/>
  <c r="Q95"/>
  <c r="O95"/>
  <c r="BA94"/>
  <c r="AE94"/>
  <c r="Y94"/>
  <c r="X94"/>
  <c r="W94"/>
  <c r="V94"/>
  <c r="U94"/>
  <c r="T94"/>
  <c r="S94"/>
  <c r="Q94"/>
  <c r="BA93"/>
  <c r="AE93"/>
  <c r="Y93"/>
  <c r="X93"/>
  <c r="W93"/>
  <c r="V93"/>
  <c r="U93"/>
  <c r="T93"/>
  <c r="S93"/>
  <c r="Q93"/>
  <c r="O93"/>
  <c r="BA92"/>
  <c r="AE92"/>
  <c r="Y92"/>
  <c r="X92"/>
  <c r="W92"/>
  <c r="V92"/>
  <c r="U92"/>
  <c r="T92"/>
  <c r="S92"/>
  <c r="Q92"/>
  <c r="O92"/>
  <c r="BA91"/>
  <c r="AE91"/>
  <c r="Y91"/>
  <c r="X91"/>
  <c r="W91"/>
  <c r="V91"/>
  <c r="U91"/>
  <c r="T91"/>
  <c r="S91"/>
  <c r="Q91"/>
  <c r="O91"/>
  <c r="BA90"/>
  <c r="AE90"/>
  <c r="Y90"/>
  <c r="X90"/>
  <c r="W90"/>
  <c r="V90"/>
  <c r="U90"/>
  <c r="T90"/>
  <c r="S90"/>
  <c r="Q90"/>
  <c r="O90"/>
  <c r="BA89"/>
  <c r="AE89"/>
  <c r="Y89"/>
  <c r="X89"/>
  <c r="W89"/>
  <c r="V89"/>
  <c r="U89"/>
  <c r="T89"/>
  <c r="S89"/>
  <c r="Q89"/>
  <c r="O89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BA87"/>
  <c r="AE87"/>
  <c r="Y87"/>
  <c r="X87"/>
  <c r="W87"/>
  <c r="V87"/>
  <c r="U87"/>
  <c r="T87"/>
  <c r="S87"/>
  <c r="Q87"/>
  <c r="O87"/>
  <c r="BA86"/>
  <c r="AE86"/>
  <c r="Y86"/>
  <c r="X86"/>
  <c r="W86"/>
  <c r="V86"/>
  <c r="U86"/>
  <c r="T86"/>
  <c r="S86"/>
  <c r="Q86"/>
  <c r="O86"/>
  <c r="BA85"/>
  <c r="AE85"/>
  <c r="Y85"/>
  <c r="X85"/>
  <c r="W85"/>
  <c r="V85"/>
  <c r="U85"/>
  <c r="T85"/>
  <c r="S85"/>
  <c r="Q85"/>
  <c r="O85"/>
  <c r="BA84"/>
  <c r="AE84"/>
  <c r="Y84"/>
  <c r="X84"/>
  <c r="W84"/>
  <c r="V84"/>
  <c r="U84"/>
  <c r="T84"/>
  <c r="S84"/>
  <c r="Q84"/>
  <c r="O84"/>
  <c r="BA83"/>
  <c r="AE83"/>
  <c r="Y83"/>
  <c r="X83"/>
  <c r="W83"/>
  <c r="V83"/>
  <c r="U83"/>
  <c r="T83"/>
  <c r="S83"/>
  <c r="Q83"/>
  <c r="O83"/>
  <c r="BA82"/>
  <c r="AE82"/>
  <c r="Y82"/>
  <c r="X82"/>
  <c r="W82"/>
  <c r="V82"/>
  <c r="U82"/>
  <c r="T82"/>
  <c r="S82"/>
  <c r="Q82"/>
  <c r="O82"/>
  <c r="BA81"/>
  <c r="AE81"/>
  <c r="Y81"/>
  <c r="X81"/>
  <c r="W81"/>
  <c r="V81"/>
  <c r="U81"/>
  <c r="T81"/>
  <c r="S81"/>
  <c r="Q81"/>
  <c r="O81"/>
  <c r="BA80"/>
  <c r="AE80"/>
  <c r="Y80"/>
  <c r="X80"/>
  <c r="W80"/>
  <c r="V80"/>
  <c r="U80"/>
  <c r="T80"/>
  <c r="S80"/>
  <c r="Q80"/>
  <c r="O80"/>
  <c r="BA79"/>
  <c r="AE79"/>
  <c r="Y79"/>
  <c r="X79"/>
  <c r="W79"/>
  <c r="V79"/>
  <c r="U79"/>
  <c r="T79"/>
  <c r="S79"/>
  <c r="Q79"/>
  <c r="O79"/>
  <c r="BA78"/>
  <c r="AE78"/>
  <c r="Y78"/>
  <c r="X78"/>
  <c r="W78"/>
  <c r="V78"/>
  <c r="U78"/>
  <c r="T78"/>
  <c r="S78"/>
  <c r="Q78"/>
  <c r="O78"/>
  <c r="BA77"/>
  <c r="AE77"/>
  <c r="Y77"/>
  <c r="X77"/>
  <c r="W77"/>
  <c r="V77"/>
  <c r="U77"/>
  <c r="T77"/>
  <c r="S77"/>
  <c r="Q77"/>
  <c r="O77"/>
  <c r="BA76"/>
  <c r="AE76"/>
  <c r="Y76"/>
  <c r="X76"/>
  <c r="W76"/>
  <c r="V76"/>
  <c r="U76"/>
  <c r="T76"/>
  <c r="S76"/>
  <c r="Q76"/>
  <c r="O76"/>
  <c r="BA75"/>
  <c r="AE75"/>
  <c r="Y75"/>
  <c r="X75"/>
  <c r="W75"/>
  <c r="V75"/>
  <c r="U75"/>
  <c r="T75"/>
  <c r="S75"/>
  <c r="Q75"/>
  <c r="O75"/>
  <c r="BA74"/>
  <c r="AE74"/>
  <c r="Y74"/>
  <c r="X74"/>
  <c r="W74"/>
  <c r="V74"/>
  <c r="U74"/>
  <c r="T74"/>
  <c r="S74"/>
  <c r="Q74"/>
  <c r="O74"/>
  <c r="BA73"/>
  <c r="AE73"/>
  <c r="Y73"/>
  <c r="X73"/>
  <c r="W73"/>
  <c r="V73"/>
  <c r="U73"/>
  <c r="T73"/>
  <c r="S73"/>
  <c r="Q73"/>
  <c r="O73"/>
  <c r="BA72"/>
  <c r="AE72"/>
  <c r="Y72"/>
  <c r="X72"/>
  <c r="W72"/>
  <c r="V72"/>
  <c r="U72"/>
  <c r="T72"/>
  <c r="S72"/>
  <c r="Q72"/>
  <c r="O72"/>
  <c r="BA71"/>
  <c r="AE71"/>
  <c r="Y71"/>
  <c r="X71"/>
  <c r="W71"/>
  <c r="V71"/>
  <c r="U71"/>
  <c r="T71"/>
  <c r="S71"/>
  <c r="Q71"/>
  <c r="O71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BA69"/>
  <c r="AE69"/>
  <c r="Y69"/>
  <c r="X69"/>
  <c r="W69"/>
  <c r="V69"/>
  <c r="U69"/>
  <c r="T69"/>
  <c r="S69"/>
  <c r="Q69"/>
  <c r="O69"/>
  <c r="BA68"/>
  <c r="AE68"/>
  <c r="Y68"/>
  <c r="X68"/>
  <c r="W68"/>
  <c r="V68"/>
  <c r="U68"/>
  <c r="T68"/>
  <c r="S68"/>
  <c r="Q68"/>
  <c r="O68"/>
  <c r="BA67"/>
  <c r="AE67"/>
  <c r="Y67"/>
  <c r="X67"/>
  <c r="W67"/>
  <c r="V67"/>
  <c r="U67"/>
  <c r="T67"/>
  <c r="S67"/>
  <c r="Q67"/>
  <c r="O67"/>
  <c r="BA66"/>
  <c r="AE66"/>
  <c r="Y66"/>
  <c r="X66"/>
  <c r="W66"/>
  <c r="V66"/>
  <c r="U66"/>
  <c r="T66"/>
  <c r="S66"/>
  <c r="Q66"/>
  <c r="O66"/>
  <c r="BA65"/>
  <c r="AE65"/>
  <c r="Y65"/>
  <c r="X65"/>
  <c r="W65"/>
  <c r="V65"/>
  <c r="U65"/>
  <c r="T65"/>
  <c r="S65"/>
  <c r="Q65"/>
  <c r="O65"/>
  <c r="BA64"/>
  <c r="AE64"/>
  <c r="Y64"/>
  <c r="X64"/>
  <c r="W64"/>
  <c r="V64"/>
  <c r="U64"/>
  <c r="T64"/>
  <c r="S64"/>
  <c r="Q64"/>
  <c r="O64"/>
  <c r="BA63"/>
  <c r="AE63"/>
  <c r="Y63"/>
  <c r="X63"/>
  <c r="W63"/>
  <c r="V63"/>
  <c r="U63"/>
  <c r="T63"/>
  <c r="S63"/>
  <c r="Q63"/>
  <c r="O63"/>
  <c r="BA62"/>
  <c r="AE62"/>
  <c r="Y62"/>
  <c r="X62"/>
  <c r="W62"/>
  <c r="V62"/>
  <c r="U62"/>
  <c r="T62"/>
  <c r="S62"/>
  <c r="Q62"/>
  <c r="BA61"/>
  <c r="AE61"/>
  <c r="Y61"/>
  <c r="X61"/>
  <c r="W61"/>
  <c r="V61"/>
  <c r="U61"/>
  <c r="T61"/>
  <c r="S61"/>
  <c r="Q61"/>
  <c r="O61"/>
  <c r="BA60"/>
  <c r="AE60"/>
  <c r="Y60"/>
  <c r="X60"/>
  <c r="W60"/>
  <c r="V60"/>
  <c r="U60"/>
  <c r="T60"/>
  <c r="S60"/>
  <c r="Q60"/>
  <c r="O60"/>
  <c r="BA59"/>
  <c r="AE59"/>
  <c r="Y59"/>
  <c r="X59"/>
  <c r="W59"/>
  <c r="V59"/>
  <c r="U59"/>
  <c r="T59"/>
  <c r="S59"/>
  <c r="Q59"/>
  <c r="O59"/>
  <c r="BA58"/>
  <c r="AE58"/>
  <c r="Y58"/>
  <c r="X58"/>
  <c r="W58"/>
  <c r="V58"/>
  <c r="U58"/>
  <c r="T58"/>
  <c r="S58"/>
  <c r="Q58"/>
  <c r="O58"/>
  <c r="BA57"/>
  <c r="AE57"/>
  <c r="Y57"/>
  <c r="X57"/>
  <c r="W57"/>
  <c r="V57"/>
  <c r="U57"/>
  <c r="T57"/>
  <c r="S57"/>
  <c r="Q57"/>
  <c r="O57"/>
  <c r="BA56"/>
  <c r="AE56"/>
  <c r="Y56"/>
  <c r="X56"/>
  <c r="W56"/>
  <c r="V56"/>
  <c r="U56"/>
  <c r="T56"/>
  <c r="S56"/>
  <c r="Q56"/>
  <c r="O56"/>
  <c r="BA55"/>
  <c r="AE55"/>
  <c r="Y55"/>
  <c r="X55"/>
  <c r="W55"/>
  <c r="V55"/>
  <c r="U55"/>
  <c r="T55"/>
  <c r="S55"/>
  <c r="Q55"/>
  <c r="BA54"/>
  <c r="AE54"/>
  <c r="Y54"/>
  <c r="X54"/>
  <c r="W54"/>
  <c r="V54"/>
  <c r="U54"/>
  <c r="T54"/>
  <c r="S54"/>
  <c r="Q54"/>
  <c r="O54"/>
  <c r="BA53"/>
  <c r="AE53"/>
  <c r="Y53"/>
  <c r="X53"/>
  <c r="W53"/>
  <c r="V53"/>
  <c r="U53"/>
  <c r="T53"/>
  <c r="S53"/>
  <c r="Q53"/>
  <c r="O53"/>
  <c r="BA52"/>
  <c r="AE52"/>
  <c r="Y52"/>
  <c r="X52"/>
  <c r="W52"/>
  <c r="V52"/>
  <c r="U52"/>
  <c r="T52"/>
  <c r="S52"/>
  <c r="Q52"/>
  <c r="O52"/>
  <c r="BA51"/>
  <c r="AE51"/>
  <c r="Y51"/>
  <c r="X51"/>
  <c r="W51"/>
  <c r="V51"/>
  <c r="U51"/>
  <c r="T51"/>
  <c r="S51"/>
  <c r="Q51"/>
  <c r="O51"/>
  <c r="BA50"/>
  <c r="AE50"/>
  <c r="Y50"/>
  <c r="X50"/>
  <c r="W50"/>
  <c r="V50"/>
  <c r="U50"/>
  <c r="T50"/>
  <c r="S50"/>
  <c r="Q50"/>
  <c r="O50"/>
  <c r="BA49"/>
  <c r="AE49"/>
  <c r="Y49"/>
  <c r="X49"/>
  <c r="W49"/>
  <c r="V49"/>
  <c r="U49"/>
  <c r="T49"/>
  <c r="S49"/>
  <c r="Q49"/>
  <c r="O49"/>
  <c r="BA48"/>
  <c r="AE48"/>
  <c r="Y48"/>
  <c r="X48"/>
  <c r="W48"/>
  <c r="V48"/>
  <c r="U48"/>
  <c r="T48"/>
  <c r="S48"/>
  <c r="Q48"/>
  <c r="O48"/>
  <c r="BA47"/>
  <c r="AE47"/>
  <c r="Y47"/>
  <c r="X47"/>
  <c r="W47"/>
  <c r="V47"/>
  <c r="U47"/>
  <c r="T47"/>
  <c r="S47"/>
  <c r="Q47"/>
  <c r="O47"/>
  <c r="BA46"/>
  <c r="AE46"/>
  <c r="Y46"/>
  <c r="X46"/>
  <c r="W46"/>
  <c r="V46"/>
  <c r="U46"/>
  <c r="T46"/>
  <c r="S46"/>
  <c r="Q46"/>
  <c r="O46"/>
  <c r="BA45"/>
  <c r="AE45"/>
  <c r="Y45"/>
  <c r="X45"/>
  <c r="W45"/>
  <c r="V45"/>
  <c r="U45"/>
  <c r="T45"/>
  <c r="S45"/>
  <c r="Q45"/>
  <c r="O45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BA43"/>
  <c r="AE43"/>
  <c r="Y43"/>
  <c r="X43"/>
  <c r="W43"/>
  <c r="V43"/>
  <c r="U43"/>
  <c r="T43"/>
  <c r="S43"/>
  <c r="Q43"/>
  <c r="O43"/>
  <c r="BA42"/>
  <c r="AE42"/>
  <c r="Y42"/>
  <c r="X42"/>
  <c r="W42"/>
  <c r="V42"/>
  <c r="U42"/>
  <c r="T42"/>
  <c r="S42"/>
  <c r="Q42"/>
  <c r="O42"/>
  <c r="BA41"/>
  <c r="AE41"/>
  <c r="Y41"/>
  <c r="X41"/>
  <c r="W41"/>
  <c r="V41"/>
  <c r="U41"/>
  <c r="T41"/>
  <c r="S41"/>
  <c r="Q41"/>
  <c r="O41"/>
  <c r="BA40"/>
  <c r="AE40"/>
  <c r="Y40"/>
  <c r="X40"/>
  <c r="W40"/>
  <c r="V40"/>
  <c r="U40"/>
  <c r="T40"/>
  <c r="S40"/>
  <c r="Q40"/>
  <c r="O40"/>
  <c r="BA39"/>
  <c r="AE39"/>
  <c r="Y39"/>
  <c r="X39"/>
  <c r="W39"/>
  <c r="V39"/>
  <c r="U39"/>
  <c r="T39"/>
  <c r="S39"/>
  <c r="Q39"/>
  <c r="O39"/>
  <c r="BA38"/>
  <c r="AE38"/>
  <c r="Y38"/>
  <c r="X38"/>
  <c r="W38"/>
  <c r="V38"/>
  <c r="U38"/>
  <c r="T38"/>
  <c r="S38"/>
  <c r="Q38"/>
  <c r="O38"/>
  <c r="BA37"/>
  <c r="AE37"/>
  <c r="Y37"/>
  <c r="X37"/>
  <c r="W37"/>
  <c r="V37"/>
  <c r="U37"/>
  <c r="T37"/>
  <c r="S37"/>
  <c r="Q37"/>
  <c r="O37"/>
  <c r="BA36"/>
  <c r="AE36"/>
  <c r="Y36"/>
  <c r="X36"/>
  <c r="W36"/>
  <c r="V36"/>
  <c r="U36"/>
  <c r="T36"/>
  <c r="S36"/>
  <c r="Q36"/>
  <c r="O36"/>
  <c r="BA35"/>
  <c r="AE35"/>
  <c r="Y35"/>
  <c r="X35"/>
  <c r="W35"/>
  <c r="V35"/>
  <c r="U35"/>
  <c r="T35"/>
  <c r="S35"/>
  <c r="Q35"/>
  <c r="O35"/>
  <c r="BA34"/>
  <c r="AE34"/>
  <c r="Y34"/>
  <c r="X34"/>
  <c r="W34"/>
  <c r="V34"/>
  <c r="U34"/>
  <c r="T34"/>
  <c r="S34"/>
  <c r="Q34"/>
  <c r="O34"/>
  <c r="BA33"/>
  <c r="AE33"/>
  <c r="Y33"/>
  <c r="X33"/>
  <c r="W33"/>
  <c r="V33"/>
  <c r="U33"/>
  <c r="T33"/>
  <c r="S33"/>
  <c r="Q33"/>
  <c r="O33"/>
  <c r="BA32"/>
  <c r="AE32"/>
  <c r="Y32"/>
  <c r="X32"/>
  <c r="W32"/>
  <c r="V32"/>
  <c r="U32"/>
  <c r="T32"/>
  <c r="S32"/>
  <c r="Q32"/>
  <c r="O32"/>
  <c r="BA31"/>
  <c r="AE31"/>
  <c r="Y31"/>
  <c r="X31"/>
  <c r="W31"/>
  <c r="V31"/>
  <c r="U31"/>
  <c r="T31"/>
  <c r="S31"/>
  <c r="Q31"/>
  <c r="O31"/>
  <c r="BA30"/>
  <c r="AE30"/>
  <c r="Y30"/>
  <c r="X30"/>
  <c r="W30"/>
  <c r="V30"/>
  <c r="U30"/>
  <c r="T30"/>
  <c r="S30"/>
  <c r="Q30"/>
  <c r="O30"/>
  <c r="BA29"/>
  <c r="AE29"/>
  <c r="Y29"/>
  <c r="X29"/>
  <c r="W29"/>
  <c r="V29"/>
  <c r="U29"/>
  <c r="T29"/>
  <c r="S29"/>
  <c r="Q29"/>
  <c r="BA28"/>
  <c r="AE28"/>
  <c r="Y28"/>
  <c r="X28"/>
  <c r="W28"/>
  <c r="V28"/>
  <c r="U28"/>
  <c r="T28"/>
  <c r="S28"/>
  <c r="Q28"/>
  <c r="O28"/>
  <c r="BA27"/>
  <c r="AE27"/>
  <c r="Y27"/>
  <c r="X27"/>
  <c r="W27"/>
  <c r="V27"/>
  <c r="U27"/>
  <c r="T27"/>
  <c r="S27"/>
  <c r="Q27"/>
  <c r="O27"/>
  <c r="BA26"/>
  <c r="AE26"/>
  <c r="Y26"/>
  <c r="X26"/>
  <c r="W26"/>
  <c r="V26"/>
  <c r="U26"/>
  <c r="T26"/>
  <c r="S26"/>
  <c r="Q26"/>
  <c r="O26"/>
  <c r="AV25"/>
  <c r="AU25"/>
  <c r="AT25"/>
  <c r="AS25"/>
  <c r="AS160" s="1"/>
  <c r="AR25"/>
  <c r="AQ25"/>
  <c r="AQ160" s="1"/>
  <c r="AP25"/>
  <c r="AO25"/>
  <c r="AO160" s="1"/>
  <c r="AN25"/>
  <c r="AM25"/>
  <c r="AM160" s="1"/>
  <c r="AL25"/>
  <c r="AK25"/>
  <c r="AK160" s="1"/>
  <c r="AJ25"/>
  <c r="AI25"/>
  <c r="AI160" s="1"/>
  <c r="AH25"/>
  <c r="AG25"/>
  <c r="AG160" s="1"/>
  <c r="AF25"/>
  <c r="BA24"/>
  <c r="AE24"/>
  <c r="Y24"/>
  <c r="X24"/>
  <c r="W24"/>
  <c r="V24"/>
  <c r="U24"/>
  <c r="T24"/>
  <c r="S24"/>
  <c r="Q24"/>
  <c r="O24"/>
  <c r="BA23"/>
  <c r="AE23"/>
  <c r="Y23"/>
  <c r="X23"/>
  <c r="W23"/>
  <c r="V23"/>
  <c r="U23"/>
  <c r="T23"/>
  <c r="S23"/>
  <c r="Q23"/>
  <c r="O23"/>
  <c r="BA22"/>
  <c r="AE22"/>
  <c r="Y22"/>
  <c r="X22"/>
  <c r="W22"/>
  <c r="V22"/>
  <c r="U22"/>
  <c r="T22"/>
  <c r="S22"/>
  <c r="Q22"/>
  <c r="O22"/>
  <c r="BA21"/>
  <c r="AE21"/>
  <c r="Y21"/>
  <c r="X21"/>
  <c r="W21"/>
  <c r="V21"/>
  <c r="U21"/>
  <c r="T21"/>
  <c r="S21"/>
  <c r="Q21"/>
  <c r="O21"/>
  <c r="BA20"/>
  <c r="AE20"/>
  <c r="Y20"/>
  <c r="X20"/>
  <c r="W20"/>
  <c r="V20"/>
  <c r="U20"/>
  <c r="T20"/>
  <c r="S20"/>
  <c r="Q20"/>
  <c r="O20"/>
  <c r="BA19"/>
  <c r="AE19"/>
  <c r="Y19"/>
  <c r="X19"/>
  <c r="W19"/>
  <c r="V19"/>
  <c r="U19"/>
  <c r="T19"/>
  <c r="S19"/>
  <c r="Q19"/>
  <c r="O19"/>
  <c r="BA18"/>
  <c r="AE18"/>
  <c r="Y18"/>
  <c r="X18"/>
  <c r="W18"/>
  <c r="V18"/>
  <c r="U18"/>
  <c r="T18"/>
  <c r="S18"/>
  <c r="Q18"/>
  <c r="O18"/>
  <c r="BA17"/>
  <c r="AE17"/>
  <c r="Y17"/>
  <c r="X17"/>
  <c r="W17"/>
  <c r="V17"/>
  <c r="U17"/>
  <c r="T17"/>
  <c r="S17"/>
  <c r="Q17"/>
  <c r="O17"/>
  <c r="BA16"/>
  <c r="AE16"/>
  <c r="Y16"/>
  <c r="X16"/>
  <c r="W16"/>
  <c r="V16"/>
  <c r="U16"/>
  <c r="T16"/>
  <c r="S16"/>
  <c r="Q16"/>
  <c r="O16"/>
  <c r="BA15"/>
  <c r="AE15"/>
  <c r="Y15"/>
  <c r="X15"/>
  <c r="W15"/>
  <c r="V15"/>
  <c r="U15"/>
  <c r="T15"/>
  <c r="S15"/>
  <c r="Q15"/>
  <c r="O15"/>
  <c r="BA14"/>
  <c r="AE14"/>
  <c r="Y14"/>
  <c r="X14"/>
  <c r="W14"/>
  <c r="V14"/>
  <c r="U14"/>
  <c r="T14"/>
  <c r="S14"/>
  <c r="Q14"/>
  <c r="O14"/>
  <c r="BA13"/>
  <c r="AE13"/>
  <c r="Y13"/>
  <c r="X13"/>
  <c r="W13"/>
  <c r="V13"/>
  <c r="U13"/>
  <c r="T13"/>
  <c r="S13"/>
  <c r="Q13"/>
  <c r="O13"/>
  <c r="BA12"/>
  <c r="AE12"/>
  <c r="Y12"/>
  <c r="X12"/>
  <c r="W12"/>
  <c r="V12"/>
  <c r="U12"/>
  <c r="T12"/>
  <c r="S12"/>
  <c r="Q12"/>
  <c r="O12"/>
  <c r="BA11"/>
  <c r="AE11"/>
  <c r="Y11"/>
  <c r="X11"/>
  <c r="W11"/>
  <c r="V11"/>
  <c r="U11"/>
  <c r="T11"/>
  <c r="S11"/>
  <c r="Q11"/>
  <c r="O11"/>
  <c r="BA10"/>
  <c r="AE10"/>
  <c r="Y10"/>
  <c r="X10"/>
  <c r="W10"/>
  <c r="V10"/>
  <c r="U10"/>
  <c r="T10"/>
  <c r="S10"/>
  <c r="Q10"/>
  <c r="O10"/>
  <c r="BA9"/>
  <c r="AE9"/>
  <c r="Y9"/>
  <c r="X9"/>
  <c r="W9"/>
  <c r="V9"/>
  <c r="U9"/>
  <c r="T9"/>
  <c r="S9"/>
  <c r="Q9"/>
  <c r="O9"/>
  <c r="BA8"/>
  <c r="AE8"/>
  <c r="Y8"/>
  <c r="X8"/>
  <c r="W8"/>
  <c r="V8"/>
  <c r="U8"/>
  <c r="T8"/>
  <c r="S8"/>
  <c r="Q8"/>
  <c r="O8"/>
  <c r="BJ587" i="1"/>
  <c r="AV587"/>
  <c r="AU587"/>
  <c r="AT587"/>
  <c r="AS587"/>
  <c r="AR587"/>
  <c r="AQ587"/>
  <c r="AP587"/>
  <c r="AO587"/>
  <c r="AN587"/>
  <c r="AM587"/>
  <c r="AL587"/>
  <c r="AK587"/>
  <c r="AJ587"/>
  <c r="AI587"/>
  <c r="AH587"/>
  <c r="AG587"/>
  <c r="AF587"/>
  <c r="BJ585"/>
  <c r="AV585"/>
  <c r="AU585"/>
  <c r="AT585"/>
  <c r="AS585"/>
  <c r="AR585"/>
  <c r="AQ585"/>
  <c r="AP585"/>
  <c r="AO585"/>
  <c r="AN585"/>
  <c r="AM585"/>
  <c r="AL585"/>
  <c r="AK585"/>
  <c r="AJ585"/>
  <c r="AI585"/>
  <c r="AH585"/>
  <c r="AG585"/>
  <c r="AF585"/>
  <c r="BJ583"/>
  <c r="AV583"/>
  <c r="AU583"/>
  <c r="AT583"/>
  <c r="AS583"/>
  <c r="AR583"/>
  <c r="AQ583"/>
  <c r="AP583"/>
  <c r="AO583"/>
  <c r="AN583"/>
  <c r="AM583"/>
  <c r="AL583"/>
  <c r="AK583"/>
  <c r="AJ583"/>
  <c r="AI583"/>
  <c r="AH583"/>
  <c r="AG583"/>
  <c r="AF583"/>
  <c r="BJ576"/>
  <c r="AV576"/>
  <c r="AU576"/>
  <c r="AT576"/>
  <c r="AS576"/>
  <c r="AR576"/>
  <c r="AQ576"/>
  <c r="AP576"/>
  <c r="AO576"/>
  <c r="AN576"/>
  <c r="AM576"/>
  <c r="AL576"/>
  <c r="AK576"/>
  <c r="AJ576"/>
  <c r="AI576"/>
  <c r="AH576"/>
  <c r="AG576"/>
  <c r="AF576"/>
  <c r="BJ567"/>
  <c r="AV567"/>
  <c r="AU567"/>
  <c r="AT567"/>
  <c r="AS567"/>
  <c r="AR567"/>
  <c r="AQ567"/>
  <c r="AP567"/>
  <c r="AO567"/>
  <c r="AN567"/>
  <c r="AM567"/>
  <c r="AL567"/>
  <c r="AK567"/>
  <c r="AJ567"/>
  <c r="AI567"/>
  <c r="AH567"/>
  <c r="AG567"/>
  <c r="AF567"/>
  <c r="BJ563"/>
  <c r="AV563"/>
  <c r="AU563"/>
  <c r="AT563"/>
  <c r="AS563"/>
  <c r="AR563"/>
  <c r="AQ563"/>
  <c r="AP563"/>
  <c r="AO563"/>
  <c r="AN563"/>
  <c r="AM563"/>
  <c r="AL563"/>
  <c r="AK563"/>
  <c r="AJ563"/>
  <c r="AI563"/>
  <c r="AH563"/>
  <c r="AG563"/>
  <c r="AF563"/>
  <c r="BJ555"/>
  <c r="AV555"/>
  <c r="AU555"/>
  <c r="AT555"/>
  <c r="AS555"/>
  <c r="AR555"/>
  <c r="AQ555"/>
  <c r="AP555"/>
  <c r="AO555"/>
  <c r="AN555"/>
  <c r="AM555"/>
  <c r="AL555"/>
  <c r="AK555"/>
  <c r="AJ555"/>
  <c r="AI555"/>
  <c r="AH555"/>
  <c r="AG555"/>
  <c r="AF555"/>
  <c r="BJ526"/>
  <c r="AV526"/>
  <c r="AU526"/>
  <c r="AT526"/>
  <c r="AS526"/>
  <c r="AR526"/>
  <c r="AQ526"/>
  <c r="AP526"/>
  <c r="AO526"/>
  <c r="AN526"/>
  <c r="AM526"/>
  <c r="AL526"/>
  <c r="AK526"/>
  <c r="AJ526"/>
  <c r="AI526"/>
  <c r="AH526"/>
  <c r="AG526"/>
  <c r="AF526"/>
  <c r="BJ516"/>
  <c r="AV516"/>
  <c r="AU516"/>
  <c r="AT516"/>
  <c r="AS516"/>
  <c r="AR516"/>
  <c r="AQ516"/>
  <c r="AP516"/>
  <c r="AO516"/>
  <c r="AN516"/>
  <c r="AM516"/>
  <c r="AL516"/>
  <c r="AK516"/>
  <c r="AJ516"/>
  <c r="AI516"/>
  <c r="AH516"/>
  <c r="AG516"/>
  <c r="AF516"/>
  <c r="BJ497"/>
  <c r="AV497"/>
  <c r="AU497"/>
  <c r="AT497"/>
  <c r="AS497"/>
  <c r="AR497"/>
  <c r="AQ497"/>
  <c r="AP497"/>
  <c r="AO497"/>
  <c r="AN497"/>
  <c r="AM497"/>
  <c r="AL497"/>
  <c r="AK497"/>
  <c r="AJ497"/>
  <c r="AI497"/>
  <c r="AH497"/>
  <c r="AG497"/>
  <c r="AF497"/>
  <c r="BJ477"/>
  <c r="AV477"/>
  <c r="AU477"/>
  <c r="AT477"/>
  <c r="AS477"/>
  <c r="AR477"/>
  <c r="AQ477"/>
  <c r="AP477"/>
  <c r="AO477"/>
  <c r="AN477"/>
  <c r="AM477"/>
  <c r="AL477"/>
  <c r="AK477"/>
  <c r="AJ477"/>
  <c r="AI477"/>
  <c r="AH477"/>
  <c r="AG477"/>
  <c r="AF477"/>
  <c r="BJ468"/>
  <c r="AV468"/>
  <c r="AU468"/>
  <c r="AT468"/>
  <c r="AS468"/>
  <c r="AR468"/>
  <c r="AQ468"/>
  <c r="AP468"/>
  <c r="AO468"/>
  <c r="AN468"/>
  <c r="AM468"/>
  <c r="AL468"/>
  <c r="AK468"/>
  <c r="AJ468"/>
  <c r="AI468"/>
  <c r="AH468"/>
  <c r="AG468"/>
  <c r="AF468"/>
  <c r="BJ462"/>
  <c r="AV462"/>
  <c r="AU462"/>
  <c r="AT462"/>
  <c r="AS462"/>
  <c r="AR462"/>
  <c r="AQ462"/>
  <c r="AP462"/>
  <c r="AO462"/>
  <c r="AN462"/>
  <c r="AM462"/>
  <c r="AL462"/>
  <c r="AK462"/>
  <c r="AJ462"/>
  <c r="AI462"/>
  <c r="AH462"/>
  <c r="AG462"/>
  <c r="AF462"/>
  <c r="BJ448"/>
  <c r="AV448"/>
  <c r="AU448"/>
  <c r="AT448"/>
  <c r="AS448"/>
  <c r="AR448"/>
  <c r="AQ448"/>
  <c r="AP448"/>
  <c r="AO448"/>
  <c r="AN448"/>
  <c r="AM448"/>
  <c r="AL448"/>
  <c r="AK448"/>
  <c r="AJ448"/>
  <c r="AI448"/>
  <c r="AH448"/>
  <c r="AG448"/>
  <c r="AF448"/>
  <c r="BJ443"/>
  <c r="AV443"/>
  <c r="AU443"/>
  <c r="AT443"/>
  <c r="AS443"/>
  <c r="AR443"/>
  <c r="AQ443"/>
  <c r="AP443"/>
  <c r="AO443"/>
  <c r="AN443"/>
  <c r="AM443"/>
  <c r="AL443"/>
  <c r="AK443"/>
  <c r="AJ443"/>
  <c r="AI443"/>
  <c r="AH443"/>
  <c r="AG443"/>
  <c r="AF443"/>
  <c r="BJ441"/>
  <c r="AV441"/>
  <c r="AU441"/>
  <c r="AT441"/>
  <c r="AS441"/>
  <c r="AR441"/>
  <c r="AQ441"/>
  <c r="AP441"/>
  <c r="AO441"/>
  <c r="AN441"/>
  <c r="AM441"/>
  <c r="AL441"/>
  <c r="AK441"/>
  <c r="AJ441"/>
  <c r="AI441"/>
  <c r="AH441"/>
  <c r="AG441"/>
  <c r="AF441"/>
  <c r="BJ439"/>
  <c r="AV439"/>
  <c r="AU439"/>
  <c r="AT439"/>
  <c r="AS439"/>
  <c r="AR439"/>
  <c r="AQ439"/>
  <c r="AP439"/>
  <c r="AO439"/>
  <c r="AN439"/>
  <c r="AM439"/>
  <c r="AL439"/>
  <c r="AK439"/>
  <c r="AJ439"/>
  <c r="AI439"/>
  <c r="AH439"/>
  <c r="AG439"/>
  <c r="AF439"/>
  <c r="BJ434"/>
  <c r="AV434"/>
  <c r="AU434"/>
  <c r="AT434"/>
  <c r="AS434"/>
  <c r="AR434"/>
  <c r="AQ434"/>
  <c r="AP434"/>
  <c r="AO434"/>
  <c r="AN434"/>
  <c r="AM434"/>
  <c r="AL434"/>
  <c r="AK434"/>
  <c r="AJ434"/>
  <c r="AI434"/>
  <c r="AH434"/>
  <c r="AG434"/>
  <c r="AF434"/>
  <c r="BJ432"/>
  <c r="AV432"/>
  <c r="AU432"/>
  <c r="AT432"/>
  <c r="AS432"/>
  <c r="AR432"/>
  <c r="AQ432"/>
  <c r="AP432"/>
  <c r="AO432"/>
  <c r="AN432"/>
  <c r="AM432"/>
  <c r="AL432"/>
  <c r="AK432"/>
  <c r="AJ432"/>
  <c r="AI432"/>
  <c r="AH432"/>
  <c r="AG432"/>
  <c r="AF432"/>
  <c r="BJ422"/>
  <c r="AV422"/>
  <c r="AU422"/>
  <c r="AT422"/>
  <c r="AS422"/>
  <c r="AR422"/>
  <c r="AQ422"/>
  <c r="AP422"/>
  <c r="AO422"/>
  <c r="AN422"/>
  <c r="AM422"/>
  <c r="AL422"/>
  <c r="AK422"/>
  <c r="AJ422"/>
  <c r="AI422"/>
  <c r="AH422"/>
  <c r="AG422"/>
  <c r="AF422"/>
  <c r="BJ420"/>
  <c r="AV420"/>
  <c r="AU420"/>
  <c r="AT420"/>
  <c r="AS420"/>
  <c r="AR420"/>
  <c r="AQ420"/>
  <c r="AP420"/>
  <c r="AO420"/>
  <c r="AN420"/>
  <c r="AM420"/>
  <c r="AL420"/>
  <c r="AK420"/>
  <c r="AJ420"/>
  <c r="AI420"/>
  <c r="AH420"/>
  <c r="AG420"/>
  <c r="AF420"/>
  <c r="BJ418"/>
  <c r="AV418"/>
  <c r="AU418"/>
  <c r="AT418"/>
  <c r="AS418"/>
  <c r="AR418"/>
  <c r="AQ418"/>
  <c r="AP418"/>
  <c r="AO418"/>
  <c r="AN418"/>
  <c r="AM418"/>
  <c r="AL418"/>
  <c r="AK418"/>
  <c r="AJ418"/>
  <c r="AI418"/>
  <c r="AH418"/>
  <c r="AG418"/>
  <c r="AF418"/>
  <c r="BJ414"/>
  <c r="AV414"/>
  <c r="AU414"/>
  <c r="AT414"/>
  <c r="AS414"/>
  <c r="AR414"/>
  <c r="AQ414"/>
  <c r="AP414"/>
  <c r="AO414"/>
  <c r="AN414"/>
  <c r="AM414"/>
  <c r="AL414"/>
  <c r="AK414"/>
  <c r="AJ414"/>
  <c r="AI414"/>
  <c r="AH414"/>
  <c r="AG414"/>
  <c r="AF414"/>
  <c r="BJ408"/>
  <c r="AV408"/>
  <c r="AU408"/>
  <c r="AT408"/>
  <c r="AS408"/>
  <c r="AR408"/>
  <c r="AQ408"/>
  <c r="AP408"/>
  <c r="AO408"/>
  <c r="AN408"/>
  <c r="AM408"/>
  <c r="AL408"/>
  <c r="AK408"/>
  <c r="AJ408"/>
  <c r="AI408"/>
  <c r="AH408"/>
  <c r="AG408"/>
  <c r="AF408"/>
  <c r="BJ406"/>
  <c r="AV406"/>
  <c r="AU406"/>
  <c r="AT406"/>
  <c r="AS406"/>
  <c r="AR406"/>
  <c r="AQ406"/>
  <c r="AP406"/>
  <c r="AO406"/>
  <c r="AN406"/>
  <c r="AM406"/>
  <c r="AL406"/>
  <c r="AK406"/>
  <c r="AJ406"/>
  <c r="AI406"/>
  <c r="AH406"/>
  <c r="AG406"/>
  <c r="AF406"/>
  <c r="BJ399"/>
  <c r="AV399"/>
  <c r="AU399"/>
  <c r="AT399"/>
  <c r="AS399"/>
  <c r="AR399"/>
  <c r="AQ399"/>
  <c r="AP399"/>
  <c r="AO399"/>
  <c r="AN399"/>
  <c r="AM399"/>
  <c r="AL399"/>
  <c r="AK399"/>
  <c r="AJ399"/>
  <c r="AI399"/>
  <c r="AH399"/>
  <c r="AG399"/>
  <c r="AF399"/>
  <c r="BJ380"/>
  <c r="AV380"/>
  <c r="AU380"/>
  <c r="AT380"/>
  <c r="AS380"/>
  <c r="AR380"/>
  <c r="AQ380"/>
  <c r="AP380"/>
  <c r="AO380"/>
  <c r="AN380"/>
  <c r="AM380"/>
  <c r="AL380"/>
  <c r="AK380"/>
  <c r="AJ380"/>
  <c r="AI380"/>
  <c r="AH380"/>
  <c r="AG380"/>
  <c r="AF380"/>
  <c r="BJ375"/>
  <c r="AV375"/>
  <c r="AU375"/>
  <c r="AT375"/>
  <c r="AS375"/>
  <c r="AR375"/>
  <c r="AQ375"/>
  <c r="AP375"/>
  <c r="AO375"/>
  <c r="AN375"/>
  <c r="AM375"/>
  <c r="AL375"/>
  <c r="AK375"/>
  <c r="AJ375"/>
  <c r="AI375"/>
  <c r="AH375"/>
  <c r="AG375"/>
  <c r="AF375"/>
  <c r="BJ367"/>
  <c r="AV367"/>
  <c r="AU367"/>
  <c r="AT367"/>
  <c r="AS367"/>
  <c r="AR367"/>
  <c r="AQ367"/>
  <c r="AP367"/>
  <c r="AO367"/>
  <c r="AN367"/>
  <c r="AM367"/>
  <c r="AL367"/>
  <c r="AK367"/>
  <c r="AJ367"/>
  <c r="AI367"/>
  <c r="AH367"/>
  <c r="AG367"/>
  <c r="AF367"/>
  <c r="BJ340"/>
  <c r="AV340"/>
  <c r="AU340"/>
  <c r="AT340"/>
  <c r="AS340"/>
  <c r="AR340"/>
  <c r="AQ340"/>
  <c r="AP340"/>
  <c r="AO340"/>
  <c r="AN340"/>
  <c r="AM340"/>
  <c r="AL340"/>
  <c r="AK340"/>
  <c r="AJ340"/>
  <c r="AI340"/>
  <c r="AH340"/>
  <c r="AG340"/>
  <c r="AF340"/>
  <c r="BJ334"/>
  <c r="AV334"/>
  <c r="AU334"/>
  <c r="AT334"/>
  <c r="AS334"/>
  <c r="AR334"/>
  <c r="AQ334"/>
  <c r="AP334"/>
  <c r="AO334"/>
  <c r="AN334"/>
  <c r="AM334"/>
  <c r="AL334"/>
  <c r="AK334"/>
  <c r="AJ334"/>
  <c r="AI334"/>
  <c r="AH334"/>
  <c r="AG334"/>
  <c r="AF334"/>
  <c r="BJ327"/>
  <c r="AV327"/>
  <c r="AU327"/>
  <c r="AT327"/>
  <c r="AS327"/>
  <c r="AR327"/>
  <c r="AQ327"/>
  <c r="AP327"/>
  <c r="AO327"/>
  <c r="AN327"/>
  <c r="AM327"/>
  <c r="AL327"/>
  <c r="AK327"/>
  <c r="AJ327"/>
  <c r="AI327"/>
  <c r="AH327"/>
  <c r="AG327"/>
  <c r="AF327"/>
  <c r="BJ325"/>
  <c r="AV325"/>
  <c r="AU325"/>
  <c r="AT325"/>
  <c r="AS325"/>
  <c r="AR325"/>
  <c r="AQ325"/>
  <c r="AP325"/>
  <c r="AO325"/>
  <c r="AN325"/>
  <c r="AM325"/>
  <c r="AL325"/>
  <c r="AK325"/>
  <c r="AJ325"/>
  <c r="AI325"/>
  <c r="AH325"/>
  <c r="AG325"/>
  <c r="AF325"/>
  <c r="BJ320"/>
  <c r="AV320"/>
  <c r="AU320"/>
  <c r="AT320"/>
  <c r="AS320"/>
  <c r="AR320"/>
  <c r="AQ320"/>
  <c r="AP320"/>
  <c r="AO320"/>
  <c r="AN320"/>
  <c r="AM320"/>
  <c r="AL320"/>
  <c r="AK320"/>
  <c r="AJ320"/>
  <c r="AI320"/>
  <c r="AH320"/>
  <c r="AG320"/>
  <c r="AF320"/>
  <c r="BJ308"/>
  <c r="AV308"/>
  <c r="AU308"/>
  <c r="AT308"/>
  <c r="AS308"/>
  <c r="AR308"/>
  <c r="AQ308"/>
  <c r="AP308"/>
  <c r="AO308"/>
  <c r="AN308"/>
  <c r="AM308"/>
  <c r="AL308"/>
  <c r="AK308"/>
  <c r="AJ308"/>
  <c r="AI308"/>
  <c r="AH308"/>
  <c r="AG308"/>
  <c r="AF308"/>
  <c r="BJ302"/>
  <c r="AV302"/>
  <c r="AU302"/>
  <c r="AT302"/>
  <c r="AS302"/>
  <c r="AR302"/>
  <c r="AQ302"/>
  <c r="AP302"/>
  <c r="AO302"/>
  <c r="AN302"/>
  <c r="AM302"/>
  <c r="AL302"/>
  <c r="AK302"/>
  <c r="AJ302"/>
  <c r="AI302"/>
  <c r="AH302"/>
  <c r="AG302"/>
  <c r="AF302"/>
  <c r="BJ252"/>
  <c r="AV252"/>
  <c r="AU252"/>
  <c r="AT252"/>
  <c r="AS252"/>
  <c r="AR252"/>
  <c r="AQ252"/>
  <c r="AP252"/>
  <c r="AO252"/>
  <c r="AN252"/>
  <c r="AM252"/>
  <c r="AL252"/>
  <c r="AK252"/>
  <c r="AJ252"/>
  <c r="AI252"/>
  <c r="AH252"/>
  <c r="AG252"/>
  <c r="AF252"/>
  <c r="BJ250"/>
  <c r="AV250"/>
  <c r="AU250"/>
  <c r="AT250"/>
  <c r="AS250"/>
  <c r="AR250"/>
  <c r="AQ250"/>
  <c r="AP250"/>
  <c r="AO250"/>
  <c r="AN250"/>
  <c r="AM250"/>
  <c r="AL250"/>
  <c r="AK250"/>
  <c r="AJ250"/>
  <c r="AI250"/>
  <c r="AH250"/>
  <c r="AG250"/>
  <c r="AF250"/>
  <c r="BJ242"/>
  <c r="AV242"/>
  <c r="AU242"/>
  <c r="AT242"/>
  <c r="AS242"/>
  <c r="AR242"/>
  <c r="AQ242"/>
  <c r="AP242"/>
  <c r="AO242"/>
  <c r="AN242"/>
  <c r="AM242"/>
  <c r="AL242"/>
  <c r="AK242"/>
  <c r="AJ242"/>
  <c r="AI242"/>
  <c r="AH242"/>
  <c r="AG242"/>
  <c r="AF242"/>
  <c r="BJ238"/>
  <c r="AV238"/>
  <c r="AU238"/>
  <c r="AT238"/>
  <c r="AS238"/>
  <c r="AR238"/>
  <c r="AQ238"/>
  <c r="AP238"/>
  <c r="AO238"/>
  <c r="AN238"/>
  <c r="AM238"/>
  <c r="AL238"/>
  <c r="AK238"/>
  <c r="AJ238"/>
  <c r="AI238"/>
  <c r="AH238"/>
  <c r="AG238"/>
  <c r="AF238"/>
  <c r="BJ230"/>
  <c r="AV230"/>
  <c r="AU230"/>
  <c r="AT230"/>
  <c r="AS230"/>
  <c r="AR230"/>
  <c r="AQ230"/>
  <c r="AP230"/>
  <c r="AO230"/>
  <c r="AN230"/>
  <c r="AM230"/>
  <c r="AL230"/>
  <c r="AK230"/>
  <c r="AJ230"/>
  <c r="AI230"/>
  <c r="AH230"/>
  <c r="AG230"/>
  <c r="AF230"/>
  <c r="BJ225"/>
  <c r="AV225"/>
  <c r="AU225"/>
  <c r="AT225"/>
  <c r="AS225"/>
  <c r="AR225"/>
  <c r="AQ225"/>
  <c r="AP225"/>
  <c r="AO225"/>
  <c r="AN225"/>
  <c r="AM225"/>
  <c r="AL225"/>
  <c r="AK225"/>
  <c r="AJ225"/>
  <c r="AI225"/>
  <c r="AH225"/>
  <c r="AG225"/>
  <c r="AF225"/>
  <c r="BJ216"/>
  <c r="AV216"/>
  <c r="AU216"/>
  <c r="AT216"/>
  <c r="AS216"/>
  <c r="AR216"/>
  <c r="AQ216"/>
  <c r="AP216"/>
  <c r="AO216"/>
  <c r="AN216"/>
  <c r="AM216"/>
  <c r="AL216"/>
  <c r="AK216"/>
  <c r="AJ216"/>
  <c r="AI216"/>
  <c r="AH216"/>
  <c r="AG216"/>
  <c r="AF216"/>
  <c r="BJ205"/>
  <c r="AV205"/>
  <c r="AU205"/>
  <c r="AT205"/>
  <c r="AS205"/>
  <c r="AR205"/>
  <c r="AQ205"/>
  <c r="AP205"/>
  <c r="AO205"/>
  <c r="AN205"/>
  <c r="AM205"/>
  <c r="AL205"/>
  <c r="AK205"/>
  <c r="AJ205"/>
  <c r="AI205"/>
  <c r="AH205"/>
  <c r="AG205"/>
  <c r="AF205"/>
  <c r="BJ195"/>
  <c r="AV195"/>
  <c r="AU195"/>
  <c r="AT195"/>
  <c r="AS195"/>
  <c r="AR195"/>
  <c r="AQ195"/>
  <c r="AP195"/>
  <c r="AO195"/>
  <c r="AN195"/>
  <c r="AM195"/>
  <c r="AL195"/>
  <c r="AK195"/>
  <c r="AJ195"/>
  <c r="AI195"/>
  <c r="AH195"/>
  <c r="AG195"/>
  <c r="AF195"/>
  <c r="BJ184"/>
  <c r="AV184"/>
  <c r="AU184"/>
  <c r="AT184"/>
  <c r="AS184"/>
  <c r="AR184"/>
  <c r="AQ184"/>
  <c r="AP184"/>
  <c r="AO184"/>
  <c r="AN184"/>
  <c r="AM184"/>
  <c r="AL184"/>
  <c r="AK184"/>
  <c r="AJ184"/>
  <c r="AI184"/>
  <c r="AH184"/>
  <c r="AG184"/>
  <c r="AF184"/>
  <c r="BJ182"/>
  <c r="AV182"/>
  <c r="AU182"/>
  <c r="AT182"/>
  <c r="AS182"/>
  <c r="AR182"/>
  <c r="AQ182"/>
  <c r="AP182"/>
  <c r="AO182"/>
  <c r="AN182"/>
  <c r="AM182"/>
  <c r="AL182"/>
  <c r="AK182"/>
  <c r="AJ182"/>
  <c r="AI182"/>
  <c r="AH182"/>
  <c r="AG182"/>
  <c r="AF182"/>
  <c r="BJ180"/>
  <c r="AV180"/>
  <c r="AU180"/>
  <c r="AT180"/>
  <c r="AS180"/>
  <c r="AR180"/>
  <c r="AQ180"/>
  <c r="AP180"/>
  <c r="AO180"/>
  <c r="AN180"/>
  <c r="AM180"/>
  <c r="AL180"/>
  <c r="AK180"/>
  <c r="AJ180"/>
  <c r="AI180"/>
  <c r="AH180"/>
  <c r="AG180"/>
  <c r="AF180"/>
  <c r="BJ176"/>
  <c r="AV176"/>
  <c r="AU176"/>
  <c r="AT176"/>
  <c r="AS176"/>
  <c r="AR176"/>
  <c r="AQ176"/>
  <c r="AP176"/>
  <c r="AO176"/>
  <c r="AN176"/>
  <c r="AM176"/>
  <c r="AL176"/>
  <c r="AK176"/>
  <c r="AJ176"/>
  <c r="AI176"/>
  <c r="AH176"/>
  <c r="AG176"/>
  <c r="AF176"/>
  <c r="BJ174"/>
  <c r="AV174"/>
  <c r="AU174"/>
  <c r="AT174"/>
  <c r="AS174"/>
  <c r="AR174"/>
  <c r="AQ174"/>
  <c r="AP174"/>
  <c r="AO174"/>
  <c r="AN174"/>
  <c r="AM174"/>
  <c r="AL174"/>
  <c r="AK174"/>
  <c r="AJ174"/>
  <c r="AI174"/>
  <c r="AH174"/>
  <c r="AG174"/>
  <c r="AF174"/>
  <c r="BJ170"/>
  <c r="AV170"/>
  <c r="AU170"/>
  <c r="AT170"/>
  <c r="AS170"/>
  <c r="AR170"/>
  <c r="AQ170"/>
  <c r="AP170"/>
  <c r="AO170"/>
  <c r="AN170"/>
  <c r="AM170"/>
  <c r="AL170"/>
  <c r="AK170"/>
  <c r="AJ170"/>
  <c r="AI170"/>
  <c r="AH170"/>
  <c r="AG170"/>
  <c r="AF170"/>
  <c r="BJ168"/>
  <c r="AV168"/>
  <c r="AU168"/>
  <c r="AT168"/>
  <c r="AS168"/>
  <c r="AR168"/>
  <c r="AQ168"/>
  <c r="AP168"/>
  <c r="AO168"/>
  <c r="AN168"/>
  <c r="AM168"/>
  <c r="AL168"/>
  <c r="AK168"/>
  <c r="AJ168"/>
  <c r="AI168"/>
  <c r="AH168"/>
  <c r="AG168"/>
  <c r="AF168"/>
  <c r="BJ166"/>
  <c r="AV166"/>
  <c r="AU166"/>
  <c r="AT166"/>
  <c r="AS166"/>
  <c r="AR166"/>
  <c r="AQ166"/>
  <c r="AP166"/>
  <c r="AO166"/>
  <c r="AN166"/>
  <c r="AM166"/>
  <c r="AL166"/>
  <c r="AK166"/>
  <c r="AJ166"/>
  <c r="AI166"/>
  <c r="AH166"/>
  <c r="AG166"/>
  <c r="AF166"/>
  <c r="BJ159"/>
  <c r="AV159"/>
  <c r="AU159"/>
  <c r="AT159"/>
  <c r="AS159"/>
  <c r="AR159"/>
  <c r="AQ159"/>
  <c r="AP159"/>
  <c r="AO159"/>
  <c r="AN159"/>
  <c r="AM159"/>
  <c r="AL159"/>
  <c r="AK159"/>
  <c r="AJ159"/>
  <c r="AI159"/>
  <c r="AH159"/>
  <c r="AG159"/>
  <c r="AF159"/>
  <c r="BJ146"/>
  <c r="AV146"/>
  <c r="AU146"/>
  <c r="AT146"/>
  <c r="AS146"/>
  <c r="AR146"/>
  <c r="AQ146"/>
  <c r="AP146"/>
  <c r="AO146"/>
  <c r="AN146"/>
  <c r="AM146"/>
  <c r="AL146"/>
  <c r="AK146"/>
  <c r="AJ146"/>
  <c r="AI146"/>
  <c r="AH146"/>
  <c r="AG146"/>
  <c r="AF146"/>
  <c r="BJ123"/>
  <c r="AV123"/>
  <c r="AU123"/>
  <c r="AT123"/>
  <c r="AS123"/>
  <c r="AR123"/>
  <c r="AQ123"/>
  <c r="AP123"/>
  <c r="AO123"/>
  <c r="AN123"/>
  <c r="AM123"/>
  <c r="AL123"/>
  <c r="AK123"/>
  <c r="AJ123"/>
  <c r="AI123"/>
  <c r="AH123"/>
  <c r="AG123"/>
  <c r="AF123"/>
  <c r="BJ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BJ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BJ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BJ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BJ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BJ588"/>
  <c r="AV588"/>
  <c r="AU588"/>
  <c r="AT588"/>
  <c r="AS588"/>
  <c r="AR588"/>
  <c r="AQ588"/>
  <c r="AP588"/>
  <c r="AO588"/>
  <c r="AN588"/>
  <c r="AM588"/>
  <c r="AL588"/>
  <c r="AK588"/>
  <c r="AJ588"/>
  <c r="AI588"/>
  <c r="AH588"/>
  <c r="AG588"/>
  <c r="AF588"/>
  <c r="BJ568"/>
  <c r="AV568"/>
  <c r="AU568"/>
  <c r="AT568"/>
  <c r="AS568"/>
  <c r="AR568"/>
  <c r="AQ568"/>
  <c r="AP568"/>
  <c r="AO568"/>
  <c r="AN568"/>
  <c r="AM568"/>
  <c r="AL568"/>
  <c r="AK568"/>
  <c r="AJ568"/>
  <c r="AI568"/>
  <c r="AH568"/>
  <c r="AG568"/>
  <c r="AF568"/>
  <c r="BJ449"/>
  <c r="AV449"/>
  <c r="AU449"/>
  <c r="AT449"/>
  <c r="AS449"/>
  <c r="AR449"/>
  <c r="AQ449"/>
  <c r="AP449"/>
  <c r="AO449"/>
  <c r="AN449"/>
  <c r="AM449"/>
  <c r="AL449"/>
  <c r="AK449"/>
  <c r="AJ449"/>
  <c r="AI449"/>
  <c r="AH449"/>
  <c r="AG449"/>
  <c r="AF449"/>
  <c r="BJ423"/>
  <c r="AV423"/>
  <c r="AU423"/>
  <c r="AT423"/>
  <c r="AS423"/>
  <c r="AR423"/>
  <c r="AQ423"/>
  <c r="AP423"/>
  <c r="AO423"/>
  <c r="AN423"/>
  <c r="AM423"/>
  <c r="AL423"/>
  <c r="AK423"/>
  <c r="AJ423"/>
  <c r="AI423"/>
  <c r="AH423"/>
  <c r="AG423"/>
  <c r="AF423"/>
  <c r="BJ409"/>
  <c r="AV409"/>
  <c r="AU409"/>
  <c r="AT409"/>
  <c r="AS409"/>
  <c r="AR409"/>
  <c r="AQ409"/>
  <c r="AP409"/>
  <c r="AO409"/>
  <c r="AN409"/>
  <c r="AM409"/>
  <c r="AL409"/>
  <c r="AK409"/>
  <c r="AJ409"/>
  <c r="AI409"/>
  <c r="AH409"/>
  <c r="AG409"/>
  <c r="AF409"/>
  <c r="BJ381"/>
  <c r="AV381"/>
  <c r="AU381"/>
  <c r="AT381"/>
  <c r="AS381"/>
  <c r="AR381"/>
  <c r="AQ381"/>
  <c r="AP381"/>
  <c r="AO381"/>
  <c r="AN381"/>
  <c r="AM381"/>
  <c r="AL381"/>
  <c r="AK381"/>
  <c r="AJ381"/>
  <c r="AI381"/>
  <c r="AH381"/>
  <c r="AG381"/>
  <c r="AF381"/>
  <c r="BJ341"/>
  <c r="AV341"/>
  <c r="AU341"/>
  <c r="AT341"/>
  <c r="AS341"/>
  <c r="AR341"/>
  <c r="AQ341"/>
  <c r="AP341"/>
  <c r="AO341"/>
  <c r="AN341"/>
  <c r="AM341"/>
  <c r="AL341"/>
  <c r="AK341"/>
  <c r="AJ341"/>
  <c r="AI341"/>
  <c r="AH341"/>
  <c r="AG341"/>
  <c r="AF341"/>
  <c r="BJ328"/>
  <c r="AV328"/>
  <c r="AU328"/>
  <c r="AT328"/>
  <c r="AS328"/>
  <c r="AR328"/>
  <c r="AQ328"/>
  <c r="AP328"/>
  <c r="AO328"/>
  <c r="AN328"/>
  <c r="AM328"/>
  <c r="AL328"/>
  <c r="AK328"/>
  <c r="AJ328"/>
  <c r="AI328"/>
  <c r="AH328"/>
  <c r="AG328"/>
  <c r="AF328"/>
  <c r="BJ253"/>
  <c r="AV253"/>
  <c r="AU253"/>
  <c r="AT253"/>
  <c r="AS253"/>
  <c r="AR253"/>
  <c r="AQ253"/>
  <c r="AP253"/>
  <c r="AO253"/>
  <c r="AN253"/>
  <c r="AM253"/>
  <c r="AL253"/>
  <c r="AK253"/>
  <c r="AJ253"/>
  <c r="AI253"/>
  <c r="AH253"/>
  <c r="AG253"/>
  <c r="AF253"/>
  <c r="BJ243"/>
  <c r="AV243"/>
  <c r="AU243"/>
  <c r="AT243"/>
  <c r="AS243"/>
  <c r="AR243"/>
  <c r="AQ243"/>
  <c r="AP243"/>
  <c r="AO243"/>
  <c r="AN243"/>
  <c r="AM243"/>
  <c r="AL243"/>
  <c r="AK243"/>
  <c r="AJ243"/>
  <c r="AI243"/>
  <c r="AH243"/>
  <c r="AG243"/>
  <c r="AF243"/>
  <c r="BJ206"/>
  <c r="AV206"/>
  <c r="AU206"/>
  <c r="AT206"/>
  <c r="AS206"/>
  <c r="AR206"/>
  <c r="AQ206"/>
  <c r="AP206"/>
  <c r="AO206"/>
  <c r="AN206"/>
  <c r="AM206"/>
  <c r="AL206"/>
  <c r="AK206"/>
  <c r="AJ206"/>
  <c r="AI206"/>
  <c r="AH206"/>
  <c r="AG206"/>
  <c r="AF206"/>
  <c r="BJ185"/>
  <c r="AV185"/>
  <c r="AU185"/>
  <c r="AT185"/>
  <c r="AS185"/>
  <c r="AR185"/>
  <c r="AQ185"/>
  <c r="AP185"/>
  <c r="AO185"/>
  <c r="AN185"/>
  <c r="AM185"/>
  <c r="AL185"/>
  <c r="AK185"/>
  <c r="AJ185"/>
  <c r="AI185"/>
  <c r="AH185"/>
  <c r="AG185"/>
  <c r="AF185"/>
  <c r="BJ160"/>
  <c r="BJ589" s="1"/>
  <c r="AV160"/>
  <c r="AV589" s="1"/>
  <c r="AU160"/>
  <c r="AU589" s="1"/>
  <c r="AT160"/>
  <c r="AT589" s="1"/>
  <c r="AS160"/>
  <c r="AS589" s="1"/>
  <c r="AR160"/>
  <c r="AR589" s="1"/>
  <c r="AQ160"/>
  <c r="AQ589" s="1"/>
  <c r="AP160"/>
  <c r="AP589" s="1"/>
  <c r="AO160"/>
  <c r="AO589" s="1"/>
  <c r="AN160"/>
  <c r="AN589" s="1"/>
  <c r="AM160"/>
  <c r="AM589" s="1"/>
  <c r="AL160"/>
  <c r="AL589" s="1"/>
  <c r="AK160"/>
  <c r="AK589" s="1"/>
  <c r="AJ160"/>
  <c r="AJ589" s="1"/>
  <c r="AI160"/>
  <c r="AI589" s="1"/>
  <c r="AH160"/>
  <c r="AH589" s="1"/>
  <c r="AG160"/>
  <c r="AG589" s="1"/>
  <c r="AF160"/>
  <c r="AF589" s="1"/>
  <c r="Q24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2"/>
  <c r="Q73"/>
  <c r="Q74"/>
  <c r="Q75"/>
  <c r="Q76"/>
  <c r="Q77"/>
  <c r="Q78"/>
  <c r="Q79"/>
  <c r="Q80"/>
  <c r="Q81"/>
  <c r="Q82"/>
  <c r="Q83"/>
  <c r="Q84"/>
  <c r="Q85"/>
  <c r="Q86"/>
  <c r="Q87"/>
  <c r="Q88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10"/>
  <c r="Q111"/>
  <c r="Q112"/>
  <c r="Q113"/>
  <c r="Q114"/>
  <c r="Q115"/>
  <c r="Q116"/>
  <c r="Q117"/>
  <c r="Q118"/>
  <c r="Q119"/>
  <c r="Q120"/>
  <c r="Q121"/>
  <c r="Q122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7"/>
  <c r="Q148"/>
  <c r="Q149"/>
  <c r="Q150"/>
  <c r="Q151"/>
  <c r="Q152"/>
  <c r="Q153"/>
  <c r="Q154"/>
  <c r="Q155"/>
  <c r="Q156"/>
  <c r="Q157"/>
  <c r="Q158"/>
  <c r="Q161"/>
  <c r="Q162"/>
  <c r="Q163"/>
  <c r="Q164"/>
  <c r="Q165"/>
  <c r="Q167"/>
  <c r="Q169"/>
  <c r="Q171"/>
  <c r="Q172"/>
  <c r="Q173"/>
  <c r="Q175"/>
  <c r="Q177"/>
  <c r="Q178"/>
  <c r="Q179"/>
  <c r="Q181"/>
  <c r="Q183"/>
  <c r="Q186"/>
  <c r="Q187"/>
  <c r="Q188"/>
  <c r="Q189"/>
  <c r="Q190"/>
  <c r="Q191"/>
  <c r="Q192"/>
  <c r="Q193"/>
  <c r="Q194"/>
  <c r="Q196"/>
  <c r="Q197"/>
  <c r="Q198"/>
  <c r="Q199"/>
  <c r="Q200"/>
  <c r="Q201"/>
  <c r="Q202"/>
  <c r="Q203"/>
  <c r="Q204"/>
  <c r="Q207"/>
  <c r="Q208"/>
  <c r="Q209"/>
  <c r="Q210"/>
  <c r="Q211"/>
  <c r="Q212"/>
  <c r="Q213"/>
  <c r="Q214"/>
  <c r="Q215"/>
  <c r="Q217"/>
  <c r="Q218"/>
  <c r="Q219"/>
  <c r="Q220"/>
  <c r="Q221"/>
  <c r="Q222"/>
  <c r="Q223"/>
  <c r="Q224"/>
  <c r="Q226"/>
  <c r="Q227"/>
  <c r="Q228"/>
  <c r="Q229"/>
  <c r="Q231"/>
  <c r="Q232"/>
  <c r="Q233"/>
  <c r="Q234"/>
  <c r="Q235"/>
  <c r="Q236"/>
  <c r="Q237"/>
  <c r="Q239"/>
  <c r="Q240"/>
  <c r="Q241"/>
  <c r="Q244"/>
  <c r="Q245"/>
  <c r="Q246"/>
  <c r="Q247"/>
  <c r="Q248"/>
  <c r="Q249"/>
  <c r="Q251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3"/>
  <c r="Q304"/>
  <c r="Q305"/>
  <c r="Q306"/>
  <c r="Q307"/>
  <c r="Q309"/>
  <c r="Q310"/>
  <c r="Q311"/>
  <c r="Q312"/>
  <c r="Q313"/>
  <c r="Q314"/>
  <c r="Q315"/>
  <c r="Q316"/>
  <c r="Q317"/>
  <c r="Q318"/>
  <c r="Q319"/>
  <c r="Q321"/>
  <c r="Q322"/>
  <c r="Q323"/>
  <c r="Q324"/>
  <c r="Q326"/>
  <c r="Q329"/>
  <c r="Q330"/>
  <c r="Q331"/>
  <c r="Q332"/>
  <c r="Q333"/>
  <c r="Q335"/>
  <c r="Q336"/>
  <c r="Q337"/>
  <c r="Q338"/>
  <c r="Q339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8"/>
  <c r="Q369"/>
  <c r="Q370"/>
  <c r="Q371"/>
  <c r="Q372"/>
  <c r="Q373"/>
  <c r="Q374"/>
  <c r="Q376"/>
  <c r="Q377"/>
  <c r="Q378"/>
  <c r="Q379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400"/>
  <c r="Q401"/>
  <c r="Q402"/>
  <c r="Q403"/>
  <c r="Q404"/>
  <c r="Q405"/>
  <c r="Q407"/>
  <c r="Q410"/>
  <c r="Q411"/>
  <c r="Q412"/>
  <c r="Q413"/>
  <c r="Q415"/>
  <c r="Q416"/>
  <c r="Q417"/>
  <c r="Q419"/>
  <c r="Q421"/>
  <c r="Q424"/>
  <c r="Q425"/>
  <c r="Q426"/>
  <c r="Q427"/>
  <c r="Q428"/>
  <c r="Q429"/>
  <c r="Q430"/>
  <c r="Q431"/>
  <c r="Q433"/>
  <c r="Q435"/>
  <c r="Q436"/>
  <c r="Q437"/>
  <c r="Q438"/>
  <c r="Q440"/>
  <c r="Q442"/>
  <c r="Q444"/>
  <c r="Q445"/>
  <c r="Q446"/>
  <c r="Q447"/>
  <c r="Q450"/>
  <c r="Q451"/>
  <c r="Q452"/>
  <c r="Q453"/>
  <c r="Q454"/>
  <c r="Q455"/>
  <c r="Q456"/>
  <c r="Q457"/>
  <c r="Q458"/>
  <c r="Q459"/>
  <c r="Q460"/>
  <c r="Q461"/>
  <c r="Q463"/>
  <c r="Q464"/>
  <c r="Q465"/>
  <c r="Q466"/>
  <c r="Q467"/>
  <c r="Q469"/>
  <c r="Q470"/>
  <c r="Q471"/>
  <c r="Q472"/>
  <c r="Q473"/>
  <c r="Q474"/>
  <c r="Q475"/>
  <c r="Q476"/>
  <c r="Q478"/>
  <c r="Q479"/>
  <c r="Q480"/>
  <c r="Q481"/>
  <c r="Q482"/>
  <c r="Q483"/>
  <c r="Q484"/>
  <c r="Q485"/>
  <c r="Q486"/>
  <c r="Q487"/>
  <c r="Q488"/>
  <c r="Q489"/>
  <c r="Q490"/>
  <c r="Q491"/>
  <c r="Q492"/>
  <c r="Q493"/>
  <c r="Q494"/>
  <c r="Q495"/>
  <c r="Q496"/>
  <c r="Q498"/>
  <c r="Q499"/>
  <c r="Q500"/>
  <c r="Q501"/>
  <c r="Q502"/>
  <c r="Q503"/>
  <c r="Q504"/>
  <c r="Q505"/>
  <c r="Q506"/>
  <c r="Q507"/>
  <c r="Q508"/>
  <c r="Q509"/>
  <c r="Q510"/>
  <c r="Q511"/>
  <c r="Q512"/>
  <c r="Q513"/>
  <c r="Q514"/>
  <c r="Q515"/>
  <c r="Q517"/>
  <c r="Q518"/>
  <c r="Q519"/>
  <c r="Q520"/>
  <c r="Q521"/>
  <c r="Q522"/>
  <c r="Q523"/>
  <c r="Q524"/>
  <c r="Q525"/>
  <c r="Q527"/>
  <c r="Q528"/>
  <c r="Q529"/>
  <c r="Q530"/>
  <c r="Q531"/>
  <c r="Q532"/>
  <c r="Q533"/>
  <c r="Q534"/>
  <c r="Q535"/>
  <c r="Q536"/>
  <c r="Q537"/>
  <c r="Q538"/>
  <c r="Q539"/>
  <c r="Q540"/>
  <c r="Q541"/>
  <c r="Q542"/>
  <c r="Q543"/>
  <c r="Q544"/>
  <c r="Q545"/>
  <c r="Q546"/>
  <c r="Q547"/>
  <c r="Q548"/>
  <c r="Q549"/>
  <c r="Q550"/>
  <c r="Q551"/>
  <c r="Q552"/>
  <c r="Q553"/>
  <c r="Q554"/>
  <c r="Q556"/>
  <c r="Q557"/>
  <c r="Q558"/>
  <c r="Q559"/>
  <c r="Q560"/>
  <c r="Q561"/>
  <c r="Q562"/>
  <c r="Q564"/>
  <c r="Q565"/>
  <c r="Q566"/>
  <c r="Q569"/>
  <c r="Q570"/>
  <c r="Q571"/>
  <c r="Q572"/>
  <c r="Q573"/>
  <c r="Q574"/>
  <c r="Q575"/>
  <c r="Q577"/>
  <c r="Q578"/>
  <c r="Q579"/>
  <c r="Q580"/>
  <c r="Q581"/>
  <c r="Q582"/>
  <c r="Q584"/>
  <c r="Q586"/>
  <c r="Q9"/>
  <c r="Q10"/>
  <c r="Q11"/>
  <c r="Q12"/>
  <c r="Q13"/>
  <c r="Q14"/>
  <c r="Q15"/>
  <c r="Q16"/>
  <c r="Q17"/>
  <c r="Q18"/>
  <c r="Q19"/>
  <c r="Q20"/>
  <c r="Q21"/>
  <c r="Q22"/>
  <c r="Q23"/>
  <c r="Q8"/>
  <c r="O9"/>
  <c r="O10"/>
  <c r="O11"/>
  <c r="O12"/>
  <c r="O13"/>
  <c r="O14"/>
  <c r="O15"/>
  <c r="O16"/>
  <c r="O17"/>
  <c r="O18"/>
  <c r="O19"/>
  <c r="O20"/>
  <c r="O21"/>
  <c r="O22"/>
  <c r="O23"/>
  <c r="O24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2"/>
  <c r="O73"/>
  <c r="O74"/>
  <c r="O75"/>
  <c r="O76"/>
  <c r="O77"/>
  <c r="O78"/>
  <c r="O79"/>
  <c r="O80"/>
  <c r="O81"/>
  <c r="O82"/>
  <c r="O83"/>
  <c r="O84"/>
  <c r="O85"/>
  <c r="O86"/>
  <c r="O87"/>
  <c r="O88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10"/>
  <c r="O111"/>
  <c r="O112"/>
  <c r="O113"/>
  <c r="O114"/>
  <c r="O115"/>
  <c r="O116"/>
  <c r="O117"/>
  <c r="O118"/>
  <c r="O119"/>
  <c r="O120"/>
  <c r="O121"/>
  <c r="O122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7"/>
  <c r="O148"/>
  <c r="O149"/>
  <c r="O150"/>
  <c r="O151"/>
  <c r="O152"/>
  <c r="O153"/>
  <c r="O154"/>
  <c r="O155"/>
  <c r="O156"/>
  <c r="O157"/>
  <c r="O158"/>
  <c r="O161"/>
  <c r="O162"/>
  <c r="O163"/>
  <c r="O164"/>
  <c r="O165"/>
  <c r="O167"/>
  <c r="O169"/>
  <c r="O171"/>
  <c r="O172"/>
  <c r="O173"/>
  <c r="O175"/>
  <c r="O177"/>
  <c r="O178"/>
  <c r="O179"/>
  <c r="O181"/>
  <c r="O183"/>
  <c r="O186"/>
  <c r="O187"/>
  <c r="O188"/>
  <c r="O189"/>
  <c r="O190"/>
  <c r="O191"/>
  <c r="O192"/>
  <c r="O193"/>
  <c r="O194"/>
  <c r="O196"/>
  <c r="O197"/>
  <c r="O198"/>
  <c r="O199"/>
  <c r="O200"/>
  <c r="O201"/>
  <c r="O202"/>
  <c r="O203"/>
  <c r="O204"/>
  <c r="O207"/>
  <c r="O208"/>
  <c r="O209"/>
  <c r="O210"/>
  <c r="O211"/>
  <c r="O212"/>
  <c r="O213"/>
  <c r="O214"/>
  <c r="O215"/>
  <c r="O217"/>
  <c r="O218"/>
  <c r="O219"/>
  <c r="O220"/>
  <c r="O221"/>
  <c r="O222"/>
  <c r="O223"/>
  <c r="O224"/>
  <c r="O226"/>
  <c r="O227"/>
  <c r="O228"/>
  <c r="O229"/>
  <c r="O231"/>
  <c r="O232"/>
  <c r="O233"/>
  <c r="O234"/>
  <c r="O235"/>
  <c r="O236"/>
  <c r="O237"/>
  <c r="O239"/>
  <c r="O240"/>
  <c r="O241"/>
  <c r="O244"/>
  <c r="O245"/>
  <c r="O246"/>
  <c r="O247"/>
  <c r="O248"/>
  <c r="O249"/>
  <c r="O251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3"/>
  <c r="O304"/>
  <c r="O305"/>
  <c r="O306"/>
  <c r="O307"/>
  <c r="O309"/>
  <c r="O310"/>
  <c r="O311"/>
  <c r="O312"/>
  <c r="O313"/>
  <c r="O314"/>
  <c r="O315"/>
  <c r="O316"/>
  <c r="O317"/>
  <c r="O318"/>
  <c r="O319"/>
  <c r="O321"/>
  <c r="O322"/>
  <c r="O323"/>
  <c r="O324"/>
  <c r="O326"/>
  <c r="O329"/>
  <c r="O330"/>
  <c r="O331"/>
  <c r="O332"/>
  <c r="O333"/>
  <c r="O335"/>
  <c r="O336"/>
  <c r="O337"/>
  <c r="O338"/>
  <c r="O339"/>
  <c r="O342"/>
  <c r="O343"/>
  <c r="O344"/>
  <c r="O345"/>
  <c r="O346"/>
  <c r="O347"/>
  <c r="O348"/>
  <c r="O349"/>
  <c r="O350"/>
  <c r="O351"/>
  <c r="O352"/>
  <c r="O353"/>
  <c r="O354"/>
  <c r="O355"/>
  <c r="O356"/>
  <c r="O357"/>
  <c r="O358"/>
  <c r="O359"/>
  <c r="O360"/>
  <c r="O361"/>
  <c r="O362"/>
  <c r="O363"/>
  <c r="O364"/>
  <c r="O365"/>
  <c r="O366"/>
  <c r="O368"/>
  <c r="O369"/>
  <c r="O370"/>
  <c r="O371"/>
  <c r="O372"/>
  <c r="O373"/>
  <c r="O374"/>
  <c r="O376"/>
  <c r="O377"/>
  <c r="O378"/>
  <c r="O379"/>
  <c r="O382"/>
  <c r="O383"/>
  <c r="O384"/>
  <c r="O385"/>
  <c r="O386"/>
  <c r="O387"/>
  <c r="O388"/>
  <c r="O389"/>
  <c r="O390"/>
  <c r="O391"/>
  <c r="O392"/>
  <c r="O393"/>
  <c r="O394"/>
  <c r="O395"/>
  <c r="O396"/>
  <c r="O397"/>
  <c r="O398"/>
  <c r="O400"/>
  <c r="O401"/>
  <c r="O402"/>
  <c r="O403"/>
  <c r="O404"/>
  <c r="O405"/>
  <c r="O407"/>
  <c r="O410"/>
  <c r="O411"/>
  <c r="O412"/>
  <c r="O413"/>
  <c r="O415"/>
  <c r="O416"/>
  <c r="O417"/>
  <c r="O419"/>
  <c r="O421"/>
  <c r="O424"/>
  <c r="O425"/>
  <c r="O426"/>
  <c r="O427"/>
  <c r="O428"/>
  <c r="O429"/>
  <c r="O430"/>
  <c r="O431"/>
  <c r="O433"/>
  <c r="O435"/>
  <c r="O436"/>
  <c r="O437"/>
  <c r="O438"/>
  <c r="O440"/>
  <c r="O442"/>
  <c r="O444"/>
  <c r="O445"/>
  <c r="O446"/>
  <c r="O447"/>
  <c r="O450"/>
  <c r="O451"/>
  <c r="O452"/>
  <c r="O453"/>
  <c r="O454"/>
  <c r="O455"/>
  <c r="O456"/>
  <c r="O457"/>
  <c r="O458"/>
  <c r="O459"/>
  <c r="O460"/>
  <c r="O461"/>
  <c r="O463"/>
  <c r="O464"/>
  <c r="O465"/>
  <c r="O466"/>
  <c r="O467"/>
  <c r="O469"/>
  <c r="O470"/>
  <c r="O471"/>
  <c r="O472"/>
  <c r="O473"/>
  <c r="O474"/>
  <c r="O475"/>
  <c r="O476"/>
  <c r="O478"/>
  <c r="O479"/>
  <c r="O480"/>
  <c r="O481"/>
  <c r="O482"/>
  <c r="O483"/>
  <c r="O484"/>
  <c r="O485"/>
  <c r="O486"/>
  <c r="O487"/>
  <c r="O488"/>
  <c r="O489"/>
  <c r="O490"/>
  <c r="O491"/>
  <c r="O492"/>
  <c r="O493"/>
  <c r="O494"/>
  <c r="O495"/>
  <c r="O496"/>
  <c r="O498"/>
  <c r="O499"/>
  <c r="O500"/>
  <c r="O501"/>
  <c r="O502"/>
  <c r="O503"/>
  <c r="O504"/>
  <c r="O505"/>
  <c r="O506"/>
  <c r="O507"/>
  <c r="O508"/>
  <c r="O509"/>
  <c r="O510"/>
  <c r="O511"/>
  <c r="O512"/>
  <c r="O513"/>
  <c r="O514"/>
  <c r="O515"/>
  <c r="O517"/>
  <c r="O518"/>
  <c r="O519"/>
  <c r="O520"/>
  <c r="O521"/>
  <c r="O522"/>
  <c r="O523"/>
  <c r="O524"/>
  <c r="O525"/>
  <c r="O527"/>
  <c r="O528"/>
  <c r="O529"/>
  <c r="O530"/>
  <c r="O531"/>
  <c r="O532"/>
  <c r="O533"/>
  <c r="O534"/>
  <c r="O535"/>
  <c r="O536"/>
  <c r="O537"/>
  <c r="O538"/>
  <c r="O539"/>
  <c r="O540"/>
  <c r="O541"/>
  <c r="O542"/>
  <c r="O543"/>
  <c r="O544"/>
  <c r="O545"/>
  <c r="O546"/>
  <c r="O547"/>
  <c r="O548"/>
  <c r="O549"/>
  <c r="O550"/>
  <c r="O551"/>
  <c r="O552"/>
  <c r="O553"/>
  <c r="O554"/>
  <c r="O556"/>
  <c r="O557"/>
  <c r="O558"/>
  <c r="O559"/>
  <c r="O560"/>
  <c r="O561"/>
  <c r="O562"/>
  <c r="O564"/>
  <c r="O565"/>
  <c r="O566"/>
  <c r="O569"/>
  <c r="O570"/>
  <c r="O571"/>
  <c r="O572"/>
  <c r="O573"/>
  <c r="O574"/>
  <c r="O575"/>
  <c r="O577"/>
  <c r="O578"/>
  <c r="O579"/>
  <c r="O580"/>
  <c r="O581"/>
  <c r="O582"/>
  <c r="O584"/>
  <c r="O586"/>
  <c r="O8"/>
  <c r="BA586"/>
  <c r="BA584"/>
  <c r="BA582"/>
  <c r="BA581"/>
  <c r="BA580"/>
  <c r="BA579"/>
  <c r="BA578"/>
  <c r="BA577"/>
  <c r="BA575"/>
  <c r="BA574"/>
  <c r="BA573"/>
  <c r="BA572"/>
  <c r="BA571"/>
  <c r="BA570"/>
  <c r="BA569"/>
  <c r="BA566"/>
  <c r="BA565"/>
  <c r="BA564"/>
  <c r="BA562"/>
  <c r="BA561"/>
  <c r="BA560"/>
  <c r="BA559"/>
  <c r="BA558"/>
  <c r="BA557"/>
  <c r="BA556"/>
  <c r="BA554"/>
  <c r="BA553"/>
  <c r="BA552"/>
  <c r="BA551"/>
  <c r="BA550"/>
  <c r="BA549"/>
  <c r="BA548"/>
  <c r="BA547"/>
  <c r="BA546"/>
  <c r="BA545"/>
  <c r="BA544"/>
  <c r="BA543"/>
  <c r="BA542"/>
  <c r="BA541"/>
  <c r="BA540"/>
  <c r="BA539"/>
  <c r="BA538"/>
  <c r="BA537"/>
  <c r="BA536"/>
  <c r="BA535"/>
  <c r="BA534"/>
  <c r="BA533"/>
  <c r="BA532"/>
  <c r="BA531"/>
  <c r="BA530"/>
  <c r="BA529"/>
  <c r="BA528"/>
  <c r="BA527"/>
  <c r="BA525"/>
  <c r="BA524"/>
  <c r="BA523"/>
  <c r="BA522"/>
  <c r="BA521"/>
  <c r="BA520"/>
  <c r="BA519"/>
  <c r="BA518"/>
  <c r="BA517"/>
  <c r="BA515"/>
  <c r="BA514"/>
  <c r="BA513"/>
  <c r="BA512"/>
  <c r="BA511"/>
  <c r="BA510"/>
  <c r="BA509"/>
  <c r="BA508"/>
  <c r="BA507"/>
  <c r="BA506"/>
  <c r="BA505"/>
  <c r="BA504"/>
  <c r="BA503"/>
  <c r="BA502"/>
  <c r="BA501"/>
  <c r="BA500"/>
  <c r="BA499"/>
  <c r="BA498"/>
  <c r="BA496"/>
  <c r="BA495"/>
  <c r="BA494"/>
  <c r="BA493"/>
  <c r="BA492"/>
  <c r="BA491"/>
  <c r="BA490"/>
  <c r="BA489"/>
  <c r="BA488"/>
  <c r="BA487"/>
  <c r="BA486"/>
  <c r="BA485"/>
  <c r="BA484"/>
  <c r="BA483"/>
  <c r="BA482"/>
  <c r="BA481"/>
  <c r="BA480"/>
  <c r="BA479"/>
  <c r="BA478"/>
  <c r="BA476"/>
  <c r="BA475"/>
  <c r="BA474"/>
  <c r="BA473"/>
  <c r="BA472"/>
  <c r="BA471"/>
  <c r="BA470"/>
  <c r="BA469"/>
  <c r="BA467"/>
  <c r="BA466"/>
  <c r="BA465"/>
  <c r="BA464"/>
  <c r="BA463"/>
  <c r="BA461"/>
  <c r="BA460"/>
  <c r="BA459"/>
  <c r="BA458"/>
  <c r="BA457"/>
  <c r="BA456"/>
  <c r="BA455"/>
  <c r="BA454"/>
  <c r="BA453"/>
  <c r="BA452"/>
  <c r="BA451"/>
  <c r="BA450"/>
  <c r="BA447"/>
  <c r="BA446"/>
  <c r="BA445"/>
  <c r="BA444"/>
  <c r="BA442"/>
  <c r="BA440"/>
  <c r="BA438"/>
  <c r="BA437"/>
  <c r="BA436"/>
  <c r="BA435"/>
  <c r="BA433"/>
  <c r="BA431"/>
  <c r="BA430"/>
  <c r="BA429"/>
  <c r="BA428"/>
  <c r="BA427"/>
  <c r="BA426"/>
  <c r="BA425"/>
  <c r="BA424"/>
  <c r="BA421"/>
  <c r="BA419"/>
  <c r="BA417"/>
  <c r="BA416"/>
  <c r="BA415"/>
  <c r="BA413"/>
  <c r="BA412"/>
  <c r="BA411"/>
  <c r="BA410"/>
  <c r="BA407"/>
  <c r="BA405"/>
  <c r="BA404"/>
  <c r="BA403"/>
  <c r="BA402"/>
  <c r="BA401"/>
  <c r="BA400"/>
  <c r="BA398"/>
  <c r="BA397"/>
  <c r="BA396"/>
  <c r="BA395"/>
  <c r="BA394"/>
  <c r="BA393"/>
  <c r="BA392"/>
  <c r="BA391"/>
  <c r="BA390"/>
  <c r="BA389"/>
  <c r="BA388"/>
  <c r="BA387"/>
  <c r="BA386"/>
  <c r="BA385"/>
  <c r="BA384"/>
  <c r="BA383"/>
  <c r="BA382"/>
  <c r="BA379"/>
  <c r="BA378"/>
  <c r="BA377"/>
  <c r="BA376"/>
  <c r="BA374"/>
  <c r="BA373"/>
  <c r="BA372"/>
  <c r="BA371"/>
  <c r="BA370"/>
  <c r="BA369"/>
  <c r="BA368"/>
  <c r="BA366"/>
  <c r="BA365"/>
  <c r="BA364"/>
  <c r="BA363"/>
  <c r="BA362"/>
  <c r="BA361"/>
  <c r="BA360"/>
  <c r="BA359"/>
  <c r="BA358"/>
  <c r="BA357"/>
  <c r="BA356"/>
  <c r="BA355"/>
  <c r="BA354"/>
  <c r="BA353"/>
  <c r="BA352"/>
  <c r="BA351"/>
  <c r="BA350"/>
  <c r="BA349"/>
  <c r="BA348"/>
  <c r="BA347"/>
  <c r="BA346"/>
  <c r="BA345"/>
  <c r="BA344"/>
  <c r="BA343"/>
  <c r="BA342"/>
  <c r="BA339"/>
  <c r="BA338"/>
  <c r="BA337"/>
  <c r="BA336"/>
  <c r="BA335"/>
  <c r="BA333"/>
  <c r="BA332"/>
  <c r="BA331"/>
  <c r="BA330"/>
  <c r="BA329"/>
  <c r="BA326"/>
  <c r="BA324"/>
  <c r="BA323"/>
  <c r="BA322"/>
  <c r="BA321"/>
  <c r="BA319"/>
  <c r="BA318"/>
  <c r="BA317"/>
  <c r="BA316"/>
  <c r="BA315"/>
  <c r="BA314"/>
  <c r="BA313"/>
  <c r="BA312"/>
  <c r="BA311"/>
  <c r="BA310"/>
  <c r="BA309"/>
  <c r="BA307"/>
  <c r="BA306"/>
  <c r="BA305"/>
  <c r="BA304"/>
  <c r="BA303"/>
  <c r="BA301"/>
  <c r="BA300"/>
  <c r="BA299"/>
  <c r="BA298"/>
  <c r="BA297"/>
  <c r="BA296"/>
  <c r="BA295"/>
  <c r="BA294"/>
  <c r="BA293"/>
  <c r="BA292"/>
  <c r="BA291"/>
  <c r="BA290"/>
  <c r="BA289"/>
  <c r="BA288"/>
  <c r="BA287"/>
  <c r="BA286"/>
  <c r="BA285"/>
  <c r="BA284"/>
  <c r="BA283"/>
  <c r="BA282"/>
  <c r="BA281"/>
  <c r="BA280"/>
  <c r="BA279"/>
  <c r="BA278"/>
  <c r="BA277"/>
  <c r="BA276"/>
  <c r="BA275"/>
  <c r="BA274"/>
  <c r="BA273"/>
  <c r="BA272"/>
  <c r="BA271"/>
  <c r="BA270"/>
  <c r="BA269"/>
  <c r="BA268"/>
  <c r="BA267"/>
  <c r="BA266"/>
  <c r="BA265"/>
  <c r="BA264"/>
  <c r="BA263"/>
  <c r="BA262"/>
  <c r="BA261"/>
  <c r="BA260"/>
  <c r="BA259"/>
  <c r="BA258"/>
  <c r="BA257"/>
  <c r="BA256"/>
  <c r="BA255"/>
  <c r="BA254"/>
  <c r="BA251"/>
  <c r="BA249"/>
  <c r="BA248"/>
  <c r="BA247"/>
  <c r="BA246"/>
  <c r="BA245"/>
  <c r="BA244"/>
  <c r="BA241"/>
  <c r="BA240"/>
  <c r="BA239"/>
  <c r="BA237"/>
  <c r="BA236"/>
  <c r="BA235"/>
  <c r="BA234"/>
  <c r="BA233"/>
  <c r="BA232"/>
  <c r="BA231"/>
  <c r="BA229"/>
  <c r="BA228"/>
  <c r="BA227"/>
  <c r="BA226"/>
  <c r="BA224"/>
  <c r="BA223"/>
  <c r="BA222"/>
  <c r="BA221"/>
  <c r="BA220"/>
  <c r="BA219"/>
  <c r="BA218"/>
  <c r="BA217"/>
  <c r="BA215"/>
  <c r="BA214"/>
  <c r="BA213"/>
  <c r="BA212"/>
  <c r="BA211"/>
  <c r="BA210"/>
  <c r="BA209"/>
  <c r="BA208"/>
  <c r="BA207"/>
  <c r="BA204"/>
  <c r="BA203"/>
  <c r="BA202"/>
  <c r="BA201"/>
  <c r="BA200"/>
  <c r="BA199"/>
  <c r="BA198"/>
  <c r="BA197"/>
  <c r="BA196"/>
  <c r="BA194"/>
  <c r="BA193"/>
  <c r="BA192"/>
  <c r="BA191"/>
  <c r="BA190"/>
  <c r="BA189"/>
  <c r="BA188"/>
  <c r="BA187"/>
  <c r="BA186"/>
  <c r="BA183"/>
  <c r="BA181"/>
  <c r="BA179"/>
  <c r="BA178"/>
  <c r="BA177"/>
  <c r="BA175"/>
  <c r="BA173"/>
  <c r="BA172"/>
  <c r="BA171"/>
  <c r="BA169"/>
  <c r="BA167"/>
  <c r="BA165"/>
  <c r="BA164"/>
  <c r="BA163"/>
  <c r="BA162"/>
  <c r="BA161"/>
  <c r="BA158"/>
  <c r="BA157"/>
  <c r="BA156"/>
  <c r="BA155"/>
  <c r="BA154"/>
  <c r="BA153"/>
  <c r="BA152"/>
  <c r="BA151"/>
  <c r="BA150"/>
  <c r="BA149"/>
  <c r="BA148"/>
  <c r="BA147"/>
  <c r="BA145"/>
  <c r="BA144"/>
  <c r="BA143"/>
  <c r="BA142"/>
  <c r="BA141"/>
  <c r="BA140"/>
  <c r="BA139"/>
  <c r="BA138"/>
  <c r="BA137"/>
  <c r="BA136"/>
  <c r="BA135"/>
  <c r="BA134"/>
  <c r="BA133"/>
  <c r="BA132"/>
  <c r="BA131"/>
  <c r="BA130"/>
  <c r="BA129"/>
  <c r="BA128"/>
  <c r="BA127"/>
  <c r="BA126"/>
  <c r="BA125"/>
  <c r="BA124"/>
  <c r="BA122"/>
  <c r="BA121"/>
  <c r="BA120"/>
  <c r="BA119"/>
  <c r="BA118"/>
  <c r="BA117"/>
  <c r="BA116"/>
  <c r="BA115"/>
  <c r="BA114"/>
  <c r="BA113"/>
  <c r="BA112"/>
  <c r="BA111"/>
  <c r="BA110"/>
  <c r="BA108"/>
  <c r="BA107"/>
  <c r="BA106"/>
  <c r="BA105"/>
  <c r="BA104"/>
  <c r="BA103"/>
  <c r="BA102"/>
  <c r="BA101"/>
  <c r="BA100"/>
  <c r="BA99"/>
  <c r="BA98"/>
  <c r="BA97"/>
  <c r="BA96"/>
  <c r="BA95"/>
  <c r="BA94"/>
  <c r="BA93"/>
  <c r="BA92"/>
  <c r="BA91"/>
  <c r="BA90"/>
  <c r="BA88"/>
  <c r="BA87"/>
  <c r="BA86"/>
  <c r="BA85"/>
  <c r="BA84"/>
  <c r="BA83"/>
  <c r="BA82"/>
  <c r="BA81"/>
  <c r="BA80"/>
  <c r="BA79"/>
  <c r="BA78"/>
  <c r="BA77"/>
  <c r="BA76"/>
  <c r="BA75"/>
  <c r="BA74"/>
  <c r="BA73"/>
  <c r="BA72"/>
  <c r="BA70"/>
  <c r="BA69"/>
  <c r="BA68"/>
  <c r="BA67"/>
  <c r="BA66"/>
  <c r="BA65"/>
  <c r="BA64"/>
  <c r="BA63"/>
  <c r="BA62"/>
  <c r="BA61"/>
  <c r="BA60"/>
  <c r="BA59"/>
  <c r="BA58"/>
  <c r="BA57"/>
  <c r="BA56"/>
  <c r="BA55"/>
  <c r="BA54"/>
  <c r="BA53"/>
  <c r="BA52"/>
  <c r="BA51"/>
  <c r="BA50"/>
  <c r="BA49"/>
  <c r="BA48"/>
  <c r="BA47"/>
  <c r="BA46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AJ25" i="7" l="1"/>
  <c r="AJ27"/>
  <c r="AH25"/>
  <c r="AH27"/>
  <c r="AG25"/>
  <c r="AL25" s="1"/>
  <c r="AG27"/>
  <c r="AL27" s="1"/>
  <c r="AF25"/>
  <c r="AK25" s="1"/>
  <c r="AF27"/>
  <c r="AJ26"/>
  <c r="AJ24"/>
  <c r="AJ28" s="1"/>
  <c r="AH26"/>
  <c r="AH24"/>
  <c r="AH28" s="1"/>
  <c r="AG26"/>
  <c r="AL26" s="1"/>
  <c r="AG24"/>
  <c r="AF26"/>
  <c r="AK26" s="1"/>
  <c r="AF24"/>
  <c r="AG19"/>
  <c r="AI19"/>
  <c r="AK19"/>
  <c r="AM19"/>
  <c r="AO19"/>
  <c r="AQ19"/>
  <c r="AS19"/>
  <c r="AU19"/>
  <c r="AF19"/>
  <c r="AF20" s="1"/>
  <c r="AH19"/>
  <c r="AJ19"/>
  <c r="AL19"/>
  <c r="AN19"/>
  <c r="AP19"/>
  <c r="AR19"/>
  <c r="AT19"/>
  <c r="AV19"/>
  <c r="AG28" i="9"/>
  <c r="AJ28"/>
  <c r="AG29"/>
  <c r="AJ29"/>
  <c r="AG30"/>
  <c r="AJ30"/>
  <c r="AH27"/>
  <c r="AF27"/>
  <c r="AF28"/>
  <c r="AH28"/>
  <c r="AF29"/>
  <c r="AH29"/>
  <c r="AF30"/>
  <c r="AH30"/>
  <c r="AJ27"/>
  <c r="AJ31" s="1"/>
  <c r="AG27"/>
  <c r="AH22"/>
  <c r="AJ22"/>
  <c r="AL22"/>
  <c r="AN22"/>
  <c r="AP22"/>
  <c r="AR22"/>
  <c r="AT22"/>
  <c r="AV22"/>
  <c r="AG22"/>
  <c r="AI22"/>
  <c r="AK22"/>
  <c r="AM22"/>
  <c r="AO22"/>
  <c r="AQ22"/>
  <c r="AS22"/>
  <c r="AU22"/>
  <c r="AF22"/>
  <c r="AG55" i="10"/>
  <c r="AJ55"/>
  <c r="AG56"/>
  <c r="AJ56"/>
  <c r="AG57"/>
  <c r="AJ57"/>
  <c r="AH54"/>
  <c r="AF54"/>
  <c r="AF55"/>
  <c r="AH55"/>
  <c r="AF56"/>
  <c r="AH56"/>
  <c r="AK56" s="1"/>
  <c r="AF57"/>
  <c r="AH57"/>
  <c r="AJ54"/>
  <c r="AJ58" s="1"/>
  <c r="AG54"/>
  <c r="AH49"/>
  <c r="AJ49"/>
  <c r="AL49"/>
  <c r="AN49"/>
  <c r="AP49"/>
  <c r="AR49"/>
  <c r="AT49"/>
  <c r="AV49"/>
  <c r="AG49"/>
  <c r="AI49"/>
  <c r="AK49"/>
  <c r="AM49"/>
  <c r="AO49"/>
  <c r="AQ49"/>
  <c r="AS49"/>
  <c r="AU49"/>
  <c r="AF49"/>
  <c r="AF29" i="12"/>
  <c r="AK29" s="1"/>
  <c r="AH29"/>
  <c r="AF30"/>
  <c r="AK30" s="1"/>
  <c r="AH30"/>
  <c r="AF31"/>
  <c r="AK31" s="1"/>
  <c r="AH31"/>
  <c r="AJ28"/>
  <c r="AG28"/>
  <c r="AG29"/>
  <c r="AL29" s="1"/>
  <c r="AJ29"/>
  <c r="AG30"/>
  <c r="AL30" s="1"/>
  <c r="AJ30"/>
  <c r="AG31"/>
  <c r="AL31" s="1"/>
  <c r="AJ31"/>
  <c r="AH28"/>
  <c r="AH32" s="1"/>
  <c r="AF28"/>
  <c r="AH23"/>
  <c r="AJ23"/>
  <c r="AL23"/>
  <c r="AN23"/>
  <c r="AP23"/>
  <c r="AR23"/>
  <c r="AT23"/>
  <c r="AV23"/>
  <c r="AG23"/>
  <c r="AI23"/>
  <c r="AK23"/>
  <c r="AM23"/>
  <c r="AO23"/>
  <c r="AQ23"/>
  <c r="AS23"/>
  <c r="AU23"/>
  <c r="AF23"/>
  <c r="AF41" i="13"/>
  <c r="AH41"/>
  <c r="AF42"/>
  <c r="AH42"/>
  <c r="AF43"/>
  <c r="AH43"/>
  <c r="AJ40"/>
  <c r="AG40"/>
  <c r="AG41"/>
  <c r="AJ41"/>
  <c r="AG42"/>
  <c r="AJ42"/>
  <c r="AG43"/>
  <c r="AJ43"/>
  <c r="AH40"/>
  <c r="AH44" s="1"/>
  <c r="AF40"/>
  <c r="AH35"/>
  <c r="AJ35"/>
  <c r="AL35"/>
  <c r="AN35"/>
  <c r="AP35"/>
  <c r="AR35"/>
  <c r="AT35"/>
  <c r="AV35"/>
  <c r="AG35"/>
  <c r="AI35"/>
  <c r="AK35"/>
  <c r="AM35"/>
  <c r="AO35"/>
  <c r="AQ35"/>
  <c r="AS35"/>
  <c r="AU35"/>
  <c r="AF35"/>
  <c r="AF36" s="1"/>
  <c r="AG134" i="14"/>
  <c r="AL134" s="1"/>
  <c r="AJ134"/>
  <c r="AG135"/>
  <c r="AL135" s="1"/>
  <c r="AJ135"/>
  <c r="AG136"/>
  <c r="AL136" s="1"/>
  <c r="AJ136"/>
  <c r="AH133"/>
  <c r="AF133"/>
  <c r="AF134"/>
  <c r="AK134" s="1"/>
  <c r="AH134"/>
  <c r="AF135"/>
  <c r="AK135" s="1"/>
  <c r="AH135"/>
  <c r="AF136"/>
  <c r="AH136"/>
  <c r="AJ133"/>
  <c r="AJ137" s="1"/>
  <c r="AG133"/>
  <c r="AH128"/>
  <c r="AJ128"/>
  <c r="AL128"/>
  <c r="AN128"/>
  <c r="AP128"/>
  <c r="AR128"/>
  <c r="AT128"/>
  <c r="AV128"/>
  <c r="AG128"/>
  <c r="AI128"/>
  <c r="AK128"/>
  <c r="AM128"/>
  <c r="AO128"/>
  <c r="AQ128"/>
  <c r="AS128"/>
  <c r="AU128"/>
  <c r="AF128"/>
  <c r="AU160" i="3"/>
  <c r="AH20" i="7"/>
  <c r="AJ20"/>
  <c r="AL20"/>
  <c r="AN20"/>
  <c r="AP20"/>
  <c r="AR20"/>
  <c r="AT20"/>
  <c r="AV20"/>
  <c r="AG23" i="9"/>
  <c r="AI23"/>
  <c r="AK23"/>
  <c r="AM23"/>
  <c r="AO23"/>
  <c r="AQ23"/>
  <c r="AS23"/>
  <c r="AU23"/>
  <c r="AG24" i="12"/>
  <c r="AI24"/>
  <c r="AK24"/>
  <c r="AM24"/>
  <c r="AO24"/>
  <c r="AQ24"/>
  <c r="AS24"/>
  <c r="AU24"/>
  <c r="AH36" i="13"/>
  <c r="AJ36"/>
  <c r="AL36"/>
  <c r="AN36"/>
  <c r="AP36"/>
  <c r="AR36"/>
  <c r="AT36"/>
  <c r="AV36"/>
  <c r="AJ40" i="4"/>
  <c r="AJ42"/>
  <c r="AH40"/>
  <c r="AH42"/>
  <c r="AG40"/>
  <c r="AL40" s="1"/>
  <c r="AG42"/>
  <c r="AL42" s="1"/>
  <c r="AF40"/>
  <c r="AK40" s="1"/>
  <c r="AF42"/>
  <c r="AF39"/>
  <c r="AJ41"/>
  <c r="AJ39"/>
  <c r="AH41"/>
  <c r="AH39"/>
  <c r="AG41"/>
  <c r="AL41" s="1"/>
  <c r="AG39"/>
  <c r="AF41"/>
  <c r="AK41" s="1"/>
  <c r="AG34"/>
  <c r="AI34"/>
  <c r="AK34"/>
  <c r="AM34"/>
  <c r="AO34"/>
  <c r="AQ34"/>
  <c r="AS34"/>
  <c r="AU34"/>
  <c r="AF34"/>
  <c r="AH34"/>
  <c r="AJ34"/>
  <c r="AL34"/>
  <c r="AN34"/>
  <c r="AP34"/>
  <c r="AR34"/>
  <c r="AT34"/>
  <c r="AV34"/>
  <c r="AF35" i="5"/>
  <c r="AJ37"/>
  <c r="AJ35"/>
  <c r="AH37"/>
  <c r="AH35"/>
  <c r="AG37"/>
  <c r="AL37" s="1"/>
  <c r="AG35"/>
  <c r="AF37"/>
  <c r="AK37" s="1"/>
  <c r="AJ36"/>
  <c r="AJ38"/>
  <c r="AH36"/>
  <c r="AH38"/>
  <c r="AG36"/>
  <c r="AL36" s="1"/>
  <c r="AG38"/>
  <c r="AL38" s="1"/>
  <c r="AF36"/>
  <c r="AK36" s="1"/>
  <c r="AF38"/>
  <c r="AK38" s="1"/>
  <c r="AG30"/>
  <c r="AG31" s="1"/>
  <c r="AI30"/>
  <c r="AI31" s="1"/>
  <c r="AK30"/>
  <c r="AK31" s="1"/>
  <c r="AM30"/>
  <c r="AM31" s="1"/>
  <c r="AO30"/>
  <c r="AO31" s="1"/>
  <c r="AQ30"/>
  <c r="AQ31" s="1"/>
  <c r="AS30"/>
  <c r="AS31" s="1"/>
  <c r="AU30"/>
  <c r="AU31" s="1"/>
  <c r="AF30"/>
  <c r="AF31" s="1"/>
  <c r="AH30"/>
  <c r="AJ30"/>
  <c r="AL30"/>
  <c r="AN30"/>
  <c r="AP30"/>
  <c r="AR30"/>
  <c r="AT30"/>
  <c r="AV30"/>
  <c r="AG90" i="8"/>
  <c r="AJ90"/>
  <c r="AG91"/>
  <c r="AJ91"/>
  <c r="AG92"/>
  <c r="AJ92"/>
  <c r="AH89"/>
  <c r="AF89"/>
  <c r="AF90"/>
  <c r="AH90"/>
  <c r="AF91"/>
  <c r="AH91"/>
  <c r="AF92"/>
  <c r="AH92"/>
  <c r="AJ89"/>
  <c r="AJ93" s="1"/>
  <c r="AG89"/>
  <c r="AG84"/>
  <c r="AI84"/>
  <c r="AK84"/>
  <c r="AM84"/>
  <c r="AO84"/>
  <c r="AQ84"/>
  <c r="AS84"/>
  <c r="AU84"/>
  <c r="AF84"/>
  <c r="AH84"/>
  <c r="AJ84"/>
  <c r="AL84"/>
  <c r="AN84"/>
  <c r="AP84"/>
  <c r="AR84"/>
  <c r="AT84"/>
  <c r="AV84"/>
  <c r="AG43" i="11"/>
  <c r="AL43" s="1"/>
  <c r="AJ43"/>
  <c r="AG44"/>
  <c r="AL44" s="1"/>
  <c r="AJ44"/>
  <c r="AG45"/>
  <c r="AL45" s="1"/>
  <c r="AJ45"/>
  <c r="AH42"/>
  <c r="AF42"/>
  <c r="AF43"/>
  <c r="AK43" s="1"/>
  <c r="AH43"/>
  <c r="AF44"/>
  <c r="AK44" s="1"/>
  <c r="AH44"/>
  <c r="AF45"/>
  <c r="AK45" s="1"/>
  <c r="AH45"/>
  <c r="AJ42"/>
  <c r="AJ46" s="1"/>
  <c r="AG42"/>
  <c r="AG37"/>
  <c r="AG38" s="1"/>
  <c r="AI37"/>
  <c r="AI38" s="1"/>
  <c r="AK37"/>
  <c r="AK38" s="1"/>
  <c r="AM37"/>
  <c r="AM38" s="1"/>
  <c r="AO37"/>
  <c r="AO38" s="1"/>
  <c r="AQ37"/>
  <c r="AQ38" s="1"/>
  <c r="AS37"/>
  <c r="AS38" s="1"/>
  <c r="AU37"/>
  <c r="AU38" s="1"/>
  <c r="AF37"/>
  <c r="AF38" s="1"/>
  <c r="AH37"/>
  <c r="AH38" s="1"/>
  <c r="AJ37"/>
  <c r="AJ38" s="1"/>
  <c r="AL37"/>
  <c r="AL38" s="1"/>
  <c r="AN37"/>
  <c r="AN38" s="1"/>
  <c r="AP37"/>
  <c r="AP38" s="1"/>
  <c r="AR37"/>
  <c r="AR38" s="1"/>
  <c r="AT37"/>
  <c r="AT38" s="1"/>
  <c r="AV37"/>
  <c r="AV38" s="1"/>
  <c r="AF35" i="15"/>
  <c r="AH35"/>
  <c r="AF36"/>
  <c r="AH36"/>
  <c r="AF37"/>
  <c r="AH37"/>
  <c r="AJ34"/>
  <c r="AG34"/>
  <c r="AG35"/>
  <c r="AJ35"/>
  <c r="AG36"/>
  <c r="AJ36"/>
  <c r="AG37"/>
  <c r="AJ37"/>
  <c r="AH34"/>
  <c r="AH38" s="1"/>
  <c r="AF34"/>
  <c r="AG29"/>
  <c r="AI29"/>
  <c r="AK29"/>
  <c r="AM29"/>
  <c r="AO29"/>
  <c r="AQ29"/>
  <c r="AS29"/>
  <c r="AU29"/>
  <c r="AH29"/>
  <c r="AH30" s="1"/>
  <c r="AJ29"/>
  <c r="AJ30" s="1"/>
  <c r="AL29"/>
  <c r="AL30" s="1"/>
  <c r="AN29"/>
  <c r="AN30" s="1"/>
  <c r="AP29"/>
  <c r="AP30" s="1"/>
  <c r="AT29"/>
  <c r="AT30" s="1"/>
  <c r="AF29"/>
  <c r="AF30" s="1"/>
  <c r="AR29"/>
  <c r="AR30" s="1"/>
  <c r="AV29"/>
  <c r="AV30" s="1"/>
  <c r="AH31" i="5"/>
  <c r="AJ31"/>
  <c r="AL31"/>
  <c r="AN31"/>
  <c r="AP31"/>
  <c r="AR31"/>
  <c r="AT31"/>
  <c r="AV31"/>
  <c r="AG20" i="7"/>
  <c r="AI20"/>
  <c r="AK20"/>
  <c r="AM20"/>
  <c r="AO20"/>
  <c r="AQ20"/>
  <c r="AS20"/>
  <c r="AU20"/>
  <c r="AF23" i="9"/>
  <c r="AH23"/>
  <c r="AJ23"/>
  <c r="AL23"/>
  <c r="AN23"/>
  <c r="AP23"/>
  <c r="AR23"/>
  <c r="AT23"/>
  <c r="AV23"/>
  <c r="AG50" i="10"/>
  <c r="AI50"/>
  <c r="AK50"/>
  <c r="AM50"/>
  <c r="AO50"/>
  <c r="AQ50"/>
  <c r="AS50"/>
  <c r="AU50"/>
  <c r="AF21" i="12"/>
  <c r="AH21"/>
  <c r="AH24" s="1"/>
  <c r="AJ21"/>
  <c r="AJ24" s="1"/>
  <c r="AL21"/>
  <c r="AL24" s="1"/>
  <c r="AN21"/>
  <c r="AN24" s="1"/>
  <c r="AP21"/>
  <c r="AP24" s="1"/>
  <c r="AR21"/>
  <c r="AR24" s="1"/>
  <c r="AT21"/>
  <c r="AT24" s="1"/>
  <c r="AV21"/>
  <c r="AV24" s="1"/>
  <c r="AG30" i="15"/>
  <c r="AI30"/>
  <c r="AK30"/>
  <c r="AM30"/>
  <c r="AO30"/>
  <c r="AQ30"/>
  <c r="AS30"/>
  <c r="AU30"/>
  <c r="AJ53" i="6"/>
  <c r="AJ51"/>
  <c r="AH53"/>
  <c r="AH51"/>
  <c r="AG52"/>
  <c r="AG51"/>
  <c r="AF53"/>
  <c r="AK53" s="1"/>
  <c r="AF51"/>
  <c r="AJ52"/>
  <c r="AJ54"/>
  <c r="AH52"/>
  <c r="AH54"/>
  <c r="AG54"/>
  <c r="AL54" s="1"/>
  <c r="AG53"/>
  <c r="AL53" s="1"/>
  <c r="AF52"/>
  <c r="AK52" s="1"/>
  <c r="AF54"/>
  <c r="AK54" s="1"/>
  <c r="AH46"/>
  <c r="AJ46"/>
  <c r="AL46"/>
  <c r="AN46"/>
  <c r="AP46"/>
  <c r="AR46"/>
  <c r="AT46"/>
  <c r="AV46"/>
  <c r="AG46"/>
  <c r="AG47" s="1"/>
  <c r="AI46"/>
  <c r="AI47" s="1"/>
  <c r="AK46"/>
  <c r="AK47" s="1"/>
  <c r="AM46"/>
  <c r="AM47" s="1"/>
  <c r="AO46"/>
  <c r="AO47" s="1"/>
  <c r="AQ46"/>
  <c r="AQ47" s="1"/>
  <c r="AS46"/>
  <c r="AS47" s="1"/>
  <c r="AU46"/>
  <c r="AU47" s="1"/>
  <c r="AF46"/>
  <c r="AJ168" i="3"/>
  <c r="AJ170"/>
  <c r="AH168"/>
  <c r="AH170"/>
  <c r="AG168"/>
  <c r="AL168" s="1"/>
  <c r="AG170"/>
  <c r="AL170" s="1"/>
  <c r="AF168"/>
  <c r="AK168" s="1"/>
  <c r="AF170"/>
  <c r="AK170" s="1"/>
  <c r="AJ169"/>
  <c r="AJ167"/>
  <c r="AH169"/>
  <c r="AH167"/>
  <c r="AG169"/>
  <c r="AL169" s="1"/>
  <c r="AG167"/>
  <c r="AF169"/>
  <c r="AK169" s="1"/>
  <c r="AF167"/>
  <c r="AH162"/>
  <c r="AJ162"/>
  <c r="AL162"/>
  <c r="AN162"/>
  <c r="AP162"/>
  <c r="AR162"/>
  <c r="AT162"/>
  <c r="AV162"/>
  <c r="AG162"/>
  <c r="AI162"/>
  <c r="AI163" s="1"/>
  <c r="AK162"/>
  <c r="AM162"/>
  <c r="AM163" s="1"/>
  <c r="AO162"/>
  <c r="AO163" s="1"/>
  <c r="AQ162"/>
  <c r="AQ163" s="1"/>
  <c r="AS162"/>
  <c r="AS163" s="1"/>
  <c r="AU162"/>
  <c r="AF162"/>
  <c r="AG163"/>
  <c r="AK163"/>
  <c r="AU163"/>
  <c r="AG126" i="14"/>
  <c r="AG129" s="1"/>
  <c r="AI126"/>
  <c r="AI129" s="1"/>
  <c r="AK126"/>
  <c r="AK129" s="1"/>
  <c r="AM126"/>
  <c r="AM129" s="1"/>
  <c r="AO126"/>
  <c r="AO129" s="1"/>
  <c r="AQ126"/>
  <c r="AQ129" s="1"/>
  <c r="AS126"/>
  <c r="AU126"/>
  <c r="AF126"/>
  <c r="AH126"/>
  <c r="AH129" s="1"/>
  <c r="AJ126"/>
  <c r="AJ129" s="1"/>
  <c r="AL126"/>
  <c r="AL129" s="1"/>
  <c r="AN126"/>
  <c r="AN129" s="1"/>
  <c r="AP126"/>
  <c r="AP129" s="1"/>
  <c r="AR126"/>
  <c r="AR129" s="1"/>
  <c r="AT126"/>
  <c r="AT129" s="1"/>
  <c r="AV126"/>
  <c r="AV129" s="1"/>
  <c r="AG33" i="13"/>
  <c r="AG36" s="1"/>
  <c r="AI33"/>
  <c r="AI36" s="1"/>
  <c r="AK33"/>
  <c r="AK36" s="1"/>
  <c r="AM33"/>
  <c r="AM36" s="1"/>
  <c r="AO33"/>
  <c r="AO36" s="1"/>
  <c r="AQ33"/>
  <c r="AQ36" s="1"/>
  <c r="AS33"/>
  <c r="AS36" s="1"/>
  <c r="AU33"/>
  <c r="AU36" s="1"/>
  <c r="AF47" i="10"/>
  <c r="AF50" s="1"/>
  <c r="AH47"/>
  <c r="AH50" s="1"/>
  <c r="AJ47"/>
  <c r="AJ50" s="1"/>
  <c r="AL47"/>
  <c r="AL50" s="1"/>
  <c r="AN47"/>
  <c r="AN50" s="1"/>
  <c r="AP47"/>
  <c r="AP50" s="1"/>
  <c r="AR47"/>
  <c r="AR50" s="1"/>
  <c r="AT47"/>
  <c r="AT50" s="1"/>
  <c r="AV47"/>
  <c r="AV50" s="1"/>
  <c r="AG82" i="8"/>
  <c r="AG85" s="1"/>
  <c r="AI82"/>
  <c r="AI85" s="1"/>
  <c r="AK82"/>
  <c r="AK85" s="1"/>
  <c r="AM82"/>
  <c r="AM85" s="1"/>
  <c r="AO82"/>
  <c r="AO85" s="1"/>
  <c r="AQ82"/>
  <c r="AQ85" s="1"/>
  <c r="AS82"/>
  <c r="AS85" s="1"/>
  <c r="AU82"/>
  <c r="AU85" s="1"/>
  <c r="AF82"/>
  <c r="AF85" s="1"/>
  <c r="AH82"/>
  <c r="AH85" s="1"/>
  <c r="AJ82"/>
  <c r="AJ85" s="1"/>
  <c r="AL82"/>
  <c r="AL85" s="1"/>
  <c r="AN82"/>
  <c r="AN85" s="1"/>
  <c r="AP82"/>
  <c r="AP85" s="1"/>
  <c r="AR82"/>
  <c r="AR85" s="1"/>
  <c r="AT82"/>
  <c r="AT85" s="1"/>
  <c r="AV82"/>
  <c r="AV85" s="1"/>
  <c r="AF44" i="6"/>
  <c r="AH44"/>
  <c r="AJ44"/>
  <c r="AL44"/>
  <c r="AN44"/>
  <c r="AP44"/>
  <c r="AR44"/>
  <c r="AT44"/>
  <c r="AV44"/>
  <c r="AG32" i="4"/>
  <c r="AG35" s="1"/>
  <c r="AI32"/>
  <c r="AI35" s="1"/>
  <c r="AK32"/>
  <c r="AK35" s="1"/>
  <c r="AM32"/>
  <c r="AM35" s="1"/>
  <c r="AO32"/>
  <c r="AO35" s="1"/>
  <c r="AQ32"/>
  <c r="AQ35" s="1"/>
  <c r="AS32"/>
  <c r="AS35" s="1"/>
  <c r="AU32"/>
  <c r="AU35" s="1"/>
  <c r="BJ32"/>
  <c r="AF32"/>
  <c r="AH32"/>
  <c r="AH35" s="1"/>
  <c r="AJ32"/>
  <c r="AJ35" s="1"/>
  <c r="AL32"/>
  <c r="AL35" s="1"/>
  <c r="AN32"/>
  <c r="AN35" s="1"/>
  <c r="AP32"/>
  <c r="AP35" s="1"/>
  <c r="AR32"/>
  <c r="AR35" s="1"/>
  <c r="AT32"/>
  <c r="AT35" s="1"/>
  <c r="AV32"/>
  <c r="AV35" s="1"/>
  <c r="AF160" i="3"/>
  <c r="AH160"/>
  <c r="AH163" s="1"/>
  <c r="AJ160"/>
  <c r="AL160"/>
  <c r="AL163" s="1"/>
  <c r="AN160"/>
  <c r="AP160"/>
  <c r="AP163" s="1"/>
  <c r="AR160"/>
  <c r="AT160"/>
  <c r="AV160"/>
  <c r="E4" i="2"/>
  <c r="D3"/>
  <c r="D6"/>
  <c r="D4"/>
  <c r="E7"/>
  <c r="E5"/>
  <c r="D7"/>
  <c r="F7" s="1"/>
  <c r="D5"/>
  <c r="F5" s="1"/>
  <c r="E3"/>
  <c r="E6"/>
  <c r="AE241" i="1"/>
  <c r="AE24"/>
  <c r="AE554"/>
  <c r="AE553"/>
  <c r="AE461"/>
  <c r="AE108"/>
  <c r="AE145"/>
  <c r="AE70"/>
  <c r="AE301"/>
  <c r="AE398"/>
  <c r="AE204"/>
  <c r="AE552"/>
  <c r="AE165"/>
  <c r="AE144"/>
  <c r="AE107"/>
  <c r="AE307"/>
  <c r="AE324"/>
  <c r="AE23"/>
  <c r="AE333"/>
  <c r="AE237"/>
  <c r="AE496"/>
  <c r="AE460"/>
  <c r="AE515"/>
  <c r="AE69"/>
  <c r="AE417"/>
  <c r="AE300"/>
  <c r="AE122"/>
  <c r="AE562"/>
  <c r="AE525"/>
  <c r="AE68"/>
  <c r="AE67"/>
  <c r="AE514"/>
  <c r="AE459"/>
  <c r="AE88"/>
  <c r="AE224"/>
  <c r="AE323"/>
  <c r="AE194"/>
  <c r="AE524"/>
  <c r="AE575"/>
  <c r="AE299"/>
  <c r="AE66"/>
  <c r="AE413"/>
  <c r="AE306"/>
  <c r="AE431"/>
  <c r="AE215"/>
  <c r="AE175"/>
  <c r="AE106"/>
  <c r="AE495"/>
  <c r="AE121"/>
  <c r="AE319"/>
  <c r="AE582"/>
  <c r="AE298"/>
  <c r="AE513"/>
  <c r="AE397"/>
  <c r="AE158"/>
  <c r="AE65"/>
  <c r="AE173"/>
  <c r="AE523"/>
  <c r="AE297"/>
  <c r="AE236"/>
  <c r="AE339"/>
  <c r="AE214"/>
  <c r="AE193"/>
  <c r="AE551"/>
  <c r="AE251"/>
  <c r="AE249"/>
  <c r="AE87"/>
  <c r="AE476"/>
  <c r="AE44"/>
  <c r="AE379"/>
  <c r="AE86"/>
  <c r="AE120"/>
  <c r="AE566"/>
  <c r="AE296"/>
  <c r="AE412"/>
  <c r="AE396"/>
  <c r="AE295"/>
  <c r="AE235"/>
  <c r="AE416"/>
  <c r="AE157"/>
  <c r="AE85"/>
  <c r="AE405"/>
  <c r="AE223"/>
  <c r="AE64"/>
  <c r="AE512"/>
  <c r="AE294"/>
  <c r="AE293"/>
  <c r="AE213"/>
  <c r="AE366"/>
  <c r="AE292"/>
  <c r="AE203"/>
  <c r="AE365"/>
  <c r="AE291"/>
  <c r="AE63"/>
  <c r="AE119"/>
  <c r="AE395"/>
  <c r="AE364"/>
  <c r="AE105"/>
  <c r="AE494"/>
  <c r="AE550"/>
  <c r="AE493"/>
  <c r="AE318"/>
  <c r="AE378"/>
  <c r="AE143"/>
  <c r="AE549"/>
  <c r="AE104"/>
  <c r="AE290"/>
  <c r="AE118"/>
  <c r="AE447"/>
  <c r="AE363"/>
  <c r="AE43"/>
  <c r="AE548"/>
  <c r="AE22"/>
  <c r="AE522"/>
  <c r="AE21"/>
  <c r="AE248"/>
  <c r="AE561"/>
  <c r="AE247"/>
  <c r="AE317"/>
  <c r="AE62"/>
  <c r="AE42"/>
  <c r="AE289"/>
  <c r="AE142"/>
  <c r="AE574"/>
  <c r="AE511"/>
  <c r="AE362"/>
  <c r="AE84"/>
  <c r="AE169"/>
  <c r="AE361"/>
  <c r="AE581"/>
  <c r="AE510"/>
  <c r="AE492"/>
  <c r="AE430"/>
  <c r="AE360"/>
  <c r="AE359"/>
  <c r="AE117"/>
  <c r="AE167"/>
  <c r="AE338"/>
  <c r="AE458"/>
  <c r="AE172"/>
  <c r="AE491"/>
  <c r="AE164"/>
  <c r="AE560"/>
  <c r="AE475"/>
  <c r="AE61"/>
  <c r="AE394"/>
  <c r="AE212"/>
  <c r="AE429"/>
  <c r="AE20"/>
  <c r="AE421"/>
  <c r="AE41"/>
  <c r="AE547"/>
  <c r="AE288"/>
  <c r="AE546"/>
  <c r="AE246"/>
  <c r="AE19"/>
  <c r="AE211"/>
  <c r="AE474"/>
  <c r="AE83"/>
  <c r="AE433"/>
  <c r="AE580"/>
  <c r="AE305"/>
  <c r="AE181"/>
  <c r="AE103"/>
  <c r="AE545"/>
  <c r="AE40"/>
  <c r="AE287"/>
  <c r="AE358"/>
  <c r="AE286"/>
  <c r="AE393"/>
  <c r="AE156"/>
  <c r="AE285"/>
  <c r="AE60"/>
  <c r="AE284"/>
  <c r="AE332"/>
  <c r="AE415"/>
  <c r="AE509"/>
  <c r="AE210"/>
  <c r="AE39"/>
  <c r="AE374"/>
  <c r="AE508"/>
  <c r="AE283"/>
  <c r="AE490"/>
  <c r="AE544"/>
  <c r="AE507"/>
  <c r="AE240"/>
  <c r="AE543"/>
  <c r="AE102"/>
  <c r="AE542"/>
  <c r="AE245"/>
  <c r="AE59"/>
  <c r="AE244"/>
  <c r="AE141"/>
  <c r="AE140"/>
  <c r="AE331"/>
  <c r="AE559"/>
  <c r="AE392"/>
  <c r="AE282"/>
  <c r="AE506"/>
  <c r="AE116"/>
  <c r="AE404"/>
  <c r="AE239"/>
  <c r="AE139"/>
  <c r="AE202"/>
  <c r="AE357"/>
  <c r="AE473"/>
  <c r="AE541"/>
  <c r="AE579"/>
  <c r="AE18"/>
  <c r="AE115"/>
  <c r="AE281"/>
  <c r="AE229"/>
  <c r="AE234"/>
  <c r="AE505"/>
  <c r="AE504"/>
  <c r="AE38"/>
  <c r="AE101"/>
  <c r="AE155"/>
  <c r="AE373"/>
  <c r="AE457"/>
  <c r="AE201"/>
  <c r="AE573"/>
  <c r="AE114"/>
  <c r="AE100"/>
  <c r="AE58"/>
  <c r="AE540"/>
  <c r="AE558"/>
  <c r="AE37"/>
  <c r="AE356"/>
  <c r="AE233"/>
  <c r="AE36"/>
  <c r="AE57"/>
  <c r="AE200"/>
  <c r="AE372"/>
  <c r="AE440"/>
  <c r="AE355"/>
  <c r="AE35"/>
  <c r="AE489"/>
  <c r="AE209"/>
  <c r="AE391"/>
  <c r="AE488"/>
  <c r="AE446"/>
  <c r="AE442"/>
  <c r="AE337"/>
  <c r="AE438"/>
  <c r="AE34"/>
  <c r="AE503"/>
  <c r="AE17"/>
  <c r="AE419"/>
  <c r="AE354"/>
  <c r="AE280"/>
  <c r="AE113"/>
  <c r="AE279"/>
  <c r="AE428"/>
  <c r="AE138"/>
  <c r="AE33"/>
  <c r="AE502"/>
  <c r="AE278"/>
  <c r="AE445"/>
  <c r="AE277"/>
  <c r="AE228"/>
  <c r="AE99"/>
  <c r="AE222"/>
  <c r="AE316"/>
  <c r="AE32"/>
  <c r="AE56"/>
  <c r="AE572"/>
  <c r="AE487"/>
  <c r="AE437"/>
  <c r="AE539"/>
  <c r="AE221"/>
  <c r="AE220"/>
  <c r="AE538"/>
  <c r="AE16"/>
  <c r="AE330"/>
  <c r="AE371"/>
  <c r="AE486"/>
  <c r="AE456"/>
  <c r="AE192"/>
  <c r="AE137"/>
  <c r="AE208"/>
  <c r="AE353"/>
  <c r="AE154"/>
  <c r="AE98"/>
  <c r="AE191"/>
  <c r="AE136"/>
  <c r="AE82"/>
  <c r="AE276"/>
  <c r="AE352"/>
  <c r="AE275"/>
  <c r="AE390"/>
  <c r="AE557"/>
  <c r="AE389"/>
  <c r="AE467"/>
  <c r="AE403"/>
  <c r="AE163"/>
  <c r="AE444"/>
  <c r="AE274"/>
  <c r="AE273"/>
  <c r="AE272"/>
  <c r="AE15"/>
  <c r="AE135"/>
  <c r="AE537"/>
  <c r="AE271"/>
  <c r="AE270"/>
  <c r="AE14"/>
  <c r="AE112"/>
  <c r="AE351"/>
  <c r="AE565"/>
  <c r="AE31"/>
  <c r="AE227"/>
  <c r="AE315"/>
  <c r="AE370"/>
  <c r="AE369"/>
  <c r="AE427"/>
  <c r="AE55"/>
  <c r="AE472"/>
  <c r="AE81"/>
  <c r="AE536"/>
  <c r="AE521"/>
  <c r="AE269"/>
  <c r="AE350"/>
  <c r="AE349"/>
  <c r="AE268"/>
  <c r="AE326"/>
  <c r="AE388"/>
  <c r="AE455"/>
  <c r="AE466"/>
  <c r="AE348"/>
  <c r="AE426"/>
  <c r="AE267"/>
  <c r="AE584"/>
  <c r="AE407"/>
  <c r="AE347"/>
  <c r="AE97"/>
  <c r="AE266"/>
  <c r="AE96"/>
  <c r="AE501"/>
  <c r="AE471"/>
  <c r="AE153"/>
  <c r="AE346"/>
  <c r="AE265"/>
  <c r="AE535"/>
  <c r="AE13"/>
  <c r="AE485"/>
  <c r="AE134"/>
  <c r="AE387"/>
  <c r="AE454"/>
  <c r="AE484"/>
  <c r="AE152"/>
  <c r="AE54"/>
  <c r="AE336"/>
  <c r="AE329"/>
  <c r="AE151"/>
  <c r="AE264"/>
  <c r="AE12"/>
  <c r="AE314"/>
  <c r="AE53"/>
  <c r="AE219"/>
  <c r="AE52"/>
  <c r="AE80"/>
  <c r="AE345"/>
  <c r="AE313"/>
  <c r="AE453"/>
  <c r="AE218"/>
  <c r="AE452"/>
  <c r="AE465"/>
  <c r="AE344"/>
  <c r="AE534"/>
  <c r="AE483"/>
  <c r="AE451"/>
  <c r="AE312"/>
  <c r="AE464"/>
  <c r="AE482"/>
  <c r="AE500"/>
  <c r="AE402"/>
  <c r="AE425"/>
  <c r="AE533"/>
  <c r="AE386"/>
  <c r="AE199"/>
  <c r="AE481"/>
  <c r="AE51"/>
  <c r="AE263"/>
  <c r="AE198"/>
  <c r="AE162"/>
  <c r="AE532"/>
  <c r="AE311"/>
  <c r="AE401"/>
  <c r="AE133"/>
  <c r="AE79"/>
  <c r="AE499"/>
  <c r="AE463"/>
  <c r="AE424"/>
  <c r="AE531"/>
  <c r="AE262"/>
  <c r="AE78"/>
  <c r="AE586"/>
  <c r="AE304"/>
  <c r="AE261"/>
  <c r="AE207"/>
  <c r="AE556"/>
  <c r="AE411"/>
  <c r="AE190"/>
  <c r="AE111"/>
  <c r="AE520"/>
  <c r="AE11"/>
  <c r="AE578"/>
  <c r="AE385"/>
  <c r="AE260"/>
  <c r="AE50"/>
  <c r="AE400"/>
  <c r="AE519"/>
  <c r="AE368"/>
  <c r="AE30"/>
  <c r="AE29"/>
  <c r="AE132"/>
  <c r="AE49"/>
  <c r="AE571"/>
  <c r="AE530"/>
  <c r="AE131"/>
  <c r="AE179"/>
  <c r="AE310"/>
  <c r="AE480"/>
  <c r="AE10"/>
  <c r="AE343"/>
  <c r="AE77"/>
  <c r="AE377"/>
  <c r="AE28"/>
  <c r="AE518"/>
  <c r="AE150"/>
  <c r="AE376"/>
  <c r="AE322"/>
  <c r="AE564"/>
  <c r="AE232"/>
  <c r="AE529"/>
  <c r="AE450"/>
  <c r="AE130"/>
  <c r="AE76"/>
  <c r="AE470"/>
  <c r="AE197"/>
  <c r="AE479"/>
  <c r="AE259"/>
  <c r="AE528"/>
  <c r="AE95"/>
  <c r="AE94"/>
  <c r="AE309"/>
  <c r="AE189"/>
  <c r="AE93"/>
  <c r="AE335"/>
  <c r="AE149"/>
  <c r="AE178"/>
  <c r="AE478"/>
  <c r="AE75"/>
  <c r="AE129"/>
  <c r="AE321"/>
  <c r="AE258"/>
  <c r="AE517"/>
  <c r="AE128"/>
  <c r="AE74"/>
  <c r="AE148"/>
  <c r="AE73"/>
  <c r="AE436"/>
  <c r="AE9"/>
  <c r="AE257"/>
  <c r="AE48"/>
  <c r="AE256"/>
  <c r="AE410"/>
  <c r="AE384"/>
  <c r="AE226"/>
  <c r="AE92"/>
  <c r="AE110"/>
  <c r="AE383"/>
  <c r="AE255"/>
  <c r="AE570"/>
  <c r="AE382"/>
  <c r="AE91"/>
  <c r="AE196"/>
  <c r="AE90"/>
  <c r="AE8"/>
  <c r="AE469"/>
  <c r="AE569"/>
  <c r="AE127"/>
  <c r="AE577"/>
  <c r="AE254"/>
  <c r="AE27"/>
  <c r="AE177"/>
  <c r="AE527"/>
  <c r="AE183"/>
  <c r="AE435"/>
  <c r="AE188"/>
  <c r="AE303"/>
  <c r="AE147"/>
  <c r="AE217"/>
  <c r="AE126"/>
  <c r="AE47"/>
  <c r="AE161"/>
  <c r="AE171"/>
  <c r="AE187"/>
  <c r="AE26"/>
  <c r="AE186"/>
  <c r="AE125"/>
  <c r="AE72"/>
  <c r="AE124"/>
  <c r="AE231"/>
  <c r="AE498"/>
  <c r="AE342"/>
  <c r="Y241"/>
  <c r="X241"/>
  <c r="W241"/>
  <c r="V241"/>
  <c r="U241"/>
  <c r="T241"/>
  <c r="S241"/>
  <c r="Y24"/>
  <c r="X24"/>
  <c r="W24"/>
  <c r="V24"/>
  <c r="U24"/>
  <c r="T24"/>
  <c r="S24"/>
  <c r="Y554"/>
  <c r="X554"/>
  <c r="W554"/>
  <c r="V554"/>
  <c r="U554"/>
  <c r="T554"/>
  <c r="S554"/>
  <c r="Y553"/>
  <c r="X553"/>
  <c r="W553"/>
  <c r="V553"/>
  <c r="U553"/>
  <c r="T553"/>
  <c r="S553"/>
  <c r="Y461"/>
  <c r="X461"/>
  <c r="W461"/>
  <c r="V461"/>
  <c r="U461"/>
  <c r="T461"/>
  <c r="S461"/>
  <c r="Y108"/>
  <c r="X108"/>
  <c r="W108"/>
  <c r="V108"/>
  <c r="U108"/>
  <c r="T108"/>
  <c r="S108"/>
  <c r="Y145"/>
  <c r="X145"/>
  <c r="W145"/>
  <c r="V145"/>
  <c r="U145"/>
  <c r="T145"/>
  <c r="S145"/>
  <c r="Y70"/>
  <c r="X70"/>
  <c r="W70"/>
  <c r="V70"/>
  <c r="U70"/>
  <c r="T70"/>
  <c r="S70"/>
  <c r="Y301"/>
  <c r="X301"/>
  <c r="W301"/>
  <c r="V301"/>
  <c r="U301"/>
  <c r="T301"/>
  <c r="S301"/>
  <c r="Y398"/>
  <c r="X398"/>
  <c r="W398"/>
  <c r="V398"/>
  <c r="U398"/>
  <c r="T398"/>
  <c r="S398"/>
  <c r="Y204"/>
  <c r="X204"/>
  <c r="W204"/>
  <c r="V204"/>
  <c r="U204"/>
  <c r="T204"/>
  <c r="S204"/>
  <c r="Y552"/>
  <c r="X552"/>
  <c r="W552"/>
  <c r="V552"/>
  <c r="U552"/>
  <c r="T552"/>
  <c r="S552"/>
  <c r="Y165"/>
  <c r="X165"/>
  <c r="W165"/>
  <c r="V165"/>
  <c r="U165"/>
  <c r="T165"/>
  <c r="S165"/>
  <c r="Y144"/>
  <c r="X144"/>
  <c r="W144"/>
  <c r="V144"/>
  <c r="U144"/>
  <c r="T144"/>
  <c r="S144"/>
  <c r="Y107"/>
  <c r="X107"/>
  <c r="W107"/>
  <c r="V107"/>
  <c r="U107"/>
  <c r="T107"/>
  <c r="S107"/>
  <c r="Y307"/>
  <c r="X307"/>
  <c r="W307"/>
  <c r="V307"/>
  <c r="U307"/>
  <c r="T307"/>
  <c r="S307"/>
  <c r="Y324"/>
  <c r="X324"/>
  <c r="W324"/>
  <c r="V324"/>
  <c r="U324"/>
  <c r="T324"/>
  <c r="S324"/>
  <c r="Y23"/>
  <c r="X23"/>
  <c r="W23"/>
  <c r="V23"/>
  <c r="U23"/>
  <c r="T23"/>
  <c r="S23"/>
  <c r="Y333"/>
  <c r="X333"/>
  <c r="W333"/>
  <c r="V333"/>
  <c r="U333"/>
  <c r="T333"/>
  <c r="S333"/>
  <c r="Y237"/>
  <c r="X237"/>
  <c r="W237"/>
  <c r="V237"/>
  <c r="U237"/>
  <c r="T237"/>
  <c r="S237"/>
  <c r="Y496"/>
  <c r="X496"/>
  <c r="W496"/>
  <c r="V496"/>
  <c r="U496"/>
  <c r="T496"/>
  <c r="S496"/>
  <c r="Y460"/>
  <c r="X460"/>
  <c r="W460"/>
  <c r="V460"/>
  <c r="U460"/>
  <c r="T460"/>
  <c r="S460"/>
  <c r="Y515"/>
  <c r="X515"/>
  <c r="W515"/>
  <c r="V515"/>
  <c r="U515"/>
  <c r="T515"/>
  <c r="S515"/>
  <c r="Y69"/>
  <c r="X69"/>
  <c r="W69"/>
  <c r="V69"/>
  <c r="U69"/>
  <c r="T69"/>
  <c r="S69"/>
  <c r="Y417"/>
  <c r="X417"/>
  <c r="W417"/>
  <c r="V417"/>
  <c r="U417"/>
  <c r="T417"/>
  <c r="S417"/>
  <c r="Y300"/>
  <c r="X300"/>
  <c r="W300"/>
  <c r="V300"/>
  <c r="U300"/>
  <c r="T300"/>
  <c r="S300"/>
  <c r="Y122"/>
  <c r="X122"/>
  <c r="W122"/>
  <c r="V122"/>
  <c r="U122"/>
  <c r="T122"/>
  <c r="S122"/>
  <c r="Y562"/>
  <c r="X562"/>
  <c r="W562"/>
  <c r="V562"/>
  <c r="U562"/>
  <c r="T562"/>
  <c r="S562"/>
  <c r="Y525"/>
  <c r="X525"/>
  <c r="W525"/>
  <c r="V525"/>
  <c r="U525"/>
  <c r="T525"/>
  <c r="S525"/>
  <c r="Y68"/>
  <c r="X68"/>
  <c r="W68"/>
  <c r="V68"/>
  <c r="U68"/>
  <c r="T68"/>
  <c r="S68"/>
  <c r="Y67"/>
  <c r="X67"/>
  <c r="W67"/>
  <c r="V67"/>
  <c r="U67"/>
  <c r="T67"/>
  <c r="S67"/>
  <c r="Y514"/>
  <c r="X514"/>
  <c r="W514"/>
  <c r="V514"/>
  <c r="U514"/>
  <c r="T514"/>
  <c r="S514"/>
  <c r="Y459"/>
  <c r="X459"/>
  <c r="W459"/>
  <c r="V459"/>
  <c r="U459"/>
  <c r="T459"/>
  <c r="S459"/>
  <c r="Y88"/>
  <c r="X88"/>
  <c r="W88"/>
  <c r="V88"/>
  <c r="U88"/>
  <c r="T88"/>
  <c r="S88"/>
  <c r="Y224"/>
  <c r="X224"/>
  <c r="W224"/>
  <c r="V224"/>
  <c r="U224"/>
  <c r="T224"/>
  <c r="S224"/>
  <c r="Y323"/>
  <c r="X323"/>
  <c r="W323"/>
  <c r="V323"/>
  <c r="U323"/>
  <c r="T323"/>
  <c r="S323"/>
  <c r="Y194"/>
  <c r="X194"/>
  <c r="W194"/>
  <c r="V194"/>
  <c r="U194"/>
  <c r="T194"/>
  <c r="S194"/>
  <c r="Y524"/>
  <c r="X524"/>
  <c r="W524"/>
  <c r="V524"/>
  <c r="U524"/>
  <c r="T524"/>
  <c r="S524"/>
  <c r="Y575"/>
  <c r="X575"/>
  <c r="W575"/>
  <c r="V575"/>
  <c r="U575"/>
  <c r="T575"/>
  <c r="S575"/>
  <c r="Y299"/>
  <c r="X299"/>
  <c r="W299"/>
  <c r="V299"/>
  <c r="U299"/>
  <c r="T299"/>
  <c r="S299"/>
  <c r="Y66"/>
  <c r="X66"/>
  <c r="W66"/>
  <c r="V66"/>
  <c r="U66"/>
  <c r="T66"/>
  <c r="S66"/>
  <c r="Y413"/>
  <c r="X413"/>
  <c r="W413"/>
  <c r="V413"/>
  <c r="U413"/>
  <c r="T413"/>
  <c r="S413"/>
  <c r="Y306"/>
  <c r="X306"/>
  <c r="W306"/>
  <c r="V306"/>
  <c r="U306"/>
  <c r="T306"/>
  <c r="S306"/>
  <c r="Y431"/>
  <c r="X431"/>
  <c r="W431"/>
  <c r="V431"/>
  <c r="U431"/>
  <c r="T431"/>
  <c r="S431"/>
  <c r="Y215"/>
  <c r="X215"/>
  <c r="W215"/>
  <c r="V215"/>
  <c r="U215"/>
  <c r="T215"/>
  <c r="S215"/>
  <c r="Y175"/>
  <c r="X175"/>
  <c r="W175"/>
  <c r="V175"/>
  <c r="U175"/>
  <c r="T175"/>
  <c r="S175"/>
  <c r="Y106"/>
  <c r="X106"/>
  <c r="W106"/>
  <c r="V106"/>
  <c r="U106"/>
  <c r="T106"/>
  <c r="S106"/>
  <c r="Y495"/>
  <c r="X495"/>
  <c r="W495"/>
  <c r="V495"/>
  <c r="U495"/>
  <c r="T495"/>
  <c r="S495"/>
  <c r="Y121"/>
  <c r="X121"/>
  <c r="W121"/>
  <c r="V121"/>
  <c r="U121"/>
  <c r="T121"/>
  <c r="S121"/>
  <c r="Y319"/>
  <c r="X319"/>
  <c r="W319"/>
  <c r="V319"/>
  <c r="U319"/>
  <c r="T319"/>
  <c r="S319"/>
  <c r="Y582"/>
  <c r="X582"/>
  <c r="W582"/>
  <c r="V582"/>
  <c r="U582"/>
  <c r="T582"/>
  <c r="S582"/>
  <c r="Y298"/>
  <c r="X298"/>
  <c r="W298"/>
  <c r="V298"/>
  <c r="U298"/>
  <c r="T298"/>
  <c r="S298"/>
  <c r="Y513"/>
  <c r="X513"/>
  <c r="W513"/>
  <c r="V513"/>
  <c r="U513"/>
  <c r="T513"/>
  <c r="S513"/>
  <c r="Y397"/>
  <c r="X397"/>
  <c r="W397"/>
  <c r="V397"/>
  <c r="U397"/>
  <c r="T397"/>
  <c r="S397"/>
  <c r="Y158"/>
  <c r="X158"/>
  <c r="W158"/>
  <c r="V158"/>
  <c r="U158"/>
  <c r="T158"/>
  <c r="S158"/>
  <c r="Y65"/>
  <c r="X65"/>
  <c r="W65"/>
  <c r="V65"/>
  <c r="U65"/>
  <c r="T65"/>
  <c r="S65"/>
  <c r="Y173"/>
  <c r="X173"/>
  <c r="W173"/>
  <c r="V173"/>
  <c r="U173"/>
  <c r="T173"/>
  <c r="S173"/>
  <c r="Y523"/>
  <c r="X523"/>
  <c r="W523"/>
  <c r="V523"/>
  <c r="U523"/>
  <c r="T523"/>
  <c r="S523"/>
  <c r="Y297"/>
  <c r="X297"/>
  <c r="W297"/>
  <c r="V297"/>
  <c r="U297"/>
  <c r="T297"/>
  <c r="S297"/>
  <c r="Y236"/>
  <c r="X236"/>
  <c r="W236"/>
  <c r="V236"/>
  <c r="U236"/>
  <c r="T236"/>
  <c r="S236"/>
  <c r="Y339"/>
  <c r="X339"/>
  <c r="W339"/>
  <c r="V339"/>
  <c r="U339"/>
  <c r="T339"/>
  <c r="S339"/>
  <c r="Y214"/>
  <c r="X214"/>
  <c r="W214"/>
  <c r="V214"/>
  <c r="U214"/>
  <c r="T214"/>
  <c r="S214"/>
  <c r="Y193"/>
  <c r="X193"/>
  <c r="W193"/>
  <c r="V193"/>
  <c r="U193"/>
  <c r="T193"/>
  <c r="S193"/>
  <c r="Y551"/>
  <c r="X551"/>
  <c r="W551"/>
  <c r="V551"/>
  <c r="U551"/>
  <c r="T551"/>
  <c r="S551"/>
  <c r="Y251"/>
  <c r="X251"/>
  <c r="W251"/>
  <c r="V251"/>
  <c r="U251"/>
  <c r="T251"/>
  <c r="S251"/>
  <c r="Y249"/>
  <c r="X249"/>
  <c r="W249"/>
  <c r="V249"/>
  <c r="U249"/>
  <c r="T249"/>
  <c r="S249"/>
  <c r="Y87"/>
  <c r="X87"/>
  <c r="W87"/>
  <c r="V87"/>
  <c r="U87"/>
  <c r="T87"/>
  <c r="S87"/>
  <c r="Y476"/>
  <c r="X476"/>
  <c r="W476"/>
  <c r="V476"/>
  <c r="U476"/>
  <c r="T476"/>
  <c r="S476"/>
  <c r="Y44"/>
  <c r="X44"/>
  <c r="W44"/>
  <c r="V44"/>
  <c r="U44"/>
  <c r="T44"/>
  <c r="S44"/>
  <c r="Y379"/>
  <c r="X379"/>
  <c r="W379"/>
  <c r="V379"/>
  <c r="U379"/>
  <c r="T379"/>
  <c r="S379"/>
  <c r="Y86"/>
  <c r="X86"/>
  <c r="W86"/>
  <c r="V86"/>
  <c r="U86"/>
  <c r="T86"/>
  <c r="S86"/>
  <c r="Y120"/>
  <c r="X120"/>
  <c r="W120"/>
  <c r="V120"/>
  <c r="U120"/>
  <c r="T120"/>
  <c r="S120"/>
  <c r="Y566"/>
  <c r="X566"/>
  <c r="W566"/>
  <c r="V566"/>
  <c r="U566"/>
  <c r="T566"/>
  <c r="S566"/>
  <c r="Y296"/>
  <c r="X296"/>
  <c r="W296"/>
  <c r="V296"/>
  <c r="U296"/>
  <c r="T296"/>
  <c r="S296"/>
  <c r="Y412"/>
  <c r="X412"/>
  <c r="W412"/>
  <c r="V412"/>
  <c r="U412"/>
  <c r="T412"/>
  <c r="S412"/>
  <c r="Y396"/>
  <c r="X396"/>
  <c r="W396"/>
  <c r="V396"/>
  <c r="U396"/>
  <c r="T396"/>
  <c r="S396"/>
  <c r="Y295"/>
  <c r="X295"/>
  <c r="W295"/>
  <c r="V295"/>
  <c r="U295"/>
  <c r="T295"/>
  <c r="S295"/>
  <c r="Y235"/>
  <c r="X235"/>
  <c r="W235"/>
  <c r="V235"/>
  <c r="U235"/>
  <c r="T235"/>
  <c r="S235"/>
  <c r="Y416"/>
  <c r="X416"/>
  <c r="W416"/>
  <c r="V416"/>
  <c r="U416"/>
  <c r="T416"/>
  <c r="S416"/>
  <c r="Y157"/>
  <c r="X157"/>
  <c r="W157"/>
  <c r="V157"/>
  <c r="U157"/>
  <c r="T157"/>
  <c r="S157"/>
  <c r="Y85"/>
  <c r="X85"/>
  <c r="W85"/>
  <c r="V85"/>
  <c r="U85"/>
  <c r="T85"/>
  <c r="S85"/>
  <c r="Y405"/>
  <c r="X405"/>
  <c r="W405"/>
  <c r="V405"/>
  <c r="U405"/>
  <c r="T405"/>
  <c r="S405"/>
  <c r="Y223"/>
  <c r="X223"/>
  <c r="W223"/>
  <c r="V223"/>
  <c r="U223"/>
  <c r="T223"/>
  <c r="S223"/>
  <c r="Y64"/>
  <c r="X64"/>
  <c r="W64"/>
  <c r="V64"/>
  <c r="U64"/>
  <c r="T64"/>
  <c r="S64"/>
  <c r="Y512"/>
  <c r="X512"/>
  <c r="W512"/>
  <c r="V512"/>
  <c r="U512"/>
  <c r="T512"/>
  <c r="S512"/>
  <c r="Y294"/>
  <c r="X294"/>
  <c r="W294"/>
  <c r="V294"/>
  <c r="U294"/>
  <c r="T294"/>
  <c r="S294"/>
  <c r="Y293"/>
  <c r="X293"/>
  <c r="W293"/>
  <c r="V293"/>
  <c r="U293"/>
  <c r="T293"/>
  <c r="S293"/>
  <c r="Y213"/>
  <c r="X213"/>
  <c r="W213"/>
  <c r="V213"/>
  <c r="U213"/>
  <c r="T213"/>
  <c r="S213"/>
  <c r="Y366"/>
  <c r="X366"/>
  <c r="W366"/>
  <c r="V366"/>
  <c r="U366"/>
  <c r="T366"/>
  <c r="S366"/>
  <c r="Y292"/>
  <c r="X292"/>
  <c r="W292"/>
  <c r="V292"/>
  <c r="U292"/>
  <c r="T292"/>
  <c r="S292"/>
  <c r="Y203"/>
  <c r="X203"/>
  <c r="W203"/>
  <c r="V203"/>
  <c r="U203"/>
  <c r="T203"/>
  <c r="S203"/>
  <c r="Y365"/>
  <c r="X365"/>
  <c r="W365"/>
  <c r="V365"/>
  <c r="U365"/>
  <c r="T365"/>
  <c r="S365"/>
  <c r="Y291"/>
  <c r="X291"/>
  <c r="W291"/>
  <c r="V291"/>
  <c r="U291"/>
  <c r="T291"/>
  <c r="S291"/>
  <c r="Y63"/>
  <c r="X63"/>
  <c r="W63"/>
  <c r="V63"/>
  <c r="U63"/>
  <c r="T63"/>
  <c r="S63"/>
  <c r="Y119"/>
  <c r="X119"/>
  <c r="W119"/>
  <c r="V119"/>
  <c r="U119"/>
  <c r="T119"/>
  <c r="S119"/>
  <c r="Y395"/>
  <c r="X395"/>
  <c r="W395"/>
  <c r="V395"/>
  <c r="U395"/>
  <c r="T395"/>
  <c r="S395"/>
  <c r="Y364"/>
  <c r="X364"/>
  <c r="W364"/>
  <c r="V364"/>
  <c r="U364"/>
  <c r="T364"/>
  <c r="S364"/>
  <c r="Y105"/>
  <c r="X105"/>
  <c r="W105"/>
  <c r="V105"/>
  <c r="U105"/>
  <c r="T105"/>
  <c r="S105"/>
  <c r="Y494"/>
  <c r="X494"/>
  <c r="W494"/>
  <c r="V494"/>
  <c r="U494"/>
  <c r="T494"/>
  <c r="S494"/>
  <c r="Y550"/>
  <c r="X550"/>
  <c r="W550"/>
  <c r="V550"/>
  <c r="U550"/>
  <c r="T550"/>
  <c r="S550"/>
  <c r="Y493"/>
  <c r="X493"/>
  <c r="W493"/>
  <c r="V493"/>
  <c r="U493"/>
  <c r="T493"/>
  <c r="S493"/>
  <c r="Y318"/>
  <c r="X318"/>
  <c r="W318"/>
  <c r="V318"/>
  <c r="U318"/>
  <c r="T318"/>
  <c r="S318"/>
  <c r="Y378"/>
  <c r="X378"/>
  <c r="W378"/>
  <c r="V378"/>
  <c r="U378"/>
  <c r="T378"/>
  <c r="S378"/>
  <c r="Y143"/>
  <c r="X143"/>
  <c r="W143"/>
  <c r="V143"/>
  <c r="U143"/>
  <c r="T143"/>
  <c r="S143"/>
  <c r="Y549"/>
  <c r="X549"/>
  <c r="W549"/>
  <c r="V549"/>
  <c r="U549"/>
  <c r="T549"/>
  <c r="S549"/>
  <c r="Y104"/>
  <c r="X104"/>
  <c r="W104"/>
  <c r="V104"/>
  <c r="U104"/>
  <c r="T104"/>
  <c r="S104"/>
  <c r="Y290"/>
  <c r="X290"/>
  <c r="W290"/>
  <c r="V290"/>
  <c r="U290"/>
  <c r="T290"/>
  <c r="S290"/>
  <c r="Y118"/>
  <c r="X118"/>
  <c r="W118"/>
  <c r="V118"/>
  <c r="U118"/>
  <c r="T118"/>
  <c r="S118"/>
  <c r="Y447"/>
  <c r="X447"/>
  <c r="W447"/>
  <c r="V447"/>
  <c r="U447"/>
  <c r="T447"/>
  <c r="S447"/>
  <c r="Y363"/>
  <c r="X363"/>
  <c r="W363"/>
  <c r="V363"/>
  <c r="U363"/>
  <c r="T363"/>
  <c r="S363"/>
  <c r="Y43"/>
  <c r="X43"/>
  <c r="W43"/>
  <c r="V43"/>
  <c r="U43"/>
  <c r="T43"/>
  <c r="S43"/>
  <c r="Y548"/>
  <c r="X548"/>
  <c r="W548"/>
  <c r="V548"/>
  <c r="U548"/>
  <c r="T548"/>
  <c r="S548"/>
  <c r="Y22"/>
  <c r="X22"/>
  <c r="W22"/>
  <c r="V22"/>
  <c r="U22"/>
  <c r="T22"/>
  <c r="S22"/>
  <c r="Y522"/>
  <c r="X522"/>
  <c r="W522"/>
  <c r="V522"/>
  <c r="U522"/>
  <c r="T522"/>
  <c r="S522"/>
  <c r="Y21"/>
  <c r="X21"/>
  <c r="W21"/>
  <c r="V21"/>
  <c r="U21"/>
  <c r="T21"/>
  <c r="S21"/>
  <c r="Y248"/>
  <c r="X248"/>
  <c r="W248"/>
  <c r="V248"/>
  <c r="U248"/>
  <c r="T248"/>
  <c r="S248"/>
  <c r="Y561"/>
  <c r="X561"/>
  <c r="W561"/>
  <c r="V561"/>
  <c r="U561"/>
  <c r="T561"/>
  <c r="S561"/>
  <c r="Y247"/>
  <c r="X247"/>
  <c r="W247"/>
  <c r="V247"/>
  <c r="U247"/>
  <c r="T247"/>
  <c r="S247"/>
  <c r="Y317"/>
  <c r="X317"/>
  <c r="W317"/>
  <c r="V317"/>
  <c r="U317"/>
  <c r="T317"/>
  <c r="S317"/>
  <c r="Y62"/>
  <c r="X62"/>
  <c r="W62"/>
  <c r="V62"/>
  <c r="U62"/>
  <c r="T62"/>
  <c r="S62"/>
  <c r="Y42"/>
  <c r="X42"/>
  <c r="W42"/>
  <c r="V42"/>
  <c r="U42"/>
  <c r="T42"/>
  <c r="S42"/>
  <c r="Y289"/>
  <c r="X289"/>
  <c r="W289"/>
  <c r="V289"/>
  <c r="U289"/>
  <c r="T289"/>
  <c r="S289"/>
  <c r="Y142"/>
  <c r="X142"/>
  <c r="W142"/>
  <c r="V142"/>
  <c r="U142"/>
  <c r="T142"/>
  <c r="S142"/>
  <c r="Y574"/>
  <c r="X574"/>
  <c r="W574"/>
  <c r="V574"/>
  <c r="U574"/>
  <c r="T574"/>
  <c r="S574"/>
  <c r="Y511"/>
  <c r="X511"/>
  <c r="W511"/>
  <c r="V511"/>
  <c r="U511"/>
  <c r="T511"/>
  <c r="S511"/>
  <c r="Y362"/>
  <c r="X362"/>
  <c r="W362"/>
  <c r="V362"/>
  <c r="U362"/>
  <c r="T362"/>
  <c r="S362"/>
  <c r="Y84"/>
  <c r="X84"/>
  <c r="W84"/>
  <c r="V84"/>
  <c r="U84"/>
  <c r="T84"/>
  <c r="S84"/>
  <c r="Y169"/>
  <c r="X169"/>
  <c r="W169"/>
  <c r="V169"/>
  <c r="U169"/>
  <c r="T169"/>
  <c r="S169"/>
  <c r="Y361"/>
  <c r="X361"/>
  <c r="W361"/>
  <c r="V361"/>
  <c r="U361"/>
  <c r="T361"/>
  <c r="S361"/>
  <c r="Y581"/>
  <c r="X581"/>
  <c r="W581"/>
  <c r="V581"/>
  <c r="U581"/>
  <c r="T581"/>
  <c r="S581"/>
  <c r="Y510"/>
  <c r="X510"/>
  <c r="W510"/>
  <c r="V510"/>
  <c r="U510"/>
  <c r="T510"/>
  <c r="S510"/>
  <c r="Y492"/>
  <c r="X492"/>
  <c r="W492"/>
  <c r="V492"/>
  <c r="U492"/>
  <c r="T492"/>
  <c r="S492"/>
  <c r="Y430"/>
  <c r="X430"/>
  <c r="W430"/>
  <c r="V430"/>
  <c r="U430"/>
  <c r="T430"/>
  <c r="S430"/>
  <c r="Y360"/>
  <c r="X360"/>
  <c r="W360"/>
  <c r="V360"/>
  <c r="U360"/>
  <c r="T360"/>
  <c r="S360"/>
  <c r="Y359"/>
  <c r="X359"/>
  <c r="W359"/>
  <c r="V359"/>
  <c r="U359"/>
  <c r="T359"/>
  <c r="S359"/>
  <c r="Y117"/>
  <c r="X117"/>
  <c r="W117"/>
  <c r="V117"/>
  <c r="U117"/>
  <c r="T117"/>
  <c r="S117"/>
  <c r="Y167"/>
  <c r="X167"/>
  <c r="W167"/>
  <c r="V167"/>
  <c r="U167"/>
  <c r="T167"/>
  <c r="S167"/>
  <c r="Y338"/>
  <c r="X338"/>
  <c r="W338"/>
  <c r="V338"/>
  <c r="U338"/>
  <c r="T338"/>
  <c r="S338"/>
  <c r="Y458"/>
  <c r="X458"/>
  <c r="W458"/>
  <c r="V458"/>
  <c r="U458"/>
  <c r="T458"/>
  <c r="S458"/>
  <c r="Y172"/>
  <c r="X172"/>
  <c r="W172"/>
  <c r="V172"/>
  <c r="U172"/>
  <c r="T172"/>
  <c r="S172"/>
  <c r="Y491"/>
  <c r="X491"/>
  <c r="W491"/>
  <c r="V491"/>
  <c r="U491"/>
  <c r="T491"/>
  <c r="S491"/>
  <c r="Y164"/>
  <c r="X164"/>
  <c r="W164"/>
  <c r="V164"/>
  <c r="U164"/>
  <c r="T164"/>
  <c r="S164"/>
  <c r="Y560"/>
  <c r="X560"/>
  <c r="W560"/>
  <c r="V560"/>
  <c r="U560"/>
  <c r="T560"/>
  <c r="S560"/>
  <c r="Y475"/>
  <c r="X475"/>
  <c r="W475"/>
  <c r="V475"/>
  <c r="U475"/>
  <c r="T475"/>
  <c r="S475"/>
  <c r="Y61"/>
  <c r="X61"/>
  <c r="W61"/>
  <c r="V61"/>
  <c r="U61"/>
  <c r="T61"/>
  <c r="S61"/>
  <c r="Y394"/>
  <c r="X394"/>
  <c r="W394"/>
  <c r="V394"/>
  <c r="U394"/>
  <c r="T394"/>
  <c r="S394"/>
  <c r="Y212"/>
  <c r="X212"/>
  <c r="W212"/>
  <c r="V212"/>
  <c r="U212"/>
  <c r="T212"/>
  <c r="S212"/>
  <c r="Y429"/>
  <c r="X429"/>
  <c r="W429"/>
  <c r="V429"/>
  <c r="U429"/>
  <c r="T429"/>
  <c r="S429"/>
  <c r="Y20"/>
  <c r="X20"/>
  <c r="W20"/>
  <c r="V20"/>
  <c r="U20"/>
  <c r="T20"/>
  <c r="S20"/>
  <c r="Y421"/>
  <c r="X421"/>
  <c r="W421"/>
  <c r="V421"/>
  <c r="U421"/>
  <c r="T421"/>
  <c r="S421"/>
  <c r="Y41"/>
  <c r="X41"/>
  <c r="W41"/>
  <c r="V41"/>
  <c r="U41"/>
  <c r="T41"/>
  <c r="S41"/>
  <c r="Y547"/>
  <c r="X547"/>
  <c r="W547"/>
  <c r="V547"/>
  <c r="U547"/>
  <c r="T547"/>
  <c r="S547"/>
  <c r="Y288"/>
  <c r="X288"/>
  <c r="W288"/>
  <c r="V288"/>
  <c r="U288"/>
  <c r="T288"/>
  <c r="S288"/>
  <c r="Y546"/>
  <c r="X546"/>
  <c r="W546"/>
  <c r="V546"/>
  <c r="U546"/>
  <c r="T546"/>
  <c r="S546"/>
  <c r="Y246"/>
  <c r="X246"/>
  <c r="W246"/>
  <c r="V246"/>
  <c r="U246"/>
  <c r="T246"/>
  <c r="S246"/>
  <c r="Y19"/>
  <c r="X19"/>
  <c r="W19"/>
  <c r="V19"/>
  <c r="U19"/>
  <c r="T19"/>
  <c r="S19"/>
  <c r="Y211"/>
  <c r="X211"/>
  <c r="W211"/>
  <c r="V211"/>
  <c r="U211"/>
  <c r="T211"/>
  <c r="S211"/>
  <c r="Y474"/>
  <c r="X474"/>
  <c r="W474"/>
  <c r="V474"/>
  <c r="U474"/>
  <c r="T474"/>
  <c r="S474"/>
  <c r="Y83"/>
  <c r="X83"/>
  <c r="W83"/>
  <c r="V83"/>
  <c r="U83"/>
  <c r="T83"/>
  <c r="S83"/>
  <c r="Y433"/>
  <c r="X433"/>
  <c r="W433"/>
  <c r="V433"/>
  <c r="U433"/>
  <c r="T433"/>
  <c r="S433"/>
  <c r="Y580"/>
  <c r="X580"/>
  <c r="W580"/>
  <c r="V580"/>
  <c r="U580"/>
  <c r="T580"/>
  <c r="S580"/>
  <c r="Y305"/>
  <c r="X305"/>
  <c r="W305"/>
  <c r="V305"/>
  <c r="U305"/>
  <c r="T305"/>
  <c r="S305"/>
  <c r="Y181"/>
  <c r="X181"/>
  <c r="W181"/>
  <c r="V181"/>
  <c r="U181"/>
  <c r="T181"/>
  <c r="S181"/>
  <c r="Y103"/>
  <c r="X103"/>
  <c r="W103"/>
  <c r="V103"/>
  <c r="U103"/>
  <c r="T103"/>
  <c r="S103"/>
  <c r="Y545"/>
  <c r="X545"/>
  <c r="W545"/>
  <c r="V545"/>
  <c r="U545"/>
  <c r="T545"/>
  <c r="S545"/>
  <c r="Y40"/>
  <c r="X40"/>
  <c r="W40"/>
  <c r="V40"/>
  <c r="U40"/>
  <c r="T40"/>
  <c r="S40"/>
  <c r="Y287"/>
  <c r="X287"/>
  <c r="W287"/>
  <c r="V287"/>
  <c r="U287"/>
  <c r="T287"/>
  <c r="S287"/>
  <c r="Y358"/>
  <c r="X358"/>
  <c r="W358"/>
  <c r="V358"/>
  <c r="U358"/>
  <c r="T358"/>
  <c r="S358"/>
  <c r="Y286"/>
  <c r="X286"/>
  <c r="W286"/>
  <c r="V286"/>
  <c r="U286"/>
  <c r="T286"/>
  <c r="S286"/>
  <c r="Y393"/>
  <c r="X393"/>
  <c r="W393"/>
  <c r="V393"/>
  <c r="U393"/>
  <c r="T393"/>
  <c r="S393"/>
  <c r="Y156"/>
  <c r="X156"/>
  <c r="W156"/>
  <c r="V156"/>
  <c r="U156"/>
  <c r="T156"/>
  <c r="S156"/>
  <c r="Y285"/>
  <c r="X285"/>
  <c r="W285"/>
  <c r="V285"/>
  <c r="U285"/>
  <c r="T285"/>
  <c r="S285"/>
  <c r="Y60"/>
  <c r="X60"/>
  <c r="W60"/>
  <c r="V60"/>
  <c r="U60"/>
  <c r="T60"/>
  <c r="S60"/>
  <c r="Y284"/>
  <c r="X284"/>
  <c r="W284"/>
  <c r="V284"/>
  <c r="U284"/>
  <c r="T284"/>
  <c r="S284"/>
  <c r="Y332"/>
  <c r="X332"/>
  <c r="W332"/>
  <c r="V332"/>
  <c r="U332"/>
  <c r="T332"/>
  <c r="S332"/>
  <c r="Y415"/>
  <c r="X415"/>
  <c r="W415"/>
  <c r="V415"/>
  <c r="U415"/>
  <c r="T415"/>
  <c r="S415"/>
  <c r="Y509"/>
  <c r="X509"/>
  <c r="W509"/>
  <c r="V509"/>
  <c r="U509"/>
  <c r="T509"/>
  <c r="S509"/>
  <c r="Y210"/>
  <c r="X210"/>
  <c r="W210"/>
  <c r="V210"/>
  <c r="U210"/>
  <c r="T210"/>
  <c r="S210"/>
  <c r="Y39"/>
  <c r="X39"/>
  <c r="W39"/>
  <c r="V39"/>
  <c r="U39"/>
  <c r="T39"/>
  <c r="S39"/>
  <c r="Y374"/>
  <c r="X374"/>
  <c r="W374"/>
  <c r="V374"/>
  <c r="U374"/>
  <c r="T374"/>
  <c r="S374"/>
  <c r="Y508"/>
  <c r="X508"/>
  <c r="W508"/>
  <c r="V508"/>
  <c r="U508"/>
  <c r="T508"/>
  <c r="S508"/>
  <c r="Y283"/>
  <c r="X283"/>
  <c r="W283"/>
  <c r="V283"/>
  <c r="U283"/>
  <c r="T283"/>
  <c r="S283"/>
  <c r="Y490"/>
  <c r="X490"/>
  <c r="W490"/>
  <c r="V490"/>
  <c r="U490"/>
  <c r="T490"/>
  <c r="S490"/>
  <c r="Y544"/>
  <c r="X544"/>
  <c r="W544"/>
  <c r="V544"/>
  <c r="U544"/>
  <c r="T544"/>
  <c r="S544"/>
  <c r="Y507"/>
  <c r="X507"/>
  <c r="W507"/>
  <c r="V507"/>
  <c r="U507"/>
  <c r="T507"/>
  <c r="S507"/>
  <c r="Y240"/>
  <c r="X240"/>
  <c r="W240"/>
  <c r="V240"/>
  <c r="U240"/>
  <c r="T240"/>
  <c r="S240"/>
  <c r="Y543"/>
  <c r="X543"/>
  <c r="W543"/>
  <c r="V543"/>
  <c r="U543"/>
  <c r="T543"/>
  <c r="S543"/>
  <c r="Y102"/>
  <c r="X102"/>
  <c r="W102"/>
  <c r="V102"/>
  <c r="U102"/>
  <c r="T102"/>
  <c r="S102"/>
  <c r="Y542"/>
  <c r="X542"/>
  <c r="W542"/>
  <c r="V542"/>
  <c r="U542"/>
  <c r="T542"/>
  <c r="S542"/>
  <c r="Y245"/>
  <c r="X245"/>
  <c r="W245"/>
  <c r="V245"/>
  <c r="U245"/>
  <c r="T245"/>
  <c r="S245"/>
  <c r="Y59"/>
  <c r="X59"/>
  <c r="W59"/>
  <c r="V59"/>
  <c r="U59"/>
  <c r="T59"/>
  <c r="S59"/>
  <c r="Y244"/>
  <c r="X244"/>
  <c r="W244"/>
  <c r="V244"/>
  <c r="U244"/>
  <c r="T244"/>
  <c r="S244"/>
  <c r="Y141"/>
  <c r="X141"/>
  <c r="W141"/>
  <c r="V141"/>
  <c r="U141"/>
  <c r="T141"/>
  <c r="S141"/>
  <c r="Y140"/>
  <c r="X140"/>
  <c r="W140"/>
  <c r="V140"/>
  <c r="U140"/>
  <c r="T140"/>
  <c r="S140"/>
  <c r="Y331"/>
  <c r="X331"/>
  <c r="W331"/>
  <c r="V331"/>
  <c r="U331"/>
  <c r="T331"/>
  <c r="S331"/>
  <c r="Y559"/>
  <c r="X559"/>
  <c r="W559"/>
  <c r="V559"/>
  <c r="U559"/>
  <c r="T559"/>
  <c r="S559"/>
  <c r="Y392"/>
  <c r="X392"/>
  <c r="W392"/>
  <c r="V392"/>
  <c r="U392"/>
  <c r="T392"/>
  <c r="S392"/>
  <c r="Y282"/>
  <c r="X282"/>
  <c r="W282"/>
  <c r="V282"/>
  <c r="U282"/>
  <c r="T282"/>
  <c r="S282"/>
  <c r="Y506"/>
  <c r="X506"/>
  <c r="W506"/>
  <c r="V506"/>
  <c r="U506"/>
  <c r="T506"/>
  <c r="S506"/>
  <c r="Y116"/>
  <c r="X116"/>
  <c r="W116"/>
  <c r="V116"/>
  <c r="U116"/>
  <c r="T116"/>
  <c r="S116"/>
  <c r="Y404"/>
  <c r="X404"/>
  <c r="W404"/>
  <c r="V404"/>
  <c r="U404"/>
  <c r="T404"/>
  <c r="S404"/>
  <c r="Y239"/>
  <c r="X239"/>
  <c r="W239"/>
  <c r="V239"/>
  <c r="U239"/>
  <c r="T239"/>
  <c r="S239"/>
  <c r="Y139"/>
  <c r="X139"/>
  <c r="W139"/>
  <c r="V139"/>
  <c r="U139"/>
  <c r="T139"/>
  <c r="S139"/>
  <c r="Y202"/>
  <c r="X202"/>
  <c r="W202"/>
  <c r="V202"/>
  <c r="U202"/>
  <c r="T202"/>
  <c r="S202"/>
  <c r="Y357"/>
  <c r="X357"/>
  <c r="W357"/>
  <c r="V357"/>
  <c r="U357"/>
  <c r="T357"/>
  <c r="S357"/>
  <c r="Y473"/>
  <c r="X473"/>
  <c r="W473"/>
  <c r="V473"/>
  <c r="U473"/>
  <c r="T473"/>
  <c r="S473"/>
  <c r="Y541"/>
  <c r="X541"/>
  <c r="W541"/>
  <c r="V541"/>
  <c r="U541"/>
  <c r="T541"/>
  <c r="S541"/>
  <c r="Y579"/>
  <c r="X579"/>
  <c r="W579"/>
  <c r="V579"/>
  <c r="U579"/>
  <c r="T579"/>
  <c r="S579"/>
  <c r="Y18"/>
  <c r="X18"/>
  <c r="W18"/>
  <c r="V18"/>
  <c r="U18"/>
  <c r="T18"/>
  <c r="S18"/>
  <c r="Y115"/>
  <c r="X115"/>
  <c r="W115"/>
  <c r="V115"/>
  <c r="U115"/>
  <c r="T115"/>
  <c r="S115"/>
  <c r="Y281"/>
  <c r="X281"/>
  <c r="W281"/>
  <c r="V281"/>
  <c r="U281"/>
  <c r="T281"/>
  <c r="S281"/>
  <c r="Y229"/>
  <c r="X229"/>
  <c r="W229"/>
  <c r="V229"/>
  <c r="U229"/>
  <c r="T229"/>
  <c r="S229"/>
  <c r="Y234"/>
  <c r="X234"/>
  <c r="W234"/>
  <c r="V234"/>
  <c r="U234"/>
  <c r="T234"/>
  <c r="S234"/>
  <c r="Y505"/>
  <c r="X505"/>
  <c r="W505"/>
  <c r="V505"/>
  <c r="U505"/>
  <c r="T505"/>
  <c r="S505"/>
  <c r="Y504"/>
  <c r="X504"/>
  <c r="W504"/>
  <c r="V504"/>
  <c r="U504"/>
  <c r="T504"/>
  <c r="S504"/>
  <c r="Y38"/>
  <c r="X38"/>
  <c r="W38"/>
  <c r="V38"/>
  <c r="U38"/>
  <c r="T38"/>
  <c r="S38"/>
  <c r="Y101"/>
  <c r="X101"/>
  <c r="W101"/>
  <c r="V101"/>
  <c r="U101"/>
  <c r="T101"/>
  <c r="S101"/>
  <c r="Y155"/>
  <c r="X155"/>
  <c r="W155"/>
  <c r="V155"/>
  <c r="U155"/>
  <c r="T155"/>
  <c r="S155"/>
  <c r="Y373"/>
  <c r="X373"/>
  <c r="W373"/>
  <c r="V373"/>
  <c r="U373"/>
  <c r="T373"/>
  <c r="S373"/>
  <c r="Y457"/>
  <c r="X457"/>
  <c r="W457"/>
  <c r="V457"/>
  <c r="U457"/>
  <c r="T457"/>
  <c r="S457"/>
  <c r="Y201"/>
  <c r="X201"/>
  <c r="W201"/>
  <c r="V201"/>
  <c r="U201"/>
  <c r="T201"/>
  <c r="S201"/>
  <c r="Y573"/>
  <c r="X573"/>
  <c r="W573"/>
  <c r="V573"/>
  <c r="U573"/>
  <c r="T573"/>
  <c r="S573"/>
  <c r="Y114"/>
  <c r="X114"/>
  <c r="W114"/>
  <c r="V114"/>
  <c r="U114"/>
  <c r="T114"/>
  <c r="S114"/>
  <c r="Y100"/>
  <c r="X100"/>
  <c r="W100"/>
  <c r="V100"/>
  <c r="U100"/>
  <c r="T100"/>
  <c r="S100"/>
  <c r="Y58"/>
  <c r="X58"/>
  <c r="W58"/>
  <c r="V58"/>
  <c r="U58"/>
  <c r="T58"/>
  <c r="S58"/>
  <c r="Y540"/>
  <c r="X540"/>
  <c r="W540"/>
  <c r="V540"/>
  <c r="U540"/>
  <c r="T540"/>
  <c r="S540"/>
  <c r="Y558"/>
  <c r="X558"/>
  <c r="W558"/>
  <c r="V558"/>
  <c r="U558"/>
  <c r="T558"/>
  <c r="S558"/>
  <c r="Y37"/>
  <c r="X37"/>
  <c r="W37"/>
  <c r="V37"/>
  <c r="U37"/>
  <c r="T37"/>
  <c r="S37"/>
  <c r="Y356"/>
  <c r="X356"/>
  <c r="W356"/>
  <c r="V356"/>
  <c r="U356"/>
  <c r="T356"/>
  <c r="S356"/>
  <c r="Y233"/>
  <c r="X233"/>
  <c r="W233"/>
  <c r="V233"/>
  <c r="U233"/>
  <c r="T233"/>
  <c r="S233"/>
  <c r="Y36"/>
  <c r="X36"/>
  <c r="W36"/>
  <c r="V36"/>
  <c r="U36"/>
  <c r="T36"/>
  <c r="S36"/>
  <c r="Y57"/>
  <c r="X57"/>
  <c r="W57"/>
  <c r="V57"/>
  <c r="U57"/>
  <c r="T57"/>
  <c r="S57"/>
  <c r="Y200"/>
  <c r="X200"/>
  <c r="W200"/>
  <c r="V200"/>
  <c r="U200"/>
  <c r="T200"/>
  <c r="S200"/>
  <c r="Y372"/>
  <c r="X372"/>
  <c r="W372"/>
  <c r="V372"/>
  <c r="U372"/>
  <c r="T372"/>
  <c r="S372"/>
  <c r="Y440"/>
  <c r="X440"/>
  <c r="W440"/>
  <c r="V440"/>
  <c r="U440"/>
  <c r="T440"/>
  <c r="S440"/>
  <c r="Y355"/>
  <c r="X355"/>
  <c r="W355"/>
  <c r="V355"/>
  <c r="U355"/>
  <c r="T355"/>
  <c r="S355"/>
  <c r="Y35"/>
  <c r="X35"/>
  <c r="W35"/>
  <c r="V35"/>
  <c r="U35"/>
  <c r="T35"/>
  <c r="S35"/>
  <c r="Y489"/>
  <c r="X489"/>
  <c r="W489"/>
  <c r="V489"/>
  <c r="U489"/>
  <c r="T489"/>
  <c r="S489"/>
  <c r="Y209"/>
  <c r="X209"/>
  <c r="W209"/>
  <c r="V209"/>
  <c r="U209"/>
  <c r="T209"/>
  <c r="S209"/>
  <c r="Y391"/>
  <c r="X391"/>
  <c r="W391"/>
  <c r="V391"/>
  <c r="U391"/>
  <c r="T391"/>
  <c r="S391"/>
  <c r="Y488"/>
  <c r="X488"/>
  <c r="W488"/>
  <c r="V488"/>
  <c r="U488"/>
  <c r="T488"/>
  <c r="S488"/>
  <c r="Y446"/>
  <c r="X446"/>
  <c r="W446"/>
  <c r="V446"/>
  <c r="U446"/>
  <c r="T446"/>
  <c r="S446"/>
  <c r="Y442"/>
  <c r="X442"/>
  <c r="W442"/>
  <c r="V442"/>
  <c r="U442"/>
  <c r="T442"/>
  <c r="S442"/>
  <c r="Y337"/>
  <c r="X337"/>
  <c r="W337"/>
  <c r="V337"/>
  <c r="U337"/>
  <c r="T337"/>
  <c r="S337"/>
  <c r="Y438"/>
  <c r="X438"/>
  <c r="W438"/>
  <c r="V438"/>
  <c r="U438"/>
  <c r="T438"/>
  <c r="S438"/>
  <c r="Y34"/>
  <c r="X34"/>
  <c r="W34"/>
  <c r="V34"/>
  <c r="U34"/>
  <c r="T34"/>
  <c r="S34"/>
  <c r="Y503"/>
  <c r="X503"/>
  <c r="W503"/>
  <c r="V503"/>
  <c r="U503"/>
  <c r="T503"/>
  <c r="S503"/>
  <c r="Y17"/>
  <c r="X17"/>
  <c r="W17"/>
  <c r="V17"/>
  <c r="U17"/>
  <c r="T17"/>
  <c r="S17"/>
  <c r="Y419"/>
  <c r="X419"/>
  <c r="W419"/>
  <c r="V419"/>
  <c r="U419"/>
  <c r="T419"/>
  <c r="S419"/>
  <c r="Y354"/>
  <c r="X354"/>
  <c r="W354"/>
  <c r="V354"/>
  <c r="U354"/>
  <c r="T354"/>
  <c r="S354"/>
  <c r="Y280"/>
  <c r="X280"/>
  <c r="W280"/>
  <c r="V280"/>
  <c r="U280"/>
  <c r="T280"/>
  <c r="S280"/>
  <c r="Y113"/>
  <c r="X113"/>
  <c r="W113"/>
  <c r="V113"/>
  <c r="U113"/>
  <c r="T113"/>
  <c r="S113"/>
  <c r="Y279"/>
  <c r="X279"/>
  <c r="W279"/>
  <c r="V279"/>
  <c r="U279"/>
  <c r="T279"/>
  <c r="S279"/>
  <c r="Y428"/>
  <c r="X428"/>
  <c r="W428"/>
  <c r="V428"/>
  <c r="U428"/>
  <c r="T428"/>
  <c r="S428"/>
  <c r="Y138"/>
  <c r="X138"/>
  <c r="W138"/>
  <c r="V138"/>
  <c r="U138"/>
  <c r="T138"/>
  <c r="S138"/>
  <c r="Y33"/>
  <c r="X33"/>
  <c r="W33"/>
  <c r="V33"/>
  <c r="U33"/>
  <c r="T33"/>
  <c r="S33"/>
  <c r="Y502"/>
  <c r="X502"/>
  <c r="W502"/>
  <c r="V502"/>
  <c r="U502"/>
  <c r="T502"/>
  <c r="S502"/>
  <c r="Y278"/>
  <c r="X278"/>
  <c r="W278"/>
  <c r="V278"/>
  <c r="U278"/>
  <c r="T278"/>
  <c r="S278"/>
  <c r="Y445"/>
  <c r="X445"/>
  <c r="W445"/>
  <c r="V445"/>
  <c r="U445"/>
  <c r="T445"/>
  <c r="S445"/>
  <c r="Y277"/>
  <c r="X277"/>
  <c r="W277"/>
  <c r="V277"/>
  <c r="U277"/>
  <c r="T277"/>
  <c r="S277"/>
  <c r="Y228"/>
  <c r="X228"/>
  <c r="W228"/>
  <c r="V228"/>
  <c r="U228"/>
  <c r="T228"/>
  <c r="S228"/>
  <c r="Y99"/>
  <c r="X99"/>
  <c r="W99"/>
  <c r="V99"/>
  <c r="U99"/>
  <c r="T99"/>
  <c r="S99"/>
  <c r="Y222"/>
  <c r="X222"/>
  <c r="W222"/>
  <c r="V222"/>
  <c r="U222"/>
  <c r="T222"/>
  <c r="S222"/>
  <c r="Y316"/>
  <c r="X316"/>
  <c r="W316"/>
  <c r="V316"/>
  <c r="U316"/>
  <c r="T316"/>
  <c r="S316"/>
  <c r="Y32"/>
  <c r="X32"/>
  <c r="W32"/>
  <c r="V32"/>
  <c r="U32"/>
  <c r="T32"/>
  <c r="S32"/>
  <c r="Y56"/>
  <c r="X56"/>
  <c r="W56"/>
  <c r="V56"/>
  <c r="U56"/>
  <c r="T56"/>
  <c r="S56"/>
  <c r="Y572"/>
  <c r="X572"/>
  <c r="W572"/>
  <c r="V572"/>
  <c r="U572"/>
  <c r="T572"/>
  <c r="S572"/>
  <c r="Y487"/>
  <c r="X487"/>
  <c r="W487"/>
  <c r="V487"/>
  <c r="U487"/>
  <c r="T487"/>
  <c r="S487"/>
  <c r="Y437"/>
  <c r="X437"/>
  <c r="W437"/>
  <c r="V437"/>
  <c r="U437"/>
  <c r="T437"/>
  <c r="S437"/>
  <c r="Y539"/>
  <c r="X539"/>
  <c r="W539"/>
  <c r="V539"/>
  <c r="U539"/>
  <c r="T539"/>
  <c r="S539"/>
  <c r="Y221"/>
  <c r="X221"/>
  <c r="W221"/>
  <c r="V221"/>
  <c r="U221"/>
  <c r="T221"/>
  <c r="S221"/>
  <c r="Y220"/>
  <c r="X220"/>
  <c r="W220"/>
  <c r="V220"/>
  <c r="U220"/>
  <c r="T220"/>
  <c r="S220"/>
  <c r="Y538"/>
  <c r="X538"/>
  <c r="W538"/>
  <c r="V538"/>
  <c r="U538"/>
  <c r="T538"/>
  <c r="S538"/>
  <c r="Y16"/>
  <c r="X16"/>
  <c r="W16"/>
  <c r="V16"/>
  <c r="U16"/>
  <c r="T16"/>
  <c r="S16"/>
  <c r="Y330"/>
  <c r="X330"/>
  <c r="W330"/>
  <c r="V330"/>
  <c r="U330"/>
  <c r="T330"/>
  <c r="S330"/>
  <c r="Y371"/>
  <c r="X371"/>
  <c r="W371"/>
  <c r="V371"/>
  <c r="U371"/>
  <c r="T371"/>
  <c r="S371"/>
  <c r="Y486"/>
  <c r="X486"/>
  <c r="W486"/>
  <c r="V486"/>
  <c r="U486"/>
  <c r="T486"/>
  <c r="S486"/>
  <c r="Y456"/>
  <c r="X456"/>
  <c r="W456"/>
  <c r="V456"/>
  <c r="U456"/>
  <c r="T456"/>
  <c r="S456"/>
  <c r="Y192"/>
  <c r="X192"/>
  <c r="W192"/>
  <c r="V192"/>
  <c r="U192"/>
  <c r="T192"/>
  <c r="S192"/>
  <c r="Y137"/>
  <c r="X137"/>
  <c r="W137"/>
  <c r="V137"/>
  <c r="U137"/>
  <c r="T137"/>
  <c r="S137"/>
  <c r="Y208"/>
  <c r="X208"/>
  <c r="W208"/>
  <c r="V208"/>
  <c r="U208"/>
  <c r="T208"/>
  <c r="S208"/>
  <c r="Y353"/>
  <c r="X353"/>
  <c r="W353"/>
  <c r="V353"/>
  <c r="U353"/>
  <c r="T353"/>
  <c r="S353"/>
  <c r="Y154"/>
  <c r="X154"/>
  <c r="W154"/>
  <c r="V154"/>
  <c r="U154"/>
  <c r="T154"/>
  <c r="S154"/>
  <c r="Y98"/>
  <c r="X98"/>
  <c r="W98"/>
  <c r="V98"/>
  <c r="U98"/>
  <c r="T98"/>
  <c r="S98"/>
  <c r="Y191"/>
  <c r="X191"/>
  <c r="W191"/>
  <c r="V191"/>
  <c r="U191"/>
  <c r="T191"/>
  <c r="S191"/>
  <c r="Y136"/>
  <c r="X136"/>
  <c r="W136"/>
  <c r="V136"/>
  <c r="U136"/>
  <c r="T136"/>
  <c r="S136"/>
  <c r="Y82"/>
  <c r="X82"/>
  <c r="W82"/>
  <c r="V82"/>
  <c r="U82"/>
  <c r="T82"/>
  <c r="S82"/>
  <c r="Y276"/>
  <c r="X276"/>
  <c r="W276"/>
  <c r="V276"/>
  <c r="U276"/>
  <c r="T276"/>
  <c r="S276"/>
  <c r="Y352"/>
  <c r="X352"/>
  <c r="W352"/>
  <c r="V352"/>
  <c r="U352"/>
  <c r="T352"/>
  <c r="S352"/>
  <c r="Y275"/>
  <c r="X275"/>
  <c r="W275"/>
  <c r="V275"/>
  <c r="U275"/>
  <c r="T275"/>
  <c r="S275"/>
  <c r="Y390"/>
  <c r="X390"/>
  <c r="W390"/>
  <c r="V390"/>
  <c r="U390"/>
  <c r="T390"/>
  <c r="S390"/>
  <c r="Y557"/>
  <c r="X557"/>
  <c r="W557"/>
  <c r="V557"/>
  <c r="U557"/>
  <c r="T557"/>
  <c r="S557"/>
  <c r="Y389"/>
  <c r="X389"/>
  <c r="W389"/>
  <c r="V389"/>
  <c r="U389"/>
  <c r="T389"/>
  <c r="S389"/>
  <c r="Y467"/>
  <c r="X467"/>
  <c r="W467"/>
  <c r="V467"/>
  <c r="U467"/>
  <c r="T467"/>
  <c r="S467"/>
  <c r="Y403"/>
  <c r="X403"/>
  <c r="W403"/>
  <c r="V403"/>
  <c r="U403"/>
  <c r="T403"/>
  <c r="S403"/>
  <c r="Y163"/>
  <c r="X163"/>
  <c r="W163"/>
  <c r="V163"/>
  <c r="U163"/>
  <c r="T163"/>
  <c r="S163"/>
  <c r="Y444"/>
  <c r="X444"/>
  <c r="W444"/>
  <c r="V444"/>
  <c r="U444"/>
  <c r="T444"/>
  <c r="S444"/>
  <c r="Y274"/>
  <c r="X274"/>
  <c r="W274"/>
  <c r="V274"/>
  <c r="U274"/>
  <c r="T274"/>
  <c r="S274"/>
  <c r="Y273"/>
  <c r="X273"/>
  <c r="W273"/>
  <c r="V273"/>
  <c r="U273"/>
  <c r="T273"/>
  <c r="S273"/>
  <c r="Y272"/>
  <c r="X272"/>
  <c r="W272"/>
  <c r="V272"/>
  <c r="U272"/>
  <c r="T272"/>
  <c r="S272"/>
  <c r="Y15"/>
  <c r="X15"/>
  <c r="W15"/>
  <c r="V15"/>
  <c r="U15"/>
  <c r="T15"/>
  <c r="S15"/>
  <c r="Y135"/>
  <c r="X135"/>
  <c r="W135"/>
  <c r="V135"/>
  <c r="U135"/>
  <c r="T135"/>
  <c r="S135"/>
  <c r="Y537"/>
  <c r="X537"/>
  <c r="W537"/>
  <c r="V537"/>
  <c r="U537"/>
  <c r="T537"/>
  <c r="S537"/>
  <c r="Y271"/>
  <c r="X271"/>
  <c r="W271"/>
  <c r="V271"/>
  <c r="U271"/>
  <c r="T271"/>
  <c r="S271"/>
  <c r="Y270"/>
  <c r="X270"/>
  <c r="W270"/>
  <c r="V270"/>
  <c r="U270"/>
  <c r="T270"/>
  <c r="S270"/>
  <c r="Y14"/>
  <c r="X14"/>
  <c r="W14"/>
  <c r="V14"/>
  <c r="U14"/>
  <c r="T14"/>
  <c r="S14"/>
  <c r="Y112"/>
  <c r="X112"/>
  <c r="W112"/>
  <c r="V112"/>
  <c r="U112"/>
  <c r="T112"/>
  <c r="S112"/>
  <c r="Y351"/>
  <c r="X351"/>
  <c r="W351"/>
  <c r="V351"/>
  <c r="U351"/>
  <c r="T351"/>
  <c r="S351"/>
  <c r="Y565"/>
  <c r="X565"/>
  <c r="W565"/>
  <c r="V565"/>
  <c r="U565"/>
  <c r="T565"/>
  <c r="S565"/>
  <c r="Y31"/>
  <c r="X31"/>
  <c r="W31"/>
  <c r="V31"/>
  <c r="U31"/>
  <c r="T31"/>
  <c r="S31"/>
  <c r="Y227"/>
  <c r="X227"/>
  <c r="W227"/>
  <c r="V227"/>
  <c r="U227"/>
  <c r="T227"/>
  <c r="S227"/>
  <c r="Y315"/>
  <c r="X315"/>
  <c r="W315"/>
  <c r="V315"/>
  <c r="U315"/>
  <c r="T315"/>
  <c r="S315"/>
  <c r="Y370"/>
  <c r="X370"/>
  <c r="W370"/>
  <c r="V370"/>
  <c r="U370"/>
  <c r="T370"/>
  <c r="S370"/>
  <c r="Y369"/>
  <c r="X369"/>
  <c r="W369"/>
  <c r="V369"/>
  <c r="U369"/>
  <c r="T369"/>
  <c r="S369"/>
  <c r="Y427"/>
  <c r="X427"/>
  <c r="W427"/>
  <c r="V427"/>
  <c r="U427"/>
  <c r="T427"/>
  <c r="S427"/>
  <c r="Y55"/>
  <c r="X55"/>
  <c r="W55"/>
  <c r="V55"/>
  <c r="U55"/>
  <c r="T55"/>
  <c r="S55"/>
  <c r="Y472"/>
  <c r="X472"/>
  <c r="W472"/>
  <c r="V472"/>
  <c r="U472"/>
  <c r="T472"/>
  <c r="S472"/>
  <c r="Y81"/>
  <c r="X81"/>
  <c r="W81"/>
  <c r="V81"/>
  <c r="U81"/>
  <c r="T81"/>
  <c r="S81"/>
  <c r="Y536"/>
  <c r="X536"/>
  <c r="W536"/>
  <c r="V536"/>
  <c r="U536"/>
  <c r="T536"/>
  <c r="S536"/>
  <c r="Y521"/>
  <c r="X521"/>
  <c r="W521"/>
  <c r="V521"/>
  <c r="U521"/>
  <c r="T521"/>
  <c r="S521"/>
  <c r="Y269"/>
  <c r="X269"/>
  <c r="W269"/>
  <c r="V269"/>
  <c r="U269"/>
  <c r="T269"/>
  <c r="S269"/>
  <c r="Y350"/>
  <c r="X350"/>
  <c r="W350"/>
  <c r="V350"/>
  <c r="U350"/>
  <c r="T350"/>
  <c r="S350"/>
  <c r="Y349"/>
  <c r="X349"/>
  <c r="W349"/>
  <c r="V349"/>
  <c r="U349"/>
  <c r="T349"/>
  <c r="S349"/>
  <c r="Y268"/>
  <c r="X268"/>
  <c r="W268"/>
  <c r="V268"/>
  <c r="U268"/>
  <c r="T268"/>
  <c r="S268"/>
  <c r="Y326"/>
  <c r="X326"/>
  <c r="W326"/>
  <c r="V326"/>
  <c r="U326"/>
  <c r="T326"/>
  <c r="S326"/>
  <c r="Y388"/>
  <c r="X388"/>
  <c r="W388"/>
  <c r="V388"/>
  <c r="U388"/>
  <c r="T388"/>
  <c r="S388"/>
  <c r="Y455"/>
  <c r="X455"/>
  <c r="W455"/>
  <c r="V455"/>
  <c r="U455"/>
  <c r="T455"/>
  <c r="S455"/>
  <c r="Y466"/>
  <c r="X466"/>
  <c r="W466"/>
  <c r="V466"/>
  <c r="U466"/>
  <c r="T466"/>
  <c r="S466"/>
  <c r="Y348"/>
  <c r="X348"/>
  <c r="W348"/>
  <c r="V348"/>
  <c r="U348"/>
  <c r="T348"/>
  <c r="S348"/>
  <c r="Y426"/>
  <c r="X426"/>
  <c r="W426"/>
  <c r="V426"/>
  <c r="U426"/>
  <c r="T426"/>
  <c r="S426"/>
  <c r="Y267"/>
  <c r="X267"/>
  <c r="W267"/>
  <c r="V267"/>
  <c r="U267"/>
  <c r="T267"/>
  <c r="S267"/>
  <c r="Y584"/>
  <c r="X584"/>
  <c r="W584"/>
  <c r="V584"/>
  <c r="U584"/>
  <c r="T584"/>
  <c r="S584"/>
  <c r="Y407"/>
  <c r="X407"/>
  <c r="W407"/>
  <c r="V407"/>
  <c r="U407"/>
  <c r="T407"/>
  <c r="S407"/>
  <c r="Y347"/>
  <c r="X347"/>
  <c r="W347"/>
  <c r="V347"/>
  <c r="U347"/>
  <c r="T347"/>
  <c r="S347"/>
  <c r="Y97"/>
  <c r="X97"/>
  <c r="W97"/>
  <c r="V97"/>
  <c r="U97"/>
  <c r="T97"/>
  <c r="S97"/>
  <c r="Y266"/>
  <c r="X266"/>
  <c r="W266"/>
  <c r="V266"/>
  <c r="U266"/>
  <c r="T266"/>
  <c r="S266"/>
  <c r="Y96"/>
  <c r="X96"/>
  <c r="W96"/>
  <c r="V96"/>
  <c r="U96"/>
  <c r="T96"/>
  <c r="S96"/>
  <c r="Y501"/>
  <c r="X501"/>
  <c r="W501"/>
  <c r="V501"/>
  <c r="U501"/>
  <c r="T501"/>
  <c r="S501"/>
  <c r="Y471"/>
  <c r="X471"/>
  <c r="W471"/>
  <c r="V471"/>
  <c r="U471"/>
  <c r="T471"/>
  <c r="S471"/>
  <c r="Y153"/>
  <c r="X153"/>
  <c r="W153"/>
  <c r="V153"/>
  <c r="U153"/>
  <c r="T153"/>
  <c r="S153"/>
  <c r="Y346"/>
  <c r="X346"/>
  <c r="W346"/>
  <c r="V346"/>
  <c r="U346"/>
  <c r="T346"/>
  <c r="S346"/>
  <c r="Y265"/>
  <c r="X265"/>
  <c r="W265"/>
  <c r="V265"/>
  <c r="U265"/>
  <c r="T265"/>
  <c r="S265"/>
  <c r="Y535"/>
  <c r="X535"/>
  <c r="W535"/>
  <c r="V535"/>
  <c r="U535"/>
  <c r="T535"/>
  <c r="S535"/>
  <c r="Y13"/>
  <c r="X13"/>
  <c r="W13"/>
  <c r="V13"/>
  <c r="U13"/>
  <c r="T13"/>
  <c r="S13"/>
  <c r="Y485"/>
  <c r="X485"/>
  <c r="W485"/>
  <c r="V485"/>
  <c r="U485"/>
  <c r="T485"/>
  <c r="S485"/>
  <c r="Y134"/>
  <c r="X134"/>
  <c r="W134"/>
  <c r="V134"/>
  <c r="U134"/>
  <c r="T134"/>
  <c r="S134"/>
  <c r="Y387"/>
  <c r="X387"/>
  <c r="W387"/>
  <c r="V387"/>
  <c r="U387"/>
  <c r="T387"/>
  <c r="S387"/>
  <c r="Y454"/>
  <c r="X454"/>
  <c r="W454"/>
  <c r="V454"/>
  <c r="U454"/>
  <c r="T454"/>
  <c r="S454"/>
  <c r="Y484"/>
  <c r="X484"/>
  <c r="W484"/>
  <c r="V484"/>
  <c r="U484"/>
  <c r="T484"/>
  <c r="S484"/>
  <c r="Y152"/>
  <c r="X152"/>
  <c r="W152"/>
  <c r="V152"/>
  <c r="U152"/>
  <c r="T152"/>
  <c r="S152"/>
  <c r="Y54"/>
  <c r="X54"/>
  <c r="W54"/>
  <c r="V54"/>
  <c r="U54"/>
  <c r="T54"/>
  <c r="S54"/>
  <c r="Y336"/>
  <c r="X336"/>
  <c r="W336"/>
  <c r="V336"/>
  <c r="U336"/>
  <c r="T336"/>
  <c r="S336"/>
  <c r="Y329"/>
  <c r="X329"/>
  <c r="W329"/>
  <c r="V329"/>
  <c r="U329"/>
  <c r="T329"/>
  <c r="S329"/>
  <c r="Y151"/>
  <c r="X151"/>
  <c r="W151"/>
  <c r="V151"/>
  <c r="U151"/>
  <c r="T151"/>
  <c r="S151"/>
  <c r="Y264"/>
  <c r="X264"/>
  <c r="W264"/>
  <c r="V264"/>
  <c r="U264"/>
  <c r="T264"/>
  <c r="S264"/>
  <c r="Y12"/>
  <c r="X12"/>
  <c r="W12"/>
  <c r="V12"/>
  <c r="U12"/>
  <c r="T12"/>
  <c r="S12"/>
  <c r="Y314"/>
  <c r="X314"/>
  <c r="W314"/>
  <c r="V314"/>
  <c r="U314"/>
  <c r="T314"/>
  <c r="S314"/>
  <c r="Y53"/>
  <c r="X53"/>
  <c r="W53"/>
  <c r="V53"/>
  <c r="U53"/>
  <c r="T53"/>
  <c r="S53"/>
  <c r="Y219"/>
  <c r="X219"/>
  <c r="W219"/>
  <c r="V219"/>
  <c r="U219"/>
  <c r="T219"/>
  <c r="S219"/>
  <c r="Y52"/>
  <c r="X52"/>
  <c r="W52"/>
  <c r="V52"/>
  <c r="U52"/>
  <c r="T52"/>
  <c r="S52"/>
  <c r="Y80"/>
  <c r="X80"/>
  <c r="W80"/>
  <c r="V80"/>
  <c r="U80"/>
  <c r="T80"/>
  <c r="S80"/>
  <c r="Y345"/>
  <c r="X345"/>
  <c r="W345"/>
  <c r="V345"/>
  <c r="U345"/>
  <c r="T345"/>
  <c r="S345"/>
  <c r="Y313"/>
  <c r="X313"/>
  <c r="W313"/>
  <c r="V313"/>
  <c r="U313"/>
  <c r="T313"/>
  <c r="S313"/>
  <c r="Y453"/>
  <c r="X453"/>
  <c r="W453"/>
  <c r="V453"/>
  <c r="U453"/>
  <c r="T453"/>
  <c r="S453"/>
  <c r="Y218"/>
  <c r="X218"/>
  <c r="W218"/>
  <c r="V218"/>
  <c r="U218"/>
  <c r="T218"/>
  <c r="S218"/>
  <c r="Y452"/>
  <c r="X452"/>
  <c r="W452"/>
  <c r="V452"/>
  <c r="U452"/>
  <c r="T452"/>
  <c r="S452"/>
  <c r="Y465"/>
  <c r="X465"/>
  <c r="W465"/>
  <c r="V465"/>
  <c r="U465"/>
  <c r="T465"/>
  <c r="S465"/>
  <c r="Y344"/>
  <c r="X344"/>
  <c r="W344"/>
  <c r="V344"/>
  <c r="U344"/>
  <c r="T344"/>
  <c r="S344"/>
  <c r="Y534"/>
  <c r="X534"/>
  <c r="W534"/>
  <c r="V534"/>
  <c r="U534"/>
  <c r="T534"/>
  <c r="S534"/>
  <c r="Y483"/>
  <c r="X483"/>
  <c r="W483"/>
  <c r="V483"/>
  <c r="U483"/>
  <c r="T483"/>
  <c r="S483"/>
  <c r="Y451"/>
  <c r="X451"/>
  <c r="W451"/>
  <c r="V451"/>
  <c r="U451"/>
  <c r="T451"/>
  <c r="S451"/>
  <c r="Y312"/>
  <c r="X312"/>
  <c r="W312"/>
  <c r="V312"/>
  <c r="U312"/>
  <c r="T312"/>
  <c r="S312"/>
  <c r="Y464"/>
  <c r="X464"/>
  <c r="W464"/>
  <c r="V464"/>
  <c r="U464"/>
  <c r="T464"/>
  <c r="S464"/>
  <c r="Y482"/>
  <c r="X482"/>
  <c r="W482"/>
  <c r="V482"/>
  <c r="U482"/>
  <c r="T482"/>
  <c r="S482"/>
  <c r="Y500"/>
  <c r="X500"/>
  <c r="W500"/>
  <c r="V500"/>
  <c r="U500"/>
  <c r="T500"/>
  <c r="S500"/>
  <c r="Y402"/>
  <c r="X402"/>
  <c r="W402"/>
  <c r="V402"/>
  <c r="U402"/>
  <c r="T402"/>
  <c r="S402"/>
  <c r="Y425"/>
  <c r="X425"/>
  <c r="W425"/>
  <c r="V425"/>
  <c r="U425"/>
  <c r="T425"/>
  <c r="S425"/>
  <c r="Y533"/>
  <c r="X533"/>
  <c r="W533"/>
  <c r="V533"/>
  <c r="U533"/>
  <c r="T533"/>
  <c r="S533"/>
  <c r="Y386"/>
  <c r="X386"/>
  <c r="W386"/>
  <c r="V386"/>
  <c r="U386"/>
  <c r="T386"/>
  <c r="S386"/>
  <c r="Y199"/>
  <c r="X199"/>
  <c r="W199"/>
  <c r="V199"/>
  <c r="U199"/>
  <c r="T199"/>
  <c r="S199"/>
  <c r="Y481"/>
  <c r="X481"/>
  <c r="W481"/>
  <c r="V481"/>
  <c r="U481"/>
  <c r="T481"/>
  <c r="S481"/>
  <c r="Y51"/>
  <c r="X51"/>
  <c r="W51"/>
  <c r="V51"/>
  <c r="U51"/>
  <c r="T51"/>
  <c r="S51"/>
  <c r="Y263"/>
  <c r="X263"/>
  <c r="W263"/>
  <c r="V263"/>
  <c r="U263"/>
  <c r="T263"/>
  <c r="S263"/>
  <c r="Y198"/>
  <c r="X198"/>
  <c r="W198"/>
  <c r="V198"/>
  <c r="U198"/>
  <c r="T198"/>
  <c r="S198"/>
  <c r="Y162"/>
  <c r="X162"/>
  <c r="W162"/>
  <c r="V162"/>
  <c r="U162"/>
  <c r="T162"/>
  <c r="S162"/>
  <c r="Y532"/>
  <c r="X532"/>
  <c r="W532"/>
  <c r="V532"/>
  <c r="U532"/>
  <c r="T532"/>
  <c r="S532"/>
  <c r="Y311"/>
  <c r="X311"/>
  <c r="W311"/>
  <c r="V311"/>
  <c r="U311"/>
  <c r="T311"/>
  <c r="S311"/>
  <c r="Y401"/>
  <c r="X401"/>
  <c r="W401"/>
  <c r="V401"/>
  <c r="U401"/>
  <c r="T401"/>
  <c r="S401"/>
  <c r="Y133"/>
  <c r="X133"/>
  <c r="W133"/>
  <c r="V133"/>
  <c r="U133"/>
  <c r="T133"/>
  <c r="S133"/>
  <c r="Y79"/>
  <c r="X79"/>
  <c r="W79"/>
  <c r="V79"/>
  <c r="U79"/>
  <c r="T79"/>
  <c r="S79"/>
  <c r="Y499"/>
  <c r="X499"/>
  <c r="W499"/>
  <c r="V499"/>
  <c r="U499"/>
  <c r="T499"/>
  <c r="S499"/>
  <c r="Y463"/>
  <c r="X463"/>
  <c r="W463"/>
  <c r="V463"/>
  <c r="U463"/>
  <c r="T463"/>
  <c r="S463"/>
  <c r="Y424"/>
  <c r="X424"/>
  <c r="W424"/>
  <c r="V424"/>
  <c r="U424"/>
  <c r="T424"/>
  <c r="S424"/>
  <c r="Y531"/>
  <c r="X531"/>
  <c r="W531"/>
  <c r="V531"/>
  <c r="U531"/>
  <c r="T531"/>
  <c r="S531"/>
  <c r="Y262"/>
  <c r="X262"/>
  <c r="W262"/>
  <c r="V262"/>
  <c r="U262"/>
  <c r="T262"/>
  <c r="S262"/>
  <c r="Y78"/>
  <c r="X78"/>
  <c r="W78"/>
  <c r="V78"/>
  <c r="U78"/>
  <c r="T78"/>
  <c r="S78"/>
  <c r="Y586"/>
  <c r="X586"/>
  <c r="W586"/>
  <c r="V586"/>
  <c r="U586"/>
  <c r="T586"/>
  <c r="S586"/>
  <c r="Y304"/>
  <c r="X304"/>
  <c r="W304"/>
  <c r="V304"/>
  <c r="U304"/>
  <c r="T304"/>
  <c r="S304"/>
  <c r="Y261"/>
  <c r="X261"/>
  <c r="W261"/>
  <c r="V261"/>
  <c r="U261"/>
  <c r="T261"/>
  <c r="S261"/>
  <c r="Y207"/>
  <c r="X207"/>
  <c r="W207"/>
  <c r="V207"/>
  <c r="U207"/>
  <c r="T207"/>
  <c r="S207"/>
  <c r="Y556"/>
  <c r="X556"/>
  <c r="W556"/>
  <c r="V556"/>
  <c r="U556"/>
  <c r="T556"/>
  <c r="S556"/>
  <c r="Y411"/>
  <c r="X411"/>
  <c r="W411"/>
  <c r="V411"/>
  <c r="U411"/>
  <c r="T411"/>
  <c r="S411"/>
  <c r="Y190"/>
  <c r="X190"/>
  <c r="W190"/>
  <c r="V190"/>
  <c r="U190"/>
  <c r="T190"/>
  <c r="S190"/>
  <c r="Y111"/>
  <c r="X111"/>
  <c r="W111"/>
  <c r="V111"/>
  <c r="U111"/>
  <c r="T111"/>
  <c r="S111"/>
  <c r="Y520"/>
  <c r="X520"/>
  <c r="W520"/>
  <c r="V520"/>
  <c r="U520"/>
  <c r="T520"/>
  <c r="S520"/>
  <c r="Y11"/>
  <c r="X11"/>
  <c r="W11"/>
  <c r="V11"/>
  <c r="U11"/>
  <c r="T11"/>
  <c r="S11"/>
  <c r="Y578"/>
  <c r="X578"/>
  <c r="W578"/>
  <c r="V578"/>
  <c r="U578"/>
  <c r="T578"/>
  <c r="S578"/>
  <c r="Y385"/>
  <c r="X385"/>
  <c r="W385"/>
  <c r="V385"/>
  <c r="U385"/>
  <c r="T385"/>
  <c r="S385"/>
  <c r="Y260"/>
  <c r="X260"/>
  <c r="W260"/>
  <c r="V260"/>
  <c r="U260"/>
  <c r="T260"/>
  <c r="S260"/>
  <c r="Y50"/>
  <c r="X50"/>
  <c r="W50"/>
  <c r="V50"/>
  <c r="U50"/>
  <c r="T50"/>
  <c r="S50"/>
  <c r="Y400"/>
  <c r="X400"/>
  <c r="W400"/>
  <c r="V400"/>
  <c r="U400"/>
  <c r="T400"/>
  <c r="S400"/>
  <c r="Y519"/>
  <c r="X519"/>
  <c r="W519"/>
  <c r="V519"/>
  <c r="U519"/>
  <c r="T519"/>
  <c r="S519"/>
  <c r="Y368"/>
  <c r="X368"/>
  <c r="W368"/>
  <c r="V368"/>
  <c r="U368"/>
  <c r="T368"/>
  <c r="S368"/>
  <c r="Y30"/>
  <c r="X30"/>
  <c r="W30"/>
  <c r="V30"/>
  <c r="U30"/>
  <c r="T30"/>
  <c r="S30"/>
  <c r="Y29"/>
  <c r="X29"/>
  <c r="W29"/>
  <c r="V29"/>
  <c r="U29"/>
  <c r="T29"/>
  <c r="S29"/>
  <c r="Y132"/>
  <c r="X132"/>
  <c r="W132"/>
  <c r="V132"/>
  <c r="U132"/>
  <c r="T132"/>
  <c r="S132"/>
  <c r="Y49"/>
  <c r="X49"/>
  <c r="W49"/>
  <c r="V49"/>
  <c r="U49"/>
  <c r="T49"/>
  <c r="S49"/>
  <c r="Y571"/>
  <c r="X571"/>
  <c r="W571"/>
  <c r="V571"/>
  <c r="U571"/>
  <c r="T571"/>
  <c r="S571"/>
  <c r="Y530"/>
  <c r="X530"/>
  <c r="W530"/>
  <c r="V530"/>
  <c r="U530"/>
  <c r="T530"/>
  <c r="S530"/>
  <c r="Y131"/>
  <c r="X131"/>
  <c r="W131"/>
  <c r="V131"/>
  <c r="U131"/>
  <c r="T131"/>
  <c r="S131"/>
  <c r="Y179"/>
  <c r="X179"/>
  <c r="W179"/>
  <c r="V179"/>
  <c r="U179"/>
  <c r="T179"/>
  <c r="S179"/>
  <c r="Y310"/>
  <c r="X310"/>
  <c r="W310"/>
  <c r="V310"/>
  <c r="U310"/>
  <c r="T310"/>
  <c r="S310"/>
  <c r="Y480"/>
  <c r="X480"/>
  <c r="W480"/>
  <c r="V480"/>
  <c r="U480"/>
  <c r="T480"/>
  <c r="S480"/>
  <c r="Y10"/>
  <c r="X10"/>
  <c r="W10"/>
  <c r="V10"/>
  <c r="U10"/>
  <c r="T10"/>
  <c r="S10"/>
  <c r="Y343"/>
  <c r="X343"/>
  <c r="W343"/>
  <c r="V343"/>
  <c r="U343"/>
  <c r="T343"/>
  <c r="S343"/>
  <c r="Y77"/>
  <c r="X77"/>
  <c r="W77"/>
  <c r="V77"/>
  <c r="U77"/>
  <c r="T77"/>
  <c r="S77"/>
  <c r="Y377"/>
  <c r="X377"/>
  <c r="W377"/>
  <c r="V377"/>
  <c r="U377"/>
  <c r="T377"/>
  <c r="S377"/>
  <c r="Y28"/>
  <c r="X28"/>
  <c r="W28"/>
  <c r="V28"/>
  <c r="U28"/>
  <c r="T28"/>
  <c r="S28"/>
  <c r="Y518"/>
  <c r="X518"/>
  <c r="W518"/>
  <c r="V518"/>
  <c r="U518"/>
  <c r="T518"/>
  <c r="S518"/>
  <c r="Y150"/>
  <c r="X150"/>
  <c r="W150"/>
  <c r="V150"/>
  <c r="U150"/>
  <c r="T150"/>
  <c r="S150"/>
  <c r="Y376"/>
  <c r="X376"/>
  <c r="W376"/>
  <c r="V376"/>
  <c r="U376"/>
  <c r="T376"/>
  <c r="S376"/>
  <c r="Y322"/>
  <c r="X322"/>
  <c r="W322"/>
  <c r="V322"/>
  <c r="U322"/>
  <c r="T322"/>
  <c r="S322"/>
  <c r="Y564"/>
  <c r="X564"/>
  <c r="W564"/>
  <c r="V564"/>
  <c r="U564"/>
  <c r="T564"/>
  <c r="S564"/>
  <c r="Y232"/>
  <c r="X232"/>
  <c r="W232"/>
  <c r="V232"/>
  <c r="U232"/>
  <c r="T232"/>
  <c r="S232"/>
  <c r="Y529"/>
  <c r="X529"/>
  <c r="W529"/>
  <c r="V529"/>
  <c r="U529"/>
  <c r="T529"/>
  <c r="S529"/>
  <c r="Y450"/>
  <c r="X450"/>
  <c r="W450"/>
  <c r="V450"/>
  <c r="U450"/>
  <c r="T450"/>
  <c r="S450"/>
  <c r="Y130"/>
  <c r="X130"/>
  <c r="W130"/>
  <c r="V130"/>
  <c r="U130"/>
  <c r="T130"/>
  <c r="S130"/>
  <c r="Y76"/>
  <c r="X76"/>
  <c r="W76"/>
  <c r="V76"/>
  <c r="U76"/>
  <c r="T76"/>
  <c r="S76"/>
  <c r="Y470"/>
  <c r="X470"/>
  <c r="W470"/>
  <c r="V470"/>
  <c r="U470"/>
  <c r="T470"/>
  <c r="S470"/>
  <c r="Y197"/>
  <c r="X197"/>
  <c r="W197"/>
  <c r="V197"/>
  <c r="U197"/>
  <c r="T197"/>
  <c r="S197"/>
  <c r="Y479"/>
  <c r="X479"/>
  <c r="W479"/>
  <c r="V479"/>
  <c r="U479"/>
  <c r="T479"/>
  <c r="S479"/>
  <c r="Y259"/>
  <c r="X259"/>
  <c r="W259"/>
  <c r="V259"/>
  <c r="U259"/>
  <c r="T259"/>
  <c r="S259"/>
  <c r="Y528"/>
  <c r="X528"/>
  <c r="W528"/>
  <c r="V528"/>
  <c r="U528"/>
  <c r="T528"/>
  <c r="S528"/>
  <c r="Y95"/>
  <c r="X95"/>
  <c r="W95"/>
  <c r="V95"/>
  <c r="U95"/>
  <c r="T95"/>
  <c r="S95"/>
  <c r="Y94"/>
  <c r="X94"/>
  <c r="W94"/>
  <c r="V94"/>
  <c r="U94"/>
  <c r="T94"/>
  <c r="S94"/>
  <c r="Y309"/>
  <c r="X309"/>
  <c r="W309"/>
  <c r="V309"/>
  <c r="U309"/>
  <c r="T309"/>
  <c r="S309"/>
  <c r="Y189"/>
  <c r="X189"/>
  <c r="W189"/>
  <c r="V189"/>
  <c r="U189"/>
  <c r="T189"/>
  <c r="S189"/>
  <c r="Y93"/>
  <c r="X93"/>
  <c r="W93"/>
  <c r="V93"/>
  <c r="U93"/>
  <c r="T93"/>
  <c r="S93"/>
  <c r="Y335"/>
  <c r="X335"/>
  <c r="W335"/>
  <c r="V335"/>
  <c r="U335"/>
  <c r="T335"/>
  <c r="S335"/>
  <c r="Y149"/>
  <c r="X149"/>
  <c r="W149"/>
  <c r="V149"/>
  <c r="U149"/>
  <c r="T149"/>
  <c r="S149"/>
  <c r="Y178"/>
  <c r="X178"/>
  <c r="W178"/>
  <c r="V178"/>
  <c r="U178"/>
  <c r="T178"/>
  <c r="S178"/>
  <c r="Y478"/>
  <c r="X478"/>
  <c r="W478"/>
  <c r="V478"/>
  <c r="U478"/>
  <c r="T478"/>
  <c r="S478"/>
  <c r="Y75"/>
  <c r="X75"/>
  <c r="W75"/>
  <c r="V75"/>
  <c r="U75"/>
  <c r="T75"/>
  <c r="S75"/>
  <c r="Y129"/>
  <c r="X129"/>
  <c r="W129"/>
  <c r="V129"/>
  <c r="U129"/>
  <c r="T129"/>
  <c r="S129"/>
  <c r="Y321"/>
  <c r="X321"/>
  <c r="W321"/>
  <c r="V321"/>
  <c r="U321"/>
  <c r="T321"/>
  <c r="S321"/>
  <c r="Y258"/>
  <c r="X258"/>
  <c r="W258"/>
  <c r="V258"/>
  <c r="U258"/>
  <c r="T258"/>
  <c r="S258"/>
  <c r="Y517"/>
  <c r="X517"/>
  <c r="W517"/>
  <c r="V517"/>
  <c r="U517"/>
  <c r="T517"/>
  <c r="S517"/>
  <c r="Y128"/>
  <c r="X128"/>
  <c r="W128"/>
  <c r="V128"/>
  <c r="U128"/>
  <c r="T128"/>
  <c r="S128"/>
  <c r="Y74"/>
  <c r="X74"/>
  <c r="W74"/>
  <c r="V74"/>
  <c r="U74"/>
  <c r="T74"/>
  <c r="S74"/>
  <c r="Y148"/>
  <c r="X148"/>
  <c r="W148"/>
  <c r="V148"/>
  <c r="U148"/>
  <c r="T148"/>
  <c r="S148"/>
  <c r="Y73"/>
  <c r="X73"/>
  <c r="W73"/>
  <c r="V73"/>
  <c r="U73"/>
  <c r="T73"/>
  <c r="S73"/>
  <c r="Y436"/>
  <c r="X436"/>
  <c r="W436"/>
  <c r="V436"/>
  <c r="U436"/>
  <c r="T436"/>
  <c r="S436"/>
  <c r="Y9"/>
  <c r="X9"/>
  <c r="W9"/>
  <c r="V9"/>
  <c r="U9"/>
  <c r="T9"/>
  <c r="S9"/>
  <c r="Y257"/>
  <c r="X257"/>
  <c r="W257"/>
  <c r="V257"/>
  <c r="U257"/>
  <c r="T257"/>
  <c r="S257"/>
  <c r="Y48"/>
  <c r="X48"/>
  <c r="W48"/>
  <c r="V48"/>
  <c r="U48"/>
  <c r="T48"/>
  <c r="S48"/>
  <c r="Y256"/>
  <c r="X256"/>
  <c r="W256"/>
  <c r="V256"/>
  <c r="U256"/>
  <c r="T256"/>
  <c r="S256"/>
  <c r="Y410"/>
  <c r="X410"/>
  <c r="W410"/>
  <c r="V410"/>
  <c r="U410"/>
  <c r="T410"/>
  <c r="S410"/>
  <c r="Y384"/>
  <c r="X384"/>
  <c r="W384"/>
  <c r="V384"/>
  <c r="U384"/>
  <c r="T384"/>
  <c r="S384"/>
  <c r="Y226"/>
  <c r="X226"/>
  <c r="W226"/>
  <c r="V226"/>
  <c r="U226"/>
  <c r="T226"/>
  <c r="S226"/>
  <c r="Y92"/>
  <c r="X92"/>
  <c r="W92"/>
  <c r="V92"/>
  <c r="U92"/>
  <c r="T92"/>
  <c r="S92"/>
  <c r="Y110"/>
  <c r="X110"/>
  <c r="W110"/>
  <c r="V110"/>
  <c r="U110"/>
  <c r="T110"/>
  <c r="S110"/>
  <c r="Y383"/>
  <c r="X383"/>
  <c r="W383"/>
  <c r="V383"/>
  <c r="U383"/>
  <c r="T383"/>
  <c r="S383"/>
  <c r="Y255"/>
  <c r="X255"/>
  <c r="W255"/>
  <c r="V255"/>
  <c r="U255"/>
  <c r="T255"/>
  <c r="S255"/>
  <c r="Y570"/>
  <c r="X570"/>
  <c r="W570"/>
  <c r="V570"/>
  <c r="U570"/>
  <c r="T570"/>
  <c r="S570"/>
  <c r="Y382"/>
  <c r="X382"/>
  <c r="W382"/>
  <c r="V382"/>
  <c r="U382"/>
  <c r="T382"/>
  <c r="S382"/>
  <c r="Y91"/>
  <c r="X91"/>
  <c r="W91"/>
  <c r="V91"/>
  <c r="U91"/>
  <c r="T91"/>
  <c r="S91"/>
  <c r="Y196"/>
  <c r="X196"/>
  <c r="W196"/>
  <c r="V196"/>
  <c r="U196"/>
  <c r="T196"/>
  <c r="S196"/>
  <c r="Y90"/>
  <c r="X90"/>
  <c r="W90"/>
  <c r="V90"/>
  <c r="U90"/>
  <c r="T90"/>
  <c r="S90"/>
  <c r="Y8"/>
  <c r="X8"/>
  <c r="W8"/>
  <c r="V8"/>
  <c r="U8"/>
  <c r="T8"/>
  <c r="S8"/>
  <c r="Y469"/>
  <c r="X469"/>
  <c r="W469"/>
  <c r="V469"/>
  <c r="U469"/>
  <c r="T469"/>
  <c r="S469"/>
  <c r="Y569"/>
  <c r="X569"/>
  <c r="W569"/>
  <c r="V569"/>
  <c r="U569"/>
  <c r="T569"/>
  <c r="S569"/>
  <c r="Y127"/>
  <c r="X127"/>
  <c r="W127"/>
  <c r="V127"/>
  <c r="U127"/>
  <c r="T127"/>
  <c r="S127"/>
  <c r="Y577"/>
  <c r="X577"/>
  <c r="W577"/>
  <c r="V577"/>
  <c r="U577"/>
  <c r="T577"/>
  <c r="S577"/>
  <c r="Y254"/>
  <c r="X254"/>
  <c r="W254"/>
  <c r="V254"/>
  <c r="U254"/>
  <c r="T254"/>
  <c r="S254"/>
  <c r="Y27"/>
  <c r="X27"/>
  <c r="W27"/>
  <c r="V27"/>
  <c r="U27"/>
  <c r="T27"/>
  <c r="S27"/>
  <c r="Y177"/>
  <c r="X177"/>
  <c r="W177"/>
  <c r="V177"/>
  <c r="U177"/>
  <c r="T177"/>
  <c r="S177"/>
  <c r="Y527"/>
  <c r="X527"/>
  <c r="W527"/>
  <c r="V527"/>
  <c r="U527"/>
  <c r="T527"/>
  <c r="S527"/>
  <c r="Y183"/>
  <c r="X183"/>
  <c r="W183"/>
  <c r="V183"/>
  <c r="U183"/>
  <c r="T183"/>
  <c r="S183"/>
  <c r="Y435"/>
  <c r="X435"/>
  <c r="W435"/>
  <c r="V435"/>
  <c r="U435"/>
  <c r="T435"/>
  <c r="S435"/>
  <c r="Y188"/>
  <c r="X188"/>
  <c r="W188"/>
  <c r="V188"/>
  <c r="U188"/>
  <c r="T188"/>
  <c r="S188"/>
  <c r="Y303"/>
  <c r="X303"/>
  <c r="W303"/>
  <c r="V303"/>
  <c r="U303"/>
  <c r="T303"/>
  <c r="S303"/>
  <c r="Y147"/>
  <c r="X147"/>
  <c r="W147"/>
  <c r="V147"/>
  <c r="U147"/>
  <c r="T147"/>
  <c r="S147"/>
  <c r="Y217"/>
  <c r="X217"/>
  <c r="W217"/>
  <c r="V217"/>
  <c r="U217"/>
  <c r="T217"/>
  <c r="S217"/>
  <c r="Y126"/>
  <c r="X126"/>
  <c r="W126"/>
  <c r="V126"/>
  <c r="U126"/>
  <c r="T126"/>
  <c r="S126"/>
  <c r="Y47"/>
  <c r="X47"/>
  <c r="W47"/>
  <c r="V47"/>
  <c r="U47"/>
  <c r="T47"/>
  <c r="S47"/>
  <c r="Y161"/>
  <c r="X161"/>
  <c r="W161"/>
  <c r="V161"/>
  <c r="U161"/>
  <c r="T161"/>
  <c r="S161"/>
  <c r="Y171"/>
  <c r="X171"/>
  <c r="W171"/>
  <c r="V171"/>
  <c r="U171"/>
  <c r="T171"/>
  <c r="S171"/>
  <c r="Y187"/>
  <c r="X187"/>
  <c r="W187"/>
  <c r="V187"/>
  <c r="U187"/>
  <c r="T187"/>
  <c r="S187"/>
  <c r="Y26"/>
  <c r="X26"/>
  <c r="W26"/>
  <c r="V26"/>
  <c r="U26"/>
  <c r="T26"/>
  <c r="S26"/>
  <c r="Y186"/>
  <c r="X186"/>
  <c r="W186"/>
  <c r="V186"/>
  <c r="U186"/>
  <c r="T186"/>
  <c r="S186"/>
  <c r="Y125"/>
  <c r="X125"/>
  <c r="W125"/>
  <c r="V125"/>
  <c r="U125"/>
  <c r="T125"/>
  <c r="S125"/>
  <c r="Y72"/>
  <c r="X72"/>
  <c r="W72"/>
  <c r="V72"/>
  <c r="U72"/>
  <c r="T72"/>
  <c r="S72"/>
  <c r="Y124"/>
  <c r="X124"/>
  <c r="W124"/>
  <c r="V124"/>
  <c r="U124"/>
  <c r="T124"/>
  <c r="S124"/>
  <c r="Y231"/>
  <c r="X231"/>
  <c r="W231"/>
  <c r="V231"/>
  <c r="U231"/>
  <c r="T231"/>
  <c r="S231"/>
  <c r="Y498"/>
  <c r="X498"/>
  <c r="W498"/>
  <c r="V498"/>
  <c r="U498"/>
  <c r="T498"/>
  <c r="S498"/>
  <c r="Y342"/>
  <c r="X342"/>
  <c r="W342"/>
  <c r="V342"/>
  <c r="U342"/>
  <c r="T342"/>
  <c r="S342"/>
  <c r="AE46"/>
  <c r="Y46"/>
  <c r="X46"/>
  <c r="W46"/>
  <c r="V46"/>
  <c r="U46"/>
  <c r="T46"/>
  <c r="S46"/>
  <c r="AL42" i="11" l="1"/>
  <c r="AG46"/>
  <c r="AL46" s="1"/>
  <c r="AF46"/>
  <c r="AK42"/>
  <c r="AK46" s="1"/>
  <c r="AL39" i="4"/>
  <c r="AL43" s="1"/>
  <c r="AG43"/>
  <c r="AF43"/>
  <c r="AK39"/>
  <c r="AG137" i="14"/>
  <c r="AL137" s="1"/>
  <c r="AL133"/>
  <c r="AF137"/>
  <c r="AK133"/>
  <c r="AF32" i="12"/>
  <c r="AK28"/>
  <c r="AK32" s="1"/>
  <c r="AL28"/>
  <c r="AG32"/>
  <c r="AL27" i="9"/>
  <c r="AG31"/>
  <c r="AF31"/>
  <c r="AK27"/>
  <c r="AV47" i="6"/>
  <c r="AR47"/>
  <c r="AN47"/>
  <c r="AJ47"/>
  <c r="AL37" i="15"/>
  <c r="AL36"/>
  <c r="AL35"/>
  <c r="AJ38"/>
  <c r="AK37"/>
  <c r="AK36"/>
  <c r="AK35"/>
  <c r="AK92" i="8"/>
  <c r="AK91"/>
  <c r="AK90"/>
  <c r="AH93"/>
  <c r="AL92"/>
  <c r="AL91"/>
  <c r="AL90"/>
  <c r="AF35" i="4"/>
  <c r="AH43"/>
  <c r="AJ43"/>
  <c r="AU129" i="14"/>
  <c r="AK136"/>
  <c r="AL43" i="13"/>
  <c r="AL42"/>
  <c r="AL41"/>
  <c r="AJ44"/>
  <c r="AK43"/>
  <c r="AK42"/>
  <c r="AK41"/>
  <c r="AK57" i="10"/>
  <c r="AK55"/>
  <c r="AH58"/>
  <c r="AL57"/>
  <c r="AL56"/>
  <c r="AL55"/>
  <c r="AF38" i="15"/>
  <c r="AK34"/>
  <c r="AK38" s="1"/>
  <c r="AL34"/>
  <c r="AG38"/>
  <c r="AL38" s="1"/>
  <c r="AG93" i="8"/>
  <c r="AL89"/>
  <c r="AL93" s="1"/>
  <c r="AF93"/>
  <c r="AK89"/>
  <c r="AK93" s="1"/>
  <c r="AL35" i="5"/>
  <c r="AL39" s="1"/>
  <c r="AG39"/>
  <c r="AF39"/>
  <c r="AK35"/>
  <c r="AK39" s="1"/>
  <c r="AK40" i="13"/>
  <c r="AK44" s="1"/>
  <c r="AF44"/>
  <c r="AG44"/>
  <c r="AL44" s="1"/>
  <c r="AL40"/>
  <c r="AL54" i="10"/>
  <c r="AG58"/>
  <c r="AL58" s="1"/>
  <c r="AF58"/>
  <c r="AK54"/>
  <c r="AK58" s="1"/>
  <c r="AF28" i="7"/>
  <c r="AK24"/>
  <c r="AL24"/>
  <c r="AL28" s="1"/>
  <c r="AG28"/>
  <c r="AF47" i="6"/>
  <c r="AT47"/>
  <c r="AP47"/>
  <c r="AL47"/>
  <c r="AH47"/>
  <c r="AH46" i="11"/>
  <c r="AH39" i="5"/>
  <c r="AJ39"/>
  <c r="AK42" i="4"/>
  <c r="AF129" i="14"/>
  <c r="AS129"/>
  <c r="AH137"/>
  <c r="AF24" i="12"/>
  <c r="AJ32"/>
  <c r="AK30" i="9"/>
  <c r="AK29"/>
  <c r="AK28"/>
  <c r="AH31"/>
  <c r="AL30"/>
  <c r="AL29"/>
  <c r="AL28"/>
  <c r="AK27" i="7"/>
  <c r="AR163" i="3"/>
  <c r="AN163"/>
  <c r="AJ163"/>
  <c r="AL52" i="6"/>
  <c r="AF55"/>
  <c r="AK51"/>
  <c r="AK55" s="1"/>
  <c r="AL51"/>
  <c r="AG55"/>
  <c r="AH55"/>
  <c r="AJ55"/>
  <c r="AT163" i="3"/>
  <c r="AK167"/>
  <c r="AK171" s="1"/>
  <c r="AF171"/>
  <c r="AL167"/>
  <c r="AL171" s="1"/>
  <c r="AG171"/>
  <c r="AF163"/>
  <c r="AV163"/>
  <c r="AH171"/>
  <c r="AJ171"/>
  <c r="F4" i="2"/>
  <c r="F3"/>
  <c r="F6"/>
  <c r="AL31" i="9" l="1"/>
  <c r="AK28" i="7"/>
  <c r="AK31" i="9"/>
  <c r="AL32" i="12"/>
  <c r="AK137" i="14"/>
  <c r="AK43" i="4"/>
  <c r="AL55" i="6"/>
</calcChain>
</file>

<file path=xl/sharedStrings.xml><?xml version="1.0" encoding="utf-8"?>
<sst xmlns="http://schemas.openxmlformats.org/spreadsheetml/2006/main" count="20333" uniqueCount="2334">
  <si>
    <t>ＩＤ（通知記載の８桁コード）【名簿】</t>
    <rPh sb="3" eb="5">
      <t>ツウチ</t>
    </rPh>
    <rPh sb="5" eb="7">
      <t>キサイ</t>
    </rPh>
    <rPh sb="9" eb="10">
      <t>ケタ</t>
    </rPh>
    <rPh sb="15" eb="17">
      <t>メイボ</t>
    </rPh>
    <phoneticPr fontId="4"/>
  </si>
  <si>
    <t>医療機関施設名【名簿】</t>
    <phoneticPr fontId="4"/>
  </si>
  <si>
    <t>都道府県番号【名簿】</t>
    <rPh sb="0" eb="4">
      <t>トドウフケン</t>
    </rPh>
    <rPh sb="4" eb="6">
      <t>バンゴウ</t>
    </rPh>
    <phoneticPr fontId="4"/>
  </si>
  <si>
    <t>二次医療圏コード【名簿】</t>
    <rPh sb="0" eb="2">
      <t>ニジ</t>
    </rPh>
    <rPh sb="2" eb="4">
      <t>イリョウ</t>
    </rPh>
    <rPh sb="4" eb="5">
      <t>ケン</t>
    </rPh>
    <phoneticPr fontId="4"/>
  </si>
  <si>
    <t>二次医療圏名【名簿】</t>
    <phoneticPr fontId="4"/>
  </si>
  <si>
    <t>市町村コード【名簿】</t>
    <rPh sb="0" eb="3">
      <t>シチョウソン</t>
    </rPh>
    <phoneticPr fontId="4"/>
  </si>
  <si>
    <t>市区町村名称【名簿】</t>
    <phoneticPr fontId="4"/>
  </si>
  <si>
    <t>Ｈ27医療機関ＩＤ【名簿】</t>
    <rPh sb="3" eb="5">
      <t>イリョウ</t>
    </rPh>
    <rPh sb="5" eb="7">
      <t>キカン</t>
    </rPh>
    <phoneticPr fontId="4"/>
  </si>
  <si>
    <t>1．貴院名</t>
    <rPh sb="2" eb="3">
      <t>キ</t>
    </rPh>
    <rPh sb="3" eb="4">
      <t>イン</t>
    </rPh>
    <rPh sb="4" eb="5">
      <t>メイ</t>
    </rPh>
    <phoneticPr fontId="6"/>
  </si>
  <si>
    <t>2．ＩＤ（通知記載の８桁コード）</t>
    <phoneticPr fontId="6"/>
  </si>
  <si>
    <t>１．入院基本料の届出の有無、稼働病床の有無</t>
    <rPh sb="2" eb="3">
      <t>ニュウ</t>
    </rPh>
    <rPh sb="11" eb="13">
      <t>ウム</t>
    </rPh>
    <rPh sb="14" eb="16">
      <t>カドウ</t>
    </rPh>
    <rPh sb="16" eb="18">
      <t>ビョウショウ</t>
    </rPh>
    <rPh sb="19" eb="21">
      <t>ウム</t>
    </rPh>
    <phoneticPr fontId="6"/>
  </si>
  <si>
    <t>３．有床診療所の病床の役割(11)</t>
  </si>
  <si>
    <t>４．許可病床数・稼働病床数</t>
  </si>
  <si>
    <t>５．一般病床・療養病床で算定する入院基本料別の届出病床数</t>
  </si>
  <si>
    <t>８．入院患者数の状況【平成27年7月1日～平成28年6月30日の1年間】</t>
  </si>
  <si>
    <t>12．往診、訪問診療を行った患者延べ数</t>
    <phoneticPr fontId="4"/>
  </si>
  <si>
    <t>13．看取りを行った患者数</t>
  </si>
  <si>
    <t>14．分娩件数(100)</t>
  </si>
  <si>
    <t>① 2016（平成28）年７月１日時点の機能(7)</t>
  </si>
  <si>
    <t>② ６年が経過した日における病床の機能の予定(8)</t>
  </si>
  <si>
    <t>③ 2025（平成37）年７月１日時点の機能（任意）(9)</t>
  </si>
  <si>
    <t>該当番号_1</t>
  </si>
  <si>
    <t>該当番号_2</t>
  </si>
  <si>
    <t>該当番号_3</t>
  </si>
  <si>
    <t>該当番号_4</t>
  </si>
  <si>
    <t>該当番号_5</t>
  </si>
  <si>
    <t>① 一般病床(12)</t>
  </si>
  <si>
    <t>② 療養病床(14)</t>
  </si>
  <si>
    <t>① 有床診療所入院基本料(17)</t>
  </si>
  <si>
    <t>② 有床診療所療養病床入院基本料(18)</t>
  </si>
  <si>
    <t>③ 介護療養病床における診療所型介護療養施設サービス費等(19)</t>
    <rPh sb="12" eb="15">
      <t>シンリョウジョ</t>
    </rPh>
    <rPh sb="15" eb="16">
      <t>ガタ</t>
    </rPh>
    <rPh sb="16" eb="18">
      <t>カイゴ</t>
    </rPh>
    <rPh sb="18" eb="20">
      <t>リョウヨウ</t>
    </rPh>
    <rPh sb="20" eb="22">
      <t>シセツ</t>
    </rPh>
    <rPh sb="26" eb="27">
      <t>ヒ</t>
    </rPh>
    <rPh sb="27" eb="28">
      <t>トウ</t>
    </rPh>
    <phoneticPr fontId="6"/>
  </si>
  <si>
    <t>④ 診療報酬上及び介護報酬上の入院料の届出なし(20)</t>
    <rPh sb="2" eb="4">
      <t>シンリョウ</t>
    </rPh>
    <rPh sb="4" eb="6">
      <t>ホウシュウ</t>
    </rPh>
    <rPh sb="6" eb="7">
      <t>ジョウ</t>
    </rPh>
    <rPh sb="7" eb="8">
      <t>オヨ</t>
    </rPh>
    <rPh sb="9" eb="11">
      <t>カイゴ</t>
    </rPh>
    <rPh sb="11" eb="13">
      <t>ホウシュウ</t>
    </rPh>
    <rPh sb="13" eb="14">
      <t>ジョウ</t>
    </rPh>
    <rPh sb="15" eb="18">
      <t>ニュウインリョウ</t>
    </rPh>
    <rPh sb="19" eb="21">
      <t>トドケデ</t>
    </rPh>
    <phoneticPr fontId="6"/>
  </si>
  <si>
    <t>① 新規入院患者数(68)</t>
  </si>
  <si>
    <t>① 往診を実施した患者延べ数(92)</t>
  </si>
  <si>
    <t>② 訪問診療を実施した患者延べ数(93)</t>
  </si>
  <si>
    <t>① 医療機関以外での死亡者数</t>
    <rPh sb="10" eb="12">
      <t>シボウ</t>
    </rPh>
    <rPh sb="12" eb="13">
      <t>シャ</t>
    </rPh>
    <rPh sb="13" eb="14">
      <t>スウ</t>
    </rPh>
    <phoneticPr fontId="6"/>
  </si>
  <si>
    <t>② 医療機関での死亡者数</t>
    <rPh sb="8" eb="10">
      <t>シボウ</t>
    </rPh>
    <rPh sb="10" eb="11">
      <t>シャ</t>
    </rPh>
    <rPh sb="11" eb="12">
      <t>スウ</t>
    </rPh>
    <phoneticPr fontId="6"/>
  </si>
  <si>
    <t>① 入院基本料の届出の有無(5)</t>
  </si>
  <si>
    <t>② 稼働病床の有無(6)</t>
    <rPh sb="2" eb="4">
      <t>カドウ</t>
    </rPh>
    <rPh sb="4" eb="6">
      <t>ビョウショウ</t>
    </rPh>
    <rPh sb="7" eb="9">
      <t>ウム</t>
    </rPh>
    <phoneticPr fontId="6"/>
  </si>
  <si>
    <t>うち、医療法上の経過措置に該当する病床(13)</t>
  </si>
  <si>
    <t>うち、医療療養病床(15)</t>
  </si>
  <si>
    <t>うち、介護療養病床(16)</t>
    <rPh sb="3" eb="5">
      <t>カイゴ</t>
    </rPh>
    <rPh sb="5" eb="7">
      <t>リョウヨウ</t>
    </rPh>
    <phoneticPr fontId="6"/>
  </si>
  <si>
    <t>うち、急変による入院患者(69)</t>
  </si>
  <si>
    <t>うち、他の急性期医療を担う病院の一般病棟からの受入割合(70)</t>
  </si>
  <si>
    <t>（１）医療機関以外での死亡者数(94)</t>
  </si>
  <si>
    <t>（２）医療機関での死亡者数(97)</t>
  </si>
  <si>
    <t>許可病床数</t>
  </si>
  <si>
    <t>稼働病床数</t>
  </si>
  <si>
    <t>非稼働病床数</t>
    <rPh sb="0" eb="1">
      <t>ヒ</t>
    </rPh>
    <phoneticPr fontId="6"/>
  </si>
  <si>
    <t>うち、自宅での死亡者数(95)</t>
  </si>
  <si>
    <t>うち、自宅以外での死亡者数(96)</t>
  </si>
  <si>
    <t>うち、連携医療機関での死亡者数(98)</t>
  </si>
  <si>
    <t>うち、連携医療機関以外での死亡者数(99)</t>
  </si>
  <si>
    <t>貴院名</t>
  </si>
  <si>
    <t>ＩＤ（報告マニュアル送付状に記載の８桁コード）</t>
  </si>
  <si>
    <t>１．―①入院基本料の届出の有無＿(5)</t>
  </si>
  <si>
    <t>１．―②稼働病床の有無＿(6)</t>
  </si>
  <si>
    <t>２．医療機能＿①2016（平成28）年７月１日時点の機能＿(7)</t>
  </si>
  <si>
    <t>２．医療機能＿②６年が経過した日における病床機能の予定＿(8)</t>
  </si>
  <si>
    <t>２．医療機能＿③2025（平成37）年７月１日時点の機能（任意）＿(9)</t>
  </si>
  <si>
    <t>３．有床診療所の病床の役割＿該当番号＿(11)</t>
  </si>
  <si>
    <t>４．―①一般病床＿許可病床数＿(12)</t>
  </si>
  <si>
    <t>４．―①一般病床＿稼働病床数＿(12)</t>
  </si>
  <si>
    <t>４．―①一般病床＿非稼働病床数＿(12)</t>
  </si>
  <si>
    <t>４．―①一般病床＿医療法上の経過措置に該当する病床＿許可病床数＿(13)</t>
  </si>
  <si>
    <t>４．―②療養病床＿許可病床数＿(14)</t>
  </si>
  <si>
    <t>４．―②療養病床＿稼働病床数＿(14)</t>
  </si>
  <si>
    <t>４．―②療養病床＿非稼働病床数＿(14)</t>
  </si>
  <si>
    <t>４．―②療養病床＿医療療養病床＿許可病床数＿(15)</t>
  </si>
  <si>
    <t>４．―②療養病床＿医療療養病床＿稼働病床数＿(15)</t>
  </si>
  <si>
    <t>４．―②療養病床＿医療療養病床＿非稼働病床数＿(15)</t>
  </si>
  <si>
    <t>４．―②療養病床＿介護療養病床＿許可病床数＿(16)</t>
  </si>
  <si>
    <t>４．―②療養病床＿介護療養病床＿稼働病床数＿(16)</t>
  </si>
  <si>
    <t>４．―②療養病床＿介護療養病床＿非稼働病床数＿(16)</t>
  </si>
  <si>
    <t>５．届出病床数＿① 有床診療所入院基本料＿(17)</t>
  </si>
  <si>
    <t>５．届出病床数＿② 有床診療所療養病床入院基本料＿(18)</t>
  </si>
  <si>
    <t>５．届出病床数＿③ 診療所型介護療養施設サービス費等＿(19)</t>
  </si>
  <si>
    <t>５．届出病床数＿入院料の届出なし＿(20)</t>
  </si>
  <si>
    <t>８．―①新規入院患者数【平成27年7月1日～平成28年6月30日の1年間】＿(68)</t>
  </si>
  <si>
    <t>８．―①＿うち、急変による入院患者＿(69)</t>
  </si>
  <si>
    <t>８．―①＿うち、他病院の一般病棟からの受入割合＿(70)</t>
  </si>
  <si>
    <t>11．―①在宅療養支援診療所の届出の有無＿(91)</t>
  </si>
  <si>
    <t>12．―①往診を実施した患者延べ数＿(92)</t>
  </si>
  <si>
    <t>12．―②訪問診療を実施した患者延べ数＿(93)</t>
  </si>
  <si>
    <t>13．―①―(１)医療機関以外での死亡者数＿(94)</t>
  </si>
  <si>
    <t>13．―①―(１)＿うち、自宅での死亡者数＿(95)</t>
  </si>
  <si>
    <t>13．―①―(１)＿うち、自宅以外での死亡者数＿(96)</t>
  </si>
  <si>
    <t>13．―②―(２)医療機関での死亡者数＿(97)</t>
  </si>
  <si>
    <t>13．―②―(２)＿うち、連携医療機関での死亡者数＿(98)</t>
  </si>
  <si>
    <t>13．―②―(２)＿うち、連携医療機関以外での死亡者数＿(99)</t>
  </si>
  <si>
    <t>14．分娩件数＿(100)</t>
  </si>
  <si>
    <t>薬院ひ尿器科病院</t>
  </si>
  <si>
    <t>40</t>
  </si>
  <si>
    <t>福岡・糸島</t>
  </si>
  <si>
    <t>福岡市中央区</t>
  </si>
  <si>
    <t>14037616</t>
  </si>
  <si>
    <t/>
  </si>
  <si>
    <t>1</t>
    <phoneticPr fontId="4"/>
  </si>
  <si>
    <t>2</t>
    <phoneticPr fontId="4"/>
  </si>
  <si>
    <t>3</t>
    <phoneticPr fontId="4"/>
  </si>
  <si>
    <t>医療法人寿心会　木村内科医院</t>
  </si>
  <si>
    <t>有明</t>
  </si>
  <si>
    <t>大牟田市</t>
  </si>
  <si>
    <t>24091493</t>
  </si>
  <si>
    <t>4</t>
    <phoneticPr fontId="4"/>
  </si>
  <si>
    <t>5</t>
    <phoneticPr fontId="4"/>
  </si>
  <si>
    <t>医療法人 葦束会 田原医院　</t>
  </si>
  <si>
    <t>北九州</t>
  </si>
  <si>
    <t>北九州市小倉南区</t>
  </si>
  <si>
    <t>24046875</t>
  </si>
  <si>
    <t>7</t>
    <phoneticPr fontId="4"/>
  </si>
  <si>
    <t>-</t>
  </si>
  <si>
    <t>島本脳神経外科医院　</t>
  </si>
  <si>
    <t>筑紫</t>
  </si>
  <si>
    <t>太宰府市</t>
  </si>
  <si>
    <t>24043355</t>
  </si>
  <si>
    <t>医療法人三仁会　フジタ内科・消化器科医院</t>
  </si>
  <si>
    <t>福岡市早良区</t>
  </si>
  <si>
    <t>24040756</t>
  </si>
  <si>
    <t>医療法人ふくだ内科循環器科　</t>
  </si>
  <si>
    <t>福岡市南区</t>
  </si>
  <si>
    <t>24052524</t>
  </si>
  <si>
    <t>医療法人　上月内科医院　</t>
  </si>
  <si>
    <t>24085058</t>
  </si>
  <si>
    <t>医療法人恵和中央クリニック　</t>
  </si>
  <si>
    <t>宗像</t>
  </si>
  <si>
    <t>宗像市</t>
  </si>
  <si>
    <t>24022688</t>
  </si>
  <si>
    <t>古寺内科医院</t>
  </si>
  <si>
    <t>福岡市博多区</t>
  </si>
  <si>
    <t>24095851</t>
  </si>
  <si>
    <t>宗像地区急患センター</t>
  </si>
  <si>
    <t>24010344</t>
  </si>
  <si>
    <t>6</t>
    <phoneticPr fontId="4"/>
  </si>
  <si>
    <t>産科・婦人科杉原レディースクリニック</t>
  </si>
  <si>
    <t>粕屋</t>
  </si>
  <si>
    <t>糟屋郡志免町</t>
  </si>
  <si>
    <t>24033411</t>
  </si>
  <si>
    <t>産科・婦人科　杉原レディースクリニック</t>
    <phoneticPr fontId="4"/>
  </si>
  <si>
    <t>24028018</t>
    <phoneticPr fontId="4"/>
  </si>
  <si>
    <t>医療法人中山内科胃腸科医院　</t>
  </si>
  <si>
    <t>古賀市</t>
  </si>
  <si>
    <t>24048574</t>
  </si>
  <si>
    <t>3</t>
  </si>
  <si>
    <t>医療法人社団清和会　はちすが産婦人科小児科医院　</t>
  </si>
  <si>
    <t>24026693</t>
  </si>
  <si>
    <t>重松クリニック　</t>
  </si>
  <si>
    <t>24054605</t>
  </si>
  <si>
    <t>中村整形外科医院</t>
  </si>
  <si>
    <t>春日市</t>
  </si>
  <si>
    <t>24038540</t>
  </si>
  <si>
    <t>医療法人波多江外科医院　</t>
  </si>
  <si>
    <t>糸島市</t>
  </si>
  <si>
    <t>24054313</t>
  </si>
  <si>
    <t>医療法人酒井小児科内科医院　</t>
  </si>
  <si>
    <t>久留米</t>
  </si>
  <si>
    <t>大川市</t>
  </si>
  <si>
    <t>24086284</t>
  </si>
  <si>
    <t>渡辺整形外科医院</t>
  </si>
  <si>
    <t>24050870</t>
  </si>
  <si>
    <t>柳瀬外科医院</t>
  </si>
  <si>
    <t>田川</t>
  </si>
  <si>
    <t>田川郡添田町</t>
  </si>
  <si>
    <t>24067490</t>
  </si>
  <si>
    <t>24028037</t>
  </si>
  <si>
    <t>1</t>
  </si>
  <si>
    <t>2</t>
  </si>
  <si>
    <t>5</t>
  </si>
  <si>
    <t>尾石内科消化器科医院</t>
  </si>
  <si>
    <t>糟屋郡粕屋町</t>
  </si>
  <si>
    <t>24048136</t>
  </si>
  <si>
    <t>尾石内科消化器科医院</t>
    <phoneticPr fontId="4"/>
  </si>
  <si>
    <t>24028038</t>
    <phoneticPr fontId="4"/>
  </si>
  <si>
    <t>福地内科循環器科医院</t>
  </si>
  <si>
    <t>北九州市八幡西区</t>
  </si>
  <si>
    <t>24021070</t>
  </si>
  <si>
    <t>医療法人原外科医院　</t>
  </si>
  <si>
    <t>糟屋郡新宮町</t>
  </si>
  <si>
    <t>24081830</t>
  </si>
  <si>
    <t>原外科医院</t>
    <phoneticPr fontId="4"/>
  </si>
  <si>
    <t>24028042</t>
    <phoneticPr fontId="4"/>
  </si>
  <si>
    <t>医療法人誠仁会　籠田医院</t>
  </si>
  <si>
    <t>24040813</t>
  </si>
  <si>
    <t>24028043</t>
  </si>
  <si>
    <t>4</t>
  </si>
  <si>
    <t>医療法人天神ウイメンズクリニック</t>
  </si>
  <si>
    <t>久留米市</t>
  </si>
  <si>
    <t>24030913</t>
  </si>
  <si>
    <t>菊池医院</t>
  </si>
  <si>
    <t>京築</t>
  </si>
  <si>
    <t>豊前市</t>
  </si>
  <si>
    <t>24044558</t>
  </si>
  <si>
    <t>竹内産婦人科クリニック　</t>
  </si>
  <si>
    <t>24014140</t>
  </si>
  <si>
    <t>おおみや整形外科医院</t>
  </si>
  <si>
    <t>行橋市</t>
  </si>
  <si>
    <t>24001401</t>
  </si>
  <si>
    <t>安藤整形外科医院</t>
  </si>
  <si>
    <t>北九州市戸畑区</t>
  </si>
  <si>
    <t>24075349</t>
  </si>
  <si>
    <t>24028062</t>
  </si>
  <si>
    <t>真田産婦人科麻酔科クリニック</t>
  </si>
  <si>
    <t>福岡市東区</t>
  </si>
  <si>
    <t>24002402</t>
  </si>
  <si>
    <t>ふなこしクリニック</t>
  </si>
  <si>
    <t>福岡市西区</t>
  </si>
  <si>
    <t>ふなこし　クリニック</t>
  </si>
  <si>
    <t>２４０２８０６４</t>
  </si>
  <si>
    <t>7</t>
  </si>
  <si>
    <t>医療法人福間諏訪クリニック　</t>
  </si>
  <si>
    <t>福津市</t>
  </si>
  <si>
    <t>24094429</t>
  </si>
  <si>
    <t>北野クリニック　</t>
  </si>
  <si>
    <t>24047933</t>
  </si>
  <si>
    <t>医療法人　福甲会　北野クリニック</t>
  </si>
  <si>
    <t>24028066</t>
  </si>
  <si>
    <t>医療法人中野医院</t>
  </si>
  <si>
    <t>飯塚</t>
  </si>
  <si>
    <t>飯塚市</t>
  </si>
  <si>
    <t>24098382</t>
  </si>
  <si>
    <t>医療法人　中野医院</t>
  </si>
  <si>
    <t>24028067</t>
  </si>
  <si>
    <t>しんもと産婦人科</t>
  </si>
  <si>
    <t>24077772</t>
  </si>
  <si>
    <t>日高大腸肛門クリニック　</t>
  </si>
  <si>
    <t>24087470</t>
  </si>
  <si>
    <t>医療法人仁久会永芳医院　</t>
  </si>
  <si>
    <t>24046741</t>
  </si>
  <si>
    <t>医療法人　堀之内胃腸科内科医院　</t>
  </si>
  <si>
    <t>福岡市城南区</t>
  </si>
  <si>
    <t>24065685</t>
  </si>
  <si>
    <t>医療法人長野醫院　長野産婦人科クリニック</t>
  </si>
  <si>
    <t>24049407</t>
  </si>
  <si>
    <t>たなか夏樹医院</t>
  </si>
  <si>
    <t>大野城市</t>
  </si>
  <si>
    <t>医療法人恵愛会　江藤外科胃腸科　</t>
  </si>
  <si>
    <t>24019167</t>
  </si>
  <si>
    <t>田中産婦人科クリニック　</t>
  </si>
  <si>
    <t>直方・鞍手</t>
  </si>
  <si>
    <t>直方市</t>
  </si>
  <si>
    <t>24081717</t>
  </si>
  <si>
    <t>医療法人吉武泌尿器科医院</t>
  </si>
  <si>
    <t>24069410</t>
  </si>
  <si>
    <t>植木外科クリニック　</t>
  </si>
  <si>
    <t>24024512</t>
  </si>
  <si>
    <t>医療法人深川レディスクリニック　</t>
  </si>
  <si>
    <t>24003777</t>
  </si>
  <si>
    <t>和白ヶ丘レディースクリニック</t>
  </si>
  <si>
    <t>24027975</t>
  </si>
  <si>
    <t>医療法人社団わかば会　和白ヶ丘レディースクリニック</t>
    <phoneticPr fontId="4"/>
  </si>
  <si>
    <t>24028091</t>
    <phoneticPr fontId="4"/>
  </si>
  <si>
    <t>医療法人養生会宮城内科胃腸科医院</t>
  </si>
  <si>
    <t>24086004</t>
  </si>
  <si>
    <t>医療法人くろかわみちこ小児科クリニック　</t>
  </si>
  <si>
    <t>24008514</t>
  </si>
  <si>
    <t>医療法人奥小児科医院</t>
  </si>
  <si>
    <t>24045931</t>
  </si>
  <si>
    <t>医療法人高橋医院　大平寺の森クリニック</t>
  </si>
  <si>
    <t>24069582</t>
  </si>
  <si>
    <t>医療法人健貢会　中山整形外科医院</t>
  </si>
  <si>
    <t>24002260</t>
  </si>
  <si>
    <t>医療法人博友会　本田クリニック　</t>
  </si>
  <si>
    <t>北九州市八幡東区</t>
  </si>
  <si>
    <t>24073459</t>
  </si>
  <si>
    <t>医療法人孝友会　槇眼科医院　</t>
  </si>
  <si>
    <t>24035750</t>
  </si>
  <si>
    <t>医療法人　鳥越胃腸科外科医院</t>
  </si>
  <si>
    <t>うきは市</t>
  </si>
  <si>
    <t>24089063</t>
  </si>
  <si>
    <t>石西整形外科医院</t>
  </si>
  <si>
    <t>24018010</t>
  </si>
  <si>
    <t>医療法人堺整形外科医院福岡スポーツクリニック</t>
  </si>
  <si>
    <t>24089382</t>
  </si>
  <si>
    <t>産科・婦人科・麻酔科足立クリニック　</t>
  </si>
  <si>
    <t>北九州市小倉北区</t>
  </si>
  <si>
    <t>24022060</t>
  </si>
  <si>
    <t>医療法人成松循環器科医院</t>
  </si>
  <si>
    <t>24040969</t>
  </si>
  <si>
    <t>医療法人　成松循環器科医院</t>
    <phoneticPr fontId="4"/>
  </si>
  <si>
    <t>24028117</t>
    <phoneticPr fontId="4"/>
  </si>
  <si>
    <t>宮内内科循環器科</t>
  </si>
  <si>
    <t>24037808</t>
  </si>
  <si>
    <t>医療法人中村クリニック　</t>
  </si>
  <si>
    <t>八女・筑後</t>
  </si>
  <si>
    <t>筑後市</t>
  </si>
  <si>
    <t>24055189</t>
  </si>
  <si>
    <t>森本医院</t>
  </si>
  <si>
    <t>24051860</t>
  </si>
  <si>
    <t>医療法人林外科医院　</t>
  </si>
  <si>
    <t>24042130</t>
  </si>
  <si>
    <t>医療法人　林外科医院</t>
  </si>
  <si>
    <t>24028122</t>
  </si>
  <si>
    <t>医療法人祥成会　富安医院</t>
  </si>
  <si>
    <t>小郡市</t>
  </si>
  <si>
    <t>24016579</t>
  </si>
  <si>
    <t>医療法人社団　天佑会　きむらしろうクリニック</t>
  </si>
  <si>
    <t>医療法人　貴愛会　分山眼科医院</t>
  </si>
  <si>
    <t>24064134</t>
  </si>
  <si>
    <t>吉川医院</t>
  </si>
  <si>
    <t>24073572</t>
  </si>
  <si>
    <t>牛嶋内科医院</t>
  </si>
  <si>
    <t>24021564</t>
  </si>
  <si>
    <t>医療法人成映会たかぼうクリニック</t>
  </si>
  <si>
    <t>24053154</t>
  </si>
  <si>
    <t>医療法人中島外科医院</t>
  </si>
  <si>
    <t>24030991</t>
  </si>
  <si>
    <t>くのう肛門・胃腸クリニック　</t>
  </si>
  <si>
    <t>24074225</t>
  </si>
  <si>
    <t>医療法人野口整形外科・外科医院　</t>
  </si>
  <si>
    <t>24085463</t>
  </si>
  <si>
    <t>山本外科・胃腸科医院</t>
  </si>
  <si>
    <t>24066901</t>
  </si>
  <si>
    <t>医療法人岡本クリニック　</t>
  </si>
  <si>
    <t>北九州市門司区</t>
  </si>
  <si>
    <t>24001641</t>
  </si>
  <si>
    <t>医療法人後藤外科医腸科医院　</t>
  </si>
  <si>
    <t>24030010</t>
  </si>
  <si>
    <t>医療法人岩﨑外科胃腸科医院</t>
  </si>
  <si>
    <t>医療法人正周会　猪熊クリニック　</t>
  </si>
  <si>
    <t>遠賀郡水巻町</t>
  </si>
  <si>
    <t>24076047</t>
  </si>
  <si>
    <t>医療法人浮羽クリニック　</t>
  </si>
  <si>
    <t>24035895</t>
  </si>
  <si>
    <t>医療法人浮羽クリニック</t>
  </si>
  <si>
    <t>24028147</t>
  </si>
  <si>
    <t>医療法人　江の浦医院</t>
  </si>
  <si>
    <t>みやま市</t>
  </si>
  <si>
    <t>24039770</t>
  </si>
  <si>
    <t>医療法人福生会　フクヨ内科医院　</t>
  </si>
  <si>
    <t>24022497</t>
  </si>
  <si>
    <t>医療法人ひがしだクリニック　</t>
  </si>
  <si>
    <t>24007568</t>
  </si>
  <si>
    <t>医療法人　ひがしだクリニック</t>
  </si>
  <si>
    <t>24028152</t>
  </si>
  <si>
    <t>医療法人相生会ピーエスクリニック</t>
  </si>
  <si>
    <t>24015253</t>
  </si>
  <si>
    <t>医療法人石橋眼科医院</t>
  </si>
  <si>
    <t>24049148</t>
  </si>
  <si>
    <t>医療法人田中産婦人科クリニック　</t>
  </si>
  <si>
    <t>24062851</t>
  </si>
  <si>
    <t>医療法人　田中産婦人科クリニック</t>
  </si>
  <si>
    <t>２４０２８１５８</t>
  </si>
  <si>
    <t>医療法人メディカルキューブ平井外科産婦人科　</t>
  </si>
  <si>
    <t>24077824</t>
  </si>
  <si>
    <t>医療法人江森医院</t>
  </si>
  <si>
    <t>24068026</t>
  </si>
  <si>
    <t>医療法人江森医院</t>
    <phoneticPr fontId="4"/>
  </si>
  <si>
    <t>24028160</t>
    <phoneticPr fontId="4"/>
  </si>
  <si>
    <t>医療法人勝本外科日帰り手術クリニック</t>
  </si>
  <si>
    <t>24008648</t>
  </si>
  <si>
    <t>医療法人　勝本外科日帰り手術クリニック</t>
  </si>
  <si>
    <t>24028162</t>
  </si>
  <si>
    <t>医療法人石橋外科医院</t>
  </si>
  <si>
    <t>24055673</t>
  </si>
  <si>
    <t>医療法人豊民会新宮整形外科医院　</t>
  </si>
  <si>
    <t>24013622</t>
  </si>
  <si>
    <t>医療法人豊民会　新宮整形外科医院</t>
    <phoneticPr fontId="4"/>
  </si>
  <si>
    <t>24028170</t>
    <phoneticPr fontId="4"/>
  </si>
  <si>
    <t>福岡市立急患診療センター</t>
  </si>
  <si>
    <t>24063469</t>
  </si>
  <si>
    <t>医療法人清家渉クリニック</t>
  </si>
  <si>
    <t>24043849</t>
  </si>
  <si>
    <t>医療法人　立野レディースクリニック　</t>
  </si>
  <si>
    <t>24046471</t>
  </si>
  <si>
    <t>医療法人高橋医院福岡天神メンタルクリニック　</t>
  </si>
  <si>
    <t>24087650</t>
  </si>
  <si>
    <t>黒田整形外科医院</t>
  </si>
  <si>
    <t>24060792</t>
  </si>
  <si>
    <t>医療法人ながら医院　</t>
  </si>
  <si>
    <t>24040240</t>
  </si>
  <si>
    <t>医療法人梅野小児科内科医院　</t>
  </si>
  <si>
    <t>24058058</t>
  </si>
  <si>
    <t>医療法人津留医院</t>
  </si>
  <si>
    <t>柳川市</t>
  </si>
  <si>
    <t>24081302</t>
  </si>
  <si>
    <t>医療法人川上産婦人科医院</t>
  </si>
  <si>
    <t>24024545</t>
  </si>
  <si>
    <t>大森外科医院</t>
  </si>
  <si>
    <t>嘉麻市</t>
  </si>
  <si>
    <t>医療法人恵臣会吉村内科　</t>
  </si>
  <si>
    <t>24011585</t>
  </si>
  <si>
    <t>林眼科医院　</t>
  </si>
  <si>
    <t>24072245</t>
  </si>
  <si>
    <t>松浦医院</t>
  </si>
  <si>
    <t>24005045</t>
  </si>
  <si>
    <t>みぞぐち泌尿器科クリニック　</t>
  </si>
  <si>
    <t>24070849</t>
  </si>
  <si>
    <t>医療法人祥知会はこざき公園内科医院</t>
  </si>
  <si>
    <t>24079118</t>
  </si>
  <si>
    <t>医療法人祥知会　はこざき公園内科医院</t>
    <phoneticPr fontId="4"/>
  </si>
  <si>
    <t>24028201</t>
    <phoneticPr fontId="4"/>
  </si>
  <si>
    <t>医療法人奥山整形外科医院</t>
  </si>
  <si>
    <t>24026783</t>
  </si>
  <si>
    <t>医療法人　つのだ泌尿器科医院</t>
  </si>
  <si>
    <t>24061232</t>
  </si>
  <si>
    <t>24028204</t>
  </si>
  <si>
    <t>東郷外科医院</t>
  </si>
  <si>
    <t>24024477</t>
  </si>
  <si>
    <t>医療法人高橋内科クリニック　</t>
  </si>
  <si>
    <t>24079512</t>
  </si>
  <si>
    <t>医療法人中村整形外科医院</t>
  </si>
  <si>
    <t>中間市</t>
  </si>
  <si>
    <t>24038742</t>
  </si>
  <si>
    <t>早瀬川医院　</t>
  </si>
  <si>
    <t>筑紫野市</t>
  </si>
  <si>
    <t>24030902</t>
  </si>
  <si>
    <t>医療法人河田泌尿器科産婦人科医院</t>
  </si>
  <si>
    <t>24081931</t>
  </si>
  <si>
    <t>(医)中村眼科医院</t>
  </si>
  <si>
    <t>（医）中村眼科医院</t>
  </si>
  <si>
    <t>24028217</t>
  </si>
  <si>
    <t>医療法人片山医院</t>
  </si>
  <si>
    <t>築上郡築上町</t>
  </si>
  <si>
    <t>24070579</t>
  </si>
  <si>
    <t>医療法人社団西田内科消化器科医院</t>
  </si>
  <si>
    <t>24064077</t>
  </si>
  <si>
    <t>ひろつおなかクリニック　</t>
  </si>
  <si>
    <t>24083472</t>
  </si>
  <si>
    <t>ひろつおなかクリニック</t>
  </si>
  <si>
    <t>24028221</t>
  </si>
  <si>
    <t>医療法人今村クリニック　</t>
  </si>
  <si>
    <t>24095491</t>
  </si>
  <si>
    <t>荒牧医院</t>
  </si>
  <si>
    <t>田川市</t>
  </si>
  <si>
    <t>24072964</t>
  </si>
  <si>
    <t>萩原外科医院</t>
  </si>
  <si>
    <t>北九州市若松区</t>
  </si>
  <si>
    <t>24029551</t>
  </si>
  <si>
    <t>医療法人守恒レディースクリニック</t>
  </si>
  <si>
    <t>24076935</t>
  </si>
  <si>
    <t>医療法人大石整形外科・眼科クリニック</t>
  </si>
  <si>
    <t>24018874</t>
  </si>
  <si>
    <t>医療法人大賀内科循環器科医院</t>
  </si>
  <si>
    <t>24090425</t>
  </si>
  <si>
    <t>医療法人　平野医院　</t>
  </si>
  <si>
    <t>24025816</t>
  </si>
  <si>
    <t>倉岡外科内科医院</t>
  </si>
  <si>
    <t>24033220</t>
  </si>
  <si>
    <t>医療法人シエスタ荒木医院</t>
  </si>
  <si>
    <t>24060905</t>
  </si>
  <si>
    <t>医療法人植田脳神経外科医院　</t>
  </si>
  <si>
    <t>24083993</t>
  </si>
  <si>
    <t>石田レディースクリニック</t>
  </si>
  <si>
    <t>24075754</t>
  </si>
  <si>
    <t>医療法人末田眼科</t>
  </si>
  <si>
    <t>24010977</t>
  </si>
  <si>
    <t>河野耳鼻咽喉科　Ｅａｒ　Ｓｕｒｇｉ　Ｃｌｉｎｉｃ</t>
  </si>
  <si>
    <t>24009245</t>
  </si>
  <si>
    <t>産婦人科診療所マ・メール</t>
  </si>
  <si>
    <t>24098191</t>
  </si>
  <si>
    <t>上田医院</t>
  </si>
  <si>
    <t>24014124</t>
  </si>
  <si>
    <t>医療法人田中クリニック　</t>
  </si>
  <si>
    <t>24018739</t>
  </si>
  <si>
    <t>医療法人荒牧産婦人科医院</t>
  </si>
  <si>
    <t>24016104</t>
  </si>
  <si>
    <t>医療法人中富内科医院</t>
  </si>
  <si>
    <t>24012100</t>
  </si>
  <si>
    <t>吉原医院</t>
  </si>
  <si>
    <t>24028516</t>
  </si>
  <si>
    <t>医療法人　幸の鳥医院</t>
  </si>
  <si>
    <t>24017985</t>
  </si>
  <si>
    <t>井口産婦人科医院</t>
  </si>
  <si>
    <t>24087072</t>
  </si>
  <si>
    <t>医療法人徹滋会　北﨑医院</t>
  </si>
  <si>
    <t>24056720</t>
  </si>
  <si>
    <t>医療法人山下泌尿器科医院</t>
  </si>
  <si>
    <t>24053671</t>
  </si>
  <si>
    <t>あきたけ医院</t>
  </si>
  <si>
    <t>24076850</t>
  </si>
  <si>
    <t>土倉外科胃腸科医院　</t>
  </si>
  <si>
    <t>24041982</t>
  </si>
  <si>
    <t>医療法人かんたけ肛門クリニック　</t>
  </si>
  <si>
    <t>24099091</t>
  </si>
  <si>
    <t>医療法人　辻クリニック　</t>
  </si>
  <si>
    <t>24079501</t>
  </si>
  <si>
    <t>辻クリニック</t>
  </si>
  <si>
    <t>24028272</t>
  </si>
  <si>
    <t>6</t>
  </si>
  <si>
    <t>医療法人鈴木眼科クリニック　</t>
  </si>
  <si>
    <t>24020165</t>
  </si>
  <si>
    <t>医療法人よしたけ眼科</t>
  </si>
  <si>
    <t>24089988</t>
  </si>
  <si>
    <t>24081683</t>
  </si>
  <si>
    <t>医療法人清光会　藤井眼科医院</t>
  </si>
  <si>
    <t>24080200</t>
  </si>
  <si>
    <t>医療法人牛嶋産婦人科クリニック　</t>
  </si>
  <si>
    <t>24002585</t>
  </si>
  <si>
    <t>医療法人岩井外科胃腸科医院　</t>
  </si>
  <si>
    <t>24094182</t>
  </si>
  <si>
    <t>医療法人南島整形外科</t>
  </si>
  <si>
    <t>24065892</t>
  </si>
  <si>
    <t>福田肛門科医院　</t>
  </si>
  <si>
    <t>24089911</t>
  </si>
  <si>
    <t>医）福田肛門外科医院</t>
  </si>
  <si>
    <t>２４０２８２８９</t>
  </si>
  <si>
    <t>医療法人いわみ肛門クリニック</t>
  </si>
  <si>
    <t>24088943</t>
  </si>
  <si>
    <t>森レディースクリニック　</t>
  </si>
  <si>
    <t>24041869</t>
  </si>
  <si>
    <t>医療法人春龍会　橋本眼科医院</t>
  </si>
  <si>
    <t>24084293</t>
  </si>
  <si>
    <t>医療法人　植山小児科医院</t>
  </si>
  <si>
    <t>24079174</t>
  </si>
  <si>
    <t>24028301</t>
  </si>
  <si>
    <t>みやはら産婦人科医院</t>
  </si>
  <si>
    <t>24060927</t>
  </si>
  <si>
    <t>２４０２８３０２</t>
  </si>
  <si>
    <t>医療法人順心会　中村循環器科・心臓外科医院　</t>
  </si>
  <si>
    <t>24059895</t>
  </si>
  <si>
    <t>原医院　</t>
  </si>
  <si>
    <t>八女市</t>
  </si>
  <si>
    <t>24088785</t>
  </si>
  <si>
    <t>医療法人チクゴ医院　</t>
  </si>
  <si>
    <t>24098524</t>
  </si>
  <si>
    <t>医療法人　久保田産婦人科医院</t>
  </si>
  <si>
    <t>24059671</t>
  </si>
  <si>
    <t>医療法人才全会　伊都クリニック　</t>
  </si>
  <si>
    <t>24066590</t>
  </si>
  <si>
    <t>医療法人曙会　坂田肛門科医院</t>
  </si>
  <si>
    <t>24081144</t>
  </si>
  <si>
    <t>医療法人五秀会　末永産婦人科　麻酔科医院</t>
  </si>
  <si>
    <t>24098630</t>
  </si>
  <si>
    <t>医療法人越智外科胃腸科医院　</t>
  </si>
  <si>
    <t>24059723</t>
  </si>
  <si>
    <t>医療法人脳神経外科クリニック高木</t>
  </si>
  <si>
    <t>24072751</t>
  </si>
  <si>
    <t>医療法人　柏木内科医院　</t>
  </si>
  <si>
    <t>24082921</t>
  </si>
  <si>
    <t>医療法人　柏木内科医院</t>
  </si>
  <si>
    <t>24028325</t>
  </si>
  <si>
    <t>医療法人あんのうクリニック　</t>
  </si>
  <si>
    <t>24008536</t>
  </si>
  <si>
    <t>永田外科内科医院</t>
  </si>
  <si>
    <t>24035626</t>
  </si>
  <si>
    <t>医療法人松尾内科医院</t>
  </si>
  <si>
    <t>24088583</t>
  </si>
  <si>
    <t>医療法人塩谷眼科医院</t>
  </si>
  <si>
    <t>24092911</t>
  </si>
  <si>
    <t>医療法人合屋産婦人科</t>
  </si>
  <si>
    <t>24093529</t>
  </si>
  <si>
    <t>幸町外科医院</t>
  </si>
  <si>
    <t>坂本クリニック耳鼻咽喉科</t>
  </si>
  <si>
    <t>24069560</t>
  </si>
  <si>
    <t>医療法人三聖会　岸田内科医院</t>
  </si>
  <si>
    <t>24019992</t>
  </si>
  <si>
    <t>医療法人社団五雲堂齋藤醫院　</t>
  </si>
  <si>
    <t>24058216</t>
  </si>
  <si>
    <t>碇整形外科医院　</t>
  </si>
  <si>
    <t>24037257</t>
  </si>
  <si>
    <t>医療法人村尾産婦人科クリニック　</t>
  </si>
  <si>
    <t>24035851</t>
  </si>
  <si>
    <t>内田外科内科医院</t>
  </si>
  <si>
    <t>嘉穂郡桂川町</t>
  </si>
  <si>
    <t>24092539</t>
  </si>
  <si>
    <t>24028346</t>
  </si>
  <si>
    <t>たじり整形外科・胃腸科医院　</t>
  </si>
  <si>
    <t>京都郡苅田町</t>
  </si>
  <si>
    <t>24039721</t>
  </si>
  <si>
    <t>医療法人松風海　内藤クリニック</t>
  </si>
  <si>
    <t>医療法人　弓削クリニック</t>
  </si>
  <si>
    <t>24083045</t>
  </si>
  <si>
    <t>医療法人山下医院</t>
  </si>
  <si>
    <t>24040497</t>
  </si>
  <si>
    <t>医療法人さかい内科呼吸器科医院　</t>
  </si>
  <si>
    <t>24022587</t>
  </si>
  <si>
    <t>植田外科胃腸科医院　</t>
  </si>
  <si>
    <t>24004011</t>
  </si>
  <si>
    <t>橋川整形外科医院</t>
  </si>
  <si>
    <t>24066743</t>
  </si>
  <si>
    <t>医療法人孝友会せいてつ眼科医院　</t>
  </si>
  <si>
    <t>三潴郡大木町</t>
  </si>
  <si>
    <t>24067984</t>
  </si>
  <si>
    <t>村岡外科医院</t>
  </si>
  <si>
    <t>24028943</t>
  </si>
  <si>
    <t>坂本内科医院</t>
  </si>
  <si>
    <t>24010786</t>
  </si>
  <si>
    <t>医療法人東翔会ひがしはら整形外科医院</t>
  </si>
  <si>
    <t>24015062</t>
  </si>
  <si>
    <t>産科婦人科　渡辺レディースクリニック</t>
  </si>
  <si>
    <t>24085452</t>
  </si>
  <si>
    <t>黒川医院</t>
  </si>
  <si>
    <t>24066860</t>
  </si>
  <si>
    <t>医療法人　愛明会　もりぞの内科　</t>
  </si>
  <si>
    <t>24064992</t>
  </si>
  <si>
    <t>華笑クリニック　</t>
  </si>
  <si>
    <t>24005304</t>
  </si>
  <si>
    <t>とばたクリニック</t>
  </si>
  <si>
    <t>24013767</t>
  </si>
  <si>
    <t>福岡浦添クリニック　</t>
  </si>
  <si>
    <t>24090357</t>
  </si>
  <si>
    <t>福井クリニック　</t>
  </si>
  <si>
    <t>24005566</t>
  </si>
  <si>
    <t>医療法人柳川滋恵会　甲斐田医院　</t>
  </si>
  <si>
    <t>24022363</t>
  </si>
  <si>
    <t>江頭整形外科医院</t>
  </si>
  <si>
    <t>24076384</t>
  </si>
  <si>
    <t>栗田耳鼻咽喉科気管食道科医院　</t>
  </si>
  <si>
    <t>24068772</t>
  </si>
  <si>
    <t>まなべ産婦人科医院　</t>
  </si>
  <si>
    <t>24039248</t>
  </si>
  <si>
    <t>医療法人柏愛会林整形外科医院</t>
  </si>
  <si>
    <t>24048204</t>
  </si>
  <si>
    <t>浦野整形外科医院</t>
  </si>
  <si>
    <t>24024343</t>
  </si>
  <si>
    <t>医療法人石橋整形外科医院</t>
  </si>
  <si>
    <t>24056775</t>
  </si>
  <si>
    <t>古野セントマリアクリニック　</t>
  </si>
  <si>
    <t>24012542</t>
  </si>
  <si>
    <t>医療法人井本クリニック　</t>
  </si>
  <si>
    <t>24056102</t>
  </si>
  <si>
    <t>久留米中央田中医院　</t>
  </si>
  <si>
    <t>24015859</t>
  </si>
  <si>
    <t>淡河医院</t>
  </si>
  <si>
    <t>24026604</t>
  </si>
  <si>
    <t>24028404</t>
  </si>
  <si>
    <t>あきた産科婦人科クリニック　</t>
  </si>
  <si>
    <t>24090021</t>
  </si>
  <si>
    <t>医療法人　牟田口整形外科医院</t>
  </si>
  <si>
    <t>24062435</t>
  </si>
  <si>
    <t>24028410</t>
  </si>
  <si>
    <t>入江内科小児科医院　</t>
  </si>
  <si>
    <t>24054807</t>
  </si>
  <si>
    <t>猿渡整形外科医院</t>
  </si>
  <si>
    <t>24033848</t>
  </si>
  <si>
    <t>医療法人恵有会森山整形外科院</t>
  </si>
  <si>
    <t>24090005</t>
  </si>
  <si>
    <t>医療法人にしごおり医院　</t>
  </si>
  <si>
    <t>24004947</t>
  </si>
  <si>
    <t>国民健康保険福智町立コスモス診療所</t>
  </si>
  <si>
    <t>田川郡福智町</t>
  </si>
  <si>
    <t>医療法人　亀山整形外科医院　</t>
  </si>
  <si>
    <t>24084590</t>
  </si>
  <si>
    <t>稲築愛恵医院</t>
  </si>
  <si>
    <t>24099967</t>
  </si>
  <si>
    <t>医療法人青天会　ひろた産婦人科クリニック</t>
  </si>
  <si>
    <t>24063155</t>
  </si>
  <si>
    <t>24028149</t>
  </si>
  <si>
    <t>飯塚腎クリニック</t>
  </si>
  <si>
    <t>24040655</t>
  </si>
  <si>
    <t>医療法人社団EJ会　中間メディカル　</t>
  </si>
  <si>
    <t>24061052</t>
  </si>
  <si>
    <t>医療法人　裕和会　おおやぶクリニック</t>
  </si>
  <si>
    <t>24091112</t>
  </si>
  <si>
    <t>医療法人ならはら整形外科医院</t>
  </si>
  <si>
    <t>24063201</t>
  </si>
  <si>
    <t>医療法人春日医院</t>
  </si>
  <si>
    <t>24023948</t>
  </si>
  <si>
    <t>医療法人北野三清会石田医院　</t>
  </si>
  <si>
    <t>24034478</t>
  </si>
  <si>
    <t>医療法人光生会かなざわクリニック</t>
  </si>
  <si>
    <t>24099664</t>
  </si>
  <si>
    <t>清川歯科口腔外科クリニック　</t>
  </si>
  <si>
    <t>24002473</t>
  </si>
  <si>
    <t>清川歯科口腔外科クリニック</t>
  </si>
  <si>
    <t>24028436</t>
  </si>
  <si>
    <t>医療法人ふじい眼科クリニック</t>
  </si>
  <si>
    <t>24091842</t>
  </si>
  <si>
    <t>医療法人海洋会　あおいクリニック</t>
  </si>
  <si>
    <t>24004060</t>
  </si>
  <si>
    <t>あおいクリニック</t>
  </si>
  <si>
    <t>24028438</t>
  </si>
  <si>
    <t>医療法人奥医院　</t>
  </si>
  <si>
    <t>24007300</t>
  </si>
  <si>
    <t>（医）睦月会　堀整形外科麻酔科クリニック</t>
  </si>
  <si>
    <t>24081414</t>
  </si>
  <si>
    <t>医療法人山本医院</t>
  </si>
  <si>
    <t>大木整形・リハビリ医院　</t>
  </si>
  <si>
    <t>24074337</t>
  </si>
  <si>
    <t>医療法人宗像セントラルクリニック</t>
  </si>
  <si>
    <t>24075035</t>
  </si>
  <si>
    <t>医療法人虎野門会　野口整形外科医院　</t>
  </si>
  <si>
    <t>24016502</t>
  </si>
  <si>
    <t>医療法人　小倉中央診療所</t>
  </si>
  <si>
    <t>24080569</t>
  </si>
  <si>
    <t>医療法人みたむらクリニック　</t>
  </si>
  <si>
    <t>24050791</t>
  </si>
  <si>
    <t>医療法人みたむらクリニック</t>
  </si>
  <si>
    <t>24028451</t>
  </si>
  <si>
    <t>藤本産婦人科医院</t>
  </si>
  <si>
    <t>24074438</t>
  </si>
  <si>
    <t>青葉レディースクリニック</t>
  </si>
  <si>
    <t>24009005</t>
  </si>
  <si>
    <t>24028453</t>
  </si>
  <si>
    <t>田中産婦人科医院</t>
  </si>
  <si>
    <t>24044570</t>
  </si>
  <si>
    <t>医療法人桑野整形外科医院</t>
  </si>
  <si>
    <t>24078128</t>
  </si>
  <si>
    <t>医療法人孫田整形外科医院</t>
  </si>
  <si>
    <t>24007456</t>
  </si>
  <si>
    <t>光明聖マリアクリニック　</t>
  </si>
  <si>
    <t>24076643</t>
  </si>
  <si>
    <t>医療法人　中山医院　</t>
  </si>
  <si>
    <t>24020282</t>
  </si>
  <si>
    <t>医療法人濱口産婦人科クリニック　</t>
  </si>
  <si>
    <t>24093710</t>
  </si>
  <si>
    <t>医療法人正薫会　上垣脳神経外科医院　</t>
  </si>
  <si>
    <t>24068930</t>
  </si>
  <si>
    <t>守永クリニック　</t>
  </si>
  <si>
    <t>24008952</t>
  </si>
  <si>
    <t>嘉村産婦人科医院</t>
  </si>
  <si>
    <t>24078740</t>
  </si>
  <si>
    <t>福山泌尿器科医院</t>
  </si>
  <si>
    <t>24017705</t>
  </si>
  <si>
    <t>まわたりウィメンズクリニック</t>
  </si>
  <si>
    <t>24052591</t>
  </si>
  <si>
    <t>医療法人　新堂産婦人科医院　</t>
  </si>
  <si>
    <t>24061300</t>
  </si>
  <si>
    <t>24079264</t>
  </si>
  <si>
    <t>医療法人産科婦人科宮原クリニック</t>
  </si>
  <si>
    <t>24071749</t>
  </si>
  <si>
    <t>医療法人壽仁会方城中央クリニック</t>
  </si>
  <si>
    <t>24064011</t>
  </si>
  <si>
    <t>医療法人いづみレディスクリニック</t>
  </si>
  <si>
    <t>24092157</t>
  </si>
  <si>
    <t>さくら整形外科リハビリテーション医院</t>
  </si>
  <si>
    <t>24002530</t>
  </si>
  <si>
    <t>医療法人幸雄会　古原医院</t>
  </si>
  <si>
    <t>24004240</t>
  </si>
  <si>
    <t>医療法人松本小児科医院　</t>
  </si>
  <si>
    <t>24054166</t>
  </si>
  <si>
    <t>医療法人田中医院</t>
  </si>
  <si>
    <t>24042114</t>
  </si>
  <si>
    <t>医療法人愛康内科医院</t>
  </si>
  <si>
    <t>24015815</t>
  </si>
  <si>
    <t>原クリニック</t>
  </si>
  <si>
    <t>24085092</t>
  </si>
  <si>
    <t>産科婦人科田崎クリニック</t>
  </si>
  <si>
    <t>24016131</t>
  </si>
  <si>
    <t>産科婦人科　田崎クリニック</t>
  </si>
  <si>
    <t>24028490</t>
  </si>
  <si>
    <t>医療法人ＳＳＣ坂口医院　</t>
  </si>
  <si>
    <t>24095655</t>
  </si>
  <si>
    <t>加来医院</t>
  </si>
  <si>
    <t>鞍手郡小竹町</t>
  </si>
  <si>
    <t>24000875</t>
  </si>
  <si>
    <t>24028492</t>
  </si>
  <si>
    <t>福岡ハートクリニック</t>
  </si>
  <si>
    <t>24065993</t>
  </si>
  <si>
    <t>医療法人聖心会　久能整形外科消化器科医院</t>
  </si>
  <si>
    <t>24038900</t>
  </si>
  <si>
    <t>医療法人　中山産婦人科医院　</t>
  </si>
  <si>
    <t>24093271</t>
  </si>
  <si>
    <t>小林レディースクリニック</t>
  </si>
  <si>
    <t>24013134</t>
  </si>
  <si>
    <t>医療法人富士見ケ丘内科循環器科医院　</t>
  </si>
  <si>
    <t>田川郡大任町</t>
  </si>
  <si>
    <t>24051882</t>
  </si>
  <si>
    <t>医療法人赤池協同医院</t>
  </si>
  <si>
    <t>24091790</t>
  </si>
  <si>
    <t>眼科鍋島医院</t>
  </si>
  <si>
    <t>24014803</t>
  </si>
  <si>
    <t>２４０２８５０８</t>
  </si>
  <si>
    <t>医療法人大庭医院</t>
  </si>
  <si>
    <t>24009054</t>
  </si>
  <si>
    <t>医療法人北城整形外科医院</t>
  </si>
  <si>
    <t>24030496</t>
  </si>
  <si>
    <t>三村眼科医院</t>
  </si>
  <si>
    <t>24085924</t>
  </si>
  <si>
    <t>徳永眼科医院</t>
  </si>
  <si>
    <t>24045908</t>
  </si>
  <si>
    <t>藤本整形外科医院</t>
  </si>
  <si>
    <t>24062727</t>
  </si>
  <si>
    <t>医療法人田中整形外科医院</t>
  </si>
  <si>
    <t>田川郡川崎町</t>
  </si>
  <si>
    <t>24097815</t>
  </si>
  <si>
    <t>医療法人　田中整形外科医院</t>
  </si>
  <si>
    <t>24028520</t>
  </si>
  <si>
    <t>医療法人おかべ泌尿器科皮フ科クリニック　</t>
  </si>
  <si>
    <t>24055101</t>
  </si>
  <si>
    <t>医療法人　おかべ泌尿器科皮フ科クリニック</t>
  </si>
  <si>
    <t>２４０２８５２２</t>
  </si>
  <si>
    <t>医療法人恒樹会なかしま眼科医院　</t>
  </si>
  <si>
    <t>24088804</t>
  </si>
  <si>
    <t>医療法人愛成会　東野産婦人科医院</t>
  </si>
  <si>
    <t>24080817</t>
  </si>
  <si>
    <t>医療法人山本外科医院</t>
  </si>
  <si>
    <t>24077352</t>
  </si>
  <si>
    <t>24028526</t>
  </si>
  <si>
    <t>医療法人健成会　鹿子生整形外科医院　</t>
  </si>
  <si>
    <t>24012340</t>
  </si>
  <si>
    <t>医療法人向坂眼科医院</t>
  </si>
  <si>
    <t>24017569</t>
  </si>
  <si>
    <t>医療法人　相生会　博多クリニック</t>
  </si>
  <si>
    <t>24089090</t>
  </si>
  <si>
    <t>石松内科医院</t>
  </si>
  <si>
    <t>24068004</t>
  </si>
  <si>
    <t>24027267</t>
  </si>
  <si>
    <t>医療法人梶山医院</t>
  </si>
  <si>
    <t>24054021</t>
  </si>
  <si>
    <t>医療法人尚生会　松口胃腸科・外科医院</t>
  </si>
  <si>
    <t>24044862</t>
  </si>
  <si>
    <t>医療法人　市田胃腸クリニック</t>
  </si>
  <si>
    <t>24096117</t>
  </si>
  <si>
    <t>24028542</t>
  </si>
  <si>
    <t>医療法人行橋クリニック　</t>
  </si>
  <si>
    <t>24092450</t>
  </si>
  <si>
    <t>林内科医院</t>
  </si>
  <si>
    <t>晴山会クリニック</t>
  </si>
  <si>
    <t>24099192</t>
  </si>
  <si>
    <t>龍眼科医院　</t>
  </si>
  <si>
    <t>24088703</t>
  </si>
  <si>
    <t>医療法人　舌間整形外科医院　</t>
  </si>
  <si>
    <t>24041072</t>
  </si>
  <si>
    <t>医療法人　高森整形外科・内科</t>
  </si>
  <si>
    <t>24052014</t>
  </si>
  <si>
    <t>くまクリニック　</t>
  </si>
  <si>
    <t>24097309</t>
  </si>
  <si>
    <t>なかむら産家医院</t>
  </si>
  <si>
    <t>24065180</t>
  </si>
  <si>
    <t>伊東レディースクリニック</t>
  </si>
  <si>
    <t>24078830</t>
  </si>
  <si>
    <t>医療法人西川整形外科医院</t>
  </si>
  <si>
    <t>24092180</t>
  </si>
  <si>
    <t>医療法人天信会あまがせ産婦人科　</t>
  </si>
  <si>
    <t>24013723</t>
  </si>
  <si>
    <t>医療法人みらい今立内科クリニック</t>
  </si>
  <si>
    <t>24075338</t>
  </si>
  <si>
    <t>西南泌尿器科クリニック　</t>
  </si>
  <si>
    <t>24008660</t>
  </si>
  <si>
    <t>医療法人社団　かもりクリニック　</t>
  </si>
  <si>
    <t>24087522</t>
  </si>
  <si>
    <t>嶋田内科</t>
  </si>
  <si>
    <t>24042590</t>
  </si>
  <si>
    <t>医療法人　桜クリニック　</t>
  </si>
  <si>
    <t>24058407</t>
  </si>
  <si>
    <t>医療法人眞帆会あかさやレディスクリニック</t>
  </si>
  <si>
    <t>24066833</t>
  </si>
  <si>
    <t>医療法人　眞帆会　あかさやレディスクリニック</t>
  </si>
  <si>
    <t>24028581</t>
  </si>
  <si>
    <t>医療法人杏東会　東原産婦人科医院</t>
  </si>
  <si>
    <t>24070760</t>
  </si>
  <si>
    <t>医療法人宗隆会上妻整形外科医院　</t>
  </si>
  <si>
    <t>24034104</t>
  </si>
  <si>
    <t>医療法人明仁会つづきクリニック　</t>
  </si>
  <si>
    <t>24052861</t>
  </si>
  <si>
    <t>医療法人光竹会　ごう脳神経外科クリニック</t>
  </si>
  <si>
    <t>筑紫郡那珂川町</t>
  </si>
  <si>
    <t>24060703</t>
  </si>
  <si>
    <t>医療法人金丸医院</t>
  </si>
  <si>
    <t>24068802</t>
  </si>
  <si>
    <t>いずみ産婦人科医院　</t>
  </si>
  <si>
    <t>24083630</t>
  </si>
  <si>
    <t>冨士本眼科医院　</t>
  </si>
  <si>
    <t>24029180</t>
  </si>
  <si>
    <t>久留米臨床薬理クリニック</t>
  </si>
  <si>
    <t>24008862</t>
  </si>
  <si>
    <t>医療法人アプライドバイオファーマテック　久留米臨床薬理クリニック</t>
  </si>
  <si>
    <t>24028600</t>
  </si>
  <si>
    <t>医療法人宮嶋外科内科医院</t>
  </si>
  <si>
    <t>24055718</t>
  </si>
  <si>
    <t>医療法人桑原産婦人科医院</t>
  </si>
  <si>
    <t>24018087</t>
  </si>
  <si>
    <t>医療法人慈母会　池田レディスクリニック　</t>
  </si>
  <si>
    <t>24064044</t>
  </si>
  <si>
    <t>医療法人三恵外科医院</t>
  </si>
  <si>
    <t>24073460</t>
  </si>
  <si>
    <t>医療法人　八田内科医院　</t>
  </si>
  <si>
    <t>24047922</t>
  </si>
  <si>
    <t>クリニックコスモ</t>
  </si>
  <si>
    <t>朝倉</t>
  </si>
  <si>
    <t>朝倉市</t>
  </si>
  <si>
    <t>24028145</t>
  </si>
  <si>
    <t>松本整形外科医院</t>
  </si>
  <si>
    <t>24020350</t>
  </si>
  <si>
    <t>富田産婦人科医院</t>
  </si>
  <si>
    <t>24000550</t>
  </si>
  <si>
    <t>医療法人末廣医院</t>
  </si>
  <si>
    <t>24041959</t>
  </si>
  <si>
    <t>医療法人ＳＳＣ坂口耳鼻咽喉科</t>
  </si>
  <si>
    <t>24024578</t>
  </si>
  <si>
    <t>医療法人朔夏会　さっか眼科医院　</t>
  </si>
  <si>
    <t>24003575</t>
  </si>
  <si>
    <t>医療法人竹田胃腸科外科医院　</t>
  </si>
  <si>
    <t>24049069</t>
  </si>
  <si>
    <t>医療法人東谷医院</t>
  </si>
  <si>
    <t>24042095</t>
  </si>
  <si>
    <t>医療法人石橋医院</t>
  </si>
  <si>
    <t>24010360</t>
  </si>
  <si>
    <t>医療法人浦田診療所</t>
  </si>
  <si>
    <t>ツジ胃腸内科医院</t>
  </si>
  <si>
    <t>24040565</t>
  </si>
  <si>
    <t>医療法人嘉武医院</t>
  </si>
  <si>
    <t>24045267</t>
  </si>
  <si>
    <t>医療法人　木村回生医院　</t>
  </si>
  <si>
    <t>24058531</t>
  </si>
  <si>
    <t>医療法人　森下産婦人科医院　</t>
  </si>
  <si>
    <t>24051242</t>
  </si>
  <si>
    <t>森下産婦人科医院</t>
  </si>
  <si>
    <t>24028637</t>
  </si>
  <si>
    <t>医療法人エンジェル会　永川産婦人科医院　</t>
  </si>
  <si>
    <t>24045537</t>
  </si>
  <si>
    <t>八木医院</t>
  </si>
  <si>
    <t>24030980</t>
  </si>
  <si>
    <t>医療法人志成会　祷若宮医院　</t>
  </si>
  <si>
    <t>宮若市</t>
  </si>
  <si>
    <t>24068996</t>
  </si>
  <si>
    <t>医療法人正慈会　草場内科循環器科医院</t>
  </si>
  <si>
    <t>24084552</t>
  </si>
  <si>
    <t>医療法人誠一会　上野医院</t>
  </si>
  <si>
    <t>24030234</t>
  </si>
  <si>
    <t>医療法人ガーデンヒルズウィメンズクリニック　</t>
  </si>
  <si>
    <t>24081964</t>
  </si>
  <si>
    <t>医療法人社団いしい　大手町クリニック</t>
  </si>
  <si>
    <t>24068611</t>
  </si>
  <si>
    <t>医療法人社団昭友会たなかクリニック　</t>
  </si>
  <si>
    <t>24099484</t>
  </si>
  <si>
    <t>医療法人　鯰田診療所</t>
  </si>
  <si>
    <t>24072212</t>
  </si>
  <si>
    <t>医療法人ぜんどうじ整形外科　</t>
  </si>
  <si>
    <t>24047078</t>
  </si>
  <si>
    <t>吉田外科整形外科医院</t>
  </si>
  <si>
    <t>24044402</t>
  </si>
  <si>
    <t>医療法人福井レディースクリニック</t>
  </si>
  <si>
    <t>24046639</t>
  </si>
  <si>
    <t>医療法人　福井レディースクリニック</t>
  </si>
  <si>
    <t>24028652</t>
  </si>
  <si>
    <t>医療法人悦可会　杉野眼科医院</t>
  </si>
  <si>
    <t>24082651</t>
  </si>
  <si>
    <t>医療法人社団　鍵山医院　</t>
  </si>
  <si>
    <t>24009807</t>
  </si>
  <si>
    <t>医療法人南谷レディースクリニック</t>
  </si>
  <si>
    <t>24093664</t>
  </si>
  <si>
    <t>医療法人志方医院</t>
  </si>
  <si>
    <t>糟屋郡久山町</t>
  </si>
  <si>
    <t>24046369</t>
  </si>
  <si>
    <t>24028661</t>
  </si>
  <si>
    <t>今村医院</t>
  </si>
  <si>
    <t>24085373</t>
  </si>
  <si>
    <t>24028662</t>
  </si>
  <si>
    <t>医療法人豊永会　久永内科皮膚科医院　</t>
  </si>
  <si>
    <t>24015196</t>
  </si>
  <si>
    <t>佐柳医院</t>
  </si>
  <si>
    <t>田川郡香春町</t>
  </si>
  <si>
    <t>24041140</t>
  </si>
  <si>
    <t>福岡労衛研健診センター</t>
  </si>
  <si>
    <t>24083731</t>
  </si>
  <si>
    <t>医療法人医和基会　金刀比羅診療所</t>
  </si>
  <si>
    <t>24095835</t>
  </si>
  <si>
    <t>医療法人　医和基会　金刀比羅診療所</t>
  </si>
  <si>
    <t>２４０２８６６９</t>
  </si>
  <si>
    <t>加藤田外科歯科医院　</t>
  </si>
  <si>
    <t>24056157</t>
  </si>
  <si>
    <t>九州大学先端医療イノベーションセンター　</t>
  </si>
  <si>
    <t>24038359</t>
  </si>
  <si>
    <t>医療法人甘木第一クリニック　</t>
  </si>
  <si>
    <t>24093215</t>
  </si>
  <si>
    <t>医療法人　西村泌尿器科　</t>
  </si>
  <si>
    <t>24027368</t>
  </si>
  <si>
    <t>医療法人オーエヌシー岡田脳神経外科医院　</t>
  </si>
  <si>
    <t>24006534</t>
  </si>
  <si>
    <t>医療法人大塚産婦人科クリニック　</t>
  </si>
  <si>
    <t>24094407</t>
  </si>
  <si>
    <t>やましたクリニック　</t>
  </si>
  <si>
    <t>24039114</t>
  </si>
  <si>
    <t>医療法人梅谷外科胃腸科医院　</t>
  </si>
  <si>
    <t>鞍手郡鞍手町</t>
  </si>
  <si>
    <t>24082404</t>
  </si>
  <si>
    <t>医療法人　神戸整形外科医院　</t>
  </si>
  <si>
    <t>24032544</t>
  </si>
  <si>
    <t>医療法人木村眼科医院</t>
  </si>
  <si>
    <t>24078896</t>
  </si>
  <si>
    <t>医療法人西尾産婦人科医院</t>
  </si>
  <si>
    <t>24012496</t>
  </si>
  <si>
    <t>角田整形外科医院</t>
  </si>
  <si>
    <t>24069713</t>
  </si>
  <si>
    <t>24028686</t>
  </si>
  <si>
    <t>しのざきクリニック　</t>
  </si>
  <si>
    <t>24080648</t>
  </si>
  <si>
    <t>天神クリニック　</t>
  </si>
  <si>
    <t>24023083</t>
  </si>
  <si>
    <t>葉医院　</t>
  </si>
  <si>
    <t>24064268</t>
  </si>
  <si>
    <t>医療法人　Ｙ＆Ｋ　かい整形外科医院　</t>
  </si>
  <si>
    <t>24068851</t>
  </si>
  <si>
    <t>医療法人　廣石眼科医院　</t>
  </si>
  <si>
    <t>24048653</t>
  </si>
  <si>
    <t>医療法人養真堂　産婦人科筑紫クリニック　</t>
  </si>
  <si>
    <t>24097673</t>
  </si>
  <si>
    <t>医療法人　養真堂　産婦人科　筑紫クリニック</t>
    <phoneticPr fontId="4"/>
  </si>
  <si>
    <t>24028695</t>
    <phoneticPr fontId="4"/>
  </si>
  <si>
    <t>医療法人スマイル会酒井整形外科医院　</t>
  </si>
  <si>
    <t>24096896</t>
  </si>
  <si>
    <t>医療法人スマイル会酒井整形外科医院</t>
  </si>
  <si>
    <t>24028696</t>
  </si>
  <si>
    <t>医療法人小林外科</t>
  </si>
  <si>
    <t>24035727</t>
  </si>
  <si>
    <t>医療法人　道生会　山崎産婦人科小児科医院</t>
  </si>
  <si>
    <t>糟屋郡宇美町</t>
  </si>
  <si>
    <t>24004510</t>
  </si>
  <si>
    <t>医療法人道生会山﨑産婦人科小児科医院</t>
    <phoneticPr fontId="4"/>
  </si>
  <si>
    <t>２４０２８７０３</t>
    <phoneticPr fontId="4"/>
  </si>
  <si>
    <t>笠外科胃腸科医院</t>
  </si>
  <si>
    <t>24065982</t>
  </si>
  <si>
    <t>河野産婦人科医院</t>
  </si>
  <si>
    <t>24053547</t>
  </si>
  <si>
    <t>医療法人　吉田クリニック</t>
  </si>
  <si>
    <t>24066945</t>
  </si>
  <si>
    <t>倉員医院</t>
  </si>
  <si>
    <t>24095783</t>
  </si>
  <si>
    <t>医療法人　はでやま眼科クリニック</t>
  </si>
  <si>
    <t>24074742</t>
  </si>
  <si>
    <t>医療法人岩本内科医院</t>
  </si>
  <si>
    <t>24085160</t>
  </si>
  <si>
    <t>医療法人和香会　ぶぜん眼科クリニック</t>
  </si>
  <si>
    <t>24038012</t>
  </si>
  <si>
    <t>落合脳神経外科医院　</t>
  </si>
  <si>
    <t>24091202</t>
  </si>
  <si>
    <t>藤産婦人科医院　</t>
  </si>
  <si>
    <t>糟屋郡篠栗町</t>
  </si>
  <si>
    <t>24002495</t>
  </si>
  <si>
    <t>藤産婦人科医院</t>
  </si>
  <si>
    <t>24028717</t>
  </si>
  <si>
    <t xml:space="preserve">医療法人堺整形外科医院　福岡糖質制限クリニック </t>
  </si>
  <si>
    <t>24048114</t>
  </si>
  <si>
    <t>重藤外科医院</t>
  </si>
  <si>
    <t>24047810</t>
  </si>
  <si>
    <t>松股会ＯＺＵＭＩクリニック　</t>
  </si>
  <si>
    <t>24004644</t>
  </si>
  <si>
    <t>医療法人惺光会　行橋南眼科　</t>
  </si>
  <si>
    <t>24045313</t>
  </si>
  <si>
    <t>医療法人盛和会　神代医院</t>
  </si>
  <si>
    <t>24065168</t>
  </si>
  <si>
    <t>古賀医院</t>
  </si>
  <si>
    <t>24017895</t>
  </si>
  <si>
    <t>山口整形外科医院</t>
  </si>
  <si>
    <t>24012586</t>
  </si>
  <si>
    <t>医療法人さのウィメンズクリニック</t>
  </si>
  <si>
    <t>24029641</t>
  </si>
  <si>
    <t>24028732</t>
  </si>
  <si>
    <t>医療法人　さとう産婦人科</t>
  </si>
  <si>
    <t>24023645</t>
  </si>
  <si>
    <t>福嶋眼科医院</t>
  </si>
  <si>
    <t>24081391</t>
  </si>
  <si>
    <t>医療法人知足産婦人科医院</t>
  </si>
  <si>
    <t>24023724</t>
  </si>
  <si>
    <t>森山内科</t>
  </si>
  <si>
    <t>24086996</t>
  </si>
  <si>
    <t>24028743</t>
  </si>
  <si>
    <t>永野外科胃腸科医院　</t>
  </si>
  <si>
    <t>24000310</t>
  </si>
  <si>
    <t>医療法人田原整形外科医院</t>
  </si>
  <si>
    <t>24074304</t>
  </si>
  <si>
    <t>医療法人内藤整形外科医院</t>
  </si>
  <si>
    <t>24013303</t>
  </si>
  <si>
    <t>医療法人神原クリニック　</t>
  </si>
  <si>
    <t>24007906</t>
  </si>
  <si>
    <t>医療法人中尾小児科医院　</t>
  </si>
  <si>
    <t>24061805</t>
  </si>
  <si>
    <t>西内科循環器科医院　</t>
  </si>
  <si>
    <t>24098865</t>
  </si>
  <si>
    <t>福智町立方城診療所</t>
  </si>
  <si>
    <t>福智町立　方城診療所</t>
  </si>
  <si>
    <t>２４０２８７５８</t>
  </si>
  <si>
    <t>医療法人コロプロクリニック　</t>
  </si>
  <si>
    <t>24036010</t>
  </si>
  <si>
    <t>医療法人　発心会　井星医院</t>
  </si>
  <si>
    <t>24050342</t>
  </si>
  <si>
    <t>高崎小児科医院　</t>
  </si>
  <si>
    <t>24013284</t>
  </si>
  <si>
    <t>有吉産婦人科医院</t>
  </si>
  <si>
    <t>24024860</t>
  </si>
  <si>
    <t>山口内科医院</t>
  </si>
  <si>
    <t>24062143</t>
  </si>
  <si>
    <t>医療法人　森整形外科医院</t>
  </si>
  <si>
    <t>24035413</t>
  </si>
  <si>
    <t>医療法人くわの眼科医院</t>
  </si>
  <si>
    <t>24028765</t>
  </si>
  <si>
    <t>医療法人山形内科医院</t>
  </si>
  <si>
    <t>24035637</t>
  </si>
  <si>
    <t>医療法人泰然会　青山整形外科医院</t>
  </si>
  <si>
    <t>24043771</t>
  </si>
  <si>
    <t>医療法人　池田内科外科医院　</t>
  </si>
  <si>
    <t>24056045</t>
  </si>
  <si>
    <t>医療法人　池田内科外科医院</t>
  </si>
  <si>
    <t>24028769</t>
  </si>
  <si>
    <t>福岡バースクリニック</t>
  </si>
  <si>
    <t>24092719</t>
  </si>
  <si>
    <t>24028771</t>
  </si>
  <si>
    <t>医療法人飯田クリニック　</t>
  </si>
  <si>
    <t>24090627</t>
  </si>
  <si>
    <t>医療法人　飯田クリニック</t>
  </si>
  <si>
    <t>24028774</t>
  </si>
  <si>
    <t>石橋外科胃腸科医院　</t>
  </si>
  <si>
    <t>24007030</t>
  </si>
  <si>
    <t>のみやま整形外科クリニック　</t>
  </si>
  <si>
    <t>24073741</t>
  </si>
  <si>
    <t>イリスモリウイメンズ</t>
  </si>
  <si>
    <t>24082954</t>
  </si>
  <si>
    <t>医療法人　耳納日高整形外科医院　</t>
  </si>
  <si>
    <t>24095723</t>
  </si>
  <si>
    <t>医療法人兼行医院</t>
  </si>
  <si>
    <t>24039961</t>
  </si>
  <si>
    <t>桑原整形外科医院</t>
  </si>
  <si>
    <t>24032982</t>
  </si>
  <si>
    <t>24028788</t>
  </si>
  <si>
    <t>医療法人古賀整形外科医院</t>
  </si>
  <si>
    <t>24001461</t>
  </si>
  <si>
    <t>医療法人恵愛会　西村クリニック　</t>
  </si>
  <si>
    <t>24056405</t>
  </si>
  <si>
    <t>医療法人恵愛会　西村クリニック</t>
  </si>
  <si>
    <t>２４０２８７９６</t>
  </si>
  <si>
    <t>医療法人西本内科医院</t>
  </si>
  <si>
    <t>24005757</t>
  </si>
  <si>
    <t>医療法人矢野医院</t>
  </si>
  <si>
    <t>24005203</t>
  </si>
  <si>
    <t>とみおかレディースクリニック</t>
  </si>
  <si>
    <t>24067328</t>
  </si>
  <si>
    <t>医療法人　聖和クリニック</t>
  </si>
  <si>
    <t>24046628</t>
  </si>
  <si>
    <t>医療法人別府外科医院</t>
  </si>
  <si>
    <t>24001254</t>
  </si>
  <si>
    <t>医療法人和田整形外科医院</t>
  </si>
  <si>
    <t>24055011</t>
  </si>
  <si>
    <t>医療法人　和田整形外科医院</t>
  </si>
  <si>
    <t>24028804</t>
  </si>
  <si>
    <t>医療法人平塚医院</t>
  </si>
  <si>
    <t>24078229</t>
  </si>
  <si>
    <t>医療法人社団村山循環器科内科医院</t>
  </si>
  <si>
    <t>24035806</t>
  </si>
  <si>
    <t>医療法人　愛生会　馬渡産婦人科医院　</t>
  </si>
  <si>
    <t>24084585</t>
  </si>
  <si>
    <t>医療法人 愛生会 馬渡産婦人科医院</t>
  </si>
  <si>
    <t>24028808</t>
  </si>
  <si>
    <t>医療法人菅井眼科麻酔科医院　</t>
  </si>
  <si>
    <t>24000152</t>
  </si>
  <si>
    <t>牛島産婦人科医院</t>
  </si>
  <si>
    <t>24051141</t>
  </si>
  <si>
    <t>翁産婦人科医院　</t>
  </si>
  <si>
    <t>24018829</t>
  </si>
  <si>
    <t>医療法人産婦人科・麻酔科すどうクリニック</t>
  </si>
  <si>
    <t>24030111</t>
  </si>
  <si>
    <t>直方・鞍手広域市町村圏事務組合休日等急患センター</t>
  </si>
  <si>
    <t>24075350</t>
  </si>
  <si>
    <t>２４０２８８１６</t>
  </si>
  <si>
    <t>医療法人佐孝会佐々木外科医院</t>
  </si>
  <si>
    <t>24018559</t>
  </si>
  <si>
    <t>水巻クリニック　</t>
  </si>
  <si>
    <t>24079842</t>
  </si>
  <si>
    <t>おごう外科胃腸科</t>
  </si>
  <si>
    <t>24068633</t>
  </si>
  <si>
    <t>医療法人府川医院</t>
  </si>
  <si>
    <t>24010764</t>
  </si>
  <si>
    <t>産科・婦人科あらきクリニック</t>
  </si>
  <si>
    <t>24030564</t>
  </si>
  <si>
    <t>福嶋クリニック　</t>
  </si>
  <si>
    <t>24050410</t>
  </si>
  <si>
    <t>医療法人　安田整形外科医院　</t>
  </si>
  <si>
    <t>24043827</t>
  </si>
  <si>
    <t>医療法人　安田整形外科　形成外科医院</t>
  </si>
  <si>
    <t>24028826</t>
  </si>
  <si>
    <t>椎名マタニティクリニック</t>
  </si>
  <si>
    <t>24007210</t>
  </si>
  <si>
    <t>栗林皮膚泌尿器科医院</t>
  </si>
  <si>
    <t>24009391</t>
  </si>
  <si>
    <t>医療法人藤井整形外科内科医院</t>
  </si>
  <si>
    <t>朝倉郡筑前町</t>
  </si>
  <si>
    <t>24059862</t>
  </si>
  <si>
    <t>小嶺外科胃腸科医院　</t>
  </si>
  <si>
    <t>24080020</t>
  </si>
  <si>
    <t>医療法人慈心会　あさの葉レディースクリニック</t>
  </si>
  <si>
    <t>24086592</t>
  </si>
  <si>
    <t>医療法人徳永外科医院</t>
  </si>
  <si>
    <t>24076474</t>
  </si>
  <si>
    <t>医療法人　徳永外科医院</t>
  </si>
  <si>
    <t>24028834</t>
  </si>
  <si>
    <t>医療法人おおた胃腸科Ｓクリニック</t>
  </si>
  <si>
    <t>24022969</t>
  </si>
  <si>
    <t>医療法人　あきよし外科胃腸科医院</t>
  </si>
  <si>
    <t>24043580</t>
  </si>
  <si>
    <t>医療法人　産科・婦人科みやじまクリニック</t>
  </si>
  <si>
    <t>24052917</t>
  </si>
  <si>
    <t>医療法人　産科・婦人科　みやじまクリニック</t>
  </si>
  <si>
    <t>24028840</t>
  </si>
  <si>
    <t>井上産婦人科医院</t>
  </si>
  <si>
    <t>24037000</t>
  </si>
  <si>
    <t>権丈産婦人科医院</t>
  </si>
  <si>
    <t>24037954</t>
  </si>
  <si>
    <t>権丈産婦人科医院</t>
    <phoneticPr fontId="4"/>
  </si>
  <si>
    <t>24028843</t>
    <phoneticPr fontId="4"/>
  </si>
  <si>
    <t>おだクリニック日帰り手術外科</t>
  </si>
  <si>
    <t>24098562</t>
  </si>
  <si>
    <t>医療法人　太田脳神経外科医院</t>
  </si>
  <si>
    <t>24095509</t>
  </si>
  <si>
    <t>泌尿器科Ｃ．Ｕ．クリニック　</t>
  </si>
  <si>
    <t>24093972</t>
  </si>
  <si>
    <t>医療法人宗産婦人科医院　</t>
  </si>
  <si>
    <t>24071884</t>
  </si>
  <si>
    <t>医療法人壽光会蒲池医院　</t>
  </si>
  <si>
    <t>24038791</t>
  </si>
  <si>
    <t>医療法人壽光会蒲池医院</t>
  </si>
  <si>
    <t>２４０２８８５７</t>
  </si>
  <si>
    <t>重岡胃腸科外科医院　</t>
  </si>
  <si>
    <t>24023487</t>
  </si>
  <si>
    <t>松隈産婦人科クリニック　</t>
  </si>
  <si>
    <t>24049003</t>
  </si>
  <si>
    <t>医療法人真心会むらやま泌尿器科クリニック</t>
  </si>
  <si>
    <t>24081436</t>
  </si>
  <si>
    <t>山崎リゾートクリニック　</t>
  </si>
  <si>
    <t>24065203</t>
  </si>
  <si>
    <t>医療法人輝松会　まつお内科クリニック</t>
  </si>
  <si>
    <t>24005904</t>
  </si>
  <si>
    <t>医療法人　須恵外科胃腸科医院</t>
  </si>
  <si>
    <t>糟屋郡須恵町</t>
  </si>
  <si>
    <t>24022600</t>
  </si>
  <si>
    <t>医療法人　文正会　須恵外科胃腸科医院</t>
    <phoneticPr fontId="4"/>
  </si>
  <si>
    <t>24028868</t>
    <phoneticPr fontId="4"/>
  </si>
  <si>
    <t>医療法人燦宗会どい内科クリニック</t>
  </si>
  <si>
    <t>24009492</t>
  </si>
  <si>
    <t>岡部内科循環器科</t>
  </si>
  <si>
    <t>24078582</t>
  </si>
  <si>
    <t>産科婦人科大橋医院　</t>
  </si>
  <si>
    <t>24018515</t>
  </si>
  <si>
    <t>産科婦人科　大橋医院</t>
  </si>
  <si>
    <t>24028876</t>
  </si>
  <si>
    <t>殿町医院</t>
  </si>
  <si>
    <t>24013565</t>
  </si>
  <si>
    <t>大庭医院</t>
  </si>
  <si>
    <t>田尻外科胃腸科医院　</t>
  </si>
  <si>
    <t>24032645</t>
  </si>
  <si>
    <t>医療法人蛭崎整形外科医院</t>
  </si>
  <si>
    <t>小森クリニック　</t>
  </si>
  <si>
    <t>24025014</t>
  </si>
  <si>
    <t>ありよしレディースクリニック</t>
  </si>
  <si>
    <t>24091291</t>
  </si>
  <si>
    <t>医療法人境泌尿器科医院</t>
  </si>
  <si>
    <t>24062053</t>
  </si>
  <si>
    <t>医療法人城野産婦人科クリニック　</t>
  </si>
  <si>
    <t>24005225</t>
  </si>
  <si>
    <t>医療法人　城野産婦人科クリニック</t>
  </si>
  <si>
    <t>24028888</t>
  </si>
  <si>
    <t>渋谷レディースクリニック</t>
  </si>
  <si>
    <t>24051972</t>
  </si>
  <si>
    <t>医療法人愛の会　きしもとクリニック　</t>
  </si>
  <si>
    <t>24059783</t>
  </si>
  <si>
    <t>医療法人　みちおかレディースクリニック　</t>
  </si>
  <si>
    <t>24082055</t>
  </si>
  <si>
    <t>中央歯科・口腔外科クリニック</t>
  </si>
  <si>
    <t>24063177</t>
  </si>
  <si>
    <t>医療法人萱島外科</t>
  </si>
  <si>
    <t>24001524</t>
  </si>
  <si>
    <t>医療法人沖重医院</t>
  </si>
  <si>
    <t>24012654</t>
  </si>
  <si>
    <t>24028905</t>
  </si>
  <si>
    <t>久原内科医院</t>
  </si>
  <si>
    <t>24027649</t>
  </si>
  <si>
    <t>エンゼル・マタニティークリニック</t>
  </si>
  <si>
    <t>24021081</t>
  </si>
  <si>
    <t>さがら整形外科　</t>
  </si>
  <si>
    <t>24025232</t>
  </si>
  <si>
    <t>医療法人　菅井整形外科医院　</t>
  </si>
  <si>
    <t>24071592</t>
  </si>
  <si>
    <t>下野クリニック　</t>
  </si>
  <si>
    <t>24039983</t>
  </si>
  <si>
    <t>下野クリニック</t>
  </si>
  <si>
    <t>24028910</t>
  </si>
  <si>
    <t>まつだ泌尿器科医院　</t>
  </si>
  <si>
    <t>24086206</t>
  </si>
  <si>
    <t>医療法人石本医院</t>
  </si>
  <si>
    <t>24097433</t>
  </si>
  <si>
    <t>医療法人社団響会　香川医院　</t>
  </si>
  <si>
    <t>24060949</t>
  </si>
  <si>
    <t>こが整形外科クリニック　</t>
  </si>
  <si>
    <t>24086772</t>
  </si>
  <si>
    <t>医療法人江上内科クリニック　</t>
  </si>
  <si>
    <t>24010434</t>
  </si>
  <si>
    <t>医療法人健悠会田坂医院　</t>
  </si>
  <si>
    <t>24067801</t>
  </si>
  <si>
    <t>医療法人　平田外科診療所</t>
  </si>
  <si>
    <t>24015972</t>
  </si>
  <si>
    <t>医療法人白髭会　足達消化器科・整形外科医院　</t>
  </si>
  <si>
    <t>24031767</t>
  </si>
  <si>
    <t>医療法人下村小児科医院　</t>
  </si>
  <si>
    <t>24098715</t>
  </si>
  <si>
    <t>医療法人白石整形外科医院</t>
  </si>
  <si>
    <t>24045212</t>
  </si>
  <si>
    <t>医療法人社団大岩外科医院</t>
  </si>
  <si>
    <t>24034265</t>
  </si>
  <si>
    <t>白井内科医院</t>
  </si>
  <si>
    <t>24098401</t>
  </si>
  <si>
    <t>医療法人荒牧整形外科医院</t>
  </si>
  <si>
    <t>24064482</t>
  </si>
  <si>
    <t>医療法人梶原内科医院</t>
  </si>
  <si>
    <t>24023162</t>
  </si>
  <si>
    <t>医療法人　梶原内科医院</t>
  </si>
  <si>
    <t>24028934</t>
  </si>
  <si>
    <t>医療法人恵清会　岡田医院</t>
  </si>
  <si>
    <t>24085025</t>
  </si>
  <si>
    <t>医療法人　惠清会　岡田医院</t>
  </si>
  <si>
    <t>24028935</t>
  </si>
  <si>
    <t>医療法人後藤クリニック　</t>
  </si>
  <si>
    <t>24039871</t>
  </si>
  <si>
    <t>24060646</t>
  </si>
  <si>
    <t>医療法人政裕会　ときつ医院　</t>
  </si>
  <si>
    <t>24070816</t>
  </si>
  <si>
    <t>医療法人いわさクリニック</t>
  </si>
  <si>
    <t>24081492</t>
  </si>
  <si>
    <t>24028944</t>
  </si>
  <si>
    <t>セントマザー産婦人科医院</t>
  </si>
  <si>
    <t>24083326</t>
  </si>
  <si>
    <t>24028946</t>
  </si>
  <si>
    <t>櫻井医院</t>
  </si>
  <si>
    <t>24081098</t>
  </si>
  <si>
    <t>医療法人高野胃腸科医院　</t>
  </si>
  <si>
    <t>24030351</t>
  </si>
  <si>
    <t>医療法人正明会　諸岡整形外科クリニック　</t>
  </si>
  <si>
    <t>24061074</t>
  </si>
  <si>
    <t>医療法人正明会　諸岡整形外科クリニック</t>
  </si>
  <si>
    <t>24028951</t>
  </si>
  <si>
    <t>病院からの早期退院患者の在宅・介護施設への受け渡し機能</t>
    <phoneticPr fontId="4"/>
  </si>
  <si>
    <t>専門医療を担って病院の役割を補完する機能</t>
    <phoneticPr fontId="4"/>
  </si>
  <si>
    <t>緊急時に対応する機能</t>
    <phoneticPr fontId="4"/>
  </si>
  <si>
    <t>在宅医療の拠点としての機能</t>
    <phoneticPr fontId="4"/>
  </si>
  <si>
    <t>終末期医療を担う機能</t>
    <phoneticPr fontId="4"/>
  </si>
  <si>
    <t>いずれにも該当しない</t>
    <phoneticPr fontId="4"/>
  </si>
  <si>
    <t>休棟中</t>
    <rPh sb="0" eb="1">
      <t>キュウ</t>
    </rPh>
    <rPh sb="1" eb="2">
      <t>トウ</t>
    </rPh>
    <rPh sb="2" eb="3">
      <t>チュウ</t>
    </rPh>
    <phoneticPr fontId="4"/>
  </si>
  <si>
    <t>医療機能</t>
    <rPh sb="0" eb="2">
      <t>イリョウ</t>
    </rPh>
    <rPh sb="2" eb="4">
      <t>キノウ</t>
    </rPh>
    <phoneticPr fontId="4"/>
  </si>
  <si>
    <t>2016（平成28）年７月１日時点の機能</t>
    <phoneticPr fontId="6"/>
  </si>
  <si>
    <t>11．在宅療養支援診療所の届出の○有（無印）無(91)</t>
    <phoneticPr fontId="4"/>
  </si>
  <si>
    <t>11．在宅療養支援診療所の届出の有無(91)</t>
    <phoneticPr fontId="4"/>
  </si>
  <si>
    <t>　</t>
    <phoneticPr fontId="4"/>
  </si>
  <si>
    <t>医療法人エスダブリューシー　真田産婦人科麻酔科クリニック</t>
    <phoneticPr fontId="4"/>
  </si>
  <si>
    <t>24028063</t>
    <phoneticPr fontId="4"/>
  </si>
  <si>
    <t>1</t>
    <phoneticPr fontId="4"/>
  </si>
  <si>
    <t>2</t>
    <phoneticPr fontId="4"/>
  </si>
  <si>
    <t>3</t>
    <phoneticPr fontId="4"/>
  </si>
  <si>
    <t>医療法人　あんのうクリニック</t>
    <phoneticPr fontId="4"/>
  </si>
  <si>
    <t>２４０２８３２６</t>
    <phoneticPr fontId="4"/>
  </si>
  <si>
    <t>1</t>
    <phoneticPr fontId="4"/>
  </si>
  <si>
    <t>4</t>
    <phoneticPr fontId="4"/>
  </si>
  <si>
    <t>2</t>
    <phoneticPr fontId="4"/>
  </si>
  <si>
    <t>3</t>
    <phoneticPr fontId="4"/>
  </si>
  <si>
    <t>24028397</t>
    <phoneticPr fontId="4"/>
  </si>
  <si>
    <t>6</t>
    <phoneticPr fontId="4"/>
  </si>
  <si>
    <t>入江内科小児科医院</t>
    <phoneticPr fontId="4"/>
  </si>
  <si>
    <t>24028412</t>
    <phoneticPr fontId="4"/>
  </si>
  <si>
    <t>5</t>
    <phoneticPr fontId="4"/>
  </si>
  <si>
    <t>福岡ハートクリニック</t>
    <phoneticPr fontId="4"/>
  </si>
  <si>
    <t>24028494</t>
    <phoneticPr fontId="4"/>
  </si>
  <si>
    <t>2</t>
    <phoneticPr fontId="4"/>
  </si>
  <si>
    <t>5</t>
    <phoneticPr fontId="4"/>
  </si>
  <si>
    <t>7</t>
    <phoneticPr fontId="4"/>
  </si>
  <si>
    <t>3</t>
    <phoneticPr fontId="4"/>
  </si>
  <si>
    <t>医療法人社団かもりクリニック</t>
    <phoneticPr fontId="4"/>
  </si>
  <si>
    <t>24028577</t>
    <phoneticPr fontId="4"/>
  </si>
  <si>
    <t>1</t>
    <phoneticPr fontId="4"/>
  </si>
  <si>
    <t>4</t>
    <phoneticPr fontId="4"/>
  </si>
  <si>
    <t>九州大学先端医療イノベーションセンター</t>
    <phoneticPr fontId="4"/>
  </si>
  <si>
    <t>24028671</t>
    <phoneticPr fontId="4"/>
  </si>
  <si>
    <t>医療法人神戸整形外科医院</t>
    <phoneticPr fontId="4"/>
  </si>
  <si>
    <t>24028681</t>
    <phoneticPr fontId="4"/>
  </si>
  <si>
    <t>永野外科胃腸科医院</t>
    <phoneticPr fontId="4"/>
  </si>
  <si>
    <t>24028746</t>
    <phoneticPr fontId="4"/>
  </si>
  <si>
    <t>医療法人内藤整形外科医院</t>
    <phoneticPr fontId="4"/>
  </si>
  <si>
    <t>24028748</t>
    <phoneticPr fontId="4"/>
  </si>
  <si>
    <t>医療法人健悠会　田坂医院</t>
    <phoneticPr fontId="4"/>
  </si>
  <si>
    <t>24028921</t>
    <phoneticPr fontId="4"/>
  </si>
  <si>
    <t>医療法人　髙野胃腸科</t>
    <phoneticPr fontId="4"/>
  </si>
  <si>
    <t>24028949</t>
    <phoneticPr fontId="4"/>
  </si>
  <si>
    <t>医療法人相生会　ピーエスクリニック</t>
    <phoneticPr fontId="4"/>
  </si>
  <si>
    <t>24028153</t>
    <phoneticPr fontId="4"/>
  </si>
  <si>
    <t>1</t>
    <phoneticPr fontId="4"/>
  </si>
  <si>
    <t>2</t>
    <phoneticPr fontId="4"/>
  </si>
  <si>
    <t>3</t>
    <phoneticPr fontId="4"/>
  </si>
  <si>
    <t>6</t>
    <phoneticPr fontId="4"/>
  </si>
  <si>
    <t>7</t>
    <phoneticPr fontId="4"/>
  </si>
  <si>
    <t>医療法人ながら医院</t>
    <phoneticPr fontId="4"/>
  </si>
  <si>
    <t>24028178</t>
    <phoneticPr fontId="4"/>
  </si>
  <si>
    <t>4</t>
    <phoneticPr fontId="4"/>
  </si>
  <si>
    <t>5</t>
    <phoneticPr fontId="4"/>
  </si>
  <si>
    <t>医療法人梅野小児内科医院</t>
    <phoneticPr fontId="4"/>
  </si>
  <si>
    <t>24028179</t>
    <phoneticPr fontId="4"/>
  </si>
  <si>
    <t>医療法人　柏愛会　林整形外科医院</t>
    <phoneticPr fontId="4"/>
  </si>
  <si>
    <t>24028392</t>
    <phoneticPr fontId="4"/>
  </si>
  <si>
    <t>嘉村産婦人科医院</t>
    <phoneticPr fontId="4"/>
  </si>
  <si>
    <t>24028469</t>
    <phoneticPr fontId="4"/>
  </si>
  <si>
    <t>医療法人幸雄会　古原医院</t>
    <phoneticPr fontId="4"/>
  </si>
  <si>
    <t>24028482</t>
    <phoneticPr fontId="4"/>
  </si>
  <si>
    <t>博多おおぞらクリニック</t>
    <phoneticPr fontId="4"/>
  </si>
  <si>
    <t>24028496</t>
    <phoneticPr fontId="4"/>
  </si>
  <si>
    <t>徳永眼科医院</t>
    <phoneticPr fontId="4"/>
  </si>
  <si>
    <t>24028513</t>
    <phoneticPr fontId="4"/>
  </si>
  <si>
    <t>医療法人相生会博多クリニック</t>
    <phoneticPr fontId="4"/>
  </si>
  <si>
    <t>24028531</t>
    <phoneticPr fontId="4"/>
  </si>
  <si>
    <t>くまクリニック</t>
    <phoneticPr fontId="4"/>
  </si>
  <si>
    <t>24028556</t>
    <phoneticPr fontId="4"/>
  </si>
  <si>
    <t>医療法人悦可会杉野眼科医院</t>
    <phoneticPr fontId="4"/>
  </si>
  <si>
    <t>24028655</t>
    <phoneticPr fontId="4"/>
  </si>
  <si>
    <t>福甲会　やましたクリニック</t>
    <phoneticPr fontId="4"/>
  </si>
  <si>
    <t>24028679</t>
    <phoneticPr fontId="4"/>
  </si>
  <si>
    <t>山口整形外科医院</t>
    <phoneticPr fontId="4"/>
  </si>
  <si>
    <t>24028731</t>
    <phoneticPr fontId="4"/>
  </si>
  <si>
    <t>中尾小児科医院</t>
    <phoneticPr fontId="4"/>
  </si>
  <si>
    <t>24028755</t>
    <phoneticPr fontId="4"/>
  </si>
  <si>
    <t>福嶋クリニック</t>
    <phoneticPr fontId="4"/>
  </si>
  <si>
    <t>24028825</t>
    <phoneticPr fontId="4"/>
  </si>
  <si>
    <t>薬院ひ尿器科医院</t>
    <phoneticPr fontId="4"/>
  </si>
  <si>
    <t>14028352</t>
    <phoneticPr fontId="4"/>
  </si>
  <si>
    <t>医療法人社団清和会　はちすが産婦人科小児科医院</t>
    <phoneticPr fontId="4"/>
  </si>
  <si>
    <t>24028023</t>
    <phoneticPr fontId="4"/>
  </si>
  <si>
    <t>6</t>
    <phoneticPr fontId="4"/>
  </si>
  <si>
    <t>植木外科クリニック</t>
    <phoneticPr fontId="4"/>
  </si>
  <si>
    <t>24028088</t>
    <phoneticPr fontId="4"/>
  </si>
  <si>
    <t>医療法人高橋医院福岡天神メンタルクリニック</t>
    <phoneticPr fontId="4"/>
  </si>
  <si>
    <t>２４０２８１７６</t>
    <phoneticPr fontId="4"/>
  </si>
  <si>
    <t>医療法人恵臣会　吉村内科</t>
    <phoneticPr fontId="4"/>
  </si>
  <si>
    <t>24028188</t>
    <phoneticPr fontId="4"/>
  </si>
  <si>
    <t>河野耳鼻咽喉科 Ear Surgi Clinic</t>
    <phoneticPr fontId="4"/>
  </si>
  <si>
    <t>24028243</t>
    <phoneticPr fontId="4"/>
  </si>
  <si>
    <t>森レディースクリニック</t>
    <phoneticPr fontId="4"/>
  </si>
  <si>
    <t>24028295</t>
    <phoneticPr fontId="4"/>
  </si>
  <si>
    <t>医療法人久保田産婦人科医院</t>
    <phoneticPr fontId="4"/>
  </si>
  <si>
    <t>24028310</t>
    <phoneticPr fontId="4"/>
  </si>
  <si>
    <t>福岡浦添クリニック</t>
    <phoneticPr fontId="4"/>
  </si>
  <si>
    <t>24028383</t>
    <phoneticPr fontId="4"/>
  </si>
  <si>
    <t>守永クリニック</t>
    <phoneticPr fontId="4"/>
  </si>
  <si>
    <t>24028467</t>
    <phoneticPr fontId="4"/>
  </si>
  <si>
    <t>医療法人　愛成会　東野産婦人科医院</t>
    <phoneticPr fontId="4"/>
  </si>
  <si>
    <t>24028525</t>
    <phoneticPr fontId="4"/>
  </si>
  <si>
    <t>医療法人梶山医院</t>
    <phoneticPr fontId="4"/>
  </si>
  <si>
    <t>24028540</t>
    <phoneticPr fontId="4"/>
  </si>
  <si>
    <t>松本整形外科医院</t>
    <phoneticPr fontId="4"/>
  </si>
  <si>
    <t>24028609</t>
    <phoneticPr fontId="4"/>
  </si>
  <si>
    <t>ガーデンヒルズウィメンズクリニック</t>
    <phoneticPr fontId="4"/>
  </si>
  <si>
    <t>24028643</t>
    <phoneticPr fontId="4"/>
  </si>
  <si>
    <t>しのざきクリニック</t>
    <phoneticPr fontId="4"/>
  </si>
  <si>
    <t>24028688</t>
    <phoneticPr fontId="4"/>
  </si>
  <si>
    <t>医療法人セルレアイリスモリウイメンズ</t>
    <phoneticPr fontId="4"/>
  </si>
  <si>
    <t>24028783</t>
    <phoneticPr fontId="4"/>
  </si>
  <si>
    <t>医）別府外科医院</t>
    <phoneticPr fontId="4"/>
  </si>
  <si>
    <t>24028803</t>
    <phoneticPr fontId="4"/>
  </si>
  <si>
    <t>おだクリニック日帰り手術外科</t>
    <phoneticPr fontId="4"/>
  </si>
  <si>
    <t>24028844</t>
    <phoneticPr fontId="4"/>
  </si>
  <si>
    <t>大庭医院</t>
    <phoneticPr fontId="4"/>
  </si>
  <si>
    <t>24028878</t>
    <phoneticPr fontId="4"/>
  </si>
  <si>
    <t>中央歯科・口腔外科クリニック</t>
    <phoneticPr fontId="4"/>
  </si>
  <si>
    <t>24028894</t>
    <phoneticPr fontId="4"/>
  </si>
  <si>
    <t>医療法人　萱島外科</t>
    <phoneticPr fontId="4"/>
  </si>
  <si>
    <t>24001524</t>
    <phoneticPr fontId="4"/>
  </si>
  <si>
    <t>医療法人　後藤クリニック</t>
    <phoneticPr fontId="4"/>
  </si>
  <si>
    <t>24028937</t>
    <phoneticPr fontId="4"/>
  </si>
  <si>
    <t>医療法人　ふくだ内科循環器・糖尿病内科</t>
    <phoneticPr fontId="4"/>
  </si>
  <si>
    <t>２４０２８００８</t>
    <phoneticPr fontId="4"/>
  </si>
  <si>
    <t>医療法人くろかわみちこ小児科クリニック</t>
    <phoneticPr fontId="4"/>
  </si>
  <si>
    <t>24028093</t>
    <phoneticPr fontId="4"/>
  </si>
  <si>
    <t>医療法人　髙橋医院　大平寺の森クリニック</t>
    <phoneticPr fontId="4"/>
  </si>
  <si>
    <t>24028100</t>
    <phoneticPr fontId="4"/>
  </si>
  <si>
    <t>医療法人　堺整形外科医院　福岡スポーツクリニック</t>
    <phoneticPr fontId="4"/>
  </si>
  <si>
    <t>24028114</t>
    <phoneticPr fontId="4"/>
  </si>
  <si>
    <t>医療法人　野口整形外科・外科医院</t>
    <phoneticPr fontId="4"/>
  </si>
  <si>
    <t>24028137</t>
    <phoneticPr fontId="4"/>
  </si>
  <si>
    <t>医療法人社団　西田内科消化器科医院</t>
    <phoneticPr fontId="4"/>
  </si>
  <si>
    <t>24028220</t>
    <phoneticPr fontId="4"/>
  </si>
  <si>
    <t>医療法人　大石整形外科・眼科クリニック</t>
    <phoneticPr fontId="4"/>
  </si>
  <si>
    <t>24028231</t>
    <phoneticPr fontId="4"/>
  </si>
  <si>
    <t>医療法人　南島整形外科</t>
    <phoneticPr fontId="4"/>
  </si>
  <si>
    <t>24028285</t>
    <phoneticPr fontId="4"/>
  </si>
  <si>
    <t>華笑クリニック</t>
    <phoneticPr fontId="4"/>
  </si>
  <si>
    <t>24028378</t>
    <phoneticPr fontId="4"/>
  </si>
  <si>
    <t>医療法人光生会かなざわクリニック</t>
    <phoneticPr fontId="4"/>
  </si>
  <si>
    <t>24028434</t>
    <phoneticPr fontId="4"/>
  </si>
  <si>
    <t>労衛研健診センター</t>
    <phoneticPr fontId="4"/>
  </si>
  <si>
    <t>24028667</t>
    <phoneticPr fontId="4"/>
  </si>
  <si>
    <t>医療法人　堺整形外科医院　福岡糖質制限クリニック</t>
    <phoneticPr fontId="4"/>
  </si>
  <si>
    <t>24028719</t>
    <phoneticPr fontId="4"/>
  </si>
  <si>
    <t>医療法人社団村山循環器科内科医院</t>
    <phoneticPr fontId="4"/>
  </si>
  <si>
    <t>24028807</t>
    <phoneticPr fontId="4"/>
  </si>
  <si>
    <t>医療法人　府川医院</t>
    <phoneticPr fontId="4"/>
  </si>
  <si>
    <t>24028821</t>
    <phoneticPr fontId="4"/>
  </si>
  <si>
    <t>椎名マタニティクリニック</t>
    <phoneticPr fontId="4"/>
  </si>
  <si>
    <t>24028827</t>
    <phoneticPr fontId="4"/>
  </si>
  <si>
    <t>医療法人渋谷レディーズクリニック</t>
    <phoneticPr fontId="4"/>
  </si>
  <si>
    <t>24028890</t>
    <phoneticPr fontId="4"/>
  </si>
  <si>
    <t>医療法人長野醫院　長野産婦人科クリニック</t>
    <phoneticPr fontId="4"/>
  </si>
  <si>
    <t>24028078</t>
    <phoneticPr fontId="4"/>
  </si>
  <si>
    <t>森本医院</t>
    <phoneticPr fontId="4"/>
  </si>
  <si>
    <t>24028121</t>
    <phoneticPr fontId="4"/>
  </si>
  <si>
    <t>医療法人社団　天佑会　きむらしろうクリニック</t>
    <phoneticPr fontId="4"/>
  </si>
  <si>
    <t>24028124</t>
    <phoneticPr fontId="4"/>
  </si>
  <si>
    <t>分山眼科医院</t>
    <phoneticPr fontId="4"/>
  </si>
  <si>
    <t>24028125</t>
    <phoneticPr fontId="4"/>
  </si>
  <si>
    <t>医療法人三聖会　岸田内科医院</t>
    <phoneticPr fontId="4"/>
  </si>
  <si>
    <t>24028342</t>
    <phoneticPr fontId="4"/>
  </si>
  <si>
    <t>碇整形外科医院</t>
    <phoneticPr fontId="4"/>
  </si>
  <si>
    <t>２４０２８３４４</t>
    <phoneticPr fontId="4"/>
  </si>
  <si>
    <t>医療法人新堂産婦人科医院</t>
    <phoneticPr fontId="4"/>
  </si>
  <si>
    <t>24028474</t>
    <phoneticPr fontId="4"/>
  </si>
  <si>
    <t>医療法人尚生会　松口胃腸科外科医院</t>
    <phoneticPr fontId="4"/>
  </si>
  <si>
    <t>24028541</t>
    <phoneticPr fontId="4"/>
  </si>
  <si>
    <t>医療法人　高森整形外科・内科</t>
    <phoneticPr fontId="4"/>
  </si>
  <si>
    <t>24028555</t>
    <phoneticPr fontId="4"/>
  </si>
  <si>
    <t>医療法人ＳＳＣ　坂口耳鼻咽喉科</t>
    <phoneticPr fontId="4"/>
  </si>
  <si>
    <t>24028623</t>
    <phoneticPr fontId="4"/>
  </si>
  <si>
    <t>医療法人南谷レディースクリニック</t>
    <phoneticPr fontId="4"/>
  </si>
  <si>
    <t>24028659</t>
    <phoneticPr fontId="4"/>
  </si>
  <si>
    <t>高崎小児科医院</t>
    <phoneticPr fontId="4"/>
  </si>
  <si>
    <t>24028761</t>
    <phoneticPr fontId="4"/>
  </si>
  <si>
    <t>医療法人　輝松会　まつお内科クリニック</t>
    <phoneticPr fontId="4"/>
  </si>
  <si>
    <t>24028867</t>
    <phoneticPr fontId="4"/>
  </si>
  <si>
    <t>医療法人下村小児科医院</t>
    <phoneticPr fontId="4"/>
  </si>
  <si>
    <t>24028925</t>
    <phoneticPr fontId="4"/>
  </si>
  <si>
    <t>医療法人政裕会　ときつ医院</t>
    <phoneticPr fontId="4"/>
  </si>
  <si>
    <t>24028942</t>
    <phoneticPr fontId="4"/>
  </si>
  <si>
    <t>医療法人　堀之内胃腸科内科医院</t>
    <phoneticPr fontId="4"/>
  </si>
  <si>
    <t>24028076</t>
    <phoneticPr fontId="4"/>
  </si>
  <si>
    <t>古野セントマリアクリニック</t>
    <phoneticPr fontId="4"/>
  </si>
  <si>
    <t>24028396</t>
    <phoneticPr fontId="4"/>
  </si>
  <si>
    <t>原クリニック</t>
    <phoneticPr fontId="4"/>
  </si>
  <si>
    <t>２４０２８４８９</t>
    <phoneticPr fontId="4"/>
  </si>
  <si>
    <t>医療法人　西南泌尿器科クリニック</t>
    <phoneticPr fontId="4"/>
  </si>
  <si>
    <t>24028576</t>
    <phoneticPr fontId="4"/>
  </si>
  <si>
    <t>いずみ産婦人科医院</t>
    <phoneticPr fontId="4"/>
  </si>
  <si>
    <t>24028596</t>
    <phoneticPr fontId="4"/>
  </si>
  <si>
    <t>笠　外科胃腸内科医院</t>
    <phoneticPr fontId="4"/>
  </si>
  <si>
    <t>２４０２８７０４</t>
    <phoneticPr fontId="4"/>
  </si>
  <si>
    <t>医療法人　コロプロクリニック</t>
    <phoneticPr fontId="4"/>
  </si>
  <si>
    <t>２４０２８７５９</t>
    <phoneticPr fontId="4"/>
  </si>
  <si>
    <t>のみやま整形外科クリニック</t>
    <phoneticPr fontId="4"/>
  </si>
  <si>
    <t>24028782</t>
    <phoneticPr fontId="4"/>
  </si>
  <si>
    <t>おごう外科胃腸科</t>
    <phoneticPr fontId="4"/>
  </si>
  <si>
    <t>24028820</t>
    <phoneticPr fontId="4"/>
  </si>
  <si>
    <t>医療法人真心会　むらやま泌尿器科クリニック</t>
    <phoneticPr fontId="4"/>
  </si>
  <si>
    <t>24028863</t>
    <phoneticPr fontId="4"/>
  </si>
  <si>
    <t>エンゼル・マタニティークリニック</t>
    <phoneticPr fontId="4"/>
  </si>
  <si>
    <t>２４０２８９０７</t>
    <phoneticPr fontId="4"/>
  </si>
  <si>
    <t>医療法人三仁会フジタ内科消化器科医院</t>
    <phoneticPr fontId="4"/>
  </si>
  <si>
    <t>24028007</t>
    <phoneticPr fontId="4"/>
  </si>
  <si>
    <t>医療法人上月内科医院</t>
    <phoneticPr fontId="4"/>
  </si>
  <si>
    <t>24028009</t>
    <phoneticPr fontId="4"/>
  </si>
  <si>
    <t>重松クリニック</t>
    <phoneticPr fontId="4"/>
  </si>
  <si>
    <t>24028024</t>
    <phoneticPr fontId="4"/>
  </si>
  <si>
    <t>竹内産婦人科クリニック</t>
    <phoneticPr fontId="4"/>
  </si>
  <si>
    <t>24028054</t>
    <phoneticPr fontId="4"/>
  </si>
  <si>
    <t>医療法人健貢会　中山整形外科医院</t>
    <phoneticPr fontId="4"/>
  </si>
  <si>
    <t>24028102</t>
    <phoneticPr fontId="4"/>
  </si>
  <si>
    <t>医療法人石西整形外科医院</t>
    <phoneticPr fontId="4"/>
  </si>
  <si>
    <t>２４０２８１０９</t>
    <phoneticPr fontId="4"/>
  </si>
  <si>
    <t>山本外科胃腸科医院</t>
    <phoneticPr fontId="4"/>
  </si>
  <si>
    <t>24028139</t>
    <phoneticPr fontId="4"/>
  </si>
  <si>
    <t>福岡市立急患診療センター</t>
    <phoneticPr fontId="4"/>
  </si>
  <si>
    <t>24028171</t>
    <phoneticPr fontId="4"/>
  </si>
  <si>
    <t>黒田整形外科医院</t>
    <phoneticPr fontId="4"/>
  </si>
  <si>
    <t>24028177</t>
    <phoneticPr fontId="4"/>
  </si>
  <si>
    <t>医療法人大賀内科循環器科医院</t>
    <phoneticPr fontId="4"/>
  </si>
  <si>
    <t>24028233</t>
    <phoneticPr fontId="4"/>
  </si>
  <si>
    <t>医療法人脳神経外科クリニック高木</t>
    <phoneticPr fontId="4"/>
  </si>
  <si>
    <t>24028324</t>
    <phoneticPr fontId="4"/>
  </si>
  <si>
    <t>大木整形・リハビリ医院</t>
    <phoneticPr fontId="4"/>
  </si>
  <si>
    <t>24028443</t>
    <phoneticPr fontId="4"/>
  </si>
  <si>
    <t>医療法人　松本小児科医院</t>
    <phoneticPr fontId="4"/>
  </si>
  <si>
    <t>24028484</t>
    <phoneticPr fontId="4"/>
  </si>
  <si>
    <t>医療法人明仁会つづきクリニック</t>
    <phoneticPr fontId="4"/>
  </si>
  <si>
    <t>24028591</t>
    <phoneticPr fontId="4"/>
  </si>
  <si>
    <t>三恵外科医院</t>
    <phoneticPr fontId="4"/>
  </si>
  <si>
    <t>24028606</t>
    <phoneticPr fontId="4"/>
  </si>
  <si>
    <t>医療法人　八田内科医院</t>
    <phoneticPr fontId="4"/>
  </si>
  <si>
    <t>24028607</t>
    <phoneticPr fontId="4"/>
  </si>
  <si>
    <t>医療法人盛和会　神代医院</t>
    <phoneticPr fontId="4"/>
  </si>
  <si>
    <t>24028727</t>
    <phoneticPr fontId="4"/>
  </si>
  <si>
    <t>山口内科医院</t>
    <phoneticPr fontId="4"/>
  </si>
  <si>
    <t>24028763</t>
    <phoneticPr fontId="4"/>
  </si>
  <si>
    <t>医療法人白石整形外科医院</t>
    <phoneticPr fontId="4"/>
  </si>
  <si>
    <t>24028928</t>
    <phoneticPr fontId="4"/>
  </si>
  <si>
    <t>医療法人　田中クリニック</t>
    <phoneticPr fontId="4"/>
  </si>
  <si>
    <t>24028940</t>
    <phoneticPr fontId="4"/>
  </si>
  <si>
    <t>医療法人　波多江外科医院</t>
    <phoneticPr fontId="4"/>
  </si>
  <si>
    <t>24028026</t>
    <phoneticPr fontId="4"/>
  </si>
  <si>
    <t>1</t>
    <phoneticPr fontId="4"/>
  </si>
  <si>
    <t>4</t>
    <phoneticPr fontId="4"/>
  </si>
  <si>
    <t>2</t>
    <phoneticPr fontId="4"/>
  </si>
  <si>
    <t>5</t>
    <phoneticPr fontId="4"/>
  </si>
  <si>
    <t>医療法人奥小児科医院</t>
    <phoneticPr fontId="4"/>
  </si>
  <si>
    <t>24028098</t>
    <phoneticPr fontId="4"/>
  </si>
  <si>
    <t>6</t>
    <phoneticPr fontId="4"/>
  </si>
  <si>
    <t>宮内内科循環器科</t>
    <phoneticPr fontId="4"/>
  </si>
  <si>
    <t>24028118</t>
    <phoneticPr fontId="4"/>
  </si>
  <si>
    <t>3</t>
    <phoneticPr fontId="4"/>
  </si>
  <si>
    <t>医療法人福生会フクヨ内科医院</t>
    <phoneticPr fontId="4"/>
  </si>
  <si>
    <t>24028149</t>
    <phoneticPr fontId="4"/>
  </si>
  <si>
    <t>医療法人順心会　中村循環器科心臓外科医院</t>
    <phoneticPr fontId="4"/>
  </si>
  <si>
    <t>24028306</t>
    <phoneticPr fontId="4"/>
  </si>
  <si>
    <t>医療法人才全会　伊都クリニック</t>
    <phoneticPr fontId="4"/>
  </si>
  <si>
    <t>24028313</t>
    <phoneticPr fontId="4"/>
  </si>
  <si>
    <t>医療法人　合屋産婦人科</t>
    <phoneticPr fontId="4"/>
  </si>
  <si>
    <t>24028338</t>
    <phoneticPr fontId="4"/>
  </si>
  <si>
    <t>医療法人奥医院</t>
    <phoneticPr fontId="4"/>
  </si>
  <si>
    <t>24028439</t>
    <phoneticPr fontId="4"/>
  </si>
  <si>
    <t>医療法人舌間整形外科医院</t>
    <phoneticPr fontId="4"/>
  </si>
  <si>
    <t>24028551</t>
    <phoneticPr fontId="4"/>
  </si>
  <si>
    <t>医療法人社団　昭友会　たなかクリニック</t>
    <phoneticPr fontId="4"/>
  </si>
  <si>
    <t>２４０２８６４６</t>
    <phoneticPr fontId="4"/>
  </si>
  <si>
    <t>医療法人　太田脳神経外科医院</t>
    <phoneticPr fontId="4"/>
  </si>
  <si>
    <t>24028851</t>
    <phoneticPr fontId="4"/>
  </si>
  <si>
    <t>医療法人　中山内科胃腸科医院</t>
    <phoneticPr fontId="4"/>
  </si>
  <si>
    <t>24028020</t>
    <phoneticPr fontId="4"/>
  </si>
  <si>
    <t>医療法人　植田脳神経外科医院</t>
    <phoneticPr fontId="4"/>
  </si>
  <si>
    <t>24028240</t>
    <phoneticPr fontId="4"/>
  </si>
  <si>
    <t>医療法人　亀山整形外科医院</t>
    <phoneticPr fontId="4"/>
  </si>
  <si>
    <t>24028417</t>
    <phoneticPr fontId="4"/>
  </si>
  <si>
    <t>医療法人　Y＆K　かい整形外科医院</t>
    <phoneticPr fontId="4"/>
  </si>
  <si>
    <t>24028692</t>
    <phoneticPr fontId="4"/>
  </si>
  <si>
    <t>医療法人社団　大岩外科医院</t>
    <phoneticPr fontId="4"/>
  </si>
  <si>
    <t>24028929</t>
    <phoneticPr fontId="4"/>
  </si>
  <si>
    <t>医療法人　恵和中央クリニック</t>
    <phoneticPr fontId="4"/>
  </si>
  <si>
    <t>２４０２８０１２</t>
    <phoneticPr fontId="4"/>
  </si>
  <si>
    <t>7</t>
    <phoneticPr fontId="4"/>
  </si>
  <si>
    <t>宗像地区急患センター</t>
    <phoneticPr fontId="4"/>
  </si>
  <si>
    <t>24028017</t>
    <phoneticPr fontId="4"/>
  </si>
  <si>
    <t>渡辺整形外科医院</t>
    <phoneticPr fontId="4"/>
  </si>
  <si>
    <t>24028030</t>
    <phoneticPr fontId="4"/>
  </si>
  <si>
    <t>東郷外科医院</t>
    <phoneticPr fontId="4"/>
  </si>
  <si>
    <t>24028209</t>
    <phoneticPr fontId="4"/>
  </si>
  <si>
    <t>医療法人　ふじい眼科クリニック</t>
    <phoneticPr fontId="4"/>
  </si>
  <si>
    <t>２４０２８４３７</t>
    <phoneticPr fontId="4"/>
  </si>
  <si>
    <t>医療法人宗像セントラルクリニック</t>
    <phoneticPr fontId="4"/>
  </si>
  <si>
    <t>24028444</t>
    <phoneticPr fontId="4"/>
  </si>
  <si>
    <t>医療法人　慈心会　あさの葉レディースクリニック</t>
    <phoneticPr fontId="4"/>
  </si>
  <si>
    <t>24028833</t>
    <phoneticPr fontId="4"/>
  </si>
  <si>
    <t>ありよしレディースクリニック</t>
    <phoneticPr fontId="4"/>
  </si>
  <si>
    <t>24028885</t>
    <phoneticPr fontId="4"/>
  </si>
  <si>
    <t>医療法人福間諏訪クリニック</t>
    <phoneticPr fontId="4"/>
  </si>
  <si>
    <t>24028065</t>
    <phoneticPr fontId="4"/>
  </si>
  <si>
    <t>医療法人中島外科医院</t>
    <phoneticPr fontId="4"/>
  </si>
  <si>
    <t>24028132</t>
    <phoneticPr fontId="4"/>
  </si>
  <si>
    <t>石田レディースクリニック</t>
    <phoneticPr fontId="4"/>
  </si>
  <si>
    <t>24028241</t>
    <phoneticPr fontId="4"/>
  </si>
  <si>
    <t>上田医院</t>
    <phoneticPr fontId="4"/>
  </si>
  <si>
    <t>24028248</t>
    <phoneticPr fontId="4"/>
  </si>
  <si>
    <t>医療法人恒樹会　なかしま眼科医院</t>
    <phoneticPr fontId="4"/>
  </si>
  <si>
    <t>24028523</t>
    <phoneticPr fontId="4"/>
  </si>
  <si>
    <t>医療法人林内科医院</t>
    <phoneticPr fontId="4"/>
  </si>
  <si>
    <t>24028545</t>
    <phoneticPr fontId="4"/>
  </si>
  <si>
    <t>医療法人　宗隆会　上妻整形外科医院</t>
    <phoneticPr fontId="4"/>
  </si>
  <si>
    <t>24028590</t>
    <phoneticPr fontId="4"/>
  </si>
  <si>
    <t>医療法人荒牧整形外科医院</t>
    <phoneticPr fontId="4"/>
  </si>
  <si>
    <t>24028931</t>
    <phoneticPr fontId="4"/>
  </si>
  <si>
    <t>早瀬川医院</t>
    <phoneticPr fontId="4"/>
  </si>
  <si>
    <t>24028214</t>
    <phoneticPr fontId="4"/>
  </si>
  <si>
    <t>医療法人）山本医院</t>
    <phoneticPr fontId="4"/>
  </si>
  <si>
    <t>24028442</t>
    <phoneticPr fontId="4"/>
  </si>
  <si>
    <t>医療法人北城整形外科医院</t>
    <phoneticPr fontId="4"/>
  </si>
  <si>
    <t>24028510</t>
    <phoneticPr fontId="4"/>
  </si>
  <si>
    <t>医）エンジェル会　永川産婦人医院</t>
    <phoneticPr fontId="4"/>
  </si>
  <si>
    <t>24028638</t>
    <phoneticPr fontId="4"/>
  </si>
  <si>
    <t>加藤田外科歯科医院</t>
    <phoneticPr fontId="4"/>
  </si>
  <si>
    <t>24028670</t>
    <phoneticPr fontId="4"/>
  </si>
  <si>
    <t>医療法人西尾産婦人科医院</t>
    <phoneticPr fontId="4"/>
  </si>
  <si>
    <t>24028683</t>
    <phoneticPr fontId="4"/>
  </si>
  <si>
    <t>医療法人西本内科医院</t>
    <phoneticPr fontId="4"/>
  </si>
  <si>
    <t>24028798</t>
    <phoneticPr fontId="4"/>
  </si>
  <si>
    <t>医療法人燦宗会　どい内科クリニック</t>
    <phoneticPr fontId="4"/>
  </si>
  <si>
    <t>24028874</t>
    <phoneticPr fontId="4"/>
  </si>
  <si>
    <t>中村整形外科医院</t>
    <phoneticPr fontId="4"/>
  </si>
  <si>
    <t>24028025</t>
    <phoneticPr fontId="4"/>
  </si>
  <si>
    <t>医療法人マインド伊原春日クリニック　</t>
    <phoneticPr fontId="4"/>
  </si>
  <si>
    <t>医療法人マインド　伊原春日クリニック</t>
    <phoneticPr fontId="4"/>
  </si>
  <si>
    <t>24028277</t>
    <phoneticPr fontId="4"/>
  </si>
  <si>
    <t>医療法人いわみ肛門クリニック</t>
    <phoneticPr fontId="4"/>
  </si>
  <si>
    <t>24028292</t>
    <phoneticPr fontId="4"/>
  </si>
  <si>
    <t>医療法人小西第一病院　桑野整形外科医院</t>
    <phoneticPr fontId="4"/>
  </si>
  <si>
    <t>24028455</t>
    <phoneticPr fontId="4"/>
  </si>
  <si>
    <t>医療法人孫田整形外科医院</t>
    <phoneticPr fontId="4"/>
  </si>
  <si>
    <t>24028456</t>
    <phoneticPr fontId="4"/>
  </si>
  <si>
    <t>まわたりウィメンズクリニック</t>
    <phoneticPr fontId="4"/>
  </si>
  <si>
    <t>２４０２８４７２</t>
    <phoneticPr fontId="4"/>
  </si>
  <si>
    <t>たなか夏樹医院</t>
    <phoneticPr fontId="4"/>
  </si>
  <si>
    <t>24028079</t>
    <phoneticPr fontId="4"/>
  </si>
  <si>
    <t>まなべ産婦人科医院</t>
    <phoneticPr fontId="4"/>
  </si>
  <si>
    <t>24028391</t>
    <phoneticPr fontId="4"/>
  </si>
  <si>
    <t>医療法人桂雅会　毛利外科医院</t>
    <phoneticPr fontId="4"/>
  </si>
  <si>
    <t>24028476</t>
    <phoneticPr fontId="4"/>
  </si>
  <si>
    <t>医療法人天信会　あまがせ産婦人科</t>
    <phoneticPr fontId="4"/>
  </si>
  <si>
    <t>24028569</t>
    <phoneticPr fontId="4"/>
  </si>
  <si>
    <t>島本脳神経外科医院</t>
    <phoneticPr fontId="4"/>
  </si>
  <si>
    <t>24028006</t>
    <phoneticPr fontId="4"/>
  </si>
  <si>
    <t>医療法人　岩崎外科胃腸科医院</t>
    <phoneticPr fontId="4"/>
  </si>
  <si>
    <t>24028144</t>
    <phoneticPr fontId="4"/>
  </si>
  <si>
    <t>医療法人　健成会　鹿子生整形外科医院</t>
    <phoneticPr fontId="4"/>
  </si>
  <si>
    <t>２４０２８５２７</t>
    <phoneticPr fontId="4"/>
  </si>
  <si>
    <t>医療法人　西川整形外科医院</t>
    <phoneticPr fontId="4"/>
  </si>
  <si>
    <t>24028566</t>
    <phoneticPr fontId="4"/>
  </si>
  <si>
    <t>牛島産婦人科医院</t>
    <phoneticPr fontId="4"/>
  </si>
  <si>
    <t>２４０２８８１１</t>
    <phoneticPr fontId="4"/>
  </si>
  <si>
    <t>医療法人あきよし外科胃腸科医院</t>
    <phoneticPr fontId="4"/>
  </si>
  <si>
    <t>24028837</t>
    <phoneticPr fontId="4"/>
  </si>
  <si>
    <t>こが整形外科クリニック</t>
    <phoneticPr fontId="4"/>
  </si>
  <si>
    <t>24028917</t>
    <phoneticPr fontId="4"/>
  </si>
  <si>
    <t>医療法人　光竹会　ごう脳神経外科クリニック</t>
    <phoneticPr fontId="4"/>
  </si>
  <si>
    <t>２４０２８５９２</t>
    <phoneticPr fontId="4"/>
  </si>
  <si>
    <t>医療法人竹田胃腸科外科医院</t>
    <phoneticPr fontId="4"/>
  </si>
  <si>
    <t>24028626</t>
    <phoneticPr fontId="4"/>
  </si>
  <si>
    <t>クリニックコスモ</t>
    <phoneticPr fontId="4"/>
  </si>
  <si>
    <t>24028608</t>
    <phoneticPr fontId="4"/>
  </si>
  <si>
    <t>医療法人　富田産婦人科医院</t>
    <phoneticPr fontId="4"/>
  </si>
  <si>
    <t>24028614</t>
    <phoneticPr fontId="4"/>
  </si>
  <si>
    <t>医療法人甘木第一クリニック</t>
    <phoneticPr fontId="4"/>
  </si>
  <si>
    <t>24028673</t>
    <phoneticPr fontId="4"/>
  </si>
  <si>
    <t>福嶋眼科医院</t>
    <phoneticPr fontId="4"/>
  </si>
  <si>
    <t>24028737</t>
    <phoneticPr fontId="4"/>
  </si>
  <si>
    <t>栗林皮膚泌尿器科医院</t>
    <phoneticPr fontId="4"/>
  </si>
  <si>
    <t>24028828</t>
    <phoneticPr fontId="4"/>
  </si>
  <si>
    <t>医療法人藤井整形外科内科医院</t>
    <phoneticPr fontId="4"/>
  </si>
  <si>
    <t>24028830</t>
    <phoneticPr fontId="4"/>
  </si>
  <si>
    <t>医療法人天神ウイメンズクリニック</t>
    <phoneticPr fontId="4"/>
  </si>
  <si>
    <t>24028052</t>
    <phoneticPr fontId="4"/>
  </si>
  <si>
    <t>2</t>
    <phoneticPr fontId="4"/>
  </si>
  <si>
    <t>1</t>
    <phoneticPr fontId="4"/>
  </si>
  <si>
    <t>日高大腸肛門クリニック</t>
    <phoneticPr fontId="4"/>
  </si>
  <si>
    <t>24028071</t>
    <phoneticPr fontId="4"/>
  </si>
  <si>
    <t>3</t>
    <phoneticPr fontId="4"/>
  </si>
  <si>
    <t>医療法人吉武必尿器科医院</t>
    <phoneticPr fontId="4"/>
  </si>
  <si>
    <t>24028086</t>
    <phoneticPr fontId="4"/>
  </si>
  <si>
    <t>5</t>
    <phoneticPr fontId="4"/>
  </si>
  <si>
    <t>医療法人深川レディスクリニック</t>
    <phoneticPr fontId="4"/>
  </si>
  <si>
    <t>24028090</t>
    <phoneticPr fontId="4"/>
  </si>
  <si>
    <t>医療法人孝友会　槇眼科医院</t>
    <phoneticPr fontId="4"/>
  </si>
  <si>
    <t>24028105</t>
    <phoneticPr fontId="4"/>
  </si>
  <si>
    <t>牛嶋内科医院</t>
    <phoneticPr fontId="4"/>
  </si>
  <si>
    <t>24028127</t>
    <phoneticPr fontId="4"/>
  </si>
  <si>
    <t>4</t>
    <phoneticPr fontId="4"/>
  </si>
  <si>
    <t>林眼科医院</t>
    <phoneticPr fontId="4"/>
  </si>
  <si>
    <t>24028194</t>
    <phoneticPr fontId="4"/>
  </si>
  <si>
    <t>河田産婦人科</t>
    <phoneticPr fontId="4"/>
  </si>
  <si>
    <t>24028216</t>
    <phoneticPr fontId="4"/>
  </si>
  <si>
    <t>医療法人末田眼科</t>
    <phoneticPr fontId="4"/>
  </si>
  <si>
    <t>24028242</t>
    <phoneticPr fontId="4"/>
  </si>
  <si>
    <t>医療法人　松尾内科医院</t>
    <phoneticPr fontId="4"/>
  </si>
  <si>
    <t>24028330</t>
    <phoneticPr fontId="4"/>
  </si>
  <si>
    <t>医療法人松風海　内藤クリニック</t>
    <phoneticPr fontId="4"/>
  </si>
  <si>
    <t>24028349</t>
    <phoneticPr fontId="4"/>
  </si>
  <si>
    <t>村岡外科医院</t>
    <phoneticPr fontId="4"/>
  </si>
  <si>
    <t>24028362</t>
    <phoneticPr fontId="4"/>
  </si>
  <si>
    <t>産科婦人科　渡辺レディースクリニック</t>
    <phoneticPr fontId="4"/>
  </si>
  <si>
    <t>24028370</t>
    <phoneticPr fontId="4"/>
  </si>
  <si>
    <t>久留米中央田中医院</t>
    <phoneticPr fontId="4"/>
  </si>
  <si>
    <t>24028402</t>
    <phoneticPr fontId="4"/>
  </si>
  <si>
    <t>6</t>
    <phoneticPr fontId="4"/>
  </si>
  <si>
    <t>猿渡整形外科医院</t>
    <phoneticPr fontId="4"/>
  </si>
  <si>
    <t>24028413</t>
    <phoneticPr fontId="4"/>
  </si>
  <si>
    <t>医療法人恵有会　森山整形外科院</t>
    <phoneticPr fontId="4"/>
  </si>
  <si>
    <t>24028414</t>
    <phoneticPr fontId="4"/>
  </si>
  <si>
    <t>医）にしごおり医院</t>
    <phoneticPr fontId="4"/>
  </si>
  <si>
    <t>24028415</t>
    <phoneticPr fontId="4"/>
  </si>
  <si>
    <t>医療法人ならはら整形外科医院</t>
    <phoneticPr fontId="4"/>
  </si>
  <si>
    <t>24028428</t>
    <phoneticPr fontId="4"/>
  </si>
  <si>
    <t>医療法人北野三清会石田医院</t>
    <phoneticPr fontId="4"/>
  </si>
  <si>
    <t>24028432</t>
    <phoneticPr fontId="4"/>
  </si>
  <si>
    <t>7</t>
    <phoneticPr fontId="4"/>
  </si>
  <si>
    <t>医療法人産科・婦人科宮原クリニック</t>
    <phoneticPr fontId="4"/>
  </si>
  <si>
    <t>24028477</t>
    <phoneticPr fontId="4"/>
  </si>
  <si>
    <t>医療法人いづみレディスクリニック</t>
    <phoneticPr fontId="4"/>
  </si>
  <si>
    <t>24028480</t>
    <phoneticPr fontId="4"/>
  </si>
  <si>
    <t>医療法人　愛康内科医院</t>
    <phoneticPr fontId="4"/>
  </si>
  <si>
    <t>24028488</t>
    <phoneticPr fontId="4"/>
  </si>
  <si>
    <t>医療法人みらい今立内科クリニック</t>
    <phoneticPr fontId="4"/>
  </si>
  <si>
    <t>２４０２８５７５</t>
    <phoneticPr fontId="4"/>
  </si>
  <si>
    <t>ツジ胃腸内科医院</t>
    <phoneticPr fontId="4"/>
  </si>
  <si>
    <t>24028632</t>
    <phoneticPr fontId="4"/>
  </si>
  <si>
    <t>医療法人誠一会　上野医院</t>
    <phoneticPr fontId="4"/>
  </si>
  <si>
    <t>24028642</t>
    <phoneticPr fontId="4"/>
  </si>
  <si>
    <t>医療法人社団いしい　大手町クリニック</t>
    <phoneticPr fontId="4"/>
  </si>
  <si>
    <t>24028644</t>
    <phoneticPr fontId="4"/>
  </si>
  <si>
    <t>医療法人ぜんどうじ整形外科</t>
    <phoneticPr fontId="4"/>
  </si>
  <si>
    <t>24028649</t>
    <phoneticPr fontId="4"/>
  </si>
  <si>
    <t>医療法人オーエヌシー岡田脳神経外科</t>
    <phoneticPr fontId="4"/>
  </si>
  <si>
    <t>24028676</t>
    <phoneticPr fontId="4"/>
  </si>
  <si>
    <t>古賀医院</t>
    <phoneticPr fontId="4"/>
  </si>
  <si>
    <t>24028729</t>
    <phoneticPr fontId="4"/>
  </si>
  <si>
    <t>医療法人発心会井星医院</t>
    <phoneticPr fontId="4"/>
  </si>
  <si>
    <t>24028760</t>
    <phoneticPr fontId="4"/>
  </si>
  <si>
    <t>医療法人　耳納・日髙整形外科医院</t>
    <phoneticPr fontId="4"/>
  </si>
  <si>
    <t>24028785</t>
    <phoneticPr fontId="4"/>
  </si>
  <si>
    <t>医療法人古賀整形外科医院</t>
    <phoneticPr fontId="4"/>
  </si>
  <si>
    <t>24028791</t>
    <phoneticPr fontId="4"/>
  </si>
  <si>
    <t>医療法人矢野医院</t>
    <phoneticPr fontId="4"/>
  </si>
  <si>
    <t>24028799</t>
    <phoneticPr fontId="4"/>
  </si>
  <si>
    <t>とみおかレディースクリニック</t>
    <phoneticPr fontId="4"/>
  </si>
  <si>
    <t>24028800</t>
    <phoneticPr fontId="4"/>
  </si>
  <si>
    <t>翁産婦人科医院</t>
    <phoneticPr fontId="4"/>
  </si>
  <si>
    <t>24028813</t>
    <phoneticPr fontId="4"/>
  </si>
  <si>
    <t>医療法人佐考会佐々木外科医院</t>
    <phoneticPr fontId="4"/>
  </si>
  <si>
    <t>２４０２８８１８</t>
    <phoneticPr fontId="4"/>
  </si>
  <si>
    <t>田尻外科胃腸科医院</t>
    <phoneticPr fontId="4"/>
  </si>
  <si>
    <t>２４０２８８７９</t>
    <phoneticPr fontId="4"/>
  </si>
  <si>
    <t>さがら整形外科</t>
    <phoneticPr fontId="4"/>
  </si>
  <si>
    <t>24028908</t>
    <phoneticPr fontId="4"/>
  </si>
  <si>
    <t>医療法人　酒井小児科内科医院</t>
    <phoneticPr fontId="4"/>
  </si>
  <si>
    <t>24028027</t>
    <phoneticPr fontId="4"/>
  </si>
  <si>
    <t>医療法人白髭会　足達消化器科整形外科医院</t>
    <phoneticPr fontId="4"/>
  </si>
  <si>
    <t>24028923</t>
    <phoneticPr fontId="4"/>
  </si>
  <si>
    <t>医療法人祥成会　富安医院</t>
    <phoneticPr fontId="4"/>
  </si>
  <si>
    <t>24028123</t>
    <phoneticPr fontId="4"/>
  </si>
  <si>
    <t>医療法人石橋外科医院</t>
    <phoneticPr fontId="4"/>
  </si>
  <si>
    <t>24028163</t>
    <phoneticPr fontId="4"/>
  </si>
  <si>
    <t>倉岡外科内科医院</t>
    <phoneticPr fontId="4"/>
  </si>
  <si>
    <t>24028237</t>
    <phoneticPr fontId="4"/>
  </si>
  <si>
    <t>医療法人　山下泌尿器医院</t>
    <phoneticPr fontId="4"/>
  </si>
  <si>
    <t>24028267</t>
    <phoneticPr fontId="4"/>
  </si>
  <si>
    <t>医療法人牛嶋産婦人科クリニック</t>
    <phoneticPr fontId="4"/>
  </si>
  <si>
    <t>24028281</t>
    <phoneticPr fontId="4"/>
  </si>
  <si>
    <t>医療法人春龍会　橋本眼科医院</t>
    <phoneticPr fontId="4"/>
  </si>
  <si>
    <t>24028298</t>
    <phoneticPr fontId="4"/>
  </si>
  <si>
    <t>栗田耳鼻咽喉科</t>
    <phoneticPr fontId="4"/>
  </si>
  <si>
    <t>24028388</t>
    <phoneticPr fontId="4"/>
  </si>
  <si>
    <t>福山泌尿器科医院</t>
    <phoneticPr fontId="4"/>
  </si>
  <si>
    <t>24028471</t>
    <phoneticPr fontId="4"/>
  </si>
  <si>
    <t>医療法人さとう産婦人科</t>
    <phoneticPr fontId="4"/>
  </si>
  <si>
    <t>24028735</t>
    <phoneticPr fontId="4"/>
  </si>
  <si>
    <t>松隈産婦人科クリニック</t>
    <phoneticPr fontId="4"/>
  </si>
  <si>
    <t>24028861</t>
    <phoneticPr fontId="4"/>
  </si>
  <si>
    <t>医療法人鳥越胃腸科外科医院</t>
    <phoneticPr fontId="4"/>
  </si>
  <si>
    <t>24028106</t>
    <phoneticPr fontId="4"/>
  </si>
  <si>
    <t>医療法人境泌尿器科皮膚科医院</t>
    <phoneticPr fontId="4"/>
  </si>
  <si>
    <t>24028887</t>
    <phoneticPr fontId="4"/>
  </si>
  <si>
    <t>医）平田外科診療所</t>
    <phoneticPr fontId="4"/>
  </si>
  <si>
    <t>24028922</t>
    <phoneticPr fontId="4"/>
  </si>
  <si>
    <t>医療法人孝友会　せいてつ眼科医院</t>
    <phoneticPr fontId="4"/>
  </si>
  <si>
    <t>24028361</t>
    <phoneticPr fontId="4"/>
  </si>
  <si>
    <t>原医院</t>
    <phoneticPr fontId="4"/>
  </si>
  <si>
    <t>24028308</t>
    <phoneticPr fontId="4"/>
  </si>
  <si>
    <t>藤本産婦人科小児科</t>
    <phoneticPr fontId="4"/>
  </si>
  <si>
    <t>24028452</t>
    <phoneticPr fontId="4"/>
  </si>
  <si>
    <t>医療法人慈母会　池田レディスクリニック</t>
    <phoneticPr fontId="4"/>
  </si>
  <si>
    <t>24028605</t>
    <phoneticPr fontId="4"/>
  </si>
  <si>
    <t>医療法人正慈会　草場内科循環器科医院</t>
    <phoneticPr fontId="4"/>
  </si>
  <si>
    <t>24028641</t>
    <phoneticPr fontId="4"/>
  </si>
  <si>
    <t>江上内科クリニック</t>
    <phoneticPr fontId="4"/>
  </si>
  <si>
    <t>24028920</t>
    <phoneticPr fontId="4"/>
  </si>
  <si>
    <t>医療法人　中村クリニック</t>
    <phoneticPr fontId="4"/>
  </si>
  <si>
    <t>24028120</t>
    <phoneticPr fontId="4"/>
  </si>
  <si>
    <t>医療法人　チクゴ医院</t>
    <phoneticPr fontId="4"/>
  </si>
  <si>
    <t>24028309</t>
    <phoneticPr fontId="4"/>
  </si>
  <si>
    <t>医療法人愛洋香　小林レディースクリニック</t>
    <phoneticPr fontId="4"/>
  </si>
  <si>
    <t>24028499</t>
    <phoneticPr fontId="4"/>
  </si>
  <si>
    <t>医療法人　小林外科</t>
    <phoneticPr fontId="4"/>
  </si>
  <si>
    <t>24028702</t>
    <phoneticPr fontId="4"/>
  </si>
  <si>
    <t>医療法人おおた胃腸科Ｓクリニック</t>
    <phoneticPr fontId="4"/>
  </si>
  <si>
    <t>24028836</t>
    <phoneticPr fontId="4"/>
  </si>
  <si>
    <t>医療法人　寿心会　木村内科医院</t>
    <phoneticPr fontId="4"/>
  </si>
  <si>
    <t>24028001</t>
    <phoneticPr fontId="4"/>
  </si>
  <si>
    <t>医療法人メディカルキューブ　平井外科産婦人科</t>
    <phoneticPr fontId="4"/>
  </si>
  <si>
    <t>24028159</t>
    <phoneticPr fontId="4"/>
  </si>
  <si>
    <t>医療法人岩井外科胃腸科医院</t>
    <phoneticPr fontId="4"/>
  </si>
  <si>
    <t>24028283</t>
    <phoneticPr fontId="4"/>
  </si>
  <si>
    <t>医）塩谷眼科医院</t>
    <phoneticPr fontId="4"/>
  </si>
  <si>
    <t>24028331</t>
    <phoneticPr fontId="4"/>
  </si>
  <si>
    <t>医療法人　村尾産婦人科クリニック</t>
    <phoneticPr fontId="4"/>
  </si>
  <si>
    <t>24028345</t>
    <phoneticPr fontId="4"/>
  </si>
  <si>
    <t>医療法人　山下医院</t>
    <phoneticPr fontId="4"/>
  </si>
  <si>
    <t>24028351</t>
    <phoneticPr fontId="4"/>
  </si>
  <si>
    <t>坂本内科医院</t>
    <phoneticPr fontId="4"/>
  </si>
  <si>
    <t>２４０２８３６６</t>
    <phoneticPr fontId="4"/>
  </si>
  <si>
    <t>医療法人　東翔会　ひがしはら整形外科医院</t>
    <phoneticPr fontId="4"/>
  </si>
  <si>
    <t>24028638</t>
    <phoneticPr fontId="4"/>
  </si>
  <si>
    <t>医療法人石橋整形外科医院</t>
    <phoneticPr fontId="4"/>
  </si>
  <si>
    <t>24028395</t>
    <phoneticPr fontId="4"/>
  </si>
  <si>
    <t>医療法人　春日医院</t>
    <phoneticPr fontId="4"/>
  </si>
  <si>
    <t>24028431</t>
    <phoneticPr fontId="4"/>
  </si>
  <si>
    <t>医療法人睦月会堀整形外科麻酔科クリニック</t>
    <phoneticPr fontId="4"/>
  </si>
  <si>
    <t>２４０２８４４１</t>
    <phoneticPr fontId="4"/>
  </si>
  <si>
    <t>医療法人ＳＳＣ　坂口医院</t>
    <phoneticPr fontId="4"/>
  </si>
  <si>
    <t>２４０２８４９１</t>
    <phoneticPr fontId="4"/>
  </si>
  <si>
    <t>藤本整形外科医院</t>
    <phoneticPr fontId="4"/>
  </si>
  <si>
    <t>24028515</t>
    <phoneticPr fontId="4"/>
  </si>
  <si>
    <t>医療法人向坂眼科医院</t>
    <phoneticPr fontId="4"/>
  </si>
  <si>
    <t>24028529</t>
    <phoneticPr fontId="4"/>
  </si>
  <si>
    <t>医療法人　杏東会　東原産婦人科医院</t>
    <phoneticPr fontId="4"/>
  </si>
  <si>
    <t>24028587</t>
    <phoneticPr fontId="4"/>
  </si>
  <si>
    <t>吉田外科整形外科医院</t>
    <phoneticPr fontId="4"/>
  </si>
  <si>
    <t>24028651</t>
    <phoneticPr fontId="4"/>
  </si>
  <si>
    <t>河野産婦人科医院</t>
    <phoneticPr fontId="4"/>
  </si>
  <si>
    <t>24028705</t>
    <phoneticPr fontId="4"/>
  </si>
  <si>
    <t>医療法人吉田クリニック</t>
    <phoneticPr fontId="4"/>
  </si>
  <si>
    <t>24028706</t>
    <phoneticPr fontId="4"/>
  </si>
  <si>
    <t>落合脳神経外科医院</t>
    <phoneticPr fontId="4"/>
  </si>
  <si>
    <t>24028716</t>
    <phoneticPr fontId="4"/>
  </si>
  <si>
    <t>重藤外科医院</t>
    <phoneticPr fontId="4"/>
  </si>
  <si>
    <t>24028720</t>
    <phoneticPr fontId="4"/>
  </si>
  <si>
    <t>西内科循環器科医院</t>
    <phoneticPr fontId="4"/>
  </si>
  <si>
    <t>24028756</t>
    <phoneticPr fontId="4"/>
  </si>
  <si>
    <t>医療法人兼行医院</t>
    <phoneticPr fontId="4"/>
  </si>
  <si>
    <t>24028786</t>
    <phoneticPr fontId="4"/>
  </si>
  <si>
    <t>医療法人津留医院</t>
    <phoneticPr fontId="4"/>
  </si>
  <si>
    <t>24028181</t>
    <phoneticPr fontId="4"/>
  </si>
  <si>
    <t>医療法人柳川滋恵会　甲斐田医院</t>
    <phoneticPr fontId="4"/>
  </si>
  <si>
    <t>24028385</t>
    <phoneticPr fontId="4"/>
  </si>
  <si>
    <t>江頭整形外科医院</t>
    <phoneticPr fontId="4"/>
  </si>
  <si>
    <t>24028387</t>
    <phoneticPr fontId="4"/>
  </si>
  <si>
    <t>龍眼科医院</t>
    <phoneticPr fontId="4"/>
  </si>
  <si>
    <t>24028550</t>
    <phoneticPr fontId="4"/>
  </si>
  <si>
    <t>医療法人木村回生医院</t>
    <phoneticPr fontId="4"/>
  </si>
  <si>
    <t>24028636</t>
    <phoneticPr fontId="4"/>
  </si>
  <si>
    <t>医療法人　江の浦医院</t>
    <phoneticPr fontId="4"/>
  </si>
  <si>
    <t>24028148</t>
    <phoneticPr fontId="4"/>
  </si>
  <si>
    <t>医療法人石橋眼科医院</t>
    <phoneticPr fontId="4"/>
  </si>
  <si>
    <t>24028157</t>
    <phoneticPr fontId="4"/>
  </si>
  <si>
    <t>医療法人森整形外科医院</t>
    <phoneticPr fontId="4"/>
  </si>
  <si>
    <t>24028764</t>
    <phoneticPr fontId="4"/>
  </si>
  <si>
    <t>産科・婦人科あらきクリニック</t>
    <phoneticPr fontId="4"/>
  </si>
  <si>
    <t>24028822</t>
    <phoneticPr fontId="4"/>
  </si>
  <si>
    <t>医療法人仁久会　永芳医院</t>
    <phoneticPr fontId="4"/>
  </si>
  <si>
    <t>24028073</t>
    <phoneticPr fontId="4"/>
  </si>
  <si>
    <t>医療法人恵愛会江藤外科胃腸科</t>
    <phoneticPr fontId="4"/>
  </si>
  <si>
    <t>24028080</t>
    <phoneticPr fontId="4"/>
  </si>
  <si>
    <t>松浦医院</t>
    <phoneticPr fontId="4"/>
  </si>
  <si>
    <t>24028199</t>
    <phoneticPr fontId="4"/>
  </si>
  <si>
    <t>医療法人田中クリニック</t>
    <phoneticPr fontId="4"/>
  </si>
  <si>
    <t>24028251</t>
    <phoneticPr fontId="4"/>
  </si>
  <si>
    <t>医療法人越智外科胃腸科医院</t>
    <phoneticPr fontId="4"/>
  </si>
  <si>
    <t>24028322</t>
    <phoneticPr fontId="4"/>
  </si>
  <si>
    <t>橋川整形外科医院</t>
    <phoneticPr fontId="4"/>
  </si>
  <si>
    <t>24028355</t>
    <phoneticPr fontId="4"/>
  </si>
  <si>
    <t>飯塚腎クリニック</t>
    <phoneticPr fontId="4"/>
  </si>
  <si>
    <t>24028423</t>
    <phoneticPr fontId="4"/>
  </si>
  <si>
    <t>医療法人裕和会　おおやぶクリニック</t>
    <phoneticPr fontId="4"/>
  </si>
  <si>
    <t>24028427</t>
    <phoneticPr fontId="4"/>
  </si>
  <si>
    <t>医療法人大庭医院</t>
    <phoneticPr fontId="4"/>
  </si>
  <si>
    <t>24028509</t>
    <phoneticPr fontId="4"/>
  </si>
  <si>
    <t>医療法人宮嶋外科内科医院</t>
    <phoneticPr fontId="4"/>
  </si>
  <si>
    <t>24028603</t>
    <phoneticPr fontId="4"/>
  </si>
  <si>
    <t>医療法人　鯰田診療所</t>
    <phoneticPr fontId="4"/>
  </si>
  <si>
    <t>24028648</t>
    <phoneticPr fontId="4"/>
  </si>
  <si>
    <t>石橋外科胃腸科医院</t>
    <phoneticPr fontId="4"/>
  </si>
  <si>
    <t>24028780</t>
    <phoneticPr fontId="4"/>
  </si>
  <si>
    <t>医療法人　産婦人科・麻酔科　すどうクリニック</t>
    <phoneticPr fontId="4"/>
  </si>
  <si>
    <t>24028814</t>
    <phoneticPr fontId="4"/>
  </si>
  <si>
    <t>泌尿器科C.U.クリニック</t>
    <phoneticPr fontId="4"/>
  </si>
  <si>
    <t>24028854</t>
    <phoneticPr fontId="4"/>
  </si>
  <si>
    <t>大森外科医院</t>
    <phoneticPr fontId="4"/>
  </si>
  <si>
    <t>24028186</t>
    <phoneticPr fontId="4"/>
  </si>
  <si>
    <t>医療法人平野医院</t>
    <phoneticPr fontId="4"/>
  </si>
  <si>
    <t>24028236</t>
    <phoneticPr fontId="4"/>
  </si>
  <si>
    <t>吉原医院</t>
    <phoneticPr fontId="4"/>
  </si>
  <si>
    <t>24028257</t>
    <phoneticPr fontId="4"/>
  </si>
  <si>
    <t>稲築愛恵医院</t>
    <phoneticPr fontId="4"/>
  </si>
  <si>
    <t>24028418</t>
    <phoneticPr fontId="4"/>
  </si>
  <si>
    <t>医療法人　金丸医院</t>
    <phoneticPr fontId="4"/>
  </si>
  <si>
    <t>24028595</t>
    <phoneticPr fontId="4"/>
  </si>
  <si>
    <t>医療法人　平塚医院</t>
    <phoneticPr fontId="4"/>
  </si>
  <si>
    <t>24028805</t>
    <phoneticPr fontId="4"/>
  </si>
  <si>
    <t>田中産婦人科クリニック</t>
    <phoneticPr fontId="4"/>
  </si>
  <si>
    <t>24028081</t>
    <phoneticPr fontId="4"/>
  </si>
  <si>
    <t>医療法人　高橋内科クリニック</t>
    <phoneticPr fontId="4"/>
  </si>
  <si>
    <t>２４０２８２１１</t>
    <phoneticPr fontId="4"/>
  </si>
  <si>
    <t>殿町医院</t>
    <phoneticPr fontId="4"/>
  </si>
  <si>
    <t>24028877</t>
    <phoneticPr fontId="4"/>
  </si>
  <si>
    <t>医療法人志成会祷若宮医院</t>
    <phoneticPr fontId="4"/>
  </si>
  <si>
    <t>24028640</t>
    <phoneticPr fontId="4"/>
  </si>
  <si>
    <t>医療法人　菅井眼科麻酔科医院</t>
    <phoneticPr fontId="4"/>
  </si>
  <si>
    <t>24028810</t>
    <phoneticPr fontId="4"/>
  </si>
  <si>
    <t>医療法人　菅井整形外科医院</t>
    <phoneticPr fontId="4"/>
  </si>
  <si>
    <t>24028909</t>
    <phoneticPr fontId="4"/>
  </si>
  <si>
    <t>医療法人梅谷外科胃腸科医院</t>
    <phoneticPr fontId="4"/>
  </si>
  <si>
    <t>24082404</t>
    <phoneticPr fontId="4"/>
  </si>
  <si>
    <t>荒牧医院</t>
    <phoneticPr fontId="4"/>
  </si>
  <si>
    <t>24028227</t>
    <phoneticPr fontId="4"/>
  </si>
  <si>
    <t>医療法人中富内科医院</t>
    <phoneticPr fontId="4"/>
  </si>
  <si>
    <t>24028256</t>
    <phoneticPr fontId="4"/>
  </si>
  <si>
    <t>医療法人　弓削クリニック</t>
    <phoneticPr fontId="4"/>
  </si>
  <si>
    <t>２４０２８３５０</t>
    <phoneticPr fontId="4"/>
  </si>
  <si>
    <t>福井クリニック</t>
    <phoneticPr fontId="4"/>
  </si>
  <si>
    <t>24028384</t>
    <phoneticPr fontId="4"/>
  </si>
  <si>
    <t>医療法人　田中医院</t>
    <phoneticPr fontId="4"/>
  </si>
  <si>
    <t>24028487</t>
    <phoneticPr fontId="4"/>
  </si>
  <si>
    <t>医療法人木村眼科医院</t>
    <phoneticPr fontId="4"/>
  </si>
  <si>
    <t>24028682</t>
    <phoneticPr fontId="4"/>
  </si>
  <si>
    <t>倉員医院</t>
    <phoneticPr fontId="4"/>
  </si>
  <si>
    <t>24028707</t>
    <phoneticPr fontId="4"/>
  </si>
  <si>
    <t>岡部内科循環器科</t>
    <phoneticPr fontId="4"/>
  </si>
  <si>
    <t>24028875</t>
    <phoneticPr fontId="4"/>
  </si>
  <si>
    <t>佐柳医院</t>
    <phoneticPr fontId="4"/>
  </si>
  <si>
    <t>24028666</t>
    <phoneticPr fontId="4"/>
  </si>
  <si>
    <t>医療法人養生会　宮城南科胃腸科医院</t>
    <phoneticPr fontId="4"/>
  </si>
  <si>
    <t>24028092</t>
    <phoneticPr fontId="4"/>
  </si>
  <si>
    <t>医療法人　中山医院</t>
    <phoneticPr fontId="4"/>
  </si>
  <si>
    <t>24028463</t>
    <phoneticPr fontId="4"/>
  </si>
  <si>
    <t>医療法人中山産婦人科医院</t>
    <phoneticPr fontId="4"/>
  </si>
  <si>
    <t>24028498</t>
    <phoneticPr fontId="4"/>
  </si>
  <si>
    <t>医療法人　富士見ヶ丘内科循環器科医院</t>
    <phoneticPr fontId="4"/>
  </si>
  <si>
    <t>24028503</t>
    <phoneticPr fontId="4"/>
  </si>
  <si>
    <t>国民健康保険福智町立コスモス診療所</t>
    <phoneticPr fontId="4"/>
  </si>
  <si>
    <t>24028416</t>
    <phoneticPr fontId="4"/>
  </si>
  <si>
    <t>医療法人壽仁会方城中央クリニック</t>
    <phoneticPr fontId="4"/>
  </si>
  <si>
    <t>24028478</t>
    <phoneticPr fontId="4"/>
  </si>
  <si>
    <t>医療法人　赤池協同医院</t>
    <phoneticPr fontId="4"/>
  </si>
  <si>
    <t>24028506</t>
    <phoneticPr fontId="4"/>
  </si>
  <si>
    <t>医療法人岡本クリニック</t>
    <phoneticPr fontId="4"/>
  </si>
  <si>
    <t>24028141</t>
    <phoneticPr fontId="4"/>
  </si>
  <si>
    <t>1</t>
    <phoneticPr fontId="4"/>
  </si>
  <si>
    <t>2</t>
    <phoneticPr fontId="4"/>
  </si>
  <si>
    <t>3</t>
    <phoneticPr fontId="4"/>
  </si>
  <si>
    <t>あきたけ医院</t>
    <phoneticPr fontId="4"/>
  </si>
  <si>
    <t>24028269</t>
    <phoneticPr fontId="4"/>
  </si>
  <si>
    <t>医療法人よしたけ眼科</t>
    <phoneticPr fontId="4"/>
  </si>
  <si>
    <t>24028276</t>
    <phoneticPr fontId="4"/>
  </si>
  <si>
    <t>医療法人清光会藤井眼科医院</t>
    <phoneticPr fontId="4"/>
  </si>
  <si>
    <t>24028280</t>
    <phoneticPr fontId="4"/>
  </si>
  <si>
    <t>医療法人五秀会　末永産婦人科麻酔科医院</t>
    <phoneticPr fontId="4"/>
  </si>
  <si>
    <t>24028317</t>
    <phoneticPr fontId="4"/>
  </si>
  <si>
    <t>植田外科胃腸科医院</t>
    <phoneticPr fontId="4"/>
  </si>
  <si>
    <t>24028354</t>
    <phoneticPr fontId="4"/>
  </si>
  <si>
    <t>4</t>
    <phoneticPr fontId="4"/>
  </si>
  <si>
    <t>5</t>
    <phoneticPr fontId="4"/>
  </si>
  <si>
    <t>医療法人　虎野門会　野口整形外科医院</t>
    <phoneticPr fontId="4"/>
  </si>
  <si>
    <t>24028445</t>
    <phoneticPr fontId="4"/>
  </si>
  <si>
    <t>晴山会クリニック</t>
    <phoneticPr fontId="4"/>
  </si>
  <si>
    <t>24028547</t>
    <phoneticPr fontId="4"/>
  </si>
  <si>
    <t>医療法人愛の会　きしもとクリニック</t>
    <phoneticPr fontId="4"/>
  </si>
  <si>
    <t>24028892</t>
    <phoneticPr fontId="4"/>
  </si>
  <si>
    <t>医療法人石本医院</t>
    <phoneticPr fontId="4"/>
  </si>
  <si>
    <t>２４０２８９１３</t>
    <phoneticPr fontId="4"/>
  </si>
  <si>
    <t>萩原外科</t>
    <phoneticPr fontId="4"/>
  </si>
  <si>
    <t>２４０２８２２８</t>
    <phoneticPr fontId="4"/>
  </si>
  <si>
    <t>7</t>
    <phoneticPr fontId="4"/>
  </si>
  <si>
    <t>医療法人徹滋会　北﨑医院</t>
    <phoneticPr fontId="4"/>
  </si>
  <si>
    <t>24028266</t>
    <phoneticPr fontId="4"/>
  </si>
  <si>
    <t>医療法人鈴木眼科クリニック</t>
    <phoneticPr fontId="4"/>
  </si>
  <si>
    <t>24028273</t>
    <phoneticPr fontId="4"/>
  </si>
  <si>
    <t>医療法人さかい内科呼吸器科医院</t>
    <phoneticPr fontId="4"/>
  </si>
  <si>
    <t>24028353</t>
    <phoneticPr fontId="4"/>
  </si>
  <si>
    <t>くのう肛門・胃腸クリニック</t>
    <phoneticPr fontId="4"/>
  </si>
  <si>
    <t>２４０２８１３４</t>
    <phoneticPr fontId="4"/>
  </si>
  <si>
    <t>幸町外科医院</t>
    <phoneticPr fontId="4"/>
  </si>
  <si>
    <t>24028339</t>
    <phoneticPr fontId="4"/>
  </si>
  <si>
    <t>とばたクリニック</t>
    <phoneticPr fontId="4"/>
  </si>
  <si>
    <t>24028379</t>
    <phoneticPr fontId="4"/>
  </si>
  <si>
    <t>天神クリニック</t>
    <phoneticPr fontId="4"/>
  </si>
  <si>
    <t>24028689</t>
    <phoneticPr fontId="4"/>
  </si>
  <si>
    <t>産科婦人科麻酔科足立クリニック</t>
    <phoneticPr fontId="4"/>
  </si>
  <si>
    <t>24028115</t>
    <phoneticPr fontId="4"/>
  </si>
  <si>
    <t>医療法人成映会　たかぼうクリニック</t>
    <phoneticPr fontId="4"/>
  </si>
  <si>
    <t>24028130</t>
    <phoneticPr fontId="4"/>
  </si>
  <si>
    <t>産婦人科診療所マ・メール</t>
    <phoneticPr fontId="4"/>
  </si>
  <si>
    <t>24028245</t>
    <phoneticPr fontId="4"/>
  </si>
  <si>
    <t>井口産婦人科医院</t>
    <phoneticPr fontId="4"/>
  </si>
  <si>
    <t>24028265</t>
    <phoneticPr fontId="4"/>
  </si>
  <si>
    <t>土倉外科胃腸科医院</t>
    <phoneticPr fontId="4"/>
  </si>
  <si>
    <t>24028270</t>
    <phoneticPr fontId="4"/>
  </si>
  <si>
    <t>6</t>
    <phoneticPr fontId="4"/>
  </si>
  <si>
    <t>医療法人曙会　坂田肛門科医院</t>
    <phoneticPr fontId="4"/>
  </si>
  <si>
    <t>24028314</t>
    <phoneticPr fontId="4"/>
  </si>
  <si>
    <t>医療法人小倉中央診療所</t>
    <phoneticPr fontId="4"/>
  </si>
  <si>
    <t>24028450</t>
    <phoneticPr fontId="4"/>
  </si>
  <si>
    <t>医療法人　濵口産婦人科クリニック</t>
    <phoneticPr fontId="4"/>
  </si>
  <si>
    <t>24028464</t>
    <phoneticPr fontId="4"/>
  </si>
  <si>
    <t>医療法人　三村眼科医院</t>
    <phoneticPr fontId="4"/>
  </si>
  <si>
    <t>24028512</t>
    <phoneticPr fontId="4"/>
  </si>
  <si>
    <t>医療法人浦田診療所</t>
    <phoneticPr fontId="4"/>
  </si>
  <si>
    <t>24028631</t>
    <phoneticPr fontId="4"/>
  </si>
  <si>
    <t>医療法人　廣石眼科医院</t>
    <phoneticPr fontId="4"/>
  </si>
  <si>
    <t>24028694</t>
    <phoneticPr fontId="4"/>
  </si>
  <si>
    <t>医療法人はでやま眼科クリニック</t>
    <phoneticPr fontId="4"/>
  </si>
  <si>
    <t>24028710</t>
    <phoneticPr fontId="4"/>
  </si>
  <si>
    <t>医療法人山形内科医院</t>
    <phoneticPr fontId="4"/>
  </si>
  <si>
    <t>24028766</t>
    <phoneticPr fontId="4"/>
  </si>
  <si>
    <t>山崎リゾートクリニック</t>
    <phoneticPr fontId="4"/>
  </si>
  <si>
    <t>24028866</t>
    <phoneticPr fontId="4"/>
  </si>
  <si>
    <t>医療法人社団響会　香川医院</t>
    <phoneticPr fontId="4"/>
  </si>
  <si>
    <t>24028916</t>
    <phoneticPr fontId="4"/>
  </si>
  <si>
    <t>医療法人　社団響会　田原医院</t>
    <phoneticPr fontId="4"/>
  </si>
  <si>
    <t>24028005</t>
    <phoneticPr fontId="4"/>
  </si>
  <si>
    <t>医療法人　守恒レディースクリニック</t>
    <phoneticPr fontId="4"/>
  </si>
  <si>
    <t>24028229</t>
    <phoneticPr fontId="4"/>
  </si>
  <si>
    <t>医療法人　幸の鳥医院</t>
    <phoneticPr fontId="4"/>
  </si>
  <si>
    <t>24028261</t>
    <phoneticPr fontId="4"/>
  </si>
  <si>
    <t>坂本クリニック耳鼻咽喉科</t>
    <phoneticPr fontId="4"/>
  </si>
  <si>
    <t>24028340</t>
    <phoneticPr fontId="4"/>
  </si>
  <si>
    <t>医療法人　社団桜会</t>
    <phoneticPr fontId="4"/>
  </si>
  <si>
    <t>24028481</t>
    <phoneticPr fontId="4"/>
  </si>
  <si>
    <t>(医)聖心会　久能整形外科消化器科医院</t>
    <phoneticPr fontId="4"/>
  </si>
  <si>
    <t>２４０２８４９５</t>
    <phoneticPr fontId="4"/>
  </si>
  <si>
    <t>医療法人　なかむら産家医院</t>
    <phoneticPr fontId="4"/>
  </si>
  <si>
    <t>24028558</t>
    <phoneticPr fontId="4"/>
  </si>
  <si>
    <t>伊東レディースクリニック</t>
    <phoneticPr fontId="4"/>
  </si>
  <si>
    <t>24028563</t>
    <phoneticPr fontId="4"/>
  </si>
  <si>
    <t>冨士本眼科医院</t>
    <phoneticPr fontId="4"/>
  </si>
  <si>
    <t>24028599</t>
    <phoneticPr fontId="4"/>
  </si>
  <si>
    <t>医療法人東谷医院</t>
    <phoneticPr fontId="4"/>
  </si>
  <si>
    <t>24028627</t>
    <phoneticPr fontId="4"/>
  </si>
  <si>
    <t>医療法人嘉武医院</t>
    <phoneticPr fontId="4"/>
  </si>
  <si>
    <t>24028634</t>
    <phoneticPr fontId="4"/>
  </si>
  <si>
    <t>八木医院</t>
    <phoneticPr fontId="4"/>
  </si>
  <si>
    <t>24028639</t>
    <phoneticPr fontId="4"/>
  </si>
  <si>
    <t>医療法人　岩本内科医院</t>
    <phoneticPr fontId="4"/>
  </si>
  <si>
    <t>24028711</t>
    <phoneticPr fontId="4"/>
  </si>
  <si>
    <t>松股会　ＯＺＵＭＩクリニック</t>
    <phoneticPr fontId="4"/>
  </si>
  <si>
    <t>24028721</t>
    <phoneticPr fontId="4"/>
  </si>
  <si>
    <t>医療法人　聖和クリニック</t>
    <phoneticPr fontId="4"/>
  </si>
  <si>
    <t>24028802</t>
    <phoneticPr fontId="4"/>
  </si>
  <si>
    <t>医療法人宗産婦人科医院</t>
    <phoneticPr fontId="4"/>
  </si>
  <si>
    <t>24028856</t>
    <phoneticPr fontId="4"/>
  </si>
  <si>
    <t>医療法人みちおかレディースクリニック</t>
    <phoneticPr fontId="4"/>
  </si>
  <si>
    <t>24028893</t>
    <phoneticPr fontId="4"/>
  </si>
  <si>
    <t>医療法人まつだ泌尿器科医院</t>
    <phoneticPr fontId="4"/>
  </si>
  <si>
    <t>24028912</t>
    <phoneticPr fontId="4"/>
  </si>
  <si>
    <t>医療法人博友会　本田クリニック</t>
    <phoneticPr fontId="4"/>
  </si>
  <si>
    <t>24028104</t>
    <phoneticPr fontId="4"/>
  </si>
  <si>
    <t>川上産婦人科</t>
    <phoneticPr fontId="4"/>
  </si>
  <si>
    <t>24028183</t>
    <phoneticPr fontId="4"/>
  </si>
  <si>
    <t>医療法人奥山整形外科医院</t>
    <phoneticPr fontId="4"/>
  </si>
  <si>
    <t>24028203</t>
    <phoneticPr fontId="4"/>
  </si>
  <si>
    <t>黒川医院</t>
    <phoneticPr fontId="4"/>
  </si>
  <si>
    <t>24028372</t>
    <phoneticPr fontId="4"/>
  </si>
  <si>
    <t>医療法人　田原整形外科医院</t>
    <phoneticPr fontId="4"/>
  </si>
  <si>
    <t>24028747</t>
    <phoneticPr fontId="4"/>
  </si>
  <si>
    <t>井上産婦人科医院</t>
    <phoneticPr fontId="4"/>
  </si>
  <si>
    <t>24028842</t>
    <phoneticPr fontId="4"/>
  </si>
  <si>
    <t>小森クリニック</t>
    <phoneticPr fontId="4"/>
  </si>
  <si>
    <t>24028884</t>
    <phoneticPr fontId="4"/>
  </si>
  <si>
    <t>福地内科循環器科医院</t>
    <phoneticPr fontId="4"/>
  </si>
  <si>
    <t>24028040</t>
    <phoneticPr fontId="4"/>
  </si>
  <si>
    <t>吉川医院</t>
    <phoneticPr fontId="4"/>
  </si>
  <si>
    <t>24028126</t>
    <phoneticPr fontId="4"/>
  </si>
  <si>
    <t>医療法人後藤外科胃腸科医院</t>
    <phoneticPr fontId="4"/>
  </si>
  <si>
    <t>２４０２８１４３</t>
    <phoneticPr fontId="4"/>
  </si>
  <si>
    <t>医療法人　清家渉クリニック</t>
    <phoneticPr fontId="4"/>
  </si>
  <si>
    <t>24028172</t>
    <phoneticPr fontId="4"/>
  </si>
  <si>
    <t>医療法人今村クリニック</t>
    <phoneticPr fontId="4"/>
  </si>
  <si>
    <t>24028222</t>
    <phoneticPr fontId="4"/>
  </si>
  <si>
    <t>医療法人シエスタ荒木医院</t>
    <phoneticPr fontId="4"/>
  </si>
  <si>
    <t>24028239</t>
    <phoneticPr fontId="4"/>
  </si>
  <si>
    <t>医療法人荒牧産婦人科医院</t>
    <phoneticPr fontId="4"/>
  </si>
  <si>
    <t>24028253</t>
    <phoneticPr fontId="4"/>
  </si>
  <si>
    <t>医療法人かんたけ肛門クリニック</t>
    <phoneticPr fontId="4"/>
  </si>
  <si>
    <t>24028271</t>
    <phoneticPr fontId="4"/>
  </si>
  <si>
    <t>永田外科内科医院</t>
    <phoneticPr fontId="4"/>
  </si>
  <si>
    <t>24028358</t>
    <phoneticPr fontId="4"/>
  </si>
  <si>
    <t>医療法人愛明会もりぞの内科</t>
    <phoneticPr fontId="4"/>
  </si>
  <si>
    <t>２４０２８３７６</t>
    <phoneticPr fontId="4"/>
  </si>
  <si>
    <t>あきた産科婦人科クリニック</t>
    <phoneticPr fontId="4"/>
  </si>
  <si>
    <t>24028407</t>
    <phoneticPr fontId="4"/>
  </si>
  <si>
    <t>田中産婦人科医院</t>
    <phoneticPr fontId="4"/>
  </si>
  <si>
    <t>24028454</t>
    <phoneticPr fontId="4"/>
  </si>
  <si>
    <t>光明聖マリアクリニック</t>
    <phoneticPr fontId="4"/>
  </si>
  <si>
    <t>24028458</t>
    <phoneticPr fontId="4"/>
  </si>
  <si>
    <t>医療法人山本医院</t>
    <phoneticPr fontId="4"/>
  </si>
  <si>
    <t>24028535</t>
    <phoneticPr fontId="4"/>
  </si>
  <si>
    <t>医療法人　桜クリニック</t>
    <phoneticPr fontId="4"/>
  </si>
  <si>
    <t>24028580</t>
    <phoneticPr fontId="4"/>
  </si>
  <si>
    <t>医療法人　末廣医院</t>
    <phoneticPr fontId="4"/>
  </si>
  <si>
    <t>24028618</t>
    <phoneticPr fontId="4"/>
  </si>
  <si>
    <t>医療法人　朔夏会　さっか眼科医院</t>
    <phoneticPr fontId="4"/>
  </si>
  <si>
    <t>24028624</t>
    <phoneticPr fontId="4"/>
  </si>
  <si>
    <t>医療法人石橋医院</t>
    <phoneticPr fontId="4"/>
  </si>
  <si>
    <t>24028629</t>
    <phoneticPr fontId="4"/>
  </si>
  <si>
    <t>医療法人社団　鍵山医院</t>
    <phoneticPr fontId="4"/>
  </si>
  <si>
    <t>２４０２８６５６</t>
    <phoneticPr fontId="4"/>
  </si>
  <si>
    <t>医療法人　西村泌尿器科</t>
    <phoneticPr fontId="4"/>
  </si>
  <si>
    <t>24028675</t>
    <phoneticPr fontId="4"/>
  </si>
  <si>
    <t>医療法人大塚産婦人科クリニック</t>
    <phoneticPr fontId="4"/>
  </si>
  <si>
    <t>24028677</t>
    <phoneticPr fontId="4"/>
  </si>
  <si>
    <t>医療法人　神原クリニック</t>
    <phoneticPr fontId="4"/>
  </si>
  <si>
    <t>24028751</t>
    <phoneticPr fontId="4"/>
  </si>
  <si>
    <t>有吉産婦人科医院</t>
    <phoneticPr fontId="4"/>
  </si>
  <si>
    <t>24028762</t>
    <phoneticPr fontId="4"/>
  </si>
  <si>
    <t>医療法人泰然会　青山整形外科医院</t>
    <phoneticPr fontId="4"/>
  </si>
  <si>
    <t>24028767</t>
    <phoneticPr fontId="4"/>
  </si>
  <si>
    <t>小嶺外科胃腸科医院</t>
    <phoneticPr fontId="4"/>
  </si>
  <si>
    <t>24028831</t>
    <phoneticPr fontId="4"/>
  </si>
  <si>
    <t>白井内科医院</t>
    <phoneticPr fontId="4"/>
  </si>
  <si>
    <t>24028930</t>
    <phoneticPr fontId="4"/>
  </si>
  <si>
    <t>櫻井医院</t>
    <phoneticPr fontId="4"/>
  </si>
  <si>
    <t>24028948</t>
    <phoneticPr fontId="4"/>
  </si>
  <si>
    <t>医療法人中村整形外科医院</t>
    <phoneticPr fontId="4"/>
  </si>
  <si>
    <t>24028212</t>
    <phoneticPr fontId="4"/>
  </si>
  <si>
    <t>医療法人社団ＥＪ会　中間メディカル</t>
    <phoneticPr fontId="4"/>
  </si>
  <si>
    <t>24028425</t>
    <phoneticPr fontId="4"/>
  </si>
  <si>
    <t>石松内科医院</t>
    <phoneticPr fontId="4"/>
  </si>
  <si>
    <t>24028534</t>
    <phoneticPr fontId="4"/>
  </si>
  <si>
    <t>医療法人　桑原産婦人科医院</t>
    <phoneticPr fontId="4"/>
  </si>
  <si>
    <t>24028604</t>
    <phoneticPr fontId="4"/>
  </si>
  <si>
    <t>葉　医院</t>
    <phoneticPr fontId="4"/>
  </si>
  <si>
    <t>24028690</t>
    <phoneticPr fontId="4"/>
  </si>
  <si>
    <t>医療法人知足産婦人科医院</t>
    <phoneticPr fontId="4"/>
  </si>
  <si>
    <t>24028739</t>
    <phoneticPr fontId="4"/>
  </si>
  <si>
    <t>久原内科医院</t>
    <phoneticPr fontId="4"/>
  </si>
  <si>
    <t>24028906</t>
    <phoneticPr fontId="4"/>
  </si>
  <si>
    <t>医療法人正周会　猪熊クリニック</t>
    <phoneticPr fontId="4"/>
  </si>
  <si>
    <t>24028146</t>
    <phoneticPr fontId="4"/>
  </si>
  <si>
    <t>浦野整形外科医院</t>
    <phoneticPr fontId="4"/>
  </si>
  <si>
    <t>24028394</t>
    <phoneticPr fontId="4"/>
  </si>
  <si>
    <t>医療法人　清澄会　水巻クリニック</t>
    <phoneticPr fontId="4"/>
  </si>
  <si>
    <t>24028819</t>
    <phoneticPr fontId="4"/>
  </si>
  <si>
    <t>おおみや整形外科医院</t>
    <phoneticPr fontId="4"/>
  </si>
  <si>
    <t>24028057</t>
    <phoneticPr fontId="4"/>
  </si>
  <si>
    <t>しんもと産婦人科</t>
    <phoneticPr fontId="4"/>
  </si>
  <si>
    <t>24028070</t>
    <phoneticPr fontId="4"/>
  </si>
  <si>
    <t>医療法人　立野レディースクリニック</t>
    <phoneticPr fontId="4"/>
  </si>
  <si>
    <t>24028174</t>
    <phoneticPr fontId="4"/>
  </si>
  <si>
    <t>医療法人正薫会　上垣脳神経外科医院</t>
    <phoneticPr fontId="4"/>
  </si>
  <si>
    <t>24028465</t>
    <phoneticPr fontId="4"/>
  </si>
  <si>
    <t>医療法人　行橋クリニック</t>
    <phoneticPr fontId="4"/>
  </si>
  <si>
    <t>24028543</t>
    <phoneticPr fontId="4"/>
  </si>
  <si>
    <t>医療法人　惺光会　行橋南眼科</t>
    <phoneticPr fontId="4"/>
  </si>
  <si>
    <t>24028725</t>
    <phoneticPr fontId="4"/>
  </si>
  <si>
    <t>医療法人蛭崎整形外科医院</t>
    <phoneticPr fontId="4"/>
  </si>
  <si>
    <t>24028883</t>
    <phoneticPr fontId="4"/>
  </si>
  <si>
    <t>菊池医院</t>
    <phoneticPr fontId="4"/>
  </si>
  <si>
    <t>24028053</t>
    <phoneticPr fontId="4"/>
  </si>
  <si>
    <t>みぞぐち泌尿器科クリニック</t>
    <phoneticPr fontId="4"/>
  </si>
  <si>
    <t>24028200</t>
    <phoneticPr fontId="4"/>
  </si>
  <si>
    <t>嶋田内科</t>
    <phoneticPr fontId="4"/>
  </si>
  <si>
    <t>24028578</t>
    <phoneticPr fontId="4"/>
  </si>
  <si>
    <t>医療法人豊永会　久永内科皮膚科医院</t>
    <phoneticPr fontId="4"/>
  </si>
  <si>
    <t>24028664</t>
    <phoneticPr fontId="4"/>
  </si>
  <si>
    <t>医療法人　和香会　ぶぜん眼科クリニック</t>
    <phoneticPr fontId="4"/>
  </si>
  <si>
    <t>24028714</t>
    <phoneticPr fontId="4"/>
  </si>
  <si>
    <t>重岡胃腸科外科医院</t>
    <phoneticPr fontId="4"/>
  </si>
  <si>
    <t>24028859</t>
    <phoneticPr fontId="4"/>
  </si>
  <si>
    <t>たじり整形外科・胃腸科医院</t>
    <phoneticPr fontId="4"/>
  </si>
  <si>
    <t>24028347</t>
    <phoneticPr fontId="4"/>
  </si>
  <si>
    <t>医療法人片山医院</t>
    <phoneticPr fontId="4"/>
  </si>
  <si>
    <t>24028219</t>
    <phoneticPr fontId="4"/>
  </si>
  <si>
    <t>資料２－２⑥</t>
    <rPh sb="0" eb="2">
      <t>シリョウ</t>
    </rPh>
    <phoneticPr fontId="4"/>
  </si>
  <si>
    <t>病床の機能区分</t>
    <rPh sb="0" eb="2">
      <t>ビョウショウ</t>
    </rPh>
    <rPh sb="3" eb="5">
      <t>キノウ</t>
    </rPh>
    <rPh sb="5" eb="7">
      <t>クブン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</si>
  <si>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</si>
  <si>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</si>
  <si>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</si>
  <si>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</si>
  <si>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休棟等</t>
    <rPh sb="0" eb="1">
      <t>キュウ</t>
    </rPh>
    <rPh sb="1" eb="2">
      <t>トウ</t>
    </rPh>
    <rPh sb="2" eb="3">
      <t>トウ</t>
    </rPh>
    <phoneticPr fontId="4"/>
  </si>
  <si>
    <t>２．医療機能</t>
    <phoneticPr fontId="4"/>
  </si>
  <si>
    <t>３．有床診療所の病床の役割</t>
    <phoneticPr fontId="4"/>
  </si>
  <si>
    <t>医療法人　井本クリニック</t>
    <rPh sb="0" eb="2">
      <t>イリョウ</t>
    </rPh>
    <rPh sb="2" eb="4">
      <t>ホウジン</t>
    </rPh>
    <rPh sb="5" eb="7">
      <t>イモト</t>
    </rPh>
    <phoneticPr fontId="4"/>
  </si>
  <si>
    <t>平成２８年度病床機能報告（有床診療所＿施設票）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5">
      <t>ユウショウ</t>
    </rPh>
    <rPh sb="15" eb="18">
      <t>シンリョウジョ</t>
    </rPh>
    <rPh sb="19" eb="21">
      <t>シセツ</t>
    </rPh>
    <rPh sb="21" eb="22">
      <t>ヒョウ</t>
    </rPh>
    <phoneticPr fontId="4"/>
  </si>
  <si>
    <t>福岡・糸島 集計</t>
  </si>
  <si>
    <t>粕屋 集計</t>
  </si>
  <si>
    <t>宗像 集計</t>
  </si>
  <si>
    <t>筑紫 集計</t>
  </si>
  <si>
    <t>朝倉 集計</t>
  </si>
  <si>
    <t>久留米 集計</t>
  </si>
  <si>
    <t>八女・筑後 集計</t>
  </si>
  <si>
    <t>有明 集計</t>
  </si>
  <si>
    <t>飯塚 集計</t>
  </si>
  <si>
    <t>直方・鞍手 集計</t>
  </si>
  <si>
    <t>田川 集計</t>
  </si>
  <si>
    <t>北九州 集計</t>
  </si>
  <si>
    <t>京築 集計</t>
  </si>
  <si>
    <t>総計</t>
  </si>
  <si>
    <t>福岡市東区 集計</t>
  </si>
  <si>
    <t>福岡市博多区 集計</t>
  </si>
  <si>
    <t>福岡市中央区 集計</t>
  </si>
  <si>
    <t>福岡市南区 集計</t>
  </si>
  <si>
    <t>福岡市西区 集計</t>
  </si>
  <si>
    <t>福岡市城南区 集計</t>
  </si>
  <si>
    <t>福岡市早良区 集計</t>
  </si>
  <si>
    <t>糸島市 集計</t>
  </si>
  <si>
    <t>古賀市 集計</t>
  </si>
  <si>
    <t>糟屋郡宇美町 集計</t>
  </si>
  <si>
    <t>糟屋郡篠栗町 集計</t>
  </si>
  <si>
    <t>糟屋郡志免町 集計</t>
  </si>
  <si>
    <t>糟屋郡須恵町 集計</t>
  </si>
  <si>
    <t>糟屋郡新宮町 集計</t>
  </si>
  <si>
    <t>糟屋郡久山町 集計</t>
  </si>
  <si>
    <t>糟屋郡粕屋町 集計</t>
  </si>
  <si>
    <t>宗像市 集計</t>
  </si>
  <si>
    <t>福津市 集計</t>
  </si>
  <si>
    <t>筑紫野市 集計</t>
  </si>
  <si>
    <t>春日市 集計</t>
  </si>
  <si>
    <t>大野城市 集計</t>
  </si>
  <si>
    <t>太宰府市 集計</t>
  </si>
  <si>
    <t>筑紫郡那珂川町 集計</t>
  </si>
  <si>
    <t>朝倉市 集計</t>
  </si>
  <si>
    <t>朝倉郡筑前町 集計</t>
  </si>
  <si>
    <t>久留米市 集計</t>
  </si>
  <si>
    <t>大川市 集計</t>
  </si>
  <si>
    <t>小郡市 集計</t>
  </si>
  <si>
    <t>うきは市 集計</t>
  </si>
  <si>
    <t>三潴郡大木町 集計</t>
  </si>
  <si>
    <t>八女市 集計</t>
  </si>
  <si>
    <t>筑後市 集計</t>
  </si>
  <si>
    <t>大牟田市 集計</t>
  </si>
  <si>
    <t>柳川市 集計</t>
  </si>
  <si>
    <t>みやま市 集計</t>
  </si>
  <si>
    <t>飯塚市 集計</t>
  </si>
  <si>
    <t>嘉麻市 集計</t>
  </si>
  <si>
    <t>嘉穂郡桂川町 集計</t>
  </si>
  <si>
    <t>直方市 集計</t>
  </si>
  <si>
    <t>宮若市 集計</t>
  </si>
  <si>
    <t>鞍手郡小竹町 集計</t>
  </si>
  <si>
    <t>鞍手郡鞍手町 集計</t>
  </si>
  <si>
    <t>田川市 集計</t>
  </si>
  <si>
    <t>田川郡香春町 集計</t>
  </si>
  <si>
    <t>田川郡添田町 集計</t>
  </si>
  <si>
    <t>田川郡川崎町 集計</t>
  </si>
  <si>
    <t>田川郡大任町 集計</t>
  </si>
  <si>
    <t>田川郡福智町 集計</t>
  </si>
  <si>
    <t>北九州市門司区 集計</t>
  </si>
  <si>
    <t>北九州市若松区 集計</t>
  </si>
  <si>
    <t>北九州市戸畑区 集計</t>
  </si>
  <si>
    <t>北九州市小倉北区 集計</t>
  </si>
  <si>
    <t>北九州市小倉南区 集計</t>
  </si>
  <si>
    <t>北九州市八幡東区 集計</t>
  </si>
  <si>
    <t>北九州市八幡西区 集計</t>
  </si>
  <si>
    <t>中間市 集計</t>
  </si>
  <si>
    <t>遠賀郡水巻町 集計</t>
  </si>
  <si>
    <t>行橋市 集計</t>
  </si>
  <si>
    <t>豊前市 集計</t>
  </si>
  <si>
    <t>京都郡苅田町 集計</t>
  </si>
  <si>
    <t>築上郡築上町 集計</t>
  </si>
  <si>
    <t>うち記載不備による集計対象外（着色部分）(B)</t>
    <phoneticPr fontId="4"/>
  </si>
  <si>
    <t>京築 集計(A)</t>
    <phoneticPr fontId="4"/>
  </si>
  <si>
    <t>(A)-(B)-(C）</t>
    <phoneticPr fontId="4"/>
  </si>
  <si>
    <t>うち休棟等(C）</t>
    <phoneticPr fontId="4"/>
  </si>
  <si>
    <t>粕屋 集計(A)</t>
    <phoneticPr fontId="4"/>
  </si>
  <si>
    <t>宗像 集計(A)</t>
    <phoneticPr fontId="4"/>
  </si>
  <si>
    <t>筑紫 集計(A)</t>
    <phoneticPr fontId="4"/>
  </si>
  <si>
    <t>朝倉 集計(A)</t>
    <phoneticPr fontId="4"/>
  </si>
  <si>
    <t>久留米 集計(A)</t>
    <phoneticPr fontId="4"/>
  </si>
  <si>
    <t>八女・筑後 集計(A)</t>
    <phoneticPr fontId="4"/>
  </si>
  <si>
    <t>有明 集計(A)</t>
    <phoneticPr fontId="4"/>
  </si>
  <si>
    <t>飯塚 集計(A)</t>
    <phoneticPr fontId="4"/>
  </si>
  <si>
    <t>直方・鞍手 集計(A)</t>
    <phoneticPr fontId="4"/>
  </si>
  <si>
    <t>田川 集計(A)</t>
    <phoneticPr fontId="4"/>
  </si>
  <si>
    <t>北九州 集計(A)</t>
    <phoneticPr fontId="4"/>
  </si>
  <si>
    <t>急性期’</t>
    <phoneticPr fontId="4"/>
  </si>
  <si>
    <t>回復期’</t>
    <phoneticPr fontId="4"/>
  </si>
  <si>
    <t>H28.7.1現在</t>
    <rPh sb="7" eb="9">
      <t>ゲンザイ</t>
    </rPh>
    <phoneticPr fontId="4"/>
  </si>
  <si>
    <t>一般病床</t>
    <rPh sb="0" eb="2">
      <t>イッパン</t>
    </rPh>
    <rPh sb="2" eb="4">
      <t>ビョウショウ</t>
    </rPh>
    <phoneticPr fontId="4"/>
  </si>
  <si>
    <t>療養病床</t>
    <rPh sb="0" eb="2">
      <t>リョウヨウ</t>
    </rPh>
    <rPh sb="2" eb="4">
      <t>ビョウショウ</t>
    </rPh>
    <phoneticPr fontId="4"/>
  </si>
  <si>
    <t>合計</t>
    <rPh sb="0" eb="2">
      <t>ゴウケイ</t>
    </rPh>
    <phoneticPr fontId="4"/>
  </si>
  <si>
    <t>許可</t>
    <rPh sb="0" eb="2">
      <t>キョカ</t>
    </rPh>
    <phoneticPr fontId="4"/>
  </si>
  <si>
    <t>稼働</t>
    <rPh sb="0" eb="2">
      <t>カドウ</t>
    </rPh>
    <phoneticPr fontId="4"/>
  </si>
  <si>
    <t>慢性期’</t>
    <phoneticPr fontId="4"/>
  </si>
  <si>
    <t>休棟等’</t>
    <phoneticPr fontId="4"/>
  </si>
  <si>
    <t>休棟等’</t>
    <rPh sb="2" eb="3">
      <t>トウ</t>
    </rPh>
    <phoneticPr fontId="4"/>
  </si>
  <si>
    <t>医療法人久保田産婦人科医院</t>
    <phoneticPr fontId="4"/>
  </si>
  <si>
    <t>24028310</t>
    <phoneticPr fontId="4"/>
  </si>
  <si>
    <t>1</t>
    <phoneticPr fontId="4"/>
  </si>
  <si>
    <t>もとやま小児科クリニック</t>
    <rPh sb="4" eb="6">
      <t>ショウニ</t>
    </rPh>
    <rPh sb="6" eb="7">
      <t>カ</t>
    </rPh>
    <phoneticPr fontId="3"/>
  </si>
  <si>
    <t>24082606</t>
  </si>
  <si>
    <t>もとやま小児科クリニック</t>
    <rPh sb="4" eb="6">
      <t>ショウニ</t>
    </rPh>
    <rPh sb="6" eb="7">
      <t>カ</t>
    </rPh>
    <phoneticPr fontId="4"/>
  </si>
  <si>
    <t>2</t>
    <phoneticPr fontId="4"/>
  </si>
  <si>
    <t>3</t>
    <phoneticPr fontId="4"/>
  </si>
  <si>
    <t>資料５－５</t>
    <rPh sb="0" eb="2">
      <t>シリョウ</t>
    </rPh>
    <phoneticPr fontId="4"/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</si>
</sst>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0.0_);[Red]\(0.0\)"/>
  </numFmts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0" fontId="28" fillId="0" borderId="0"/>
    <xf numFmtId="0" fontId="28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49" fontId="7" fillId="39" borderId="16" xfId="2" applyNumberFormat="1" applyFont="1" applyFill="1" applyBorder="1" applyAlignment="1" applyProtection="1">
      <alignment horizontal="center" vertical="center"/>
      <protection locked="0"/>
    </xf>
    <xf numFmtId="49" fontId="7" fillId="39" borderId="15" xfId="2" applyNumberFormat="1" applyFont="1" applyFill="1" applyBorder="1" applyAlignment="1" applyProtection="1">
      <alignment horizontal="center" vertical="center"/>
      <protection locked="0"/>
    </xf>
    <xf numFmtId="49" fontId="7" fillId="39" borderId="18" xfId="2" applyNumberFormat="1" applyFont="1" applyFill="1" applyBorder="1" applyAlignment="1" applyProtection="1">
      <alignment horizontal="center" vertical="center"/>
      <protection locked="0"/>
    </xf>
    <xf numFmtId="49" fontId="7" fillId="41" borderId="18" xfId="2" applyNumberFormat="1" applyFont="1" applyFill="1" applyBorder="1" applyProtection="1">
      <alignment vertical="center"/>
      <protection locked="0"/>
    </xf>
    <xf numFmtId="49" fontId="7" fillId="41" borderId="19" xfId="2" applyNumberFormat="1" applyFont="1" applyFill="1" applyBorder="1" applyProtection="1">
      <alignment vertical="center"/>
      <protection locked="0"/>
    </xf>
    <xf numFmtId="49" fontId="7" fillId="40" borderId="19" xfId="2" applyNumberFormat="1" applyFont="1" applyFill="1" applyBorder="1" applyProtection="1">
      <alignment vertical="center"/>
      <protection locked="0"/>
    </xf>
    <xf numFmtId="49" fontId="7" fillId="39" borderId="0" xfId="2" applyNumberFormat="1" applyFont="1" applyFill="1" applyBorder="1" applyAlignment="1" applyProtection="1">
      <alignment horizontal="center" vertical="center"/>
      <protection locked="0"/>
    </xf>
    <xf numFmtId="49" fontId="7" fillId="39" borderId="27" xfId="2" applyNumberFormat="1" applyFont="1" applyFill="1" applyBorder="1" applyAlignment="1" applyProtection="1">
      <alignment horizontal="center" vertical="center"/>
      <protection locked="0"/>
    </xf>
    <xf numFmtId="49" fontId="7" fillId="40" borderId="18" xfId="2" applyNumberFormat="1" applyFont="1" applyFill="1" applyBorder="1" applyProtection="1">
      <alignment vertical="center"/>
      <protection locked="0"/>
    </xf>
    <xf numFmtId="49" fontId="7" fillId="44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46" borderId="17" xfId="1" applyFont="1" applyFill="1" applyBorder="1" applyAlignment="1" applyProtection="1">
      <alignment horizontal="left" vertical="center" wrapText="1"/>
      <protection locked="0"/>
    </xf>
    <xf numFmtId="0" fontId="7" fillId="46" borderId="18" xfId="1" applyFont="1" applyFill="1" applyBorder="1" applyAlignment="1" applyProtection="1">
      <alignment horizontal="left" vertical="center" wrapText="1"/>
      <protection locked="0"/>
    </xf>
    <xf numFmtId="49" fontId="7" fillId="46" borderId="18" xfId="0" applyNumberFormat="1" applyFont="1" applyFill="1" applyBorder="1" applyAlignment="1">
      <alignment horizontal="left" vertical="center" wrapText="1"/>
    </xf>
    <xf numFmtId="49" fontId="8" fillId="46" borderId="18" xfId="2" applyNumberFormat="1" applyFont="1" applyFill="1" applyBorder="1" applyAlignment="1" applyProtection="1">
      <alignment horizontal="center" vertical="center" wrapText="1"/>
      <protection locked="0"/>
    </xf>
    <xf numFmtId="49" fontId="8" fillId="46" borderId="18" xfId="2" applyNumberFormat="1" applyFont="1" applyFill="1" applyBorder="1" applyAlignment="1" applyProtection="1">
      <alignment horizontal="center" vertical="top" wrapText="1"/>
      <protection locked="0"/>
    </xf>
    <xf numFmtId="49" fontId="7" fillId="0" borderId="0" xfId="0" applyNumberFormat="1" applyFont="1">
      <alignment vertical="center"/>
    </xf>
    <xf numFmtId="49" fontId="7" fillId="0" borderId="13" xfId="0" applyNumberFormat="1" applyFont="1" applyFill="1" applyBorder="1" applyAlignment="1">
      <alignment horizontal="left" vertical="center"/>
    </xf>
    <xf numFmtId="49" fontId="7" fillId="0" borderId="13" xfId="0" applyNumberFormat="1" applyFont="1" applyFill="1" applyBorder="1">
      <alignment vertical="center"/>
    </xf>
    <xf numFmtId="0" fontId="7" fillId="0" borderId="13" xfId="0" applyNumberFormat="1" applyFont="1" applyFill="1" applyBorder="1">
      <alignment vertical="center"/>
    </xf>
    <xf numFmtId="0" fontId="7" fillId="36" borderId="19" xfId="0" applyFont="1" applyFill="1" applyBorder="1" applyAlignment="1">
      <alignment horizontal="center" vertical="center"/>
    </xf>
    <xf numFmtId="0" fontId="7" fillId="46" borderId="18" xfId="1" applyFont="1" applyFill="1" applyBorder="1" applyAlignment="1" applyProtection="1">
      <alignment horizontal="left" vertical="center" shrinkToFit="1"/>
      <protection locked="0"/>
    </xf>
    <xf numFmtId="49" fontId="7" fillId="0" borderId="13" xfId="0" applyNumberFormat="1" applyFont="1" applyFill="1" applyBorder="1" applyAlignment="1">
      <alignment horizontal="left" vertical="center" shrinkToFit="1"/>
    </xf>
    <xf numFmtId="0" fontId="7" fillId="45" borderId="13" xfId="0" applyNumberFormat="1" applyFont="1" applyFill="1" applyBorder="1" applyAlignment="1">
      <alignment horizontal="center" vertical="center" shrinkToFit="1"/>
    </xf>
    <xf numFmtId="49" fontId="7" fillId="47" borderId="13" xfId="0" applyNumberFormat="1" applyFont="1" applyFill="1" applyBorder="1" applyAlignment="1">
      <alignment horizontal="left" vertical="center" shrinkToFit="1"/>
    </xf>
    <xf numFmtId="0" fontId="7" fillId="45" borderId="32" xfId="0" applyNumberFormat="1" applyFont="1" applyFill="1" applyBorder="1" applyAlignment="1">
      <alignment horizontal="center" vertical="center" shrinkToFit="1"/>
    </xf>
    <xf numFmtId="0" fontId="7" fillId="45" borderId="33" xfId="0" applyNumberFormat="1" applyFont="1" applyFill="1" applyBorder="1" applyAlignment="1">
      <alignment horizontal="center" vertical="center" shrinkToFit="1"/>
    </xf>
    <xf numFmtId="0" fontId="7" fillId="45" borderId="34" xfId="0" quotePrefix="1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vertical="center" shrinkToFit="1"/>
    </xf>
    <xf numFmtId="0" fontId="7" fillId="0" borderId="13" xfId="0" applyNumberFormat="1" applyFont="1" applyFill="1" applyBorder="1" applyAlignment="1">
      <alignment vertical="center" shrinkToFit="1"/>
    </xf>
    <xf numFmtId="0" fontId="7" fillId="45" borderId="13" xfId="0" applyNumberFormat="1" applyFont="1" applyFill="1" applyBorder="1" applyAlignment="1">
      <alignment horizontal="center" vertical="center"/>
    </xf>
    <xf numFmtId="49" fontId="7" fillId="0" borderId="13" xfId="0" quotePrefix="1" applyNumberFormat="1" applyFont="1" applyFill="1" applyBorder="1" applyAlignment="1">
      <alignment horizontal="left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vertical="center" shrinkToFit="1"/>
    </xf>
    <xf numFmtId="176" fontId="7" fillId="0" borderId="13" xfId="0" applyNumberFormat="1" applyFont="1" applyFill="1" applyBorder="1" applyAlignment="1">
      <alignment horizontal="right" vertical="center" shrinkToFit="1"/>
    </xf>
    <xf numFmtId="177" fontId="7" fillId="0" borderId="13" xfId="0" applyNumberFormat="1" applyFont="1" applyFill="1" applyBorder="1" applyAlignment="1">
      <alignment horizontal="right" vertical="center" shrinkToFit="1"/>
    </xf>
    <xf numFmtId="178" fontId="7" fillId="0" borderId="13" xfId="0" applyNumberFormat="1" applyFont="1" applyFill="1" applyBorder="1" applyAlignment="1">
      <alignment horizontal="right" vertical="center" shrinkToFit="1"/>
    </xf>
    <xf numFmtId="0" fontId="7" fillId="0" borderId="13" xfId="0" applyNumberFormat="1" applyFont="1" applyFill="1" applyBorder="1" applyAlignment="1">
      <alignment horizontal="right" vertical="center" shrinkToFit="1"/>
    </xf>
    <xf numFmtId="49" fontId="7" fillId="0" borderId="13" xfId="0" applyNumberFormat="1" applyFont="1" applyFill="1" applyBorder="1" applyAlignment="1">
      <alignment horizontal="right" vertical="center" shrinkToFit="1"/>
    </xf>
    <xf numFmtId="49" fontId="30" fillId="0" borderId="0" xfId="0" applyNumberFormat="1" applyFont="1">
      <alignment vertical="center"/>
    </xf>
    <xf numFmtId="49" fontId="7" fillId="38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36" borderId="18" xfId="0" applyFont="1" applyFill="1" applyBorder="1" applyAlignment="1">
      <alignment horizontal="center" vertical="center"/>
    </xf>
    <xf numFmtId="0" fontId="0" fillId="0" borderId="13" xfId="0" quotePrefix="1" applyBorder="1">
      <alignment vertical="center"/>
    </xf>
    <xf numFmtId="0" fontId="0" fillId="0" borderId="13" xfId="0" applyBorder="1">
      <alignment vertical="center"/>
    </xf>
    <xf numFmtId="49" fontId="30" fillId="0" borderId="0" xfId="0" applyNumberFormat="1" applyFont="1" applyBorder="1" applyAlignment="1">
      <alignment vertical="center"/>
    </xf>
    <xf numFmtId="49" fontId="30" fillId="0" borderId="44" xfId="0" applyNumberFormat="1" applyFont="1" applyBorder="1" applyAlignment="1">
      <alignment vertical="center"/>
    </xf>
    <xf numFmtId="49" fontId="7" fillId="38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36" borderId="18" xfId="0" applyFont="1" applyFill="1" applyBorder="1" applyAlignment="1">
      <alignment horizontal="center" vertical="center"/>
    </xf>
    <xf numFmtId="49" fontId="7" fillId="48" borderId="13" xfId="0" applyNumberFormat="1" applyFont="1" applyFill="1" applyBorder="1" applyAlignment="1">
      <alignment horizontal="left" vertical="center"/>
    </xf>
    <xf numFmtId="49" fontId="7" fillId="48" borderId="13" xfId="0" applyNumberFormat="1" applyFont="1" applyFill="1" applyBorder="1" applyAlignment="1">
      <alignment horizontal="left" vertical="center" shrinkToFit="1"/>
    </xf>
    <xf numFmtId="49" fontId="7" fillId="48" borderId="13" xfId="0" applyNumberFormat="1" applyFont="1" applyFill="1" applyBorder="1">
      <alignment vertical="center"/>
    </xf>
    <xf numFmtId="0" fontId="7" fillId="48" borderId="13" xfId="0" applyNumberFormat="1" applyFont="1" applyFill="1" applyBorder="1">
      <alignment vertical="center"/>
    </xf>
    <xf numFmtId="0" fontId="7" fillId="48" borderId="32" xfId="0" applyNumberFormat="1" applyFont="1" applyFill="1" applyBorder="1" applyAlignment="1">
      <alignment horizontal="center" vertical="center" shrinkToFit="1"/>
    </xf>
    <xf numFmtId="0" fontId="7" fillId="48" borderId="33" xfId="0" applyNumberFormat="1" applyFont="1" applyFill="1" applyBorder="1" applyAlignment="1">
      <alignment horizontal="center" vertical="center" shrinkToFit="1"/>
    </xf>
    <xf numFmtId="0" fontId="7" fillId="48" borderId="34" xfId="0" quotePrefix="1" applyNumberFormat="1" applyFont="1" applyFill="1" applyBorder="1" applyAlignment="1">
      <alignment horizontal="center" vertical="center" shrinkToFit="1"/>
    </xf>
    <xf numFmtId="49" fontId="7" fillId="48" borderId="13" xfId="0" applyNumberFormat="1" applyFont="1" applyFill="1" applyBorder="1" applyAlignment="1">
      <alignment vertical="center" shrinkToFit="1"/>
    </xf>
    <xf numFmtId="0" fontId="7" fillId="48" borderId="13" xfId="0" applyNumberFormat="1" applyFont="1" applyFill="1" applyBorder="1" applyAlignment="1">
      <alignment horizontal="center" vertical="center" shrinkToFit="1"/>
    </xf>
    <xf numFmtId="176" fontId="7" fillId="48" borderId="13" xfId="0" applyNumberFormat="1" applyFont="1" applyFill="1" applyBorder="1" applyAlignment="1">
      <alignment horizontal="right" vertical="center" shrinkToFit="1"/>
    </xf>
    <xf numFmtId="177" fontId="7" fillId="48" borderId="13" xfId="0" applyNumberFormat="1" applyFont="1" applyFill="1" applyBorder="1" applyAlignment="1">
      <alignment horizontal="right" vertical="center" shrinkToFit="1"/>
    </xf>
    <xf numFmtId="178" fontId="7" fillId="48" borderId="13" xfId="0" applyNumberFormat="1" applyFont="1" applyFill="1" applyBorder="1" applyAlignment="1">
      <alignment horizontal="right" vertical="center" shrinkToFit="1"/>
    </xf>
    <xf numFmtId="49" fontId="7" fillId="48" borderId="13" xfId="0" applyNumberFormat="1" applyFont="1" applyFill="1" applyBorder="1" applyAlignment="1">
      <alignment horizontal="right" vertical="center" shrinkToFit="1"/>
    </xf>
    <xf numFmtId="0" fontId="7" fillId="48" borderId="13" xfId="0" applyNumberFormat="1" applyFont="1" applyFill="1" applyBorder="1" applyAlignment="1">
      <alignment horizontal="center" vertical="center"/>
    </xf>
    <xf numFmtId="49" fontId="5" fillId="48" borderId="0" xfId="0" applyNumberFormat="1" applyFont="1" applyFill="1">
      <alignment vertical="center"/>
    </xf>
    <xf numFmtId="49" fontId="31" fillId="47" borderId="13" xfId="0" applyNumberFormat="1" applyFont="1" applyFill="1" applyBorder="1" applyAlignment="1">
      <alignment horizontal="left" vertical="center" shrinkToFit="1"/>
    </xf>
    <xf numFmtId="49" fontId="31" fillId="0" borderId="13" xfId="0" applyNumberFormat="1" applyFont="1" applyFill="1" applyBorder="1" applyAlignment="1">
      <alignment horizontal="left" vertical="center" shrinkToFit="1"/>
    </xf>
    <xf numFmtId="49" fontId="31" fillId="48" borderId="13" xfId="0" applyNumberFormat="1" applyFont="1" applyFill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horizontal="left" vertical="center"/>
    </xf>
    <xf numFmtId="49" fontId="7" fillId="47" borderId="0" xfId="0" applyNumberFormat="1" applyFont="1" applyFill="1" applyBorder="1" applyAlignment="1">
      <alignment horizontal="left" vertical="center" shrinkToFit="1"/>
    </xf>
    <xf numFmtId="49" fontId="7" fillId="0" borderId="0" xfId="0" applyNumberFormat="1" applyFont="1" applyFill="1" applyBorder="1" applyAlignment="1">
      <alignment horizontal="left" vertical="center" shrinkToFit="1"/>
    </xf>
    <xf numFmtId="49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45" borderId="0" xfId="0" applyNumberFormat="1" applyFont="1" applyFill="1" applyBorder="1" applyAlignment="1">
      <alignment horizontal="center" vertical="center" shrinkToFit="1"/>
    </xf>
    <xf numFmtId="0" fontId="7" fillId="45" borderId="0" xfId="0" quotePrefix="1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right" vertical="center" shrinkToFit="1"/>
    </xf>
    <xf numFmtId="49" fontId="7" fillId="0" borderId="0" xfId="0" applyNumberFormat="1" applyFont="1" applyFill="1" applyBorder="1" applyAlignment="1">
      <alignment horizontal="right" vertical="center" shrinkToFit="1"/>
    </xf>
    <xf numFmtId="0" fontId="7" fillId="45" borderId="0" xfId="0" applyNumberFormat="1" applyFont="1" applyFill="1" applyBorder="1" applyAlignment="1">
      <alignment horizontal="center" vertical="center"/>
    </xf>
    <xf numFmtId="49" fontId="31" fillId="47" borderId="0" xfId="0" applyNumberFormat="1" applyFont="1" applyFill="1" applyBorder="1" applyAlignment="1">
      <alignment horizontal="left" vertical="center" shrinkToFit="1"/>
    </xf>
    <xf numFmtId="0" fontId="31" fillId="0" borderId="13" xfId="0" applyNumberFormat="1" applyFont="1" applyFill="1" applyBorder="1" applyAlignment="1">
      <alignment horizontal="left" vertical="center" shrinkToFit="1"/>
    </xf>
    <xf numFmtId="0" fontId="7" fillId="45" borderId="13" xfId="0" quotePrefix="1" applyNumberFormat="1" applyFont="1" applyFill="1" applyBorder="1" applyAlignment="1">
      <alignment horizontal="center" vertical="center" shrinkToFit="1"/>
    </xf>
    <xf numFmtId="38" fontId="5" fillId="0" borderId="0" xfId="215" applyFont="1">
      <alignment vertical="center"/>
    </xf>
    <xf numFmtId="38" fontId="5" fillId="0" borderId="0" xfId="215" applyFont="1" applyAlignment="1">
      <alignment vertical="center" shrinkToFit="1"/>
    </xf>
    <xf numFmtId="38" fontId="30" fillId="0" borderId="0" xfId="215" applyFont="1" applyBorder="1" applyAlignment="1">
      <alignment vertical="center"/>
    </xf>
    <xf numFmtId="38" fontId="30" fillId="0" borderId="0" xfId="215" applyFont="1">
      <alignment vertical="center"/>
    </xf>
    <xf numFmtId="38" fontId="7" fillId="36" borderId="18" xfId="215" applyFont="1" applyFill="1" applyBorder="1" applyAlignment="1">
      <alignment horizontal="center" vertical="center"/>
    </xf>
    <xf numFmtId="38" fontId="7" fillId="36" borderId="19" xfId="215" applyFont="1" applyFill="1" applyBorder="1" applyAlignment="1">
      <alignment horizontal="center" vertical="center"/>
    </xf>
    <xf numFmtId="38" fontId="7" fillId="39" borderId="16" xfId="215" applyFont="1" applyFill="1" applyBorder="1" applyAlignment="1" applyProtection="1">
      <alignment horizontal="center" vertical="center"/>
      <protection locked="0"/>
    </xf>
    <xf numFmtId="38" fontId="7" fillId="39" borderId="15" xfId="215" applyFont="1" applyFill="1" applyBorder="1" applyAlignment="1" applyProtection="1">
      <alignment horizontal="center" vertical="center"/>
      <protection locked="0"/>
    </xf>
    <xf numFmtId="38" fontId="7" fillId="39" borderId="18" xfId="215" applyFont="1" applyFill="1" applyBorder="1" applyAlignment="1" applyProtection="1">
      <alignment horizontal="center" vertical="center"/>
      <protection locked="0"/>
    </xf>
    <xf numFmtId="38" fontId="7" fillId="41" borderId="18" xfId="215" applyFont="1" applyFill="1" applyBorder="1" applyProtection="1">
      <alignment vertical="center"/>
      <protection locked="0"/>
    </xf>
    <xf numFmtId="38" fontId="7" fillId="41" borderId="19" xfId="215" applyFont="1" applyFill="1" applyBorder="1" applyProtection="1">
      <alignment vertical="center"/>
      <protection locked="0"/>
    </xf>
    <xf numFmtId="38" fontId="7" fillId="39" borderId="0" xfId="215" applyFont="1" applyFill="1" applyBorder="1" applyAlignment="1" applyProtection="1">
      <alignment horizontal="center" vertical="center"/>
      <protection locked="0"/>
    </xf>
    <xf numFmtId="38" fontId="7" fillId="39" borderId="27" xfId="215" applyFont="1" applyFill="1" applyBorder="1" applyAlignment="1" applyProtection="1">
      <alignment horizontal="center" vertical="center"/>
      <protection locked="0"/>
    </xf>
    <xf numFmtId="38" fontId="7" fillId="40" borderId="18" xfId="215" applyFont="1" applyFill="1" applyBorder="1" applyProtection="1">
      <alignment vertical="center"/>
      <protection locked="0"/>
    </xf>
    <xf numFmtId="38" fontId="7" fillId="40" borderId="19" xfId="215" applyFont="1" applyFill="1" applyBorder="1" applyProtection="1">
      <alignment vertical="center"/>
      <protection locked="0"/>
    </xf>
    <xf numFmtId="38" fontId="7" fillId="44" borderId="13" xfId="215" applyFont="1" applyFill="1" applyBorder="1" applyAlignment="1" applyProtection="1">
      <alignment horizontal="center" vertical="center" wrapText="1"/>
      <protection locked="0"/>
    </xf>
    <xf numFmtId="38" fontId="7" fillId="38" borderId="13" xfId="215" applyFont="1" applyFill="1" applyBorder="1" applyAlignment="1" applyProtection="1">
      <alignment horizontal="center" vertical="center" wrapText="1"/>
      <protection locked="0"/>
    </xf>
    <xf numFmtId="38" fontId="7" fillId="46" borderId="17" xfId="215" applyFont="1" applyFill="1" applyBorder="1" applyAlignment="1" applyProtection="1">
      <alignment horizontal="left" vertical="center" wrapText="1"/>
      <protection locked="0"/>
    </xf>
    <xf numFmtId="38" fontId="7" fillId="46" borderId="18" xfId="215" applyFont="1" applyFill="1" applyBorder="1" applyAlignment="1" applyProtection="1">
      <alignment horizontal="left" vertical="center" wrapText="1"/>
      <protection locked="0"/>
    </xf>
    <xf numFmtId="38" fontId="7" fillId="46" borderId="18" xfId="215" applyFont="1" applyFill="1" applyBorder="1" applyAlignment="1">
      <alignment horizontal="left" vertical="center" wrapText="1"/>
    </xf>
    <xf numFmtId="38" fontId="7" fillId="46" borderId="18" xfId="215" applyFont="1" applyFill="1" applyBorder="1" applyAlignment="1" applyProtection="1">
      <alignment horizontal="left" vertical="center" shrinkToFit="1"/>
      <protection locked="0"/>
    </xf>
    <xf numFmtId="38" fontId="8" fillId="46" borderId="18" xfId="215" applyFont="1" applyFill="1" applyBorder="1" applyAlignment="1" applyProtection="1">
      <alignment horizontal="center" vertical="center" wrapText="1"/>
      <protection locked="0"/>
    </xf>
    <xf numFmtId="38" fontId="8" fillId="46" borderId="18" xfId="215" applyFont="1" applyFill="1" applyBorder="1" applyAlignment="1" applyProtection="1">
      <alignment horizontal="center" vertical="top" wrapText="1"/>
      <protection locked="0"/>
    </xf>
    <xf numFmtId="38" fontId="7" fillId="0" borderId="0" xfId="215" applyFont="1">
      <alignment vertical="center"/>
    </xf>
    <xf numFmtId="38" fontId="7" fillId="0" borderId="13" xfId="215" applyFont="1" applyFill="1" applyBorder="1" applyAlignment="1">
      <alignment horizontal="left" vertical="center"/>
    </xf>
    <xf numFmtId="38" fontId="7" fillId="47" borderId="13" xfId="215" applyFont="1" applyFill="1" applyBorder="1" applyAlignment="1">
      <alignment horizontal="left" vertical="center" shrinkToFit="1"/>
    </xf>
    <xf numFmtId="38" fontId="7" fillId="0" borderId="13" xfId="215" applyFont="1" applyFill="1" applyBorder="1" applyAlignment="1">
      <alignment horizontal="left" vertical="center" shrinkToFit="1"/>
    </xf>
    <xf numFmtId="38" fontId="7" fillId="0" borderId="13" xfId="215" applyFont="1" applyFill="1" applyBorder="1">
      <alignment vertical="center"/>
    </xf>
    <xf numFmtId="38" fontId="7" fillId="45" borderId="32" xfId="215" applyFont="1" applyFill="1" applyBorder="1" applyAlignment="1">
      <alignment horizontal="center" vertical="center" shrinkToFit="1"/>
    </xf>
    <xf numFmtId="38" fontId="7" fillId="45" borderId="33" xfId="215" applyFont="1" applyFill="1" applyBorder="1" applyAlignment="1">
      <alignment horizontal="center" vertical="center" shrinkToFit="1"/>
    </xf>
    <xf numFmtId="38" fontId="7" fillId="45" borderId="34" xfId="215" quotePrefix="1" applyFont="1" applyFill="1" applyBorder="1" applyAlignment="1">
      <alignment horizontal="center" vertical="center" shrinkToFit="1"/>
    </xf>
    <xf numFmtId="38" fontId="7" fillId="0" borderId="13" xfId="215" applyFont="1" applyFill="1" applyBorder="1" applyAlignment="1">
      <alignment vertical="center" shrinkToFit="1"/>
    </xf>
    <xf numFmtId="38" fontId="7" fillId="45" borderId="13" xfId="215" applyFont="1" applyFill="1" applyBorder="1" applyAlignment="1">
      <alignment horizontal="center" vertical="center" shrinkToFit="1"/>
    </xf>
    <xf numFmtId="38" fontId="7" fillId="0" borderId="13" xfId="215" applyFont="1" applyFill="1" applyBorder="1" applyAlignment="1">
      <alignment horizontal="right" vertical="center" shrinkToFit="1"/>
    </xf>
    <xf numFmtId="38" fontId="7" fillId="45" borderId="13" xfId="215" applyFont="1" applyFill="1" applyBorder="1" applyAlignment="1">
      <alignment horizontal="center" vertical="center"/>
    </xf>
    <xf numFmtId="38" fontId="7" fillId="48" borderId="13" xfId="215" applyFont="1" applyFill="1" applyBorder="1" applyAlignment="1">
      <alignment horizontal="left" vertical="center" shrinkToFit="1"/>
    </xf>
    <xf numFmtId="38" fontId="7" fillId="48" borderId="13" xfId="215" applyFont="1" applyFill="1" applyBorder="1" applyAlignment="1">
      <alignment horizontal="left" vertical="center"/>
    </xf>
    <xf numFmtId="38" fontId="7" fillId="48" borderId="13" xfId="215" applyFont="1" applyFill="1" applyBorder="1">
      <alignment vertical="center"/>
    </xf>
    <xf numFmtId="38" fontId="7" fillId="48" borderId="32" xfId="215" applyFont="1" applyFill="1" applyBorder="1" applyAlignment="1">
      <alignment horizontal="center" vertical="center" shrinkToFit="1"/>
    </xf>
    <xf numFmtId="38" fontId="7" fillId="48" borderId="33" xfId="215" applyFont="1" applyFill="1" applyBorder="1" applyAlignment="1">
      <alignment horizontal="center" vertical="center" shrinkToFit="1"/>
    </xf>
    <xf numFmtId="38" fontId="7" fillId="48" borderId="34" xfId="215" quotePrefix="1" applyFont="1" applyFill="1" applyBorder="1" applyAlignment="1">
      <alignment horizontal="center" vertical="center" shrinkToFit="1"/>
    </xf>
    <xf numFmtId="38" fontId="7" fillId="48" borderId="13" xfId="215" applyFont="1" applyFill="1" applyBorder="1" applyAlignment="1">
      <alignment vertical="center" shrinkToFit="1"/>
    </xf>
    <xf numFmtId="38" fontId="7" fillId="48" borderId="13" xfId="215" applyFont="1" applyFill="1" applyBorder="1" applyAlignment="1">
      <alignment horizontal="center" vertical="center" shrinkToFit="1"/>
    </xf>
    <xf numFmtId="38" fontId="7" fillId="48" borderId="13" xfId="215" applyFont="1" applyFill="1" applyBorder="1" applyAlignment="1">
      <alignment horizontal="right" vertical="center" shrinkToFit="1"/>
    </xf>
    <xf numFmtId="38" fontId="7" fillId="48" borderId="13" xfId="215" applyFont="1" applyFill="1" applyBorder="1" applyAlignment="1">
      <alignment horizontal="center" vertical="center"/>
    </xf>
    <xf numFmtId="38" fontId="7" fillId="0" borderId="0" xfId="215" applyFont="1" applyFill="1" applyBorder="1" applyAlignment="1">
      <alignment horizontal="left" vertical="center"/>
    </xf>
    <xf numFmtId="38" fontId="7" fillId="47" borderId="0" xfId="215" applyFont="1" applyFill="1" applyBorder="1" applyAlignment="1">
      <alignment horizontal="left" vertical="center" shrinkToFit="1"/>
    </xf>
    <xf numFmtId="38" fontId="5" fillId="0" borderId="13" xfId="215" applyFont="1" applyBorder="1">
      <alignment vertical="center"/>
    </xf>
    <xf numFmtId="38" fontId="31" fillId="0" borderId="17" xfId="215" applyFont="1" applyFill="1" applyBorder="1" applyAlignment="1">
      <alignment vertical="center" shrinkToFit="1"/>
    </xf>
    <xf numFmtId="38" fontId="31" fillId="0" borderId="18" xfId="215" applyFont="1" applyFill="1" applyBorder="1" applyAlignment="1">
      <alignment vertical="center" shrinkToFit="1"/>
    </xf>
    <xf numFmtId="49" fontId="31" fillId="0" borderId="17" xfId="0" applyNumberFormat="1" applyFont="1" applyFill="1" applyBorder="1" applyAlignment="1">
      <alignment vertical="center" shrinkToFit="1"/>
    </xf>
    <xf numFmtId="49" fontId="31" fillId="0" borderId="18" xfId="0" applyNumberFormat="1" applyFont="1" applyFill="1" applyBorder="1" applyAlignment="1">
      <alignment vertical="center" shrinkToFit="1"/>
    </xf>
    <xf numFmtId="49" fontId="31" fillId="0" borderId="19" xfId="0" applyNumberFormat="1" applyFont="1" applyFill="1" applyBorder="1" applyAlignment="1">
      <alignment vertical="center" shrinkToFit="1"/>
    </xf>
    <xf numFmtId="38" fontId="31" fillId="0" borderId="13" xfId="215" applyFont="1" applyFill="1" applyBorder="1" applyAlignment="1">
      <alignment horizontal="left" vertical="center" shrinkToFit="1"/>
    </xf>
    <xf numFmtId="38" fontId="7" fillId="0" borderId="13" xfId="215" applyFont="1" applyFill="1" applyBorder="1" applyAlignment="1">
      <alignment horizontal="center" vertical="center" shrinkToFit="1"/>
    </xf>
    <xf numFmtId="38" fontId="7" fillId="0" borderId="13" xfId="215" applyFont="1" applyFill="1" applyBorder="1" applyAlignment="1">
      <alignment horizontal="center" vertical="center"/>
    </xf>
    <xf numFmtId="38" fontId="5" fillId="0" borderId="0" xfId="215" applyFont="1" applyFill="1">
      <alignment vertical="center"/>
    </xf>
    <xf numFmtId="49" fontId="7" fillId="0" borderId="18" xfId="0" applyNumberFormat="1" applyFont="1" applyFill="1" applyBorder="1">
      <alignment vertical="center"/>
    </xf>
    <xf numFmtId="38" fontId="7" fillId="0" borderId="18" xfId="215" applyFont="1" applyFill="1" applyBorder="1">
      <alignment vertical="center"/>
    </xf>
    <xf numFmtId="0" fontId="7" fillId="0" borderId="18" xfId="0" applyNumberFormat="1" applyFont="1" applyFill="1" applyBorder="1">
      <alignment vertical="center"/>
    </xf>
    <xf numFmtId="38" fontId="7" fillId="0" borderId="13" xfId="215" quotePrefix="1" applyFont="1" applyFill="1" applyBorder="1" applyAlignment="1">
      <alignment horizontal="left" vertical="center"/>
    </xf>
    <xf numFmtId="38" fontId="5" fillId="48" borderId="0" xfId="215" applyFont="1" applyFill="1">
      <alignment vertical="center"/>
    </xf>
    <xf numFmtId="38" fontId="32" fillId="0" borderId="13" xfId="215" applyFont="1" applyBorder="1" applyAlignment="1">
      <alignment horizontal="center" vertical="center"/>
    </xf>
    <xf numFmtId="38" fontId="32" fillId="0" borderId="13" xfId="215" applyFont="1" applyBorder="1" applyAlignment="1">
      <alignment vertical="center"/>
    </xf>
    <xf numFmtId="38" fontId="32" fillId="0" borderId="29" xfId="215" applyFont="1" applyBorder="1" applyAlignment="1">
      <alignment horizontal="center" vertical="center"/>
    </xf>
    <xf numFmtId="38" fontId="31" fillId="0" borderId="14" xfId="215" applyFont="1" applyFill="1" applyBorder="1" applyAlignment="1">
      <alignment vertical="center" shrinkToFit="1"/>
    </xf>
    <xf numFmtId="38" fontId="31" fillId="0" borderId="16" xfId="215" applyFont="1" applyFill="1" applyBorder="1" applyAlignment="1">
      <alignment vertical="center" shrinkToFit="1"/>
    </xf>
    <xf numFmtId="38" fontId="7" fillId="0" borderId="20" xfId="215" applyFont="1" applyFill="1" applyBorder="1" applyAlignment="1">
      <alignment vertical="center" shrinkToFit="1"/>
    </xf>
    <xf numFmtId="38" fontId="7" fillId="45" borderId="20" xfId="215" applyFont="1" applyFill="1" applyBorder="1" applyAlignment="1">
      <alignment horizontal="center" vertical="center" shrinkToFit="1"/>
    </xf>
    <xf numFmtId="38" fontId="7" fillId="0" borderId="20" xfId="215" applyFont="1" applyFill="1" applyBorder="1" applyAlignment="1">
      <alignment horizontal="right" vertical="center" shrinkToFit="1"/>
    </xf>
    <xf numFmtId="38" fontId="7" fillId="45" borderId="20" xfId="215" applyFont="1" applyFill="1" applyBorder="1" applyAlignment="1">
      <alignment horizontal="center" vertical="center"/>
    </xf>
    <xf numFmtId="38" fontId="7" fillId="0" borderId="45" xfId="215" applyFont="1" applyFill="1" applyBorder="1" applyAlignment="1">
      <alignment vertical="center" shrinkToFit="1"/>
    </xf>
    <xf numFmtId="38" fontId="7" fillId="45" borderId="45" xfId="215" applyFont="1" applyFill="1" applyBorder="1" applyAlignment="1">
      <alignment horizontal="center" vertical="center" shrinkToFit="1"/>
    </xf>
    <xf numFmtId="38" fontId="7" fillId="0" borderId="45" xfId="215" applyFont="1" applyFill="1" applyBorder="1" applyAlignment="1">
      <alignment horizontal="right" vertical="center" shrinkToFit="1"/>
    </xf>
    <xf numFmtId="38" fontId="7" fillId="45" borderId="45" xfId="215" applyFont="1" applyFill="1" applyBorder="1" applyAlignment="1">
      <alignment horizontal="center" vertical="center"/>
    </xf>
    <xf numFmtId="49" fontId="31" fillId="0" borderId="14" xfId="0" applyNumberFormat="1" applyFont="1" applyFill="1" applyBorder="1" applyAlignment="1">
      <alignment vertical="center" shrinkToFit="1"/>
    </xf>
    <xf numFmtId="49" fontId="31" fillId="0" borderId="16" xfId="0" applyNumberFormat="1" applyFont="1" applyFill="1" applyBorder="1" applyAlignment="1">
      <alignment vertical="center" shrinkToFit="1"/>
    </xf>
    <xf numFmtId="0" fontId="7" fillId="0" borderId="16" xfId="0" applyNumberFormat="1" applyFont="1" applyFill="1" applyBorder="1">
      <alignment vertical="center"/>
    </xf>
    <xf numFmtId="0" fontId="7" fillId="0" borderId="20" xfId="0" applyNumberFormat="1" applyFont="1" applyFill="1" applyBorder="1" applyAlignment="1">
      <alignment vertical="center" shrinkToFit="1"/>
    </xf>
    <xf numFmtId="0" fontId="7" fillId="45" borderId="20" xfId="0" applyNumberFormat="1" applyFont="1" applyFill="1" applyBorder="1" applyAlignment="1">
      <alignment horizontal="center" vertical="center" shrinkToFit="1"/>
    </xf>
    <xf numFmtId="176" fontId="7" fillId="0" borderId="20" xfId="0" applyNumberFormat="1" applyFont="1" applyFill="1" applyBorder="1" applyAlignment="1">
      <alignment horizontal="right" vertical="center" shrinkToFit="1"/>
    </xf>
    <xf numFmtId="177" fontId="7" fillId="0" borderId="20" xfId="0" applyNumberFormat="1" applyFont="1" applyFill="1" applyBorder="1" applyAlignment="1">
      <alignment horizontal="right" vertical="center" shrinkToFit="1"/>
    </xf>
    <xf numFmtId="178" fontId="7" fillId="0" borderId="20" xfId="0" applyNumberFormat="1" applyFont="1" applyFill="1" applyBorder="1" applyAlignment="1">
      <alignment horizontal="right" vertical="center" shrinkToFit="1"/>
    </xf>
    <xf numFmtId="0" fontId="7" fillId="0" borderId="20" xfId="0" applyNumberFormat="1" applyFont="1" applyFill="1" applyBorder="1" applyAlignment="1">
      <alignment horizontal="right" vertical="center" shrinkToFit="1"/>
    </xf>
    <xf numFmtId="0" fontId="7" fillId="45" borderId="20" xfId="0" applyNumberFormat="1" applyFont="1" applyFill="1" applyBorder="1" applyAlignment="1">
      <alignment horizontal="center" vertical="center"/>
    </xf>
    <xf numFmtId="0" fontId="7" fillId="0" borderId="45" xfId="0" applyNumberFormat="1" applyFont="1" applyFill="1" applyBorder="1" applyAlignment="1">
      <alignment vertical="center" shrinkToFit="1"/>
    </xf>
    <xf numFmtId="0" fontId="7" fillId="45" borderId="45" xfId="0" applyNumberFormat="1" applyFont="1" applyFill="1" applyBorder="1" applyAlignment="1">
      <alignment horizontal="center" vertical="center" shrinkToFit="1"/>
    </xf>
    <xf numFmtId="176" fontId="7" fillId="0" borderId="45" xfId="0" applyNumberFormat="1" applyFont="1" applyFill="1" applyBorder="1" applyAlignment="1">
      <alignment horizontal="right" vertical="center" shrinkToFit="1"/>
    </xf>
    <xf numFmtId="177" fontId="7" fillId="0" borderId="45" xfId="0" applyNumberFormat="1" applyFont="1" applyFill="1" applyBorder="1" applyAlignment="1">
      <alignment horizontal="right" vertical="center" shrinkToFit="1"/>
    </xf>
    <xf numFmtId="178" fontId="7" fillId="0" borderId="45" xfId="0" applyNumberFormat="1" applyFont="1" applyFill="1" applyBorder="1" applyAlignment="1">
      <alignment horizontal="right" vertical="center" shrinkToFit="1"/>
    </xf>
    <xf numFmtId="0" fontId="7" fillId="0" borderId="45" xfId="0" applyNumberFormat="1" applyFont="1" applyFill="1" applyBorder="1" applyAlignment="1">
      <alignment horizontal="right" vertical="center" shrinkToFit="1"/>
    </xf>
    <xf numFmtId="0" fontId="7" fillId="45" borderId="45" xfId="0" applyNumberFormat="1" applyFont="1" applyFill="1" applyBorder="1" applyAlignment="1">
      <alignment horizontal="center" vertical="center"/>
    </xf>
    <xf numFmtId="38" fontId="7" fillId="0" borderId="16" xfId="215" applyFont="1" applyFill="1" applyBorder="1">
      <alignment vertical="center"/>
    </xf>
    <xf numFmtId="49" fontId="7" fillId="0" borderId="16" xfId="0" applyNumberFormat="1" applyFont="1" applyFill="1" applyBorder="1">
      <alignment vertical="center"/>
    </xf>
    <xf numFmtId="49" fontId="7" fillId="0" borderId="20" xfId="0" applyNumberFormat="1" applyFont="1" applyFill="1" applyBorder="1" applyAlignment="1">
      <alignment vertical="center" shrinkToFit="1"/>
    </xf>
    <xf numFmtId="49" fontId="7" fillId="0" borderId="20" xfId="0" applyNumberFormat="1" applyFont="1" applyFill="1" applyBorder="1" applyAlignment="1">
      <alignment horizontal="right" vertical="center" shrinkToFit="1"/>
    </xf>
    <xf numFmtId="49" fontId="7" fillId="0" borderId="45" xfId="0" applyNumberFormat="1" applyFont="1" applyFill="1" applyBorder="1" applyAlignment="1">
      <alignment vertical="center" shrinkToFit="1"/>
    </xf>
    <xf numFmtId="49" fontId="7" fillId="0" borderId="45" xfId="0" applyNumberFormat="1" applyFont="1" applyFill="1" applyBorder="1" applyAlignment="1">
      <alignment horizontal="right" vertical="center" shrinkToFit="1"/>
    </xf>
    <xf numFmtId="38" fontId="7" fillId="0" borderId="20" xfId="215" applyFont="1" applyFill="1" applyBorder="1" applyAlignment="1">
      <alignment horizontal="center" vertical="center" shrinkToFit="1"/>
    </xf>
    <xf numFmtId="38" fontId="7" fillId="0" borderId="20" xfId="215" applyFont="1" applyFill="1" applyBorder="1" applyAlignment="1">
      <alignment horizontal="center" vertical="center"/>
    </xf>
    <xf numFmtId="38" fontId="7" fillId="0" borderId="45" xfId="215" applyFont="1" applyFill="1" applyBorder="1" applyAlignment="1">
      <alignment horizontal="center" vertical="center" shrinkToFit="1"/>
    </xf>
    <xf numFmtId="38" fontId="7" fillId="0" borderId="45" xfId="215" applyFont="1" applyFill="1" applyBorder="1" applyAlignment="1">
      <alignment horizontal="center" vertical="center"/>
    </xf>
    <xf numFmtId="38" fontId="7" fillId="38" borderId="13" xfId="215" applyFont="1" applyFill="1" applyBorder="1" applyAlignment="1" applyProtection="1">
      <alignment horizontal="center" vertical="center" wrapText="1"/>
      <protection locked="0"/>
    </xf>
    <xf numFmtId="38" fontId="7" fillId="36" borderId="18" xfId="215" applyFont="1" applyFill="1" applyBorder="1" applyAlignment="1">
      <alignment horizontal="center" vertical="center"/>
    </xf>
    <xf numFmtId="38" fontId="32" fillId="0" borderId="13" xfId="215" applyFont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>
      <alignment vertical="center"/>
    </xf>
    <xf numFmtId="38" fontId="5" fillId="49" borderId="0" xfId="215" applyFont="1" applyFill="1">
      <alignment vertical="center"/>
    </xf>
    <xf numFmtId="0" fontId="3" fillId="33" borderId="41" xfId="1" applyFont="1" applyFill="1" applyBorder="1" applyAlignment="1" applyProtection="1">
      <alignment horizontal="center" vertical="center" wrapText="1"/>
      <protection locked="0"/>
    </xf>
    <xf numFmtId="0" fontId="3" fillId="33" borderId="42" xfId="1" applyFont="1" applyFill="1" applyBorder="1" applyAlignment="1" applyProtection="1">
      <alignment horizontal="center" vertical="center" wrapText="1"/>
      <protection locked="0"/>
    </xf>
    <xf numFmtId="0" fontId="3" fillId="33" borderId="43" xfId="1" applyFont="1" applyFill="1" applyBorder="1" applyAlignment="1" applyProtection="1">
      <alignment horizontal="center" vertical="center" wrapText="1"/>
      <protection locked="0"/>
    </xf>
    <xf numFmtId="49" fontId="7" fillId="38" borderId="14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15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8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38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5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6" xfId="2" applyNumberFormat="1" applyFont="1" applyFill="1" applyBorder="1" applyAlignment="1" applyProtection="1">
      <alignment horizontal="center" vertical="center" wrapText="1"/>
      <protection locked="0"/>
    </xf>
    <xf numFmtId="49" fontId="30" fillId="0" borderId="35" xfId="0" applyNumberFormat="1" applyFont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37" xfId="0" applyNumberFormat="1" applyFont="1" applyBorder="1" applyAlignment="1">
      <alignment horizontal="center" vertical="center"/>
    </xf>
    <xf numFmtId="0" fontId="3" fillId="33" borderId="11" xfId="1" applyFont="1" applyFill="1" applyBorder="1" applyAlignment="1" applyProtection="1">
      <alignment horizontal="center" vertical="center" wrapText="1"/>
      <protection locked="0"/>
    </xf>
    <xf numFmtId="0" fontId="3" fillId="33" borderId="23" xfId="1" applyFont="1" applyFill="1" applyBorder="1" applyAlignment="1" applyProtection="1">
      <alignment horizontal="center" vertical="center" wrapText="1"/>
      <protection locked="0"/>
    </xf>
    <xf numFmtId="0" fontId="3" fillId="33" borderId="30" xfId="1" applyFont="1" applyFill="1" applyBorder="1" applyAlignment="1" applyProtection="1">
      <alignment horizontal="center" vertical="center" wrapText="1"/>
      <protection locked="0"/>
    </xf>
    <xf numFmtId="0" fontId="3" fillId="33" borderId="12" xfId="1" applyFont="1" applyFill="1" applyBorder="1" applyAlignment="1" applyProtection="1">
      <alignment horizontal="center" vertical="center" wrapText="1"/>
      <protection locked="0"/>
    </xf>
    <xf numFmtId="0" fontId="3" fillId="33" borderId="24" xfId="1" applyFont="1" applyFill="1" applyBorder="1" applyAlignment="1" applyProtection="1">
      <alignment horizontal="center" vertical="center" wrapText="1"/>
      <protection locked="0"/>
    </xf>
    <xf numFmtId="0" fontId="3" fillId="33" borderId="31" xfId="1" applyFont="1" applyFill="1" applyBorder="1" applyAlignment="1" applyProtection="1">
      <alignment horizontal="center" vertical="center" wrapText="1"/>
      <protection locked="0"/>
    </xf>
    <xf numFmtId="49" fontId="5" fillId="34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7" borderId="17" xfId="2" applyNumberFormat="1" applyFont="1" applyFill="1" applyBorder="1" applyAlignment="1" applyProtection="1">
      <alignment horizontal="center" vertical="center"/>
      <protection locked="0"/>
    </xf>
    <xf numFmtId="49" fontId="7" fillId="37" borderId="18" xfId="2" applyNumberFormat="1" applyFont="1" applyFill="1" applyBorder="1" applyAlignment="1" applyProtection="1">
      <alignment horizontal="center" vertical="center"/>
      <protection locked="0"/>
    </xf>
    <xf numFmtId="49" fontId="7" fillId="37" borderId="19" xfId="2" applyNumberFormat="1" applyFont="1" applyFill="1" applyBorder="1" applyAlignment="1" applyProtection="1">
      <alignment horizontal="center" vertical="center"/>
      <protection locked="0"/>
    </xf>
    <xf numFmtId="49" fontId="7" fillId="36" borderId="17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8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9" xfId="2" applyNumberFormat="1" applyFont="1" applyFill="1" applyBorder="1" applyAlignment="1" applyProtection="1">
      <alignment horizontal="center" vertical="top" wrapText="1"/>
      <protection locked="0"/>
    </xf>
    <xf numFmtId="49" fontId="7" fillId="36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18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14" xfId="2" applyNumberFormat="1" applyFont="1" applyFill="1" applyBorder="1" applyAlignment="1" applyProtection="1">
      <alignment horizontal="center" vertical="center"/>
      <protection locked="0"/>
    </xf>
    <xf numFmtId="49" fontId="7" fillId="36" borderId="16" xfId="2" applyNumberFormat="1" applyFont="1" applyFill="1" applyBorder="1" applyAlignment="1" applyProtection="1">
      <alignment horizontal="center" vertical="center"/>
      <protection locked="0"/>
    </xf>
    <xf numFmtId="49" fontId="7" fillId="36" borderId="15" xfId="2" applyNumberFormat="1" applyFont="1" applyFill="1" applyBorder="1" applyAlignment="1" applyProtection="1">
      <alignment horizontal="center" vertical="center"/>
      <protection locked="0"/>
    </xf>
    <xf numFmtId="49" fontId="7" fillId="36" borderId="13" xfId="2" applyNumberFormat="1" applyFont="1" applyFill="1" applyBorder="1" applyAlignment="1" applyProtection="1">
      <alignment horizontal="center" vertical="center"/>
      <protection locked="0"/>
    </xf>
    <xf numFmtId="49" fontId="7" fillId="38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0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9" xfId="2" applyNumberFormat="1" applyFont="1" applyFill="1" applyBorder="1" applyAlignment="1" applyProtection="1">
      <alignment horizontal="center" vertical="center" wrapText="1"/>
      <protection locked="0"/>
    </xf>
    <xf numFmtId="0" fontId="3" fillId="33" borderId="10" xfId="1" applyFont="1" applyFill="1" applyBorder="1" applyAlignment="1" applyProtection="1">
      <alignment horizontal="center" vertical="center" wrapText="1"/>
      <protection locked="0"/>
    </xf>
    <xf numFmtId="0" fontId="3" fillId="33" borderId="22" xfId="1" applyFont="1" applyFill="1" applyBorder="1" applyAlignment="1" applyProtection="1">
      <alignment horizontal="center" vertical="center" wrapText="1"/>
      <protection locked="0"/>
    </xf>
    <xf numFmtId="49" fontId="3" fillId="33" borderId="11" xfId="0" applyNumberFormat="1" applyFont="1" applyFill="1" applyBorder="1" applyAlignment="1">
      <alignment horizontal="center" vertical="center" wrapText="1"/>
    </xf>
    <xf numFmtId="49" fontId="3" fillId="33" borderId="23" xfId="0" applyNumberFormat="1" applyFont="1" applyFill="1" applyBorder="1" applyAlignment="1">
      <alignment horizontal="center" vertical="center" wrapText="1"/>
    </xf>
    <xf numFmtId="0" fontId="3" fillId="33" borderId="39" xfId="1" applyFont="1" applyFill="1" applyBorder="1" applyAlignment="1" applyProtection="1">
      <alignment horizontal="center" vertical="center" wrapText="1"/>
      <protection locked="0"/>
    </xf>
    <xf numFmtId="0" fontId="3" fillId="33" borderId="40" xfId="1" applyFont="1" applyFill="1" applyBorder="1" applyAlignment="1" applyProtection="1">
      <alignment horizontal="center" vertical="center" wrapText="1"/>
      <protection locked="0"/>
    </xf>
    <xf numFmtId="0" fontId="3" fillId="33" borderId="20" xfId="1" applyFont="1" applyFill="1" applyBorder="1" applyAlignment="1" applyProtection="1">
      <alignment horizontal="center" vertical="center" wrapText="1"/>
      <protection locked="0"/>
    </xf>
    <xf numFmtId="0" fontId="3" fillId="33" borderId="21" xfId="1" applyFont="1" applyFill="1" applyBorder="1" applyAlignment="1" applyProtection="1">
      <alignment horizontal="center" vertical="center" wrapText="1"/>
      <protection locked="0"/>
    </xf>
    <xf numFmtId="0" fontId="3" fillId="33" borderId="29" xfId="1" applyFont="1" applyFill="1" applyBorder="1" applyAlignment="1" applyProtection="1">
      <alignment horizontal="center" vertical="center" wrapText="1"/>
      <protection locked="0"/>
    </xf>
    <xf numFmtId="0" fontId="7" fillId="38" borderId="20" xfId="0" quotePrefix="1" applyFont="1" applyFill="1" applyBorder="1" applyAlignment="1">
      <alignment horizontal="left" vertical="top" wrapText="1"/>
    </xf>
    <xf numFmtId="0" fontId="7" fillId="38" borderId="21" xfId="0" applyFont="1" applyFill="1" applyBorder="1" applyAlignment="1">
      <alignment horizontal="center" vertical="top" wrapText="1"/>
    </xf>
    <xf numFmtId="0" fontId="7" fillId="38" borderId="29" xfId="0" applyFont="1" applyFill="1" applyBorder="1" applyAlignment="1">
      <alignment horizontal="center" vertical="top" wrapText="1"/>
    </xf>
    <xf numFmtId="0" fontId="7" fillId="38" borderId="20" xfId="0" applyFont="1" applyFill="1" applyBorder="1" applyAlignment="1">
      <alignment horizontal="left" vertical="top" wrapText="1"/>
    </xf>
    <xf numFmtId="49" fontId="7" fillId="36" borderId="20" xfId="2" quotePrefix="1" applyNumberFormat="1" applyFont="1" applyFill="1" applyBorder="1" applyAlignment="1" applyProtection="1">
      <alignment horizontal="center" vertical="center" wrapText="1"/>
      <protection locked="0"/>
    </xf>
    <xf numFmtId="49" fontId="7" fillId="36" borderId="21" xfId="2" applyNumberFormat="1" applyFont="1" applyFill="1" applyBorder="1" applyAlignment="1" applyProtection="1">
      <alignment horizontal="center" vertical="center" wrapText="1"/>
      <protection locked="0"/>
    </xf>
    <xf numFmtId="49" fontId="7" fillId="36" borderId="29" xfId="2" applyNumberFormat="1" applyFont="1" applyFill="1" applyBorder="1" applyAlignment="1" applyProtection="1">
      <alignment horizontal="center" vertical="center" wrapText="1"/>
      <protection locked="0"/>
    </xf>
    <xf numFmtId="49" fontId="7" fillId="35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36" borderId="17" xfId="0" applyFont="1" applyFill="1" applyBorder="1" applyAlignment="1">
      <alignment horizontal="center" vertical="center"/>
    </xf>
    <xf numFmtId="0" fontId="7" fillId="36" borderId="18" xfId="0" applyFont="1" applyFill="1" applyBorder="1" applyAlignment="1">
      <alignment horizontal="center" vertical="center"/>
    </xf>
    <xf numFmtId="49" fontId="7" fillId="44" borderId="20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29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8" xfId="2" applyNumberFormat="1" applyFont="1" applyFill="1" applyBorder="1" applyAlignment="1" applyProtection="1">
      <alignment horizontal="center" vertical="center" wrapText="1"/>
      <protection locked="0"/>
    </xf>
    <xf numFmtId="49" fontId="7" fillId="44" borderId="19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0" xfId="2" quotePrefix="1" applyNumberFormat="1" applyFont="1" applyFill="1" applyBorder="1" applyAlignment="1" applyProtection="1">
      <alignment horizontal="center" vertical="top" wrapText="1"/>
      <protection locked="0"/>
    </xf>
    <xf numFmtId="49" fontId="7" fillId="38" borderId="21" xfId="2" applyNumberFormat="1" applyFont="1" applyFill="1" applyBorder="1" applyAlignment="1" applyProtection="1">
      <alignment horizontal="center" vertical="top" wrapText="1"/>
      <protection locked="0"/>
    </xf>
    <xf numFmtId="49" fontId="7" fillId="38" borderId="29" xfId="2" applyNumberFormat="1" applyFont="1" applyFill="1" applyBorder="1" applyAlignment="1" applyProtection="1">
      <alignment horizontal="center" vertical="top" wrapText="1"/>
      <protection locked="0"/>
    </xf>
    <xf numFmtId="49" fontId="7" fillId="39" borderId="14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16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25" xfId="2" applyNumberFormat="1" applyFont="1" applyFill="1" applyBorder="1" applyAlignment="1" applyProtection="1">
      <alignment horizontal="center" vertical="center" wrapText="1"/>
      <protection locked="0"/>
    </xf>
    <xf numFmtId="49" fontId="7" fillId="39" borderId="27" xfId="2" applyNumberFormat="1" applyFont="1" applyFill="1" applyBorder="1" applyAlignment="1" applyProtection="1">
      <alignment horizontal="center" vertical="center" wrapText="1"/>
      <protection locked="0"/>
    </xf>
    <xf numFmtId="49" fontId="7" fillId="41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1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38" borderId="21" xfId="2" applyNumberFormat="1" applyFont="1" applyFill="1" applyBorder="1" applyAlignment="1" applyProtection="1">
      <alignment horizontal="center" vertical="center" wrapText="1"/>
      <protection locked="0"/>
    </xf>
    <xf numFmtId="49" fontId="7" fillId="42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43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40" borderId="17" xfId="2" applyNumberFormat="1" applyFont="1" applyFill="1" applyBorder="1" applyAlignment="1" applyProtection="1">
      <alignment horizontal="center" vertical="center" wrapText="1"/>
      <protection locked="0"/>
    </xf>
    <xf numFmtId="49" fontId="7" fillId="40" borderId="13" xfId="2" applyNumberFormat="1" applyFont="1" applyFill="1" applyBorder="1" applyAlignment="1" applyProtection="1">
      <alignment horizontal="center" vertical="center" wrapText="1"/>
      <protection locked="0"/>
    </xf>
    <xf numFmtId="38" fontId="32" fillId="0" borderId="13" xfId="215" applyFont="1" applyBorder="1" applyAlignment="1">
      <alignment horizontal="center" vertical="center"/>
    </xf>
    <xf numFmtId="38" fontId="32" fillId="0" borderId="17" xfId="215" applyFont="1" applyBorder="1" applyAlignment="1">
      <alignment horizontal="center" vertical="center"/>
    </xf>
    <xf numFmtId="38" fontId="5" fillId="0" borderId="17" xfId="215" applyFont="1" applyBorder="1" applyAlignment="1">
      <alignment horizontal="right" vertical="center" shrinkToFit="1"/>
    </xf>
    <xf numFmtId="38" fontId="5" fillId="0" borderId="18" xfId="215" applyFont="1" applyBorder="1" applyAlignment="1">
      <alignment horizontal="right" vertical="center" shrinkToFit="1"/>
    </xf>
    <xf numFmtId="38" fontId="5" fillId="0" borderId="19" xfId="215" applyFont="1" applyBorder="1" applyAlignment="1">
      <alignment horizontal="right" vertical="center" shrinkToFit="1"/>
    </xf>
    <xf numFmtId="38" fontId="5" fillId="0" borderId="14" xfId="215" applyFont="1" applyBorder="1" applyAlignment="1">
      <alignment horizontal="center" vertical="center"/>
    </xf>
    <xf numFmtId="38" fontId="5" fillId="0" borderId="16" xfId="215" applyFont="1" applyBorder="1" applyAlignment="1">
      <alignment horizontal="center" vertical="center"/>
    </xf>
    <xf numFmtId="38" fontId="5" fillId="0" borderId="15" xfId="215" applyFont="1" applyBorder="1" applyAlignment="1">
      <alignment horizontal="center" vertical="center"/>
    </xf>
    <xf numFmtId="38" fontId="5" fillId="0" borderId="28" xfId="215" applyFont="1" applyBorder="1" applyAlignment="1">
      <alignment horizontal="center" vertical="center"/>
    </xf>
    <xf numFmtId="38" fontId="5" fillId="0" borderId="0" xfId="215" applyFont="1" applyBorder="1" applyAlignment="1">
      <alignment horizontal="center" vertical="center"/>
    </xf>
    <xf numFmtId="38" fontId="5" fillId="0" borderId="38" xfId="215" applyFont="1" applyBorder="1" applyAlignment="1">
      <alignment horizontal="center" vertical="center"/>
    </xf>
    <xf numFmtId="38" fontId="5" fillId="0" borderId="25" xfId="215" applyFont="1" applyBorder="1" applyAlignment="1">
      <alignment horizontal="center" vertical="center"/>
    </xf>
    <xf numFmtId="38" fontId="5" fillId="0" borderId="27" xfId="215" applyFont="1" applyBorder="1" applyAlignment="1">
      <alignment horizontal="center" vertical="center"/>
    </xf>
    <xf numFmtId="38" fontId="5" fillId="0" borderId="26" xfId="215" applyFont="1" applyBorder="1" applyAlignment="1">
      <alignment horizontal="center" vertical="center"/>
    </xf>
    <xf numFmtId="38" fontId="5" fillId="0" borderId="13" xfId="215" applyFont="1" applyBorder="1" applyAlignment="1">
      <alignment horizontal="center" vertical="center"/>
    </xf>
    <xf numFmtId="38" fontId="31" fillId="0" borderId="18" xfId="215" applyFont="1" applyFill="1" applyBorder="1" applyAlignment="1">
      <alignment horizontal="right" vertical="center" shrinkToFit="1"/>
    </xf>
    <xf numFmtId="38" fontId="31" fillId="0" borderId="19" xfId="215" applyFont="1" applyFill="1" applyBorder="1" applyAlignment="1">
      <alignment horizontal="right" vertical="center" shrinkToFit="1"/>
    </xf>
    <xf numFmtId="38" fontId="31" fillId="0" borderId="46" xfId="215" applyFont="1" applyFill="1" applyBorder="1" applyAlignment="1">
      <alignment horizontal="right" vertical="center" shrinkToFit="1"/>
    </xf>
    <xf numFmtId="38" fontId="31" fillId="0" borderId="47" xfId="215" applyFont="1" applyFill="1" applyBorder="1" applyAlignment="1">
      <alignment horizontal="right" vertical="center" shrinkToFit="1"/>
    </xf>
    <xf numFmtId="38" fontId="31" fillId="0" borderId="48" xfId="215" applyFont="1" applyFill="1" applyBorder="1" applyAlignment="1">
      <alignment horizontal="right" vertical="center" shrinkToFit="1"/>
    </xf>
    <xf numFmtId="38" fontId="31" fillId="0" borderId="16" xfId="215" applyFont="1" applyFill="1" applyBorder="1" applyAlignment="1">
      <alignment horizontal="right" vertical="center" shrinkToFit="1"/>
    </xf>
    <xf numFmtId="38" fontId="31" fillId="0" borderId="15" xfId="215" applyFont="1" applyFill="1" applyBorder="1" applyAlignment="1">
      <alignment horizontal="right" vertical="center" shrinkToFit="1"/>
    </xf>
    <xf numFmtId="38" fontId="7" fillId="38" borderId="13" xfId="215" applyFont="1" applyFill="1" applyBorder="1" applyAlignment="1" applyProtection="1">
      <alignment horizontal="center" vertical="center" wrapText="1"/>
      <protection locked="0"/>
    </xf>
    <xf numFmtId="38" fontId="7" fillId="38" borderId="20" xfId="215" applyFont="1" applyFill="1" applyBorder="1" applyAlignment="1" applyProtection="1">
      <alignment horizontal="center" vertical="center" wrapText="1"/>
      <protection locked="0"/>
    </xf>
    <xf numFmtId="38" fontId="7" fillId="38" borderId="29" xfId="215" applyFont="1" applyFill="1" applyBorder="1" applyAlignment="1" applyProtection="1">
      <alignment horizontal="center" vertical="center" wrapText="1"/>
      <protection locked="0"/>
    </xf>
    <xf numFmtId="38" fontId="7" fillId="44" borderId="20" xfId="215" applyFont="1" applyFill="1" applyBorder="1" applyAlignment="1" applyProtection="1">
      <alignment horizontal="center" vertical="center" wrapText="1"/>
      <protection locked="0"/>
    </xf>
    <xf numFmtId="38" fontId="7" fillId="44" borderId="29" xfId="215" applyFont="1" applyFill="1" applyBorder="1" applyAlignment="1" applyProtection="1">
      <alignment horizontal="center" vertical="center" wrapText="1"/>
      <protection locked="0"/>
    </xf>
    <xf numFmtId="38" fontId="7" fillId="44" borderId="17" xfId="215" applyFont="1" applyFill="1" applyBorder="1" applyAlignment="1" applyProtection="1">
      <alignment horizontal="center" vertical="center" wrapText="1"/>
      <protection locked="0"/>
    </xf>
    <xf numFmtId="38" fontId="7" fillId="44" borderId="18" xfId="215" applyFont="1" applyFill="1" applyBorder="1" applyAlignment="1" applyProtection="1">
      <alignment horizontal="center" vertical="center" wrapText="1"/>
      <protection locked="0"/>
    </xf>
    <xf numFmtId="38" fontId="7" fillId="44" borderId="19" xfId="215" applyFont="1" applyFill="1" applyBorder="1" applyAlignment="1" applyProtection="1">
      <alignment horizontal="center" vertical="center" wrapText="1"/>
      <protection locked="0"/>
    </xf>
    <xf numFmtId="38" fontId="7" fillId="38" borderId="20" xfId="215" quotePrefix="1" applyFont="1" applyFill="1" applyBorder="1" applyAlignment="1" applyProtection="1">
      <alignment horizontal="center" vertical="top" wrapText="1"/>
      <protection locked="0"/>
    </xf>
    <xf numFmtId="38" fontId="7" fillId="38" borderId="21" xfId="215" applyFont="1" applyFill="1" applyBorder="1" applyAlignment="1" applyProtection="1">
      <alignment horizontal="center" vertical="top" wrapText="1"/>
      <protection locked="0"/>
    </xf>
    <xf numFmtId="38" fontId="7" fillId="38" borderId="29" xfId="215" applyFont="1" applyFill="1" applyBorder="1" applyAlignment="1" applyProtection="1">
      <alignment horizontal="center" vertical="top" wrapText="1"/>
      <protection locked="0"/>
    </xf>
    <xf numFmtId="38" fontId="7" fillId="39" borderId="14" xfId="215" applyFont="1" applyFill="1" applyBorder="1" applyAlignment="1" applyProtection="1">
      <alignment horizontal="center" vertical="center" wrapText="1"/>
      <protection locked="0"/>
    </xf>
    <xf numFmtId="38" fontId="7" fillId="39" borderId="16" xfId="215" applyFont="1" applyFill="1" applyBorder="1" applyAlignment="1" applyProtection="1">
      <alignment horizontal="center" vertical="center" wrapText="1"/>
      <protection locked="0"/>
    </xf>
    <xf numFmtId="38" fontId="7" fillId="39" borderId="25" xfId="215" applyFont="1" applyFill="1" applyBorder="1" applyAlignment="1" applyProtection="1">
      <alignment horizontal="center" vertical="center" wrapText="1"/>
      <protection locked="0"/>
    </xf>
    <xf numFmtId="38" fontId="7" fillId="39" borderId="27" xfId="215" applyFont="1" applyFill="1" applyBorder="1" applyAlignment="1" applyProtection="1">
      <alignment horizontal="center" vertical="center" wrapText="1"/>
      <protection locked="0"/>
    </xf>
    <xf numFmtId="38" fontId="7" fillId="35" borderId="13" xfId="215" applyFont="1" applyFill="1" applyBorder="1" applyAlignment="1" applyProtection="1">
      <alignment horizontal="center" vertical="center" wrapText="1"/>
      <protection locked="0"/>
    </xf>
    <xf numFmtId="38" fontId="7" fillId="38" borderId="14" xfId="215" applyFont="1" applyFill="1" applyBorder="1" applyAlignment="1" applyProtection="1">
      <alignment horizontal="center" vertical="center" wrapText="1"/>
      <protection locked="0"/>
    </xf>
    <xf numFmtId="38" fontId="7" fillId="38" borderId="15" xfId="215" applyFont="1" applyFill="1" applyBorder="1" applyAlignment="1" applyProtection="1">
      <alignment horizontal="center" vertical="center" wrapText="1"/>
      <protection locked="0"/>
    </xf>
    <xf numFmtId="38" fontId="7" fillId="38" borderId="28" xfId="215" applyFont="1" applyFill="1" applyBorder="1" applyAlignment="1" applyProtection="1">
      <alignment horizontal="center" vertical="center" wrapText="1"/>
      <protection locked="0"/>
    </xf>
    <xf numFmtId="38" fontId="7" fillId="38" borderId="38" xfId="215" applyFont="1" applyFill="1" applyBorder="1" applyAlignment="1" applyProtection="1">
      <alignment horizontal="center" vertical="center" wrapText="1"/>
      <protection locked="0"/>
    </xf>
    <xf numFmtId="38" fontId="7" fillId="38" borderId="25" xfId="215" applyFont="1" applyFill="1" applyBorder="1" applyAlignment="1" applyProtection="1">
      <alignment horizontal="center" vertical="center" wrapText="1"/>
      <protection locked="0"/>
    </xf>
    <xf numFmtId="38" fontId="7" fillId="38" borderId="26" xfId="215" applyFont="1" applyFill="1" applyBorder="1" applyAlignment="1" applyProtection="1">
      <alignment horizontal="center" vertical="center" wrapText="1"/>
      <protection locked="0"/>
    </xf>
    <xf numFmtId="38" fontId="7" fillId="38" borderId="20" xfId="215" quotePrefix="1" applyFont="1" applyFill="1" applyBorder="1" applyAlignment="1">
      <alignment horizontal="left" vertical="top" wrapText="1"/>
    </xf>
    <xf numFmtId="38" fontId="7" fillId="38" borderId="21" xfId="215" applyFont="1" applyFill="1" applyBorder="1" applyAlignment="1">
      <alignment horizontal="center" vertical="top" wrapText="1"/>
    </xf>
    <xf numFmtId="38" fontId="7" fillId="38" borderId="29" xfId="215" applyFont="1" applyFill="1" applyBorder="1" applyAlignment="1">
      <alignment horizontal="center" vertical="top" wrapText="1"/>
    </xf>
    <xf numFmtId="38" fontId="7" fillId="36" borderId="17" xfId="215" applyFont="1" applyFill="1" applyBorder="1" applyAlignment="1" applyProtection="1">
      <alignment horizontal="center" vertical="top" wrapText="1"/>
      <protection locked="0"/>
    </xf>
    <xf numFmtId="38" fontId="7" fillId="36" borderId="18" xfId="215" applyFont="1" applyFill="1" applyBorder="1" applyAlignment="1" applyProtection="1">
      <alignment horizontal="center" vertical="top" wrapText="1"/>
      <protection locked="0"/>
    </xf>
    <xf numFmtId="38" fontId="7" fillId="36" borderId="19" xfId="215" applyFont="1" applyFill="1" applyBorder="1" applyAlignment="1" applyProtection="1">
      <alignment horizontal="center" vertical="top" wrapText="1"/>
      <protection locked="0"/>
    </xf>
    <xf numFmtId="38" fontId="7" fillId="36" borderId="17" xfId="215" applyFont="1" applyFill="1" applyBorder="1" applyAlignment="1" applyProtection="1">
      <alignment horizontal="center" vertical="center" wrapText="1"/>
      <protection locked="0"/>
    </xf>
    <xf numFmtId="38" fontId="7" fillId="36" borderId="18" xfId="215" applyFont="1" applyFill="1" applyBorder="1" applyAlignment="1" applyProtection="1">
      <alignment horizontal="center" vertical="center" wrapText="1"/>
      <protection locked="0"/>
    </xf>
    <xf numFmtId="38" fontId="7" fillId="36" borderId="20" xfId="215" quotePrefix="1" applyFont="1" applyFill="1" applyBorder="1" applyAlignment="1" applyProtection="1">
      <alignment horizontal="center" vertical="center" wrapText="1"/>
      <protection locked="0"/>
    </xf>
    <xf numFmtId="38" fontId="7" fillId="36" borderId="21" xfId="215" applyFont="1" applyFill="1" applyBorder="1" applyAlignment="1" applyProtection="1">
      <alignment horizontal="center" vertical="center" wrapText="1"/>
      <protection locked="0"/>
    </xf>
    <xf numFmtId="38" fontId="7" fillId="36" borderId="29" xfId="215" applyFont="1" applyFill="1" applyBorder="1" applyAlignment="1" applyProtection="1">
      <alignment horizontal="center" vertical="center" wrapText="1"/>
      <protection locked="0"/>
    </xf>
    <xf numFmtId="38" fontId="7" fillId="40" borderId="17" xfId="215" applyFont="1" applyFill="1" applyBorder="1" applyAlignment="1" applyProtection="1">
      <alignment horizontal="center" vertical="center" wrapText="1"/>
      <protection locked="0"/>
    </xf>
    <xf numFmtId="38" fontId="7" fillId="40" borderId="13" xfId="215" applyFont="1" applyFill="1" applyBorder="1" applyAlignment="1" applyProtection="1">
      <alignment horizontal="center" vertical="center" wrapText="1"/>
      <protection locked="0"/>
    </xf>
    <xf numFmtId="38" fontId="7" fillId="36" borderId="13" xfId="215" applyFont="1" applyFill="1" applyBorder="1" applyAlignment="1" applyProtection="1">
      <alignment horizontal="center" vertical="center" wrapText="1"/>
      <protection locked="0"/>
    </xf>
    <xf numFmtId="38" fontId="7" fillId="36" borderId="14" xfId="215" applyFont="1" applyFill="1" applyBorder="1" applyAlignment="1" applyProtection="1">
      <alignment horizontal="center" vertical="center"/>
      <protection locked="0"/>
    </xf>
    <xf numFmtId="38" fontId="7" fillId="36" borderId="16" xfId="215" applyFont="1" applyFill="1" applyBorder="1" applyAlignment="1" applyProtection="1">
      <alignment horizontal="center" vertical="center"/>
      <protection locked="0"/>
    </xf>
    <xf numFmtId="38" fontId="7" fillId="36" borderId="15" xfId="215" applyFont="1" applyFill="1" applyBorder="1" applyAlignment="1" applyProtection="1">
      <alignment horizontal="center" vertical="center"/>
      <protection locked="0"/>
    </xf>
    <xf numFmtId="38" fontId="7" fillId="36" borderId="17" xfId="215" applyFont="1" applyFill="1" applyBorder="1" applyAlignment="1">
      <alignment horizontal="center" vertical="center"/>
    </xf>
    <xf numFmtId="38" fontId="7" fillId="36" borderId="18" xfId="215" applyFont="1" applyFill="1" applyBorder="1" applyAlignment="1">
      <alignment horizontal="center" vertical="center"/>
    </xf>
    <xf numFmtId="38" fontId="7" fillId="36" borderId="13" xfId="215" applyFont="1" applyFill="1" applyBorder="1" applyAlignment="1" applyProtection="1">
      <alignment horizontal="center" vertical="center"/>
      <protection locked="0"/>
    </xf>
    <xf numFmtId="38" fontId="7" fillId="38" borderId="21" xfId="215" applyFont="1" applyFill="1" applyBorder="1" applyAlignment="1" applyProtection="1">
      <alignment horizontal="center" vertical="center" wrapText="1"/>
      <protection locked="0"/>
    </xf>
    <xf numFmtId="38" fontId="7" fillId="41" borderId="17" xfId="215" applyFont="1" applyFill="1" applyBorder="1" applyAlignment="1" applyProtection="1">
      <alignment horizontal="center" vertical="center" wrapText="1"/>
      <protection locked="0"/>
    </xf>
    <xf numFmtId="38" fontId="7" fillId="41" borderId="13" xfId="215" applyFont="1" applyFill="1" applyBorder="1" applyAlignment="1" applyProtection="1">
      <alignment horizontal="center" vertical="center" wrapText="1"/>
      <protection locked="0"/>
    </xf>
    <xf numFmtId="38" fontId="7" fillId="42" borderId="13" xfId="215" applyFont="1" applyFill="1" applyBorder="1" applyAlignment="1" applyProtection="1">
      <alignment horizontal="center" vertical="center" wrapText="1"/>
      <protection locked="0"/>
    </xf>
    <xf numFmtId="38" fontId="7" fillId="43" borderId="13" xfId="215" applyFont="1" applyFill="1" applyBorder="1" applyAlignment="1" applyProtection="1">
      <alignment horizontal="center" vertical="center" wrapText="1"/>
      <protection locked="0"/>
    </xf>
    <xf numFmtId="38" fontId="30" fillId="0" borderId="35" xfId="215" applyFont="1" applyBorder="1" applyAlignment="1">
      <alignment horizontal="center" vertical="center"/>
    </xf>
    <xf numFmtId="38" fontId="30" fillId="0" borderId="36" xfId="215" applyFont="1" applyBorder="1" applyAlignment="1">
      <alignment horizontal="center" vertical="center"/>
    </xf>
    <xf numFmtId="38" fontId="30" fillId="0" borderId="37" xfId="215" applyFont="1" applyBorder="1" applyAlignment="1">
      <alignment horizontal="center" vertical="center"/>
    </xf>
    <xf numFmtId="38" fontId="3" fillId="33" borderId="10" xfId="215" applyFont="1" applyFill="1" applyBorder="1" applyAlignment="1" applyProtection="1">
      <alignment horizontal="center" vertical="center" wrapText="1"/>
      <protection locked="0"/>
    </xf>
    <xf numFmtId="38" fontId="3" fillId="33" borderId="22" xfId="215" applyFont="1" applyFill="1" applyBorder="1" applyAlignment="1" applyProtection="1">
      <alignment horizontal="center" vertical="center" wrapText="1"/>
      <protection locked="0"/>
    </xf>
    <xf numFmtId="38" fontId="3" fillId="33" borderId="11" xfId="215" applyFont="1" applyFill="1" applyBorder="1" applyAlignment="1" applyProtection="1">
      <alignment horizontal="center" vertical="center" wrapText="1"/>
      <protection locked="0"/>
    </xf>
    <xf numFmtId="38" fontId="3" fillId="33" borderId="23" xfId="215" applyFont="1" applyFill="1" applyBorder="1" applyAlignment="1" applyProtection="1">
      <alignment horizontal="center" vertical="center" wrapText="1"/>
      <protection locked="0"/>
    </xf>
    <xf numFmtId="38" fontId="3" fillId="33" borderId="11" xfId="215" applyFont="1" applyFill="1" applyBorder="1" applyAlignment="1">
      <alignment horizontal="center" vertical="center" wrapText="1"/>
    </xf>
    <xf numFmtId="38" fontId="3" fillId="33" borderId="23" xfId="215" applyFont="1" applyFill="1" applyBorder="1" applyAlignment="1">
      <alignment horizontal="center" vertical="center" wrapText="1"/>
    </xf>
    <xf numFmtId="38" fontId="3" fillId="33" borderId="39" xfId="215" applyFont="1" applyFill="1" applyBorder="1" applyAlignment="1" applyProtection="1">
      <alignment horizontal="center" vertical="center" wrapText="1"/>
      <protection locked="0"/>
    </xf>
    <xf numFmtId="38" fontId="3" fillId="33" borderId="40" xfId="215" applyFont="1" applyFill="1" applyBorder="1" applyAlignment="1" applyProtection="1">
      <alignment horizontal="center" vertical="center" wrapText="1"/>
      <protection locked="0"/>
    </xf>
    <xf numFmtId="38" fontId="3" fillId="33" borderId="20" xfId="215" applyFont="1" applyFill="1" applyBorder="1" applyAlignment="1" applyProtection="1">
      <alignment horizontal="center" vertical="center" wrapText="1"/>
      <protection locked="0"/>
    </xf>
    <xf numFmtId="38" fontId="3" fillId="33" borderId="21" xfId="215" applyFont="1" applyFill="1" applyBorder="1" applyAlignment="1" applyProtection="1">
      <alignment horizontal="center" vertical="center" wrapText="1"/>
      <protection locked="0"/>
    </xf>
    <xf numFmtId="38" fontId="3" fillId="33" borderId="29" xfId="215" applyFont="1" applyFill="1" applyBorder="1" applyAlignment="1" applyProtection="1">
      <alignment horizontal="center" vertical="center" wrapText="1"/>
      <protection locked="0"/>
    </xf>
    <xf numFmtId="38" fontId="3" fillId="33" borderId="41" xfId="215" applyFont="1" applyFill="1" applyBorder="1" applyAlignment="1" applyProtection="1">
      <alignment horizontal="center" vertical="center" wrapText="1"/>
      <protection locked="0"/>
    </xf>
    <xf numFmtId="38" fontId="3" fillId="33" borderId="42" xfId="215" applyFont="1" applyFill="1" applyBorder="1" applyAlignment="1" applyProtection="1">
      <alignment horizontal="center" vertical="center" wrapText="1"/>
      <protection locked="0"/>
    </xf>
    <xf numFmtId="38" fontId="3" fillId="33" borderId="43" xfId="215" applyFont="1" applyFill="1" applyBorder="1" applyAlignment="1" applyProtection="1">
      <alignment horizontal="center" vertical="center" wrapText="1"/>
      <protection locked="0"/>
    </xf>
    <xf numFmtId="38" fontId="3" fillId="33" borderId="30" xfId="215" applyFont="1" applyFill="1" applyBorder="1" applyAlignment="1" applyProtection="1">
      <alignment horizontal="center" vertical="center" wrapText="1"/>
      <protection locked="0"/>
    </xf>
    <xf numFmtId="38" fontId="3" fillId="33" borderId="12" xfId="215" applyFont="1" applyFill="1" applyBorder="1" applyAlignment="1" applyProtection="1">
      <alignment horizontal="center" vertical="center" wrapText="1"/>
      <protection locked="0"/>
    </xf>
    <xf numFmtId="38" fontId="3" fillId="33" borderId="24" xfId="215" applyFont="1" applyFill="1" applyBorder="1" applyAlignment="1" applyProtection="1">
      <alignment horizontal="center" vertical="center" wrapText="1"/>
      <protection locked="0"/>
    </xf>
    <xf numFmtId="38" fontId="3" fillId="33" borderId="31" xfId="215" applyFont="1" applyFill="1" applyBorder="1" applyAlignment="1" applyProtection="1">
      <alignment horizontal="center" vertical="center" wrapText="1"/>
      <protection locked="0"/>
    </xf>
    <xf numFmtId="38" fontId="5" fillId="34" borderId="13" xfId="215" applyFont="1" applyFill="1" applyBorder="1" applyAlignment="1" applyProtection="1">
      <alignment horizontal="center" vertical="center" wrapText="1"/>
      <protection locked="0"/>
    </xf>
    <xf numFmtId="38" fontId="7" fillId="37" borderId="17" xfId="215" applyFont="1" applyFill="1" applyBorder="1" applyAlignment="1" applyProtection="1">
      <alignment horizontal="center" vertical="center"/>
      <protection locked="0"/>
    </xf>
    <xf numFmtId="38" fontId="7" fillId="37" borderId="18" xfId="215" applyFont="1" applyFill="1" applyBorder="1" applyAlignment="1" applyProtection="1">
      <alignment horizontal="center" vertical="center"/>
      <protection locked="0"/>
    </xf>
    <xf numFmtId="38" fontId="7" fillId="37" borderId="19" xfId="215" applyFont="1" applyFill="1" applyBorder="1" applyAlignment="1" applyProtection="1">
      <alignment horizontal="center" vertical="center"/>
      <protection locked="0"/>
    </xf>
    <xf numFmtId="38" fontId="7" fillId="38" borderId="20" xfId="215" applyFont="1" applyFill="1" applyBorder="1" applyAlignment="1">
      <alignment horizontal="left" vertical="top" wrapText="1"/>
    </xf>
    <xf numFmtId="49" fontId="31" fillId="0" borderId="18" xfId="0" applyNumberFormat="1" applyFont="1" applyFill="1" applyBorder="1" applyAlignment="1">
      <alignment horizontal="right" vertical="center" shrinkToFit="1"/>
    </xf>
    <xf numFmtId="49" fontId="31" fillId="0" borderId="19" xfId="0" applyNumberFormat="1" applyFont="1" applyFill="1" applyBorder="1" applyAlignment="1">
      <alignment horizontal="right" vertical="center" shrinkToFit="1"/>
    </xf>
    <xf numFmtId="49" fontId="31" fillId="0" borderId="16" xfId="0" applyNumberFormat="1" applyFont="1" applyFill="1" applyBorder="1" applyAlignment="1">
      <alignment horizontal="right" vertical="center" shrinkToFit="1"/>
    </xf>
    <xf numFmtId="49" fontId="31" fillId="0" borderId="15" xfId="0" applyNumberFormat="1" applyFont="1" applyFill="1" applyBorder="1" applyAlignment="1">
      <alignment horizontal="right" vertical="center" shrinkToFit="1"/>
    </xf>
    <xf numFmtId="49" fontId="31" fillId="0" borderId="46" xfId="0" applyNumberFormat="1" applyFont="1" applyFill="1" applyBorder="1" applyAlignment="1">
      <alignment horizontal="right" vertical="center" shrinkToFit="1"/>
    </xf>
    <xf numFmtId="49" fontId="31" fillId="0" borderId="47" xfId="0" applyNumberFormat="1" applyFont="1" applyFill="1" applyBorder="1" applyAlignment="1">
      <alignment horizontal="right" vertical="center" shrinkToFit="1"/>
    </xf>
    <xf numFmtId="49" fontId="31" fillId="0" borderId="48" xfId="0" applyNumberFormat="1" applyFont="1" applyFill="1" applyBorder="1" applyAlignment="1">
      <alignment horizontal="right" vertical="center" shrinkToFit="1"/>
    </xf>
    <xf numFmtId="49" fontId="31" fillId="0" borderId="17" xfId="0" applyNumberFormat="1" applyFont="1" applyFill="1" applyBorder="1" applyAlignment="1">
      <alignment horizontal="right" vertical="center" shrinkToFit="1"/>
    </xf>
    <xf numFmtId="38" fontId="31" fillId="0" borderId="17" xfId="215" applyFont="1" applyFill="1" applyBorder="1" applyAlignment="1">
      <alignment horizontal="right" vertical="center" shrinkToFi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16">
    <cellStyle name="20% - アクセント 1 2" xfId="3"/>
    <cellStyle name="20% - アクセント 1 3" xfId="4"/>
    <cellStyle name="20% - アクセント 1 4" xfId="5"/>
    <cellStyle name="20% - アクセント 1 5" xfId="6"/>
    <cellStyle name="20% - アクセント 2 2" xfId="7"/>
    <cellStyle name="20% - アクセント 2 3" xfId="8"/>
    <cellStyle name="20% - アクセント 2 4" xfId="9"/>
    <cellStyle name="20% - アクセント 2 5" xfId="10"/>
    <cellStyle name="20% - アクセント 3 2" xfId="11"/>
    <cellStyle name="20% - アクセント 3 3" xfId="12"/>
    <cellStyle name="20% - アクセント 3 4" xfId="13"/>
    <cellStyle name="20% - アクセント 3 5" xfId="14"/>
    <cellStyle name="20% - アクセント 4 2" xfId="15"/>
    <cellStyle name="20% - アクセント 4 3" xfId="16"/>
    <cellStyle name="20% - アクセント 4 4" xfId="17"/>
    <cellStyle name="20% - アクセント 4 5" xfId="18"/>
    <cellStyle name="20% - アクセント 5 2" xfId="19"/>
    <cellStyle name="20% - アクセント 5 3" xfId="20"/>
    <cellStyle name="20% - アクセント 5 4" xfId="21"/>
    <cellStyle name="20% - アクセント 5 5" xfId="22"/>
    <cellStyle name="20% - アクセント 6 2" xfId="23"/>
    <cellStyle name="20% - アクセント 6 3" xfId="24"/>
    <cellStyle name="20% - アクセント 6 4" xfId="25"/>
    <cellStyle name="20% - アクセント 6 5" xfId="26"/>
    <cellStyle name="40% - アクセント 1 2" xfId="27"/>
    <cellStyle name="40% - アクセント 1 3" xfId="28"/>
    <cellStyle name="40% - アクセント 1 4" xfId="29"/>
    <cellStyle name="40% - アクセント 1 5" xfId="30"/>
    <cellStyle name="40% - アクセント 2 2" xfId="31"/>
    <cellStyle name="40% - アクセント 2 3" xfId="32"/>
    <cellStyle name="40% - アクセント 2 4" xfId="33"/>
    <cellStyle name="40% - アクセント 2 5" xfId="34"/>
    <cellStyle name="40% - アクセント 3 2" xfId="35"/>
    <cellStyle name="40% - アクセント 3 3" xfId="36"/>
    <cellStyle name="40% - アクセント 3 4" xfId="37"/>
    <cellStyle name="40% - アクセント 3 5" xfId="38"/>
    <cellStyle name="40% - アクセント 4 2" xfId="39"/>
    <cellStyle name="40% - アクセント 4 3" xfId="40"/>
    <cellStyle name="40% - アクセント 4 4" xfId="41"/>
    <cellStyle name="40% - アクセント 4 5" xfId="42"/>
    <cellStyle name="40% - アクセント 5 2" xfId="43"/>
    <cellStyle name="40% - アクセント 5 3" xfId="44"/>
    <cellStyle name="40% - アクセント 5 4" xfId="45"/>
    <cellStyle name="40% - アクセント 5 5" xfId="46"/>
    <cellStyle name="40% - アクセント 6 2" xfId="47"/>
    <cellStyle name="40% - アクセント 6 3" xfId="48"/>
    <cellStyle name="40% - アクセント 6 4" xfId="49"/>
    <cellStyle name="40% - アクセント 6 5" xfId="50"/>
    <cellStyle name="60% - アクセント 1 2" xfId="51"/>
    <cellStyle name="60% - アクセント 1 3" xfId="52"/>
    <cellStyle name="60% - アクセント 1 4" xfId="53"/>
    <cellStyle name="60% - アクセント 1 5" xfId="54"/>
    <cellStyle name="60% - アクセント 2 2" xfId="55"/>
    <cellStyle name="60% - アクセント 2 3" xfId="56"/>
    <cellStyle name="60% - アクセント 2 4" xfId="57"/>
    <cellStyle name="60% - アクセント 2 5" xfId="58"/>
    <cellStyle name="60% - アクセント 3 2" xfId="59"/>
    <cellStyle name="60% - アクセント 3 3" xfId="60"/>
    <cellStyle name="60% - アクセント 3 4" xfId="61"/>
    <cellStyle name="60% - アクセント 3 5" xfId="62"/>
    <cellStyle name="60% - アクセント 4 2" xfId="63"/>
    <cellStyle name="60% - アクセント 4 3" xfId="64"/>
    <cellStyle name="60% - アクセント 4 4" xfId="65"/>
    <cellStyle name="60% - アクセント 4 5" xfId="66"/>
    <cellStyle name="60% - アクセント 5 2" xfId="67"/>
    <cellStyle name="60% - アクセント 5 3" xfId="68"/>
    <cellStyle name="60% - アクセント 5 4" xfId="69"/>
    <cellStyle name="60% - アクセント 5 5" xfId="70"/>
    <cellStyle name="60% - アクセント 6 2" xfId="71"/>
    <cellStyle name="60% - アクセント 6 3" xfId="72"/>
    <cellStyle name="60% - アクセント 6 4" xfId="73"/>
    <cellStyle name="60% - アクセント 6 5" xfId="74"/>
    <cellStyle name="アクセント 1 2" xfId="75"/>
    <cellStyle name="アクセント 1 3" xfId="76"/>
    <cellStyle name="アクセント 1 4" xfId="77"/>
    <cellStyle name="アクセント 1 5" xfId="78"/>
    <cellStyle name="アクセント 2 2" xfId="79"/>
    <cellStyle name="アクセント 2 3" xfId="80"/>
    <cellStyle name="アクセント 2 4" xfId="81"/>
    <cellStyle name="アクセント 2 5" xfId="82"/>
    <cellStyle name="アクセント 3 2" xfId="83"/>
    <cellStyle name="アクセント 3 3" xfId="84"/>
    <cellStyle name="アクセント 3 4" xfId="85"/>
    <cellStyle name="アクセント 3 5" xfId="86"/>
    <cellStyle name="アクセント 4 2" xfId="87"/>
    <cellStyle name="アクセント 4 3" xfId="88"/>
    <cellStyle name="アクセント 4 4" xfId="89"/>
    <cellStyle name="アクセント 4 5" xfId="90"/>
    <cellStyle name="アクセント 5 2" xfId="91"/>
    <cellStyle name="アクセント 5 3" xfId="92"/>
    <cellStyle name="アクセント 5 4" xfId="93"/>
    <cellStyle name="アクセント 5 5" xfId="94"/>
    <cellStyle name="アクセント 6 2" xfId="95"/>
    <cellStyle name="アクセント 6 3" xfId="96"/>
    <cellStyle name="アクセント 6 4" xfId="97"/>
    <cellStyle name="アクセント 6 5" xfId="98"/>
    <cellStyle name="タイトル 2" xfId="99"/>
    <cellStyle name="タイトル 3" xfId="100"/>
    <cellStyle name="タイトル 4" xfId="101"/>
    <cellStyle name="タイトル 5" xfId="102"/>
    <cellStyle name="チェック セル 2" xfId="103"/>
    <cellStyle name="チェック セル 3" xfId="104"/>
    <cellStyle name="チェック セル 4" xfId="105"/>
    <cellStyle name="チェック セル 5" xfId="106"/>
    <cellStyle name="どちらでもない 2" xfId="107"/>
    <cellStyle name="どちらでもない 3" xfId="108"/>
    <cellStyle name="どちらでもない 4" xfId="109"/>
    <cellStyle name="どちらでもない 5" xfId="110"/>
    <cellStyle name="ハイパーリンク 2" xfId="111"/>
    <cellStyle name="ハイパーリンク 3" xfId="112"/>
    <cellStyle name="メモ 2" xfId="113"/>
    <cellStyle name="メモ 3" xfId="114"/>
    <cellStyle name="メモ 4" xfId="115"/>
    <cellStyle name="メモ 5" xfId="116"/>
    <cellStyle name="リンク セル 2" xfId="117"/>
    <cellStyle name="リンク セル 3" xfId="118"/>
    <cellStyle name="リンク セル 4" xfId="119"/>
    <cellStyle name="リンク セル 5" xfId="120"/>
    <cellStyle name="悪い 2" xfId="121"/>
    <cellStyle name="悪い 3" xfId="122"/>
    <cellStyle name="悪い 4" xfId="123"/>
    <cellStyle name="悪い 5" xfId="124"/>
    <cellStyle name="計算 2" xfId="125"/>
    <cellStyle name="計算 3" xfId="126"/>
    <cellStyle name="計算 4" xfId="127"/>
    <cellStyle name="計算 5" xfId="128"/>
    <cellStyle name="警告文 2" xfId="129"/>
    <cellStyle name="警告文 3" xfId="130"/>
    <cellStyle name="警告文 4" xfId="131"/>
    <cellStyle name="警告文 5" xfId="132"/>
    <cellStyle name="桁区切り" xfId="215" builtinId="6"/>
    <cellStyle name="桁区切り 2" xfId="133"/>
    <cellStyle name="見出し 1 2" xfId="134"/>
    <cellStyle name="見出し 1 3" xfId="135"/>
    <cellStyle name="見出し 1 4" xfId="136"/>
    <cellStyle name="見出し 1 5" xfId="137"/>
    <cellStyle name="見出し 2 2" xfId="138"/>
    <cellStyle name="見出し 2 3" xfId="139"/>
    <cellStyle name="見出し 2 4" xfId="140"/>
    <cellStyle name="見出し 2 5" xfId="141"/>
    <cellStyle name="見出し 3 2" xfId="142"/>
    <cellStyle name="見出し 3 3" xfId="143"/>
    <cellStyle name="見出し 3 4" xfId="144"/>
    <cellStyle name="見出し 3 5" xfId="145"/>
    <cellStyle name="見出し 4 2" xfId="146"/>
    <cellStyle name="見出し 4 3" xfId="147"/>
    <cellStyle name="見出し 4 4" xfId="148"/>
    <cellStyle name="見出し 4 5" xfId="149"/>
    <cellStyle name="集計 2" xfId="150"/>
    <cellStyle name="集計 3" xfId="151"/>
    <cellStyle name="集計 4" xfId="152"/>
    <cellStyle name="集計 5" xfId="153"/>
    <cellStyle name="出力 2" xfId="154"/>
    <cellStyle name="出力 3" xfId="155"/>
    <cellStyle name="出力 4" xfId="156"/>
    <cellStyle name="出力 5" xfId="157"/>
    <cellStyle name="説明文 2" xfId="158"/>
    <cellStyle name="説明文 3" xfId="159"/>
    <cellStyle name="説明文 4" xfId="160"/>
    <cellStyle name="説明文 5" xfId="161"/>
    <cellStyle name="入力 2" xfId="162"/>
    <cellStyle name="入力 3" xfId="163"/>
    <cellStyle name="入力 4" xfId="164"/>
    <cellStyle name="入力 5" xfId="165"/>
    <cellStyle name="標準" xfId="0" builtinId="0"/>
    <cellStyle name="標準 10" xfId="166"/>
    <cellStyle name="標準 10 2" xfId="167"/>
    <cellStyle name="標準 11" xfId="168"/>
    <cellStyle name="標準 11 2" xfId="169"/>
    <cellStyle name="標準 12" xfId="170"/>
    <cellStyle name="標準 13" xfId="171"/>
    <cellStyle name="標準 14" xfId="172"/>
    <cellStyle name="標準 15" xfId="173"/>
    <cellStyle name="標準 16" xfId="174"/>
    <cellStyle name="標準 17" xfId="175"/>
    <cellStyle name="標準 2" xfId="176"/>
    <cellStyle name="標準 2 2" xfId="2"/>
    <cellStyle name="標準 2 2 2" xfId="177"/>
    <cellStyle name="標準 2 2 2 2" xfId="178"/>
    <cellStyle name="標準 2 2 3" xfId="179"/>
    <cellStyle name="標準 2 2 4" xfId="180"/>
    <cellStyle name="標準 2 2 5" xfId="181"/>
    <cellStyle name="標準 2 2 6" xfId="182"/>
    <cellStyle name="標準 2 2 7" xfId="183"/>
    <cellStyle name="標準 2 3" xfId="184"/>
    <cellStyle name="標準 2 3 2" xfId="185"/>
    <cellStyle name="標準 2 3 2 2" xfId="186"/>
    <cellStyle name="標準 2 3 3" xfId="187"/>
    <cellStyle name="標準 2 3 4" xfId="188"/>
    <cellStyle name="標準 2 3 5" xfId="189"/>
    <cellStyle name="標準 2 3 6" xfId="190"/>
    <cellStyle name="標準 2 3 7" xfId="191"/>
    <cellStyle name="標準 2 4" xfId="192"/>
    <cellStyle name="標準 3" xfId="1"/>
    <cellStyle name="標準 4" xfId="193"/>
    <cellStyle name="標準 4 2" xfId="194"/>
    <cellStyle name="標準 4 3" xfId="195"/>
    <cellStyle name="標準 5" xfId="196"/>
    <cellStyle name="標準 5 2" xfId="197"/>
    <cellStyle name="標準 5 3" xfId="198"/>
    <cellStyle name="標準 5 4" xfId="199"/>
    <cellStyle name="標準 6" xfId="200"/>
    <cellStyle name="標準 6 2" xfId="201"/>
    <cellStyle name="標準 6 2 2" xfId="202"/>
    <cellStyle name="標準 6 3" xfId="203"/>
    <cellStyle name="標準 7" xfId="204"/>
    <cellStyle name="標準 7 2" xfId="205"/>
    <cellStyle name="標準 7 2 2" xfId="206"/>
    <cellStyle name="標準 7 3" xfId="207"/>
    <cellStyle name="標準 8" xfId="208"/>
    <cellStyle name="標準 9" xfId="209"/>
    <cellStyle name="標準 9 2" xfId="210"/>
    <cellStyle name="良い 2" xfId="211"/>
    <cellStyle name="良い 3" xfId="212"/>
    <cellStyle name="良い 4" xfId="213"/>
    <cellStyle name="良い 5" xfId="2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BJ589"/>
  <sheetViews>
    <sheetView view="pageBreakPreview" topLeftCell="F550" zoomScale="90" zoomScaleNormal="100" zoomScaleSheetLayoutView="90" workbookViewId="0">
      <selection activeCell="J595" sqref="J595"/>
    </sheetView>
  </sheetViews>
  <sheetFormatPr defaultColWidth="9" defaultRowHeight="11.25" outlineLevelRow="3"/>
  <cols>
    <col min="1" max="1" width="3" style="32" hidden="1" customWidth="1"/>
    <col min="2" max="2" width="8.625" style="32" hidden="1" customWidth="1"/>
    <col min="3" max="3" width="33.625" style="32" hidden="1" customWidth="1"/>
    <col min="4" max="4" width="6.625" style="32" hidden="1" customWidth="1"/>
    <col min="5" max="5" width="3.625" style="32" hidden="1" customWidth="1"/>
    <col min="6" max="6" width="7.125" style="33" customWidth="1"/>
    <col min="7" max="7" width="5.125" style="32" hidden="1" customWidth="1"/>
    <col min="8" max="8" width="9.25" style="33" customWidth="1"/>
    <col min="9" max="9" width="8.625" style="32" hidden="1" customWidth="1"/>
    <col min="10" max="10" width="33.625" style="32" customWidth="1"/>
    <col min="11" max="11" width="8.625" style="32" hidden="1" customWidth="1"/>
    <col min="12" max="13" width="6.625" style="32" hidden="1" customWidth="1"/>
    <col min="14" max="14" width="3" style="32" hidden="1" customWidth="1"/>
    <col min="15" max="15" width="9" style="32" customWidth="1"/>
    <col min="16" max="16" width="3" style="32" hidden="1" customWidth="1"/>
    <col min="17" max="17" width="9" style="32" customWidth="1"/>
    <col min="18" max="18" width="6.625" style="32" hidden="1" customWidth="1"/>
    <col min="19" max="25" width="5.25" style="32" customWidth="1"/>
    <col min="26" max="31" width="6.625" style="32" hidden="1" customWidth="1"/>
    <col min="32" max="34" width="5.125" style="32" customWidth="1"/>
    <col min="35" max="35" width="5.125" style="32" hidden="1" customWidth="1"/>
    <col min="36" max="38" width="5.125" style="32" customWidth="1"/>
    <col min="39" max="41" width="5.125" style="32" hidden="1" customWidth="1"/>
    <col min="42" max="44" width="5.125" style="32" customWidth="1"/>
    <col min="45" max="48" width="5.5" style="32" customWidth="1"/>
    <col min="49" max="49" width="5.125" style="32" customWidth="1"/>
    <col min="50" max="50" width="4.375" style="32" customWidth="1"/>
    <col min="51" max="51" width="6.625" style="32" customWidth="1"/>
    <col min="52" max="52" width="5.5" style="32" hidden="1" customWidth="1"/>
    <col min="53" max="53" width="5.5" style="32" customWidth="1"/>
    <col min="54" max="55" width="5.625" style="32" customWidth="1"/>
    <col min="56" max="59" width="5.125" style="32" customWidth="1"/>
    <col min="60" max="61" width="6.625" style="32" hidden="1" customWidth="1"/>
    <col min="62" max="62" width="3.5" style="32" customWidth="1"/>
    <col min="63" max="16384" width="9" style="32"/>
  </cols>
  <sheetData>
    <row r="1" spans="2:62" ht="19.5" thickBot="1">
      <c r="BA1" s="44"/>
      <c r="BB1" s="44"/>
      <c r="BC1" s="45"/>
      <c r="BD1" s="200" t="s">
        <v>2213</v>
      </c>
      <c r="BE1" s="201"/>
      <c r="BF1" s="201"/>
      <c r="BG1" s="202"/>
    </row>
    <row r="2" spans="2:62" ht="27.75" customHeight="1">
      <c r="C2" s="39"/>
      <c r="F2" s="39" t="s">
        <v>2223</v>
      </c>
      <c r="J2" s="39"/>
    </row>
    <row r="3" spans="2:62" ht="35.1" customHeight="1">
      <c r="B3" s="226" t="s">
        <v>0</v>
      </c>
      <c r="C3" s="203" t="s">
        <v>1</v>
      </c>
      <c r="D3" s="228" t="s">
        <v>2</v>
      </c>
      <c r="E3" s="230" t="s">
        <v>3</v>
      </c>
      <c r="F3" s="232" t="s">
        <v>4</v>
      </c>
      <c r="G3" s="191" t="s">
        <v>5</v>
      </c>
      <c r="H3" s="203" t="s">
        <v>6</v>
      </c>
      <c r="I3" s="206" t="s">
        <v>7</v>
      </c>
      <c r="J3" s="209" t="s">
        <v>8</v>
      </c>
      <c r="K3" s="209" t="s">
        <v>9</v>
      </c>
      <c r="L3" s="218" t="s">
        <v>10</v>
      </c>
      <c r="M3" s="218"/>
      <c r="N3" s="219" t="s">
        <v>2220</v>
      </c>
      <c r="O3" s="220"/>
      <c r="P3" s="220"/>
      <c r="Q3" s="220"/>
      <c r="R3" s="221"/>
      <c r="S3" s="243" t="s">
        <v>2221</v>
      </c>
      <c r="T3" s="244"/>
      <c r="U3" s="244"/>
      <c r="V3" s="244"/>
      <c r="W3" s="244"/>
      <c r="X3" s="41"/>
      <c r="Y3" s="20"/>
      <c r="Z3" s="222" t="s">
        <v>11</v>
      </c>
      <c r="AA3" s="222"/>
      <c r="AB3" s="222"/>
      <c r="AC3" s="222"/>
      <c r="AD3" s="222"/>
      <c r="AE3" s="41" t="s">
        <v>1316</v>
      </c>
      <c r="AF3" s="210" t="s">
        <v>12</v>
      </c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2"/>
      <c r="AS3" s="213" t="s">
        <v>13</v>
      </c>
      <c r="AT3" s="214"/>
      <c r="AU3" s="214"/>
      <c r="AV3" s="215"/>
      <c r="AW3" s="216" t="s">
        <v>14</v>
      </c>
      <c r="AX3" s="217"/>
      <c r="AY3" s="217"/>
      <c r="AZ3" s="239" t="s">
        <v>1319</v>
      </c>
      <c r="BA3" s="239" t="s">
        <v>1318</v>
      </c>
      <c r="BB3" s="242" t="s">
        <v>15</v>
      </c>
      <c r="BC3" s="242"/>
      <c r="BD3" s="222" t="s">
        <v>16</v>
      </c>
      <c r="BE3" s="222"/>
      <c r="BF3" s="222"/>
      <c r="BG3" s="222"/>
      <c r="BH3" s="222"/>
      <c r="BI3" s="222"/>
      <c r="BJ3" s="242" t="s">
        <v>17</v>
      </c>
    </row>
    <row r="4" spans="2:62" ht="35.1" customHeight="1">
      <c r="B4" s="227"/>
      <c r="C4" s="204"/>
      <c r="D4" s="229"/>
      <c r="E4" s="231"/>
      <c r="F4" s="233"/>
      <c r="G4" s="192"/>
      <c r="H4" s="204"/>
      <c r="I4" s="207"/>
      <c r="J4" s="209"/>
      <c r="K4" s="209"/>
      <c r="L4" s="218"/>
      <c r="M4" s="218"/>
      <c r="N4" s="194" t="s">
        <v>18</v>
      </c>
      <c r="O4" s="195"/>
      <c r="P4" s="194" t="s">
        <v>19</v>
      </c>
      <c r="Q4" s="195"/>
      <c r="R4" s="223" t="s">
        <v>20</v>
      </c>
      <c r="S4" s="235" t="s">
        <v>1309</v>
      </c>
      <c r="T4" s="235" t="s">
        <v>1310</v>
      </c>
      <c r="U4" s="235" t="s">
        <v>1311</v>
      </c>
      <c r="V4" s="235" t="s">
        <v>1312</v>
      </c>
      <c r="W4" s="235" t="s">
        <v>1313</v>
      </c>
      <c r="X4" s="235" t="s">
        <v>1314</v>
      </c>
      <c r="Y4" s="238" t="s">
        <v>1315</v>
      </c>
      <c r="Z4" s="223" t="s">
        <v>21</v>
      </c>
      <c r="AA4" s="223" t="s">
        <v>22</v>
      </c>
      <c r="AB4" s="223" t="s">
        <v>23</v>
      </c>
      <c r="AC4" s="223" t="s">
        <v>24</v>
      </c>
      <c r="AD4" s="223" t="s">
        <v>25</v>
      </c>
      <c r="AE4" s="250" t="s">
        <v>1317</v>
      </c>
      <c r="AF4" s="253" t="s">
        <v>26</v>
      </c>
      <c r="AG4" s="254"/>
      <c r="AH4" s="1"/>
      <c r="AI4" s="2"/>
      <c r="AJ4" s="253" t="s">
        <v>27</v>
      </c>
      <c r="AK4" s="254"/>
      <c r="AL4" s="1"/>
      <c r="AM4" s="3"/>
      <c r="AN4" s="3"/>
      <c r="AO4" s="3"/>
      <c r="AP4" s="3"/>
      <c r="AQ4" s="3"/>
      <c r="AR4" s="3"/>
      <c r="AS4" s="223" t="s">
        <v>28</v>
      </c>
      <c r="AT4" s="223" t="s">
        <v>29</v>
      </c>
      <c r="AU4" s="223" t="s">
        <v>30</v>
      </c>
      <c r="AV4" s="224" t="s">
        <v>31</v>
      </c>
      <c r="AW4" s="257" t="s">
        <v>32</v>
      </c>
      <c r="AX4" s="4"/>
      <c r="AY4" s="5"/>
      <c r="AZ4" s="240"/>
      <c r="BA4" s="240"/>
      <c r="BB4" s="260" t="s">
        <v>33</v>
      </c>
      <c r="BC4" s="260" t="s">
        <v>34</v>
      </c>
      <c r="BD4" s="261" t="s">
        <v>35</v>
      </c>
      <c r="BE4" s="261"/>
      <c r="BF4" s="261"/>
      <c r="BG4" s="261" t="s">
        <v>36</v>
      </c>
      <c r="BH4" s="261"/>
      <c r="BI4" s="261"/>
      <c r="BJ4" s="242"/>
    </row>
    <row r="5" spans="2:62" ht="35.1" customHeight="1">
      <c r="B5" s="227"/>
      <c r="C5" s="204"/>
      <c r="D5" s="229"/>
      <c r="E5" s="231"/>
      <c r="F5" s="233"/>
      <c r="G5" s="192"/>
      <c r="H5" s="204"/>
      <c r="I5" s="207"/>
      <c r="J5" s="209"/>
      <c r="K5" s="209"/>
      <c r="L5" s="224" t="s">
        <v>37</v>
      </c>
      <c r="M5" s="224" t="s">
        <v>38</v>
      </c>
      <c r="N5" s="196"/>
      <c r="O5" s="197"/>
      <c r="P5" s="196"/>
      <c r="Q5" s="197"/>
      <c r="R5" s="223"/>
      <c r="S5" s="236"/>
      <c r="T5" s="236"/>
      <c r="U5" s="236"/>
      <c r="V5" s="236"/>
      <c r="W5" s="236"/>
      <c r="X5" s="236"/>
      <c r="Y5" s="236"/>
      <c r="Z5" s="223"/>
      <c r="AA5" s="223"/>
      <c r="AB5" s="223"/>
      <c r="AC5" s="223"/>
      <c r="AD5" s="223"/>
      <c r="AE5" s="251"/>
      <c r="AF5" s="255"/>
      <c r="AG5" s="256"/>
      <c r="AH5" s="7"/>
      <c r="AI5" s="245" t="s">
        <v>39</v>
      </c>
      <c r="AJ5" s="255"/>
      <c r="AK5" s="256"/>
      <c r="AL5" s="8"/>
      <c r="AM5" s="247" t="s">
        <v>40</v>
      </c>
      <c r="AN5" s="248"/>
      <c r="AO5" s="249"/>
      <c r="AP5" s="247" t="s">
        <v>41</v>
      </c>
      <c r="AQ5" s="248"/>
      <c r="AR5" s="249"/>
      <c r="AS5" s="223"/>
      <c r="AT5" s="223"/>
      <c r="AU5" s="223"/>
      <c r="AV5" s="259"/>
      <c r="AW5" s="258"/>
      <c r="AX5" s="223" t="s">
        <v>42</v>
      </c>
      <c r="AY5" s="223" t="s">
        <v>43</v>
      </c>
      <c r="AZ5" s="240"/>
      <c r="BA5" s="240"/>
      <c r="BB5" s="260"/>
      <c r="BC5" s="260"/>
      <c r="BD5" s="262" t="s">
        <v>44</v>
      </c>
      <c r="BE5" s="9"/>
      <c r="BF5" s="6"/>
      <c r="BG5" s="262" t="s">
        <v>45</v>
      </c>
      <c r="BH5" s="9"/>
      <c r="BI5" s="6"/>
      <c r="BJ5" s="242"/>
    </row>
    <row r="6" spans="2:62" ht="65.25" customHeight="1">
      <c r="B6" s="227"/>
      <c r="C6" s="204"/>
      <c r="D6" s="229"/>
      <c r="E6" s="231"/>
      <c r="F6" s="234"/>
      <c r="G6" s="193"/>
      <c r="H6" s="205"/>
      <c r="I6" s="208"/>
      <c r="J6" s="209"/>
      <c r="K6" s="209"/>
      <c r="L6" s="225"/>
      <c r="M6" s="225"/>
      <c r="N6" s="198"/>
      <c r="O6" s="199"/>
      <c r="P6" s="198"/>
      <c r="Q6" s="199"/>
      <c r="R6" s="223"/>
      <c r="S6" s="237"/>
      <c r="T6" s="237"/>
      <c r="U6" s="237"/>
      <c r="V6" s="237"/>
      <c r="W6" s="237"/>
      <c r="X6" s="237"/>
      <c r="Y6" s="237"/>
      <c r="Z6" s="223"/>
      <c r="AA6" s="223"/>
      <c r="AB6" s="223"/>
      <c r="AC6" s="223"/>
      <c r="AD6" s="223"/>
      <c r="AE6" s="252"/>
      <c r="AF6" s="10" t="s">
        <v>46</v>
      </c>
      <c r="AG6" s="10" t="s">
        <v>47</v>
      </c>
      <c r="AH6" s="10" t="s">
        <v>48</v>
      </c>
      <c r="AI6" s="246"/>
      <c r="AJ6" s="10" t="s">
        <v>46</v>
      </c>
      <c r="AK6" s="10" t="s">
        <v>47</v>
      </c>
      <c r="AL6" s="10" t="s">
        <v>48</v>
      </c>
      <c r="AM6" s="10" t="s">
        <v>46</v>
      </c>
      <c r="AN6" s="10" t="s">
        <v>47</v>
      </c>
      <c r="AO6" s="10" t="s">
        <v>48</v>
      </c>
      <c r="AP6" s="10" t="s">
        <v>46</v>
      </c>
      <c r="AQ6" s="10" t="s">
        <v>47</v>
      </c>
      <c r="AR6" s="10" t="s">
        <v>48</v>
      </c>
      <c r="AS6" s="223"/>
      <c r="AT6" s="223"/>
      <c r="AU6" s="223"/>
      <c r="AV6" s="225"/>
      <c r="AW6" s="258"/>
      <c r="AX6" s="223"/>
      <c r="AY6" s="223"/>
      <c r="AZ6" s="241"/>
      <c r="BA6" s="241"/>
      <c r="BB6" s="260"/>
      <c r="BC6" s="260"/>
      <c r="BD6" s="263"/>
      <c r="BE6" s="40" t="s">
        <v>49</v>
      </c>
      <c r="BF6" s="40" t="s">
        <v>50</v>
      </c>
      <c r="BG6" s="263"/>
      <c r="BH6" s="40" t="s">
        <v>51</v>
      </c>
      <c r="BI6" s="40" t="s">
        <v>52</v>
      </c>
      <c r="BJ6" s="242"/>
    </row>
    <row r="7" spans="2:62" s="16" customFormat="1" ht="15" customHeight="1">
      <c r="B7" s="11" t="s">
        <v>1320</v>
      </c>
      <c r="C7" s="12"/>
      <c r="D7" s="13"/>
      <c r="E7" s="12"/>
      <c r="F7" s="21"/>
      <c r="G7" s="12"/>
      <c r="H7" s="21"/>
      <c r="I7" s="12"/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/>
      <c r="P7" s="14" t="s">
        <v>58</v>
      </c>
      <c r="Q7" s="14"/>
      <c r="R7" s="14" t="s">
        <v>59</v>
      </c>
      <c r="S7" s="14"/>
      <c r="T7" s="14"/>
      <c r="U7" s="14"/>
      <c r="V7" s="14"/>
      <c r="W7" s="14"/>
      <c r="X7" s="14"/>
      <c r="Y7" s="14"/>
      <c r="Z7" s="14" t="s">
        <v>60</v>
      </c>
      <c r="AA7" s="14" t="s">
        <v>60</v>
      </c>
      <c r="AB7" s="14" t="s">
        <v>60</v>
      </c>
      <c r="AC7" s="14" t="s">
        <v>60</v>
      </c>
      <c r="AD7" s="14" t="s">
        <v>60</v>
      </c>
      <c r="AE7" s="14"/>
      <c r="AF7" s="14" t="s">
        <v>61</v>
      </c>
      <c r="AG7" s="14" t="s">
        <v>62</v>
      </c>
      <c r="AH7" s="14" t="s">
        <v>63</v>
      </c>
      <c r="AI7" s="14" t="s">
        <v>64</v>
      </c>
      <c r="AJ7" s="14" t="s">
        <v>65</v>
      </c>
      <c r="AK7" s="14" t="s">
        <v>66</v>
      </c>
      <c r="AL7" s="14" t="s">
        <v>67</v>
      </c>
      <c r="AM7" s="14" t="s">
        <v>68</v>
      </c>
      <c r="AN7" s="14" t="s">
        <v>69</v>
      </c>
      <c r="AO7" s="14" t="s">
        <v>70</v>
      </c>
      <c r="AP7" s="14" t="s">
        <v>71</v>
      </c>
      <c r="AQ7" s="14" t="s">
        <v>72</v>
      </c>
      <c r="AR7" s="14" t="s">
        <v>73</v>
      </c>
      <c r="AS7" s="14" t="s">
        <v>74</v>
      </c>
      <c r="AT7" s="14" t="s">
        <v>75</v>
      </c>
      <c r="AU7" s="14" t="s">
        <v>76</v>
      </c>
      <c r="AV7" s="15" t="s">
        <v>77</v>
      </c>
      <c r="AW7" s="14" t="s">
        <v>78</v>
      </c>
      <c r="AX7" s="14" t="s">
        <v>79</v>
      </c>
      <c r="AY7" s="14" t="s">
        <v>80</v>
      </c>
      <c r="AZ7" s="14" t="s">
        <v>81</v>
      </c>
      <c r="BA7" s="14" t="s">
        <v>81</v>
      </c>
      <c r="BB7" s="14" t="s">
        <v>82</v>
      </c>
      <c r="BC7" s="14" t="s">
        <v>83</v>
      </c>
      <c r="BD7" s="14" t="s">
        <v>84</v>
      </c>
      <c r="BE7" s="14" t="s">
        <v>85</v>
      </c>
      <c r="BF7" s="14" t="s">
        <v>86</v>
      </c>
      <c r="BG7" s="14" t="s">
        <v>87</v>
      </c>
      <c r="BH7" s="14" t="s">
        <v>88</v>
      </c>
      <c r="BI7" s="14" t="s">
        <v>89</v>
      </c>
      <c r="BJ7" s="14" t="s">
        <v>90</v>
      </c>
    </row>
    <row r="8" spans="2:62" outlineLevel="3">
      <c r="B8" s="17">
        <v>24028063</v>
      </c>
      <c r="C8" s="17" t="s">
        <v>201</v>
      </c>
      <c r="D8" s="17" t="s">
        <v>92</v>
      </c>
      <c r="E8" s="24">
        <v>4001</v>
      </c>
      <c r="F8" s="24" t="s">
        <v>93</v>
      </c>
      <c r="G8" s="22">
        <v>40131</v>
      </c>
      <c r="H8" s="22" t="s">
        <v>202</v>
      </c>
      <c r="I8" s="17" t="s">
        <v>203</v>
      </c>
      <c r="J8" s="19" t="s">
        <v>1321</v>
      </c>
      <c r="K8" s="19" t="s">
        <v>1322</v>
      </c>
      <c r="L8" s="19" t="s">
        <v>1323</v>
      </c>
      <c r="M8" s="19" t="s">
        <v>1323</v>
      </c>
      <c r="N8" s="19" t="s">
        <v>1324</v>
      </c>
      <c r="O8" s="19" t="str">
        <f>IF(N8="","",VLOOKUP(N8,Sheet1!$B$3:$C$7,2,0))</f>
        <v>急性期</v>
      </c>
      <c r="P8" s="19" t="s">
        <v>1324</v>
      </c>
      <c r="Q8" s="19" t="str">
        <f>IF(P8="","",VLOOKUP(P8,Sheet1!$B$3:$C$7,2,0))</f>
        <v>急性期</v>
      </c>
      <c r="R8" s="19" t="s">
        <v>1324</v>
      </c>
      <c r="S8" s="25" t="str">
        <f t="shared" ref="S8:S74" si="0">IF(OR(Z8="1",AA8="1",AB8="1",AC8="1",AD8="1"),"○","")</f>
        <v/>
      </c>
      <c r="T8" s="26" t="str">
        <f t="shared" ref="T8:T74" si="1">IF(OR(Z8="2",AA8="2",AB8="2",AC8="2",AD8="2"),"○","")</f>
        <v>○</v>
      </c>
      <c r="U8" s="26" t="str">
        <f t="shared" ref="U8:U74" si="2">IF(OR(Z8="3",AA8="3",AB8="3",AC8="3",AD8="3"),"○","")</f>
        <v>○</v>
      </c>
      <c r="V8" s="26" t="str">
        <f t="shared" ref="V8:V74" si="3">IF(OR(Z8="4",AA8="4",AB8="4",AC8="4",AD8="4"),"○","")</f>
        <v/>
      </c>
      <c r="W8" s="26" t="str">
        <f t="shared" ref="W8:W74" si="4">IF(OR(Z8="5",AA8="5",AB8="5",AC8="5",AD8="5"),"○","")</f>
        <v/>
      </c>
      <c r="X8" s="26" t="str">
        <f t="shared" ref="X8:X74" si="5">IF(OR(Z8="6",AA8="6",AB8="6",AC8="6",AD8="6"),"○","")</f>
        <v/>
      </c>
      <c r="Y8" s="27" t="str">
        <f t="shared" ref="Y8:Y74" si="6">IF(OR(Z8="7",AA8="7",AB8="7",AC8="7",AD8="7"),"○","")</f>
        <v/>
      </c>
      <c r="Z8" s="28" t="s">
        <v>166</v>
      </c>
      <c r="AA8" s="28" t="s">
        <v>1325</v>
      </c>
      <c r="AB8" s="29" t="s">
        <v>96</v>
      </c>
      <c r="AC8" s="29" t="s">
        <v>96</v>
      </c>
      <c r="AD8" s="29" t="s">
        <v>96</v>
      </c>
      <c r="AE8" s="23" t="str">
        <f t="shared" ref="AE8:AE74" si="7">IF(N8="1","高度急性期",IF(N8="2","急性期",IF(N8="3","回復期",IF(N8="4","慢性期",IF(N8="5","休棟中等","無回答")))))</f>
        <v>急性期</v>
      </c>
      <c r="AF8" s="34">
        <v>19</v>
      </c>
      <c r="AG8" s="34">
        <v>19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5">
        <v>19</v>
      </c>
      <c r="AT8" s="34">
        <v>0</v>
      </c>
      <c r="AU8" s="34">
        <v>0</v>
      </c>
      <c r="AV8" s="34">
        <v>0</v>
      </c>
      <c r="AW8" s="35">
        <v>1300</v>
      </c>
      <c r="AX8" s="35"/>
      <c r="AY8" s="36"/>
      <c r="AZ8" s="37" t="s">
        <v>96</v>
      </c>
      <c r="BA8" s="30" t="str">
        <f>IF(AZ8="1","○","")</f>
        <v/>
      </c>
      <c r="BB8" s="35"/>
      <c r="BC8" s="35"/>
      <c r="BD8" s="35">
        <v>0</v>
      </c>
      <c r="BE8" s="35"/>
      <c r="BF8" s="35"/>
      <c r="BG8" s="35">
        <v>0</v>
      </c>
      <c r="BH8" s="35"/>
      <c r="BI8" s="35"/>
      <c r="BJ8" s="35">
        <v>71</v>
      </c>
    </row>
    <row r="9" spans="2:62" outlineLevel="3">
      <c r="B9" s="17">
        <v>24028091</v>
      </c>
      <c r="C9" s="17" t="s">
        <v>247</v>
      </c>
      <c r="D9" s="17" t="s">
        <v>92</v>
      </c>
      <c r="E9" s="24">
        <v>4001</v>
      </c>
      <c r="F9" s="24" t="s">
        <v>93</v>
      </c>
      <c r="G9" s="22">
        <v>40131</v>
      </c>
      <c r="H9" s="22" t="s">
        <v>202</v>
      </c>
      <c r="I9" s="17" t="s">
        <v>248</v>
      </c>
      <c r="J9" s="18" t="s">
        <v>249</v>
      </c>
      <c r="K9" s="18" t="s">
        <v>250</v>
      </c>
      <c r="L9" s="18" t="s">
        <v>97</v>
      </c>
      <c r="M9" s="18" t="s">
        <v>97</v>
      </c>
      <c r="N9" s="18" t="s">
        <v>98</v>
      </c>
      <c r="O9" s="19" t="str">
        <f>IF(N9="","",VLOOKUP(N9,Sheet1!$B$3:$C$7,2,0))</f>
        <v>急性期</v>
      </c>
      <c r="P9" s="18" t="s">
        <v>98</v>
      </c>
      <c r="Q9" s="19" t="str">
        <f>IF(P9="","",VLOOKUP(P9,Sheet1!$B$3:$C$7,2,0))</f>
        <v>急性期</v>
      </c>
      <c r="R9" s="18" t="s">
        <v>98</v>
      </c>
      <c r="S9" s="25" t="str">
        <f t="shared" si="0"/>
        <v/>
      </c>
      <c r="T9" s="26" t="str">
        <f t="shared" si="1"/>
        <v/>
      </c>
      <c r="U9" s="26" t="str">
        <f t="shared" si="2"/>
        <v/>
      </c>
      <c r="V9" s="26" t="str">
        <f t="shared" si="3"/>
        <v/>
      </c>
      <c r="W9" s="26" t="str">
        <f t="shared" si="4"/>
        <v/>
      </c>
      <c r="X9" s="26" t="str">
        <f t="shared" si="5"/>
        <v>○</v>
      </c>
      <c r="Y9" s="27" t="str">
        <f t="shared" si="6"/>
        <v/>
      </c>
      <c r="Z9" s="28" t="s">
        <v>133</v>
      </c>
      <c r="AA9" s="28" t="s">
        <v>96</v>
      </c>
      <c r="AB9" s="28" t="s">
        <v>96</v>
      </c>
      <c r="AC9" s="28" t="s">
        <v>96</v>
      </c>
      <c r="AD9" s="28" t="s">
        <v>96</v>
      </c>
      <c r="AE9" s="23" t="str">
        <f t="shared" si="7"/>
        <v>急性期</v>
      </c>
      <c r="AF9" s="34">
        <v>19</v>
      </c>
      <c r="AG9" s="34">
        <v>19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5">
        <v>19</v>
      </c>
      <c r="AT9" s="34">
        <v>0</v>
      </c>
      <c r="AU9" s="34">
        <v>0</v>
      </c>
      <c r="AV9" s="34">
        <v>0</v>
      </c>
      <c r="AW9" s="35">
        <v>717</v>
      </c>
      <c r="AX9" s="35">
        <v>0</v>
      </c>
      <c r="AY9" s="36">
        <v>0</v>
      </c>
      <c r="AZ9" s="38" t="s">
        <v>98</v>
      </c>
      <c r="BA9" s="30" t="str">
        <f t="shared" ref="BA9:BA75" si="8">IF(AZ9="1","○","")</f>
        <v/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63</v>
      </c>
    </row>
    <row r="10" spans="2:62" outlineLevel="3">
      <c r="B10" s="17">
        <v>24028160</v>
      </c>
      <c r="C10" s="17" t="s">
        <v>344</v>
      </c>
      <c r="D10" s="17" t="s">
        <v>92</v>
      </c>
      <c r="E10" s="24">
        <v>4001</v>
      </c>
      <c r="F10" s="24" t="s">
        <v>93</v>
      </c>
      <c r="G10" s="22">
        <v>40131</v>
      </c>
      <c r="H10" s="22" t="s">
        <v>202</v>
      </c>
      <c r="I10" s="17" t="s">
        <v>345</v>
      </c>
      <c r="J10" s="19" t="s">
        <v>346</v>
      </c>
      <c r="K10" s="19" t="s">
        <v>347</v>
      </c>
      <c r="L10" s="19" t="s">
        <v>98</v>
      </c>
      <c r="M10" s="19" t="s">
        <v>98</v>
      </c>
      <c r="N10" s="19" t="s">
        <v>105</v>
      </c>
      <c r="O10" s="19" t="str">
        <f>IF(N10="","",VLOOKUP(N10,Sheet1!$B$3:$C$7,2,0))</f>
        <v>休棟等</v>
      </c>
      <c r="P10" s="19" t="s">
        <v>105</v>
      </c>
      <c r="Q10" s="19" t="str">
        <f>IF(P10="","",VLOOKUP(P10,Sheet1!$B$3:$C$7,2,0))</f>
        <v>休棟等</v>
      </c>
      <c r="R10" s="19" t="s">
        <v>105</v>
      </c>
      <c r="S10" s="25" t="str">
        <f t="shared" si="0"/>
        <v/>
      </c>
      <c r="T10" s="26" t="str">
        <f t="shared" si="1"/>
        <v/>
      </c>
      <c r="U10" s="26" t="str">
        <f t="shared" si="2"/>
        <v/>
      </c>
      <c r="V10" s="26" t="str">
        <f t="shared" si="3"/>
        <v/>
      </c>
      <c r="W10" s="26" t="str">
        <f t="shared" si="4"/>
        <v/>
      </c>
      <c r="X10" s="26" t="str">
        <f t="shared" si="5"/>
        <v/>
      </c>
      <c r="Y10" s="27" t="str">
        <f t="shared" si="6"/>
        <v>○</v>
      </c>
      <c r="Z10" s="29" t="s">
        <v>110</v>
      </c>
      <c r="AA10" s="29" t="s">
        <v>96</v>
      </c>
      <c r="AB10" s="29" t="s">
        <v>96</v>
      </c>
      <c r="AC10" s="29" t="s">
        <v>96</v>
      </c>
      <c r="AD10" s="29" t="s">
        <v>96</v>
      </c>
      <c r="AE10" s="23" t="str">
        <f t="shared" si="7"/>
        <v>休棟中等</v>
      </c>
      <c r="AF10" s="34">
        <v>4</v>
      </c>
      <c r="AG10" s="34">
        <v>0</v>
      </c>
      <c r="AH10" s="34">
        <v>4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5">
        <v>0</v>
      </c>
      <c r="AT10" s="34">
        <v>0</v>
      </c>
      <c r="AU10" s="34">
        <v>0</v>
      </c>
      <c r="AV10" s="34">
        <v>4</v>
      </c>
      <c r="AW10" s="35">
        <v>0</v>
      </c>
      <c r="AX10" s="35">
        <v>0</v>
      </c>
      <c r="AY10" s="36">
        <v>0</v>
      </c>
      <c r="AZ10" s="37" t="s">
        <v>98</v>
      </c>
      <c r="BA10" s="30" t="str">
        <f t="shared" si="8"/>
        <v/>
      </c>
      <c r="BB10" s="35">
        <v>0</v>
      </c>
      <c r="BC10" s="35">
        <v>0</v>
      </c>
      <c r="BD10" s="35">
        <v>0</v>
      </c>
      <c r="BE10" s="35"/>
      <c r="BF10" s="35"/>
      <c r="BG10" s="35">
        <v>0</v>
      </c>
      <c r="BH10" s="35"/>
      <c r="BI10" s="35"/>
      <c r="BJ10" s="35">
        <v>0</v>
      </c>
    </row>
    <row r="11" spans="2:62" outlineLevel="3">
      <c r="B11" s="17">
        <v>24028201</v>
      </c>
      <c r="C11" s="17" t="s">
        <v>387</v>
      </c>
      <c r="D11" s="17" t="s">
        <v>92</v>
      </c>
      <c r="E11" s="24">
        <v>4001</v>
      </c>
      <c r="F11" s="24" t="s">
        <v>93</v>
      </c>
      <c r="G11" s="22">
        <v>40131</v>
      </c>
      <c r="H11" s="22" t="s">
        <v>202</v>
      </c>
      <c r="I11" s="17" t="s">
        <v>388</v>
      </c>
      <c r="J11" s="19" t="s">
        <v>389</v>
      </c>
      <c r="K11" s="19" t="s">
        <v>390</v>
      </c>
      <c r="L11" s="19" t="s">
        <v>97</v>
      </c>
      <c r="M11" s="19" t="s">
        <v>98</v>
      </c>
      <c r="N11" s="19" t="s">
        <v>104</v>
      </c>
      <c r="O11" s="19" t="str">
        <f>IF(N11="","",VLOOKUP(N11,Sheet1!$B$3:$C$7,2,0))</f>
        <v>慢性期</v>
      </c>
      <c r="P11" s="19" t="s">
        <v>104</v>
      </c>
      <c r="Q11" s="19" t="str">
        <f>IF(P11="","",VLOOKUP(P11,Sheet1!$B$3:$C$7,2,0))</f>
        <v>慢性期</v>
      </c>
      <c r="R11" s="19" t="s">
        <v>96</v>
      </c>
      <c r="S11" s="25" t="str">
        <f t="shared" si="0"/>
        <v/>
      </c>
      <c r="T11" s="26" t="str">
        <f t="shared" si="1"/>
        <v/>
      </c>
      <c r="U11" s="26" t="str">
        <f t="shared" si="2"/>
        <v/>
      </c>
      <c r="V11" s="26" t="str">
        <f t="shared" si="3"/>
        <v/>
      </c>
      <c r="W11" s="26" t="str">
        <f t="shared" si="4"/>
        <v/>
      </c>
      <c r="X11" s="26" t="str">
        <f t="shared" si="5"/>
        <v>○</v>
      </c>
      <c r="Y11" s="27" t="str">
        <f t="shared" si="6"/>
        <v/>
      </c>
      <c r="Z11" s="29" t="s">
        <v>133</v>
      </c>
      <c r="AA11" s="29" t="s">
        <v>96</v>
      </c>
      <c r="AB11" s="29" t="s">
        <v>96</v>
      </c>
      <c r="AC11" s="29" t="s">
        <v>96</v>
      </c>
      <c r="AD11" s="29" t="s">
        <v>96</v>
      </c>
      <c r="AE11" s="23" t="str">
        <f t="shared" si="7"/>
        <v>慢性期</v>
      </c>
      <c r="AF11" s="34">
        <v>10</v>
      </c>
      <c r="AG11" s="34">
        <v>0</v>
      </c>
      <c r="AH11" s="34">
        <v>10</v>
      </c>
      <c r="AI11" s="34">
        <v>10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5">
        <v>10</v>
      </c>
      <c r="AT11" s="34">
        <v>0</v>
      </c>
      <c r="AU11" s="34">
        <v>0</v>
      </c>
      <c r="AV11" s="34">
        <v>0</v>
      </c>
      <c r="AW11" s="35">
        <v>0</v>
      </c>
      <c r="AX11" s="35">
        <v>0</v>
      </c>
      <c r="AY11" s="36">
        <v>0</v>
      </c>
      <c r="AZ11" s="37" t="s">
        <v>98</v>
      </c>
      <c r="BA11" s="30" t="str">
        <f t="shared" si="8"/>
        <v/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</row>
    <row r="12" spans="2:62" outlineLevel="3">
      <c r="B12" s="17">
        <v>24028301</v>
      </c>
      <c r="C12" s="17" t="s">
        <v>502</v>
      </c>
      <c r="D12" s="17" t="s">
        <v>92</v>
      </c>
      <c r="E12" s="24">
        <v>4001</v>
      </c>
      <c r="F12" s="24" t="s">
        <v>93</v>
      </c>
      <c r="G12" s="22">
        <v>40131</v>
      </c>
      <c r="H12" s="22" t="s">
        <v>202</v>
      </c>
      <c r="I12" s="17" t="s">
        <v>503</v>
      </c>
      <c r="J12" s="18" t="s">
        <v>502</v>
      </c>
      <c r="K12" s="18" t="s">
        <v>504</v>
      </c>
      <c r="L12" s="18" t="s">
        <v>165</v>
      </c>
      <c r="M12" s="18" t="s">
        <v>165</v>
      </c>
      <c r="N12" s="18" t="s">
        <v>166</v>
      </c>
      <c r="O12" s="19" t="str">
        <f>IF(N12="","",VLOOKUP(N12,Sheet1!$B$3:$C$7,2,0))</f>
        <v>急性期</v>
      </c>
      <c r="P12" s="18" t="s">
        <v>166</v>
      </c>
      <c r="Q12" s="19" t="str">
        <f>IF(P12="","",VLOOKUP(P12,Sheet1!$B$3:$C$7,2,0))</f>
        <v>急性期</v>
      </c>
      <c r="R12" s="18" t="s">
        <v>166</v>
      </c>
      <c r="S12" s="25" t="str">
        <f t="shared" si="0"/>
        <v/>
      </c>
      <c r="T12" s="26" t="str">
        <f t="shared" si="1"/>
        <v/>
      </c>
      <c r="U12" s="26" t="str">
        <f t="shared" si="2"/>
        <v>○</v>
      </c>
      <c r="V12" s="26" t="str">
        <f t="shared" si="3"/>
        <v/>
      </c>
      <c r="W12" s="26" t="str">
        <f t="shared" si="4"/>
        <v/>
      </c>
      <c r="X12" s="26" t="str">
        <f t="shared" si="5"/>
        <v/>
      </c>
      <c r="Y12" s="27" t="str">
        <f t="shared" si="6"/>
        <v/>
      </c>
      <c r="Z12" s="28" t="s">
        <v>143</v>
      </c>
      <c r="AA12" s="28" t="s">
        <v>96</v>
      </c>
      <c r="AB12" s="28" t="s">
        <v>96</v>
      </c>
      <c r="AC12" s="28" t="s">
        <v>96</v>
      </c>
      <c r="AD12" s="28" t="s">
        <v>96</v>
      </c>
      <c r="AE12" s="23" t="str">
        <f t="shared" si="7"/>
        <v>急性期</v>
      </c>
      <c r="AF12" s="34">
        <v>3</v>
      </c>
      <c r="AG12" s="34">
        <v>3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5">
        <v>3</v>
      </c>
      <c r="AT12" s="35">
        <v>0</v>
      </c>
      <c r="AU12" s="34">
        <v>0</v>
      </c>
      <c r="AV12" s="34">
        <v>0</v>
      </c>
      <c r="AW12" s="35">
        <v>56</v>
      </c>
      <c r="AX12" s="35">
        <v>56</v>
      </c>
      <c r="AY12" s="36">
        <v>0</v>
      </c>
      <c r="AZ12" s="38" t="s">
        <v>166</v>
      </c>
      <c r="BA12" s="30" t="str">
        <f t="shared" si="8"/>
        <v/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</row>
    <row r="13" spans="2:62" outlineLevel="3">
      <c r="B13" s="17">
        <v>24028326</v>
      </c>
      <c r="C13" s="17" t="s">
        <v>531</v>
      </c>
      <c r="D13" s="17" t="s">
        <v>92</v>
      </c>
      <c r="E13" s="24">
        <v>4001</v>
      </c>
      <c r="F13" s="24" t="s">
        <v>93</v>
      </c>
      <c r="G13" s="22">
        <v>40131</v>
      </c>
      <c r="H13" s="22" t="s">
        <v>202</v>
      </c>
      <c r="I13" s="17" t="s">
        <v>532</v>
      </c>
      <c r="J13" s="18" t="s">
        <v>1326</v>
      </c>
      <c r="K13" s="18" t="s">
        <v>1327</v>
      </c>
      <c r="L13" s="18" t="s">
        <v>1328</v>
      </c>
      <c r="M13" s="18" t="s">
        <v>1328</v>
      </c>
      <c r="N13" s="18" t="s">
        <v>1329</v>
      </c>
      <c r="O13" s="19" t="str">
        <f>IF(N13="","",VLOOKUP(N13,Sheet1!$B$3:$C$7,2,0))</f>
        <v>慢性期</v>
      </c>
      <c r="P13" s="18" t="s">
        <v>1329</v>
      </c>
      <c r="Q13" s="19" t="str">
        <f>IF(P13="","",VLOOKUP(P13,Sheet1!$B$3:$C$7,2,0))</f>
        <v>慢性期</v>
      </c>
      <c r="R13" s="18" t="s">
        <v>96</v>
      </c>
      <c r="S13" s="25" t="str">
        <f t="shared" si="0"/>
        <v>○</v>
      </c>
      <c r="T13" s="26" t="str">
        <f t="shared" si="1"/>
        <v>○</v>
      </c>
      <c r="U13" s="26" t="str">
        <f t="shared" si="2"/>
        <v>○</v>
      </c>
      <c r="V13" s="26" t="str">
        <f t="shared" si="3"/>
        <v/>
      </c>
      <c r="W13" s="26" t="str">
        <f t="shared" si="4"/>
        <v/>
      </c>
      <c r="X13" s="26" t="str">
        <f t="shared" si="5"/>
        <v/>
      </c>
      <c r="Y13" s="27" t="str">
        <f t="shared" si="6"/>
        <v/>
      </c>
      <c r="Z13" s="28" t="s">
        <v>1328</v>
      </c>
      <c r="AA13" s="28" t="s">
        <v>1330</v>
      </c>
      <c r="AB13" s="28" t="s">
        <v>1331</v>
      </c>
      <c r="AC13" s="28" t="s">
        <v>96</v>
      </c>
      <c r="AD13" s="28" t="s">
        <v>96</v>
      </c>
      <c r="AE13" s="23" t="str">
        <f t="shared" si="7"/>
        <v>慢性期</v>
      </c>
      <c r="AF13" s="34">
        <v>19</v>
      </c>
      <c r="AG13" s="34">
        <v>19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5">
        <v>19</v>
      </c>
      <c r="AT13" s="34">
        <v>0</v>
      </c>
      <c r="AU13" s="34">
        <v>0</v>
      </c>
      <c r="AV13" s="34">
        <v>0</v>
      </c>
      <c r="AW13" s="35">
        <v>73</v>
      </c>
      <c r="AX13" s="35"/>
      <c r="AY13" s="36"/>
      <c r="AZ13" s="38" t="s">
        <v>1330</v>
      </c>
      <c r="BA13" s="30" t="str">
        <f t="shared" si="8"/>
        <v/>
      </c>
      <c r="BB13" s="35"/>
      <c r="BC13" s="35"/>
      <c r="BD13" s="35">
        <v>0</v>
      </c>
      <c r="BE13" s="35"/>
      <c r="BF13" s="35"/>
      <c r="BG13" s="35">
        <v>0</v>
      </c>
      <c r="BH13" s="35"/>
      <c r="BI13" s="35"/>
      <c r="BJ13" s="35"/>
    </row>
    <row r="14" spans="2:62" outlineLevel="3">
      <c r="B14" s="17">
        <v>24028397</v>
      </c>
      <c r="C14" s="17" t="s">
        <v>609</v>
      </c>
      <c r="D14" s="17" t="s">
        <v>92</v>
      </c>
      <c r="E14" s="24">
        <v>4001</v>
      </c>
      <c r="F14" s="24" t="s">
        <v>93</v>
      </c>
      <c r="G14" s="22">
        <v>40131</v>
      </c>
      <c r="H14" s="22" t="s">
        <v>202</v>
      </c>
      <c r="I14" s="17" t="s">
        <v>610</v>
      </c>
      <c r="J14" s="19" t="s">
        <v>2222</v>
      </c>
      <c r="K14" s="19" t="s">
        <v>1332</v>
      </c>
      <c r="L14" s="19" t="s">
        <v>1328</v>
      </c>
      <c r="M14" s="19" t="s">
        <v>1328</v>
      </c>
      <c r="N14" s="19" t="s">
        <v>1329</v>
      </c>
      <c r="O14" s="19" t="str">
        <f>IF(N14="","",VLOOKUP(N14,Sheet1!$B$3:$C$7,2,0))</f>
        <v>慢性期</v>
      </c>
      <c r="P14" s="19" t="s">
        <v>1329</v>
      </c>
      <c r="Q14" s="19" t="str">
        <f>IF(P14="","",VLOOKUP(P14,Sheet1!$B$3:$C$7,2,0))</f>
        <v>慢性期</v>
      </c>
      <c r="R14" s="19" t="s">
        <v>96</v>
      </c>
      <c r="S14" s="25" t="str">
        <f t="shared" si="0"/>
        <v/>
      </c>
      <c r="T14" s="26" t="str">
        <f t="shared" si="1"/>
        <v/>
      </c>
      <c r="U14" s="26" t="str">
        <f t="shared" si="2"/>
        <v/>
      </c>
      <c r="V14" s="26" t="str">
        <f t="shared" si="3"/>
        <v/>
      </c>
      <c r="W14" s="26" t="str">
        <f t="shared" si="4"/>
        <v/>
      </c>
      <c r="X14" s="26" t="str">
        <f t="shared" si="5"/>
        <v>○</v>
      </c>
      <c r="Y14" s="27" t="str">
        <f t="shared" si="6"/>
        <v/>
      </c>
      <c r="Z14" s="29" t="s">
        <v>1333</v>
      </c>
      <c r="AA14" s="29" t="s">
        <v>96</v>
      </c>
      <c r="AB14" s="29" t="s">
        <v>96</v>
      </c>
      <c r="AC14" s="29" t="s">
        <v>96</v>
      </c>
      <c r="AD14" s="29" t="s">
        <v>96</v>
      </c>
      <c r="AE14" s="23" t="str">
        <f t="shared" si="7"/>
        <v>慢性期</v>
      </c>
      <c r="AF14" s="34">
        <v>10</v>
      </c>
      <c r="AG14" s="34">
        <v>10</v>
      </c>
      <c r="AH14" s="34">
        <v>0</v>
      </c>
      <c r="AI14" s="34">
        <v>10</v>
      </c>
      <c r="AJ14" s="34">
        <v>9</v>
      </c>
      <c r="AK14" s="34">
        <v>9</v>
      </c>
      <c r="AL14" s="34">
        <v>0</v>
      </c>
      <c r="AM14" s="34">
        <v>9</v>
      </c>
      <c r="AN14" s="34">
        <v>9</v>
      </c>
      <c r="AO14" s="34">
        <v>0</v>
      </c>
      <c r="AP14" s="34">
        <v>0</v>
      </c>
      <c r="AQ14" s="34">
        <v>0</v>
      </c>
      <c r="AR14" s="34">
        <v>0</v>
      </c>
      <c r="AS14" s="35">
        <v>10</v>
      </c>
      <c r="AT14" s="35">
        <v>9</v>
      </c>
      <c r="AU14" s="35">
        <v>0</v>
      </c>
      <c r="AV14" s="34">
        <v>0</v>
      </c>
      <c r="AW14" s="35">
        <v>19</v>
      </c>
      <c r="AX14" s="35">
        <v>0</v>
      </c>
      <c r="AY14" s="36">
        <v>0</v>
      </c>
      <c r="AZ14" s="37" t="s">
        <v>1330</v>
      </c>
      <c r="BA14" s="30" t="str">
        <f t="shared" si="8"/>
        <v/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</row>
    <row r="15" spans="2:62" outlineLevel="3">
      <c r="B15" s="17">
        <v>24028412</v>
      </c>
      <c r="C15" s="17" t="s">
        <v>621</v>
      </c>
      <c r="D15" s="17" t="s">
        <v>92</v>
      </c>
      <c r="E15" s="24">
        <v>4001</v>
      </c>
      <c r="F15" s="24" t="s">
        <v>93</v>
      </c>
      <c r="G15" s="22">
        <v>40131</v>
      </c>
      <c r="H15" s="22" t="s">
        <v>202</v>
      </c>
      <c r="I15" s="17" t="s">
        <v>622</v>
      </c>
      <c r="J15" s="19" t="s">
        <v>1334</v>
      </c>
      <c r="K15" s="19" t="s">
        <v>1335</v>
      </c>
      <c r="L15" s="19" t="s">
        <v>1328</v>
      </c>
      <c r="M15" s="19" t="s">
        <v>1328</v>
      </c>
      <c r="N15" s="19" t="s">
        <v>1330</v>
      </c>
      <c r="O15" s="19" t="str">
        <f>IF(N15="","",VLOOKUP(N15,Sheet1!$B$3:$C$7,2,0))</f>
        <v>急性期</v>
      </c>
      <c r="P15" s="19" t="s">
        <v>1329</v>
      </c>
      <c r="Q15" s="19" t="str">
        <f>IF(P15="","",VLOOKUP(P15,Sheet1!$B$3:$C$7,2,0))</f>
        <v>慢性期</v>
      </c>
      <c r="R15" s="19" t="s">
        <v>1329</v>
      </c>
      <c r="S15" s="25" t="str">
        <f t="shared" si="0"/>
        <v>○</v>
      </c>
      <c r="T15" s="26" t="str">
        <f t="shared" si="1"/>
        <v>○</v>
      </c>
      <c r="U15" s="26" t="str">
        <f t="shared" si="2"/>
        <v>○</v>
      </c>
      <c r="V15" s="26" t="str">
        <f t="shared" si="3"/>
        <v>○</v>
      </c>
      <c r="W15" s="26" t="str">
        <f t="shared" si="4"/>
        <v>○</v>
      </c>
      <c r="X15" s="26" t="str">
        <f t="shared" si="5"/>
        <v/>
      </c>
      <c r="Y15" s="27" t="str">
        <f t="shared" si="6"/>
        <v/>
      </c>
      <c r="Z15" s="29" t="s">
        <v>1328</v>
      </c>
      <c r="AA15" s="29" t="s">
        <v>1330</v>
      </c>
      <c r="AB15" s="29" t="s">
        <v>1331</v>
      </c>
      <c r="AC15" s="29" t="s">
        <v>1329</v>
      </c>
      <c r="AD15" s="29" t="s">
        <v>1336</v>
      </c>
      <c r="AE15" s="23" t="str">
        <f t="shared" si="7"/>
        <v>急性期</v>
      </c>
      <c r="AF15" s="34">
        <v>11</v>
      </c>
      <c r="AG15" s="34">
        <v>11</v>
      </c>
      <c r="AH15" s="34">
        <v>0</v>
      </c>
      <c r="AI15" s="34">
        <v>0</v>
      </c>
      <c r="AJ15" s="34">
        <v>6</v>
      </c>
      <c r="AK15" s="34">
        <v>6</v>
      </c>
      <c r="AL15" s="34">
        <v>0</v>
      </c>
      <c r="AM15" s="34">
        <v>6</v>
      </c>
      <c r="AN15" s="34">
        <v>6</v>
      </c>
      <c r="AO15" s="34">
        <v>0</v>
      </c>
      <c r="AP15" s="34">
        <v>0</v>
      </c>
      <c r="AQ15" s="34">
        <v>0</v>
      </c>
      <c r="AR15" s="34">
        <v>0</v>
      </c>
      <c r="AS15" s="35">
        <v>11</v>
      </c>
      <c r="AT15" s="35">
        <v>6</v>
      </c>
      <c r="AU15" s="35">
        <v>0</v>
      </c>
      <c r="AV15" s="34">
        <v>0</v>
      </c>
      <c r="AW15" s="35">
        <v>43</v>
      </c>
      <c r="AX15" s="35">
        <v>22</v>
      </c>
      <c r="AY15" s="36">
        <v>11.6</v>
      </c>
      <c r="AZ15" s="37" t="s">
        <v>1328</v>
      </c>
      <c r="BA15" s="30" t="str">
        <f t="shared" si="8"/>
        <v>○</v>
      </c>
      <c r="BB15" s="35">
        <v>5</v>
      </c>
      <c r="BC15" s="35">
        <v>57</v>
      </c>
      <c r="BD15" s="35">
        <v>4</v>
      </c>
      <c r="BE15" s="35">
        <v>2</v>
      </c>
      <c r="BF15" s="35">
        <v>2</v>
      </c>
      <c r="BG15" s="35">
        <v>4</v>
      </c>
      <c r="BH15" s="35">
        <v>1</v>
      </c>
      <c r="BI15" s="35">
        <v>3</v>
      </c>
      <c r="BJ15" s="35">
        <v>0</v>
      </c>
    </row>
    <row r="16" spans="2:62" outlineLevel="3">
      <c r="B16" s="17">
        <v>24028453</v>
      </c>
      <c r="C16" s="17" t="s">
        <v>681</v>
      </c>
      <c r="D16" s="17" t="s">
        <v>92</v>
      </c>
      <c r="E16" s="24">
        <v>4001</v>
      </c>
      <c r="F16" s="24" t="s">
        <v>93</v>
      </c>
      <c r="G16" s="22">
        <v>40131</v>
      </c>
      <c r="H16" s="22" t="s">
        <v>202</v>
      </c>
      <c r="I16" s="17" t="s">
        <v>682</v>
      </c>
      <c r="J16" s="18" t="s">
        <v>681</v>
      </c>
      <c r="K16" s="18" t="s">
        <v>683</v>
      </c>
      <c r="L16" s="18" t="s">
        <v>165</v>
      </c>
      <c r="M16" s="18" t="s">
        <v>165</v>
      </c>
      <c r="N16" s="18" t="s">
        <v>166</v>
      </c>
      <c r="O16" s="19" t="str">
        <f>IF(N16="","",VLOOKUP(N16,Sheet1!$B$3:$C$7,2,0))</f>
        <v>急性期</v>
      </c>
      <c r="P16" s="18" t="s">
        <v>166</v>
      </c>
      <c r="Q16" s="19" t="str">
        <f>IF(P16="","",VLOOKUP(P16,Sheet1!$B$3:$C$7,2,0))</f>
        <v>急性期</v>
      </c>
      <c r="R16" s="18" t="s">
        <v>96</v>
      </c>
      <c r="S16" s="25" t="str">
        <f t="shared" si="0"/>
        <v/>
      </c>
      <c r="T16" s="26" t="str">
        <f t="shared" si="1"/>
        <v>○</v>
      </c>
      <c r="U16" s="26" t="str">
        <f t="shared" si="2"/>
        <v/>
      </c>
      <c r="V16" s="26" t="str">
        <f t="shared" si="3"/>
        <v/>
      </c>
      <c r="W16" s="26" t="str">
        <f t="shared" si="4"/>
        <v/>
      </c>
      <c r="X16" s="26" t="str">
        <f t="shared" si="5"/>
        <v/>
      </c>
      <c r="Y16" s="27" t="str">
        <f t="shared" si="6"/>
        <v/>
      </c>
      <c r="Z16" s="28" t="s">
        <v>166</v>
      </c>
      <c r="AA16" s="28" t="s">
        <v>96</v>
      </c>
      <c r="AB16" s="28" t="s">
        <v>96</v>
      </c>
      <c r="AC16" s="28" t="s">
        <v>96</v>
      </c>
      <c r="AD16" s="28" t="s">
        <v>96</v>
      </c>
      <c r="AE16" s="23" t="str">
        <f t="shared" si="7"/>
        <v>急性期</v>
      </c>
      <c r="AF16" s="34">
        <v>19</v>
      </c>
      <c r="AG16" s="34">
        <v>19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5">
        <v>19</v>
      </c>
      <c r="AT16" s="34">
        <v>0</v>
      </c>
      <c r="AU16" s="34">
        <v>0</v>
      </c>
      <c r="AV16" s="34">
        <v>0</v>
      </c>
      <c r="AW16" s="35">
        <v>1966</v>
      </c>
      <c r="AX16" s="35">
        <v>0</v>
      </c>
      <c r="AY16" s="36">
        <v>0</v>
      </c>
      <c r="AZ16" s="38" t="s">
        <v>166</v>
      </c>
      <c r="BA16" s="30" t="str">
        <f t="shared" si="8"/>
        <v/>
      </c>
      <c r="BB16" s="35">
        <v>0</v>
      </c>
      <c r="BC16" s="35">
        <v>0</v>
      </c>
      <c r="BD16" s="35">
        <v>0</v>
      </c>
      <c r="BE16" s="35"/>
      <c r="BF16" s="35"/>
      <c r="BG16" s="35">
        <v>0</v>
      </c>
      <c r="BH16" s="35"/>
      <c r="BI16" s="35"/>
      <c r="BJ16" s="35">
        <v>75</v>
      </c>
    </row>
    <row r="17" spans="2:62" outlineLevel="3">
      <c r="B17" s="17">
        <v>24028494</v>
      </c>
      <c r="C17" s="17" t="s">
        <v>737</v>
      </c>
      <c r="D17" s="17" t="s">
        <v>92</v>
      </c>
      <c r="E17" s="24">
        <v>4001</v>
      </c>
      <c r="F17" s="24" t="s">
        <v>93</v>
      </c>
      <c r="G17" s="22">
        <v>40131</v>
      </c>
      <c r="H17" s="22" t="s">
        <v>202</v>
      </c>
      <c r="I17" s="17" t="s">
        <v>738</v>
      </c>
      <c r="J17" s="18" t="s">
        <v>1337</v>
      </c>
      <c r="K17" s="18" t="s">
        <v>1338</v>
      </c>
      <c r="L17" s="18" t="s">
        <v>1339</v>
      </c>
      <c r="M17" s="18" t="s">
        <v>1339</v>
      </c>
      <c r="N17" s="18" t="s">
        <v>1340</v>
      </c>
      <c r="O17" s="19" t="str">
        <f>IF(N17="","",VLOOKUP(N17,Sheet1!$B$3:$C$7,2,0))</f>
        <v>休棟等</v>
      </c>
      <c r="P17" s="18" t="s">
        <v>1339</v>
      </c>
      <c r="Q17" s="19" t="str">
        <f>IF(P17="","",VLOOKUP(P17,Sheet1!$B$3:$C$7,2,0))</f>
        <v>急性期</v>
      </c>
      <c r="R17" s="18" t="s">
        <v>96</v>
      </c>
      <c r="S17" s="25" t="str">
        <f t="shared" si="0"/>
        <v/>
      </c>
      <c r="T17" s="26" t="str">
        <f t="shared" si="1"/>
        <v/>
      </c>
      <c r="U17" s="26" t="str">
        <f t="shared" si="2"/>
        <v/>
      </c>
      <c r="V17" s="26" t="str">
        <f t="shared" si="3"/>
        <v/>
      </c>
      <c r="W17" s="26" t="str">
        <f t="shared" si="4"/>
        <v/>
      </c>
      <c r="X17" s="26" t="str">
        <f t="shared" si="5"/>
        <v/>
      </c>
      <c r="Y17" s="27" t="str">
        <f t="shared" si="6"/>
        <v>○</v>
      </c>
      <c r="Z17" s="28" t="s">
        <v>1341</v>
      </c>
      <c r="AA17" s="28" t="s">
        <v>96</v>
      </c>
      <c r="AB17" s="28" t="s">
        <v>96</v>
      </c>
      <c r="AC17" s="28" t="s">
        <v>96</v>
      </c>
      <c r="AD17" s="28" t="s">
        <v>96</v>
      </c>
      <c r="AE17" s="23" t="str">
        <f t="shared" si="7"/>
        <v>休棟中等</v>
      </c>
      <c r="AF17" s="34">
        <v>15</v>
      </c>
      <c r="AG17" s="34">
        <v>0</v>
      </c>
      <c r="AH17" s="34">
        <v>15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5">
        <v>0</v>
      </c>
      <c r="AT17" s="34">
        <v>0</v>
      </c>
      <c r="AU17" s="34">
        <v>0</v>
      </c>
      <c r="AV17" s="34">
        <v>15</v>
      </c>
      <c r="AW17" s="35">
        <v>0</v>
      </c>
      <c r="AX17" s="35">
        <v>0</v>
      </c>
      <c r="AY17" s="36">
        <v>0</v>
      </c>
      <c r="AZ17" s="38" t="s">
        <v>1339</v>
      </c>
      <c r="BA17" s="30" t="str">
        <f t="shared" si="8"/>
        <v/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</row>
    <row r="18" spans="2:62" outlineLevel="3">
      <c r="B18" s="17">
        <v>24028577</v>
      </c>
      <c r="C18" s="17" t="s">
        <v>820</v>
      </c>
      <c r="D18" s="17" t="s">
        <v>92</v>
      </c>
      <c r="E18" s="24">
        <v>4001</v>
      </c>
      <c r="F18" s="24" t="s">
        <v>93</v>
      </c>
      <c r="G18" s="22">
        <v>40131</v>
      </c>
      <c r="H18" s="22" t="s">
        <v>202</v>
      </c>
      <c r="I18" s="17" t="s">
        <v>821</v>
      </c>
      <c r="J18" s="18" t="s">
        <v>1343</v>
      </c>
      <c r="K18" s="18" t="s">
        <v>1344</v>
      </c>
      <c r="L18" s="18" t="s">
        <v>1345</v>
      </c>
      <c r="M18" s="18" t="s">
        <v>1345</v>
      </c>
      <c r="N18" s="18" t="s">
        <v>1339</v>
      </c>
      <c r="O18" s="19" t="str">
        <f>IF(N18="","",VLOOKUP(N18,Sheet1!$B$3:$C$7,2,0))</f>
        <v>急性期</v>
      </c>
      <c r="P18" s="18" t="s">
        <v>1339</v>
      </c>
      <c r="Q18" s="19" t="str">
        <f>IF(P18="","",VLOOKUP(P18,Sheet1!$B$3:$C$7,2,0))</f>
        <v>急性期</v>
      </c>
      <c r="R18" s="18" t="s">
        <v>96</v>
      </c>
      <c r="S18" s="25" t="str">
        <f t="shared" si="0"/>
        <v>○</v>
      </c>
      <c r="T18" s="26" t="str">
        <f t="shared" si="1"/>
        <v>○</v>
      </c>
      <c r="U18" s="26" t="str">
        <f t="shared" si="2"/>
        <v/>
      </c>
      <c r="V18" s="26" t="str">
        <f t="shared" si="3"/>
        <v>○</v>
      </c>
      <c r="W18" s="26" t="str">
        <f t="shared" si="4"/>
        <v/>
      </c>
      <c r="X18" s="26" t="str">
        <f t="shared" si="5"/>
        <v/>
      </c>
      <c r="Y18" s="27" t="str">
        <f t="shared" si="6"/>
        <v/>
      </c>
      <c r="Z18" s="28" t="s">
        <v>1345</v>
      </c>
      <c r="AA18" s="28" t="s">
        <v>1339</v>
      </c>
      <c r="AB18" s="28" t="s">
        <v>1346</v>
      </c>
      <c r="AC18" s="28" t="s">
        <v>96</v>
      </c>
      <c r="AD18" s="28" t="s">
        <v>96</v>
      </c>
      <c r="AE18" s="23" t="str">
        <f t="shared" si="7"/>
        <v>急性期</v>
      </c>
      <c r="AF18" s="34">
        <v>15</v>
      </c>
      <c r="AG18" s="34">
        <v>15</v>
      </c>
      <c r="AH18" s="34">
        <v>0</v>
      </c>
      <c r="AI18" s="34">
        <v>6</v>
      </c>
      <c r="AJ18" s="34">
        <v>4</v>
      </c>
      <c r="AK18" s="34">
        <v>0</v>
      </c>
      <c r="AL18" s="34">
        <v>4</v>
      </c>
      <c r="AM18" s="34">
        <v>4</v>
      </c>
      <c r="AN18" s="34">
        <v>0</v>
      </c>
      <c r="AO18" s="34">
        <v>4</v>
      </c>
      <c r="AP18" s="34">
        <v>0</v>
      </c>
      <c r="AQ18" s="34">
        <v>0</v>
      </c>
      <c r="AR18" s="34">
        <v>0</v>
      </c>
      <c r="AS18" s="35"/>
      <c r="AT18" s="35"/>
      <c r="AU18" s="35"/>
      <c r="AV18" s="34">
        <v>19</v>
      </c>
      <c r="AW18" s="35">
        <v>384</v>
      </c>
      <c r="AX18" s="35"/>
      <c r="AY18" s="36"/>
      <c r="AZ18" s="38" t="s">
        <v>96</v>
      </c>
      <c r="BA18" s="30" t="str">
        <f t="shared" si="8"/>
        <v/>
      </c>
      <c r="BB18" s="35"/>
      <c r="BC18" s="35"/>
      <c r="BD18" s="35">
        <v>0</v>
      </c>
      <c r="BE18" s="35"/>
      <c r="BF18" s="35"/>
      <c r="BG18" s="35">
        <v>0</v>
      </c>
      <c r="BH18" s="35"/>
      <c r="BI18" s="35"/>
      <c r="BJ18" s="35"/>
    </row>
    <row r="19" spans="2:62" outlineLevel="3">
      <c r="B19" s="17">
        <v>24028671</v>
      </c>
      <c r="C19" s="17" t="s">
        <v>943</v>
      </c>
      <c r="D19" s="17" t="s">
        <v>92</v>
      </c>
      <c r="E19" s="24">
        <v>4001</v>
      </c>
      <c r="F19" s="24" t="s">
        <v>93</v>
      </c>
      <c r="G19" s="22">
        <v>40131</v>
      </c>
      <c r="H19" s="22" t="s">
        <v>202</v>
      </c>
      <c r="I19" s="17" t="s">
        <v>944</v>
      </c>
      <c r="J19" s="18" t="s">
        <v>1347</v>
      </c>
      <c r="K19" s="18" t="s">
        <v>1348</v>
      </c>
      <c r="L19" s="18" t="s">
        <v>1339</v>
      </c>
      <c r="M19" s="18" t="s">
        <v>1339</v>
      </c>
      <c r="N19" s="18" t="s">
        <v>1346</v>
      </c>
      <c r="O19" s="19" t="str">
        <f>IF(N19="","",VLOOKUP(N19,Sheet1!$B$3:$C$7,2,0))</f>
        <v>慢性期</v>
      </c>
      <c r="P19" s="18" t="s">
        <v>1346</v>
      </c>
      <c r="Q19" s="19" t="str">
        <f>IF(P19="","",VLOOKUP(P19,Sheet1!$B$3:$C$7,2,0))</f>
        <v>慢性期</v>
      </c>
      <c r="R19" s="18" t="s">
        <v>96</v>
      </c>
      <c r="S19" s="25" t="str">
        <f t="shared" si="0"/>
        <v/>
      </c>
      <c r="T19" s="26" t="str">
        <f t="shared" si="1"/>
        <v>○</v>
      </c>
      <c r="U19" s="26" t="str">
        <f t="shared" si="2"/>
        <v/>
      </c>
      <c r="V19" s="26" t="str">
        <f t="shared" si="3"/>
        <v/>
      </c>
      <c r="W19" s="26" t="str">
        <f t="shared" si="4"/>
        <v/>
      </c>
      <c r="X19" s="26" t="str">
        <f t="shared" si="5"/>
        <v/>
      </c>
      <c r="Y19" s="27" t="str">
        <f t="shared" si="6"/>
        <v/>
      </c>
      <c r="Z19" s="28" t="s">
        <v>1339</v>
      </c>
      <c r="AA19" s="28" t="s">
        <v>96</v>
      </c>
      <c r="AB19" s="28" t="s">
        <v>96</v>
      </c>
      <c r="AC19" s="28" t="s">
        <v>96</v>
      </c>
      <c r="AD19" s="28" t="s">
        <v>96</v>
      </c>
      <c r="AE19" s="23" t="str">
        <f t="shared" si="7"/>
        <v>慢性期</v>
      </c>
      <c r="AF19" s="34">
        <v>19</v>
      </c>
      <c r="AG19" s="34">
        <v>0</v>
      </c>
      <c r="AH19" s="34">
        <v>19</v>
      </c>
      <c r="AI19" s="34">
        <v>1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5">
        <v>0</v>
      </c>
      <c r="AT19" s="34">
        <v>0</v>
      </c>
      <c r="AU19" s="34">
        <v>0</v>
      </c>
      <c r="AV19" s="34">
        <v>19</v>
      </c>
      <c r="AW19" s="35">
        <v>0</v>
      </c>
      <c r="AX19" s="35">
        <v>0</v>
      </c>
      <c r="AY19" s="36">
        <v>0</v>
      </c>
      <c r="AZ19" s="38" t="s">
        <v>1339</v>
      </c>
      <c r="BA19" s="30" t="str">
        <f t="shared" si="8"/>
        <v/>
      </c>
      <c r="BB19" s="35"/>
      <c r="BC19" s="35"/>
      <c r="BD19" s="35">
        <v>0</v>
      </c>
      <c r="BE19" s="35"/>
      <c r="BF19" s="35"/>
      <c r="BG19" s="35">
        <v>0</v>
      </c>
      <c r="BH19" s="35"/>
      <c r="BI19" s="35"/>
      <c r="BJ19" s="35"/>
    </row>
    <row r="20" spans="2:62" outlineLevel="3">
      <c r="B20" s="17">
        <v>24028681</v>
      </c>
      <c r="C20" s="17" t="s">
        <v>958</v>
      </c>
      <c r="D20" s="17" t="s">
        <v>92</v>
      </c>
      <c r="E20" s="24">
        <v>4001</v>
      </c>
      <c r="F20" s="24" t="s">
        <v>93</v>
      </c>
      <c r="G20" s="22">
        <v>40131</v>
      </c>
      <c r="H20" s="22" t="s">
        <v>202</v>
      </c>
      <c r="I20" s="17" t="s">
        <v>959</v>
      </c>
      <c r="J20" s="18" t="s">
        <v>1349</v>
      </c>
      <c r="K20" s="18" t="s">
        <v>1350</v>
      </c>
      <c r="L20" s="18" t="s">
        <v>1345</v>
      </c>
      <c r="M20" s="18" t="s">
        <v>1345</v>
      </c>
      <c r="N20" s="18" t="s">
        <v>1342</v>
      </c>
      <c r="O20" s="19" t="str">
        <f>IF(N20="","",VLOOKUP(N20,Sheet1!$B$3:$C$7,2,0))</f>
        <v>回復期</v>
      </c>
      <c r="P20" s="18" t="s">
        <v>1342</v>
      </c>
      <c r="Q20" s="19" t="str">
        <f>IF(P20="","",VLOOKUP(P20,Sheet1!$B$3:$C$7,2,0))</f>
        <v>回復期</v>
      </c>
      <c r="R20" s="18" t="s">
        <v>96</v>
      </c>
      <c r="S20" s="25" t="str">
        <f t="shared" si="0"/>
        <v>○</v>
      </c>
      <c r="T20" s="26" t="str">
        <f t="shared" si="1"/>
        <v>○</v>
      </c>
      <c r="U20" s="26" t="str">
        <f t="shared" si="2"/>
        <v/>
      </c>
      <c r="V20" s="26" t="str">
        <f t="shared" si="3"/>
        <v/>
      </c>
      <c r="W20" s="26" t="str">
        <f t="shared" si="4"/>
        <v/>
      </c>
      <c r="X20" s="26" t="str">
        <f t="shared" si="5"/>
        <v/>
      </c>
      <c r="Y20" s="27" t="str">
        <f t="shared" si="6"/>
        <v/>
      </c>
      <c r="Z20" s="28" t="s">
        <v>1345</v>
      </c>
      <c r="AA20" s="28" t="s">
        <v>1339</v>
      </c>
      <c r="AB20" s="28" t="s">
        <v>96</v>
      </c>
      <c r="AC20" s="28" t="s">
        <v>96</v>
      </c>
      <c r="AD20" s="28" t="s">
        <v>96</v>
      </c>
      <c r="AE20" s="23" t="str">
        <f t="shared" si="7"/>
        <v>回復期</v>
      </c>
      <c r="AF20" s="34">
        <v>19</v>
      </c>
      <c r="AG20" s="34">
        <v>19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5">
        <v>19</v>
      </c>
      <c r="AT20" s="35">
        <v>0</v>
      </c>
      <c r="AU20" s="35">
        <v>0</v>
      </c>
      <c r="AV20" s="34">
        <v>0</v>
      </c>
      <c r="AW20" s="35">
        <v>225</v>
      </c>
      <c r="AX20" s="35"/>
      <c r="AY20" s="36"/>
      <c r="AZ20" s="38" t="s">
        <v>96</v>
      </c>
      <c r="BA20" s="30" t="str">
        <f t="shared" si="8"/>
        <v/>
      </c>
      <c r="BB20" s="35"/>
      <c r="BC20" s="35"/>
      <c r="BD20" s="35">
        <v>0</v>
      </c>
      <c r="BE20" s="35"/>
      <c r="BF20" s="35"/>
      <c r="BG20" s="35">
        <v>0</v>
      </c>
      <c r="BH20" s="35"/>
      <c r="BI20" s="35"/>
      <c r="BJ20" s="35"/>
    </row>
    <row r="21" spans="2:62" outlineLevel="3">
      <c r="B21" s="17">
        <v>24028746</v>
      </c>
      <c r="C21" s="17" t="s">
        <v>1039</v>
      </c>
      <c r="D21" s="17" t="s">
        <v>92</v>
      </c>
      <c r="E21" s="24">
        <v>4001</v>
      </c>
      <c r="F21" s="24" t="s">
        <v>93</v>
      </c>
      <c r="G21" s="22">
        <v>40131</v>
      </c>
      <c r="H21" s="22" t="s">
        <v>202</v>
      </c>
      <c r="I21" s="17" t="s">
        <v>1040</v>
      </c>
      <c r="J21" s="18" t="s">
        <v>1351</v>
      </c>
      <c r="K21" s="18" t="s">
        <v>1352</v>
      </c>
      <c r="L21" s="18" t="s">
        <v>1345</v>
      </c>
      <c r="M21" s="18" t="s">
        <v>1345</v>
      </c>
      <c r="N21" s="18" t="s">
        <v>1346</v>
      </c>
      <c r="O21" s="19" t="str">
        <f>IF(N21="","",VLOOKUP(N21,Sheet1!$B$3:$C$7,2,0))</f>
        <v>慢性期</v>
      </c>
      <c r="P21" s="18" t="s">
        <v>1346</v>
      </c>
      <c r="Q21" s="19" t="str">
        <f>IF(P21="","",VLOOKUP(P21,Sheet1!$B$3:$C$7,2,0))</f>
        <v>慢性期</v>
      </c>
      <c r="R21" s="18" t="s">
        <v>1346</v>
      </c>
      <c r="S21" s="25" t="str">
        <f t="shared" si="0"/>
        <v>○</v>
      </c>
      <c r="T21" s="26" t="str">
        <f t="shared" si="1"/>
        <v/>
      </c>
      <c r="U21" s="26" t="str">
        <f t="shared" si="2"/>
        <v>○</v>
      </c>
      <c r="V21" s="26" t="str">
        <f t="shared" si="3"/>
        <v>○</v>
      </c>
      <c r="W21" s="26" t="str">
        <f t="shared" si="4"/>
        <v>○</v>
      </c>
      <c r="X21" s="26" t="str">
        <f t="shared" si="5"/>
        <v/>
      </c>
      <c r="Y21" s="27" t="str">
        <f t="shared" si="6"/>
        <v/>
      </c>
      <c r="Z21" s="28" t="s">
        <v>1345</v>
      </c>
      <c r="AA21" s="28" t="s">
        <v>1342</v>
      </c>
      <c r="AB21" s="28" t="s">
        <v>1346</v>
      </c>
      <c r="AC21" s="28" t="s">
        <v>1340</v>
      </c>
      <c r="AD21" s="28" t="s">
        <v>96</v>
      </c>
      <c r="AE21" s="23" t="str">
        <f t="shared" si="7"/>
        <v>慢性期</v>
      </c>
      <c r="AF21" s="34">
        <v>13</v>
      </c>
      <c r="AG21" s="34">
        <v>13</v>
      </c>
      <c r="AH21" s="34">
        <v>0</v>
      </c>
      <c r="AI21" s="34">
        <v>13</v>
      </c>
      <c r="AJ21" s="34">
        <v>6</v>
      </c>
      <c r="AK21" s="34">
        <v>6</v>
      </c>
      <c r="AL21" s="34">
        <v>0</v>
      </c>
      <c r="AM21" s="34">
        <v>4</v>
      </c>
      <c r="AN21" s="34">
        <v>4</v>
      </c>
      <c r="AO21" s="34">
        <v>0</v>
      </c>
      <c r="AP21" s="34">
        <v>2</v>
      </c>
      <c r="AQ21" s="34">
        <v>2</v>
      </c>
      <c r="AR21" s="34">
        <v>0</v>
      </c>
      <c r="AS21" s="35">
        <v>13</v>
      </c>
      <c r="AT21" s="35">
        <v>4</v>
      </c>
      <c r="AU21" s="35">
        <v>2</v>
      </c>
      <c r="AV21" s="34">
        <v>0</v>
      </c>
      <c r="AW21" s="35">
        <v>73</v>
      </c>
      <c r="AX21" s="35"/>
      <c r="AY21" s="36"/>
      <c r="AZ21" s="38" t="s">
        <v>1345</v>
      </c>
      <c r="BA21" s="30" t="str">
        <f t="shared" si="8"/>
        <v>○</v>
      </c>
      <c r="BB21" s="35">
        <v>0</v>
      </c>
      <c r="BC21" s="35">
        <v>24</v>
      </c>
      <c r="BD21" s="35">
        <v>1</v>
      </c>
      <c r="BE21" s="35">
        <v>1</v>
      </c>
      <c r="BF21" s="35">
        <v>0</v>
      </c>
      <c r="BG21" s="35">
        <v>6</v>
      </c>
      <c r="BH21" s="35">
        <v>6</v>
      </c>
      <c r="BI21" s="35">
        <v>0</v>
      </c>
      <c r="BJ21" s="35">
        <v>0</v>
      </c>
    </row>
    <row r="22" spans="2:62" outlineLevel="3">
      <c r="B22" s="17">
        <v>24028748</v>
      </c>
      <c r="C22" s="17" t="s">
        <v>1043</v>
      </c>
      <c r="D22" s="17" t="s">
        <v>92</v>
      </c>
      <c r="E22" s="24">
        <v>4001</v>
      </c>
      <c r="F22" s="24" t="s">
        <v>93</v>
      </c>
      <c r="G22" s="22">
        <v>40131</v>
      </c>
      <c r="H22" s="22" t="s">
        <v>202</v>
      </c>
      <c r="I22" s="17" t="s">
        <v>1044</v>
      </c>
      <c r="J22" s="18" t="s">
        <v>1353</v>
      </c>
      <c r="K22" s="18" t="s">
        <v>1354</v>
      </c>
      <c r="L22" s="18" t="s">
        <v>1345</v>
      </c>
      <c r="M22" s="18" t="s">
        <v>1345</v>
      </c>
      <c r="N22" s="18" t="s">
        <v>1339</v>
      </c>
      <c r="O22" s="19" t="str">
        <f>IF(N22="","",VLOOKUP(N22,Sheet1!$B$3:$C$7,2,0))</f>
        <v>急性期</v>
      </c>
      <c r="P22" s="18" t="s">
        <v>1339</v>
      </c>
      <c r="Q22" s="19" t="str">
        <f>IF(P22="","",VLOOKUP(P22,Sheet1!$B$3:$C$7,2,0))</f>
        <v>急性期</v>
      </c>
      <c r="R22" s="18" t="s">
        <v>1339</v>
      </c>
      <c r="S22" s="25" t="str">
        <f t="shared" si="0"/>
        <v>○</v>
      </c>
      <c r="T22" s="26" t="str">
        <f t="shared" si="1"/>
        <v/>
      </c>
      <c r="U22" s="26" t="str">
        <f t="shared" si="2"/>
        <v/>
      </c>
      <c r="V22" s="26" t="str">
        <f t="shared" si="3"/>
        <v/>
      </c>
      <c r="W22" s="26" t="str">
        <f t="shared" si="4"/>
        <v/>
      </c>
      <c r="X22" s="26" t="str">
        <f t="shared" si="5"/>
        <v/>
      </c>
      <c r="Y22" s="27" t="str">
        <f t="shared" si="6"/>
        <v/>
      </c>
      <c r="Z22" s="28" t="s">
        <v>1345</v>
      </c>
      <c r="AA22" s="28" t="s">
        <v>96</v>
      </c>
      <c r="AB22" s="28" t="s">
        <v>96</v>
      </c>
      <c r="AC22" s="28" t="s">
        <v>96</v>
      </c>
      <c r="AD22" s="28" t="s">
        <v>96</v>
      </c>
      <c r="AE22" s="23" t="str">
        <f t="shared" si="7"/>
        <v>急性期</v>
      </c>
      <c r="AF22" s="34">
        <v>19</v>
      </c>
      <c r="AG22" s="34">
        <v>12</v>
      </c>
      <c r="AH22" s="34">
        <v>7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5">
        <v>19</v>
      </c>
      <c r="AT22" s="34">
        <v>0</v>
      </c>
      <c r="AU22" s="34">
        <v>0</v>
      </c>
      <c r="AV22" s="34">
        <v>0</v>
      </c>
      <c r="AW22" s="35">
        <v>96</v>
      </c>
      <c r="AX22" s="35">
        <v>0</v>
      </c>
      <c r="AY22" s="36">
        <v>0</v>
      </c>
      <c r="AZ22" s="38" t="s">
        <v>1339</v>
      </c>
      <c r="BA22" s="30" t="str">
        <f t="shared" si="8"/>
        <v/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</row>
    <row r="23" spans="2:62" outlineLevel="3">
      <c r="B23" s="17">
        <v>24028921</v>
      </c>
      <c r="C23" s="17" t="s">
        <v>1266</v>
      </c>
      <c r="D23" s="17" t="s">
        <v>92</v>
      </c>
      <c r="E23" s="24">
        <v>4001</v>
      </c>
      <c r="F23" s="24" t="s">
        <v>93</v>
      </c>
      <c r="G23" s="22">
        <v>40131</v>
      </c>
      <c r="H23" s="22" t="s">
        <v>202</v>
      </c>
      <c r="I23" s="17" t="s">
        <v>1267</v>
      </c>
      <c r="J23" s="19" t="s">
        <v>1355</v>
      </c>
      <c r="K23" s="19" t="s">
        <v>1356</v>
      </c>
      <c r="L23" s="19" t="s">
        <v>1345</v>
      </c>
      <c r="M23" s="19" t="s">
        <v>1339</v>
      </c>
      <c r="N23" s="19" t="s">
        <v>1340</v>
      </c>
      <c r="O23" s="19" t="str">
        <f>IF(N23="","",VLOOKUP(N23,Sheet1!$B$3:$C$7,2,0))</f>
        <v>休棟等</v>
      </c>
      <c r="P23" s="19" t="s">
        <v>1340</v>
      </c>
      <c r="Q23" s="19" t="str">
        <f>IF(P23="","",VLOOKUP(P23,Sheet1!$B$3:$C$7,2,0))</f>
        <v>休棟等</v>
      </c>
      <c r="R23" s="19" t="s">
        <v>96</v>
      </c>
      <c r="S23" s="25" t="str">
        <f t="shared" si="0"/>
        <v/>
      </c>
      <c r="T23" s="26" t="str">
        <f t="shared" si="1"/>
        <v/>
      </c>
      <c r="U23" s="26" t="str">
        <f t="shared" si="2"/>
        <v/>
      </c>
      <c r="V23" s="26" t="str">
        <f t="shared" si="3"/>
        <v/>
      </c>
      <c r="W23" s="26" t="str">
        <f t="shared" si="4"/>
        <v/>
      </c>
      <c r="X23" s="26" t="str">
        <f t="shared" si="5"/>
        <v/>
      </c>
      <c r="Y23" s="27" t="str">
        <f t="shared" si="6"/>
        <v>○</v>
      </c>
      <c r="Z23" s="29" t="s">
        <v>1341</v>
      </c>
      <c r="AA23" s="29" t="s">
        <v>96</v>
      </c>
      <c r="AB23" s="29" t="s">
        <v>96</v>
      </c>
      <c r="AC23" s="29" t="s">
        <v>96</v>
      </c>
      <c r="AD23" s="29" t="s">
        <v>96</v>
      </c>
      <c r="AE23" s="23" t="str">
        <f t="shared" si="7"/>
        <v>休棟中等</v>
      </c>
      <c r="AF23" s="34">
        <v>8</v>
      </c>
      <c r="AG23" s="34">
        <v>0</v>
      </c>
      <c r="AH23" s="34">
        <v>8</v>
      </c>
      <c r="AI23" s="34">
        <v>0</v>
      </c>
      <c r="AJ23" s="34">
        <v>6</v>
      </c>
      <c r="AK23" s="34">
        <v>0</v>
      </c>
      <c r="AL23" s="34">
        <v>6</v>
      </c>
      <c r="AM23" s="34">
        <v>6</v>
      </c>
      <c r="AN23" s="34">
        <v>0</v>
      </c>
      <c r="AO23" s="34">
        <v>6</v>
      </c>
      <c r="AP23" s="34">
        <v>0</v>
      </c>
      <c r="AQ23" s="34">
        <v>0</v>
      </c>
      <c r="AR23" s="34">
        <v>0</v>
      </c>
      <c r="AS23" s="35">
        <v>2</v>
      </c>
      <c r="AT23" s="34">
        <v>0</v>
      </c>
      <c r="AU23" s="34">
        <v>0</v>
      </c>
      <c r="AV23" s="34">
        <v>12</v>
      </c>
      <c r="AW23" s="35">
        <v>0</v>
      </c>
      <c r="AX23" s="35">
        <v>0</v>
      </c>
      <c r="AY23" s="36">
        <v>0</v>
      </c>
      <c r="AZ23" s="37" t="s">
        <v>96</v>
      </c>
      <c r="BA23" s="30" t="str">
        <f t="shared" si="8"/>
        <v/>
      </c>
      <c r="BB23" s="35"/>
      <c r="BC23" s="35"/>
      <c r="BD23" s="35">
        <v>0</v>
      </c>
      <c r="BE23" s="35"/>
      <c r="BF23" s="35"/>
      <c r="BG23" s="35">
        <v>0</v>
      </c>
      <c r="BH23" s="35"/>
      <c r="BI23" s="35"/>
      <c r="BJ23" s="35"/>
    </row>
    <row r="24" spans="2:62" outlineLevel="3">
      <c r="B24" s="17">
        <v>24028949</v>
      </c>
      <c r="C24" s="17" t="s">
        <v>1303</v>
      </c>
      <c r="D24" s="17" t="s">
        <v>92</v>
      </c>
      <c r="E24" s="24">
        <v>4001</v>
      </c>
      <c r="F24" s="24" t="s">
        <v>93</v>
      </c>
      <c r="G24" s="22">
        <v>40131</v>
      </c>
      <c r="H24" s="22" t="s">
        <v>202</v>
      </c>
      <c r="I24" s="17" t="s">
        <v>1304</v>
      </c>
      <c r="J24" s="19" t="s">
        <v>1357</v>
      </c>
      <c r="K24" s="19" t="s">
        <v>1358</v>
      </c>
      <c r="L24" s="19" t="s">
        <v>1345</v>
      </c>
      <c r="M24" s="19" t="s">
        <v>1345</v>
      </c>
      <c r="N24" s="19" t="s">
        <v>1339</v>
      </c>
      <c r="O24" s="19" t="str">
        <f>IF(N24="","",VLOOKUP(N24,Sheet1!$B$3:$C$7,2,0))</f>
        <v>急性期</v>
      </c>
      <c r="P24" s="19" t="s">
        <v>1339</v>
      </c>
      <c r="Q24" s="19" t="str">
        <f>IF(P24="","",VLOOKUP(P24,Sheet1!$B$3:$C$7,2,0))</f>
        <v>急性期</v>
      </c>
      <c r="R24" s="19" t="s">
        <v>1339</v>
      </c>
      <c r="S24" s="25" t="str">
        <f t="shared" si="0"/>
        <v>○</v>
      </c>
      <c r="T24" s="26" t="str">
        <f t="shared" si="1"/>
        <v>○</v>
      </c>
      <c r="U24" s="26" t="str">
        <f t="shared" si="2"/>
        <v>○</v>
      </c>
      <c r="V24" s="26" t="str">
        <f t="shared" si="3"/>
        <v>○</v>
      </c>
      <c r="W24" s="26" t="str">
        <f t="shared" si="4"/>
        <v>○</v>
      </c>
      <c r="X24" s="26" t="str">
        <f t="shared" si="5"/>
        <v/>
      </c>
      <c r="Y24" s="27" t="str">
        <f t="shared" si="6"/>
        <v/>
      </c>
      <c r="Z24" s="29" t="s">
        <v>1345</v>
      </c>
      <c r="AA24" s="29" t="s">
        <v>1339</v>
      </c>
      <c r="AB24" s="29" t="s">
        <v>1342</v>
      </c>
      <c r="AC24" s="29" t="s">
        <v>1346</v>
      </c>
      <c r="AD24" s="29" t="s">
        <v>1340</v>
      </c>
      <c r="AE24" s="23" t="str">
        <f t="shared" si="7"/>
        <v>急性期</v>
      </c>
      <c r="AF24" s="34">
        <v>19</v>
      </c>
      <c r="AG24" s="34">
        <v>19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5">
        <v>19</v>
      </c>
      <c r="AT24" s="35">
        <v>0</v>
      </c>
      <c r="AU24" s="35">
        <v>0</v>
      </c>
      <c r="AV24" s="34">
        <v>0</v>
      </c>
      <c r="AW24" s="35">
        <v>314</v>
      </c>
      <c r="AX24" s="35"/>
      <c r="AY24" s="36"/>
      <c r="AZ24" s="37" t="s">
        <v>1345</v>
      </c>
      <c r="BA24" s="30" t="str">
        <f t="shared" si="8"/>
        <v>○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4</v>
      </c>
      <c r="BH24" s="35">
        <v>4</v>
      </c>
      <c r="BI24" s="35">
        <v>0</v>
      </c>
      <c r="BJ24" s="35">
        <v>0</v>
      </c>
    </row>
    <row r="25" spans="2:62" outlineLevel="2">
      <c r="B25" s="17"/>
      <c r="C25" s="17"/>
      <c r="D25" s="17"/>
      <c r="E25" s="24"/>
      <c r="F25" s="24"/>
      <c r="G25" s="22"/>
      <c r="H25" s="80" t="s">
        <v>2238</v>
      </c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25"/>
      <c r="T25" s="26"/>
      <c r="U25" s="26"/>
      <c r="V25" s="26"/>
      <c r="W25" s="26"/>
      <c r="X25" s="26"/>
      <c r="Y25" s="27"/>
      <c r="Z25" s="29"/>
      <c r="AA25" s="29"/>
      <c r="AB25" s="29"/>
      <c r="AC25" s="29"/>
      <c r="AD25" s="29"/>
      <c r="AE25" s="23"/>
      <c r="AF25" s="34">
        <f t="shared" ref="AF25:AV25" si="9">SUBTOTAL(9,AF8:AF24)</f>
        <v>241</v>
      </c>
      <c r="AG25" s="34">
        <f t="shared" si="9"/>
        <v>178</v>
      </c>
      <c r="AH25" s="34">
        <f t="shared" si="9"/>
        <v>63</v>
      </c>
      <c r="AI25" s="34">
        <f t="shared" si="9"/>
        <v>40</v>
      </c>
      <c r="AJ25" s="34">
        <f t="shared" si="9"/>
        <v>31</v>
      </c>
      <c r="AK25" s="34">
        <f t="shared" si="9"/>
        <v>21</v>
      </c>
      <c r="AL25" s="34">
        <f t="shared" si="9"/>
        <v>10</v>
      </c>
      <c r="AM25" s="34">
        <f t="shared" si="9"/>
        <v>29</v>
      </c>
      <c r="AN25" s="34">
        <f t="shared" si="9"/>
        <v>19</v>
      </c>
      <c r="AO25" s="34">
        <f t="shared" si="9"/>
        <v>10</v>
      </c>
      <c r="AP25" s="34">
        <f t="shared" si="9"/>
        <v>2</v>
      </c>
      <c r="AQ25" s="34">
        <f t="shared" si="9"/>
        <v>2</v>
      </c>
      <c r="AR25" s="34">
        <f t="shared" si="9"/>
        <v>0</v>
      </c>
      <c r="AS25" s="35">
        <f t="shared" si="9"/>
        <v>182</v>
      </c>
      <c r="AT25" s="35">
        <f t="shared" si="9"/>
        <v>19</v>
      </c>
      <c r="AU25" s="35">
        <f t="shared" si="9"/>
        <v>2</v>
      </c>
      <c r="AV25" s="34">
        <f t="shared" si="9"/>
        <v>69</v>
      </c>
      <c r="AW25" s="35"/>
      <c r="AX25" s="35"/>
      <c r="AY25" s="36"/>
      <c r="AZ25" s="37"/>
      <c r="BA25" s="30"/>
      <c r="BB25" s="35"/>
      <c r="BC25" s="35"/>
      <c r="BD25" s="35"/>
      <c r="BE25" s="35"/>
      <c r="BF25" s="35"/>
      <c r="BG25" s="35"/>
      <c r="BH25" s="35"/>
      <c r="BI25" s="35"/>
      <c r="BJ25" s="35">
        <f>SUBTOTAL(9,BJ8:BJ24)</f>
        <v>209</v>
      </c>
    </row>
    <row r="26" spans="2:62" outlineLevel="3">
      <c r="B26" s="17">
        <v>24028014</v>
      </c>
      <c r="C26" s="17" t="s">
        <v>128</v>
      </c>
      <c r="D26" s="17" t="s">
        <v>92</v>
      </c>
      <c r="E26" s="24">
        <v>4001</v>
      </c>
      <c r="F26" s="49" t="s">
        <v>93</v>
      </c>
      <c r="G26" s="49">
        <v>40132</v>
      </c>
      <c r="H26" s="49" t="s">
        <v>129</v>
      </c>
      <c r="I26" s="48" t="s">
        <v>130</v>
      </c>
      <c r="J26" s="50" t="s">
        <v>96</v>
      </c>
      <c r="K26" s="50" t="s">
        <v>96</v>
      </c>
      <c r="L26" s="50" t="s">
        <v>96</v>
      </c>
      <c r="M26" s="50" t="s">
        <v>96</v>
      </c>
      <c r="N26" s="50" t="s">
        <v>96</v>
      </c>
      <c r="O26" s="51" t="str">
        <f>IF(N26="","",VLOOKUP(N26,Sheet1!$B$3:$C$7,2,0))</f>
        <v/>
      </c>
      <c r="P26" s="50" t="s">
        <v>96</v>
      </c>
      <c r="Q26" s="51" t="str">
        <f>IF(P26="","",VLOOKUP(P26,Sheet1!$B$3:$C$7,2,0))</f>
        <v/>
      </c>
      <c r="R26" s="50" t="s">
        <v>96</v>
      </c>
      <c r="S26" s="52" t="str">
        <f t="shared" si="0"/>
        <v/>
      </c>
      <c r="T26" s="53" t="str">
        <f t="shared" si="1"/>
        <v/>
      </c>
      <c r="U26" s="53" t="str">
        <f t="shared" si="2"/>
        <v/>
      </c>
      <c r="V26" s="53" t="str">
        <f t="shared" si="3"/>
        <v/>
      </c>
      <c r="W26" s="53" t="str">
        <f t="shared" si="4"/>
        <v/>
      </c>
      <c r="X26" s="53" t="str">
        <f t="shared" si="5"/>
        <v/>
      </c>
      <c r="Y26" s="54" t="str">
        <f t="shared" si="6"/>
        <v/>
      </c>
      <c r="Z26" s="55" t="s">
        <v>96</v>
      </c>
      <c r="AA26" s="55" t="s">
        <v>96</v>
      </c>
      <c r="AB26" s="55" t="s">
        <v>96</v>
      </c>
      <c r="AC26" s="55" t="s">
        <v>96</v>
      </c>
      <c r="AD26" s="55" t="s">
        <v>96</v>
      </c>
      <c r="AE26" s="56" t="str">
        <f t="shared" si="7"/>
        <v>無回答</v>
      </c>
      <c r="AF26" s="57"/>
      <c r="AG26" s="57">
        <v>0</v>
      </c>
      <c r="AH26" s="57"/>
      <c r="AI26" s="57"/>
      <c r="AJ26" s="57"/>
      <c r="AK26" s="57">
        <v>0</v>
      </c>
      <c r="AL26" s="57"/>
      <c r="AM26" s="57"/>
      <c r="AN26" s="57">
        <v>0</v>
      </c>
      <c r="AO26" s="57"/>
      <c r="AP26" s="57">
        <v>0</v>
      </c>
      <c r="AQ26" s="57">
        <v>0</v>
      </c>
      <c r="AR26" s="57">
        <v>0</v>
      </c>
      <c r="AS26" s="58"/>
      <c r="AT26" s="58"/>
      <c r="AU26" s="58"/>
      <c r="AV26" s="57">
        <v>0</v>
      </c>
      <c r="AW26" s="58"/>
      <c r="AX26" s="58"/>
      <c r="AY26" s="59"/>
      <c r="AZ26" s="60" t="s">
        <v>96</v>
      </c>
      <c r="BA26" s="61" t="str">
        <f t="shared" si="8"/>
        <v/>
      </c>
      <c r="BB26" s="58"/>
      <c r="BC26" s="58"/>
      <c r="BD26" s="58">
        <v>0</v>
      </c>
      <c r="BE26" s="58"/>
      <c r="BF26" s="58"/>
      <c r="BG26" s="58">
        <v>0</v>
      </c>
      <c r="BH26" s="58"/>
      <c r="BI26" s="58"/>
      <c r="BJ26" s="58"/>
    </row>
    <row r="27" spans="2:62" outlineLevel="3">
      <c r="B27" s="17">
        <v>24028043</v>
      </c>
      <c r="C27" s="17" t="s">
        <v>181</v>
      </c>
      <c r="D27" s="17" t="s">
        <v>92</v>
      </c>
      <c r="E27" s="24">
        <v>4001</v>
      </c>
      <c r="F27" s="24" t="s">
        <v>93</v>
      </c>
      <c r="G27" s="22">
        <v>40132</v>
      </c>
      <c r="H27" s="22" t="s">
        <v>129</v>
      </c>
      <c r="I27" s="17" t="s">
        <v>182</v>
      </c>
      <c r="J27" s="18" t="s">
        <v>181</v>
      </c>
      <c r="K27" s="18" t="s">
        <v>183</v>
      </c>
      <c r="L27" s="18" t="s">
        <v>165</v>
      </c>
      <c r="M27" s="18" t="s">
        <v>165</v>
      </c>
      <c r="N27" s="18" t="s">
        <v>166</v>
      </c>
      <c r="O27" s="19" t="str">
        <f>IF(N27="","",VLOOKUP(N27,Sheet1!$B$3:$C$7,2,0))</f>
        <v>急性期</v>
      </c>
      <c r="P27" s="18" t="s">
        <v>166</v>
      </c>
      <c r="Q27" s="19" t="str">
        <f>IF(P27="","",VLOOKUP(P27,Sheet1!$B$3:$C$7,2,0))</f>
        <v>急性期</v>
      </c>
      <c r="R27" s="18" t="s">
        <v>166</v>
      </c>
      <c r="S27" s="25" t="str">
        <f t="shared" si="0"/>
        <v/>
      </c>
      <c r="T27" s="26" t="str">
        <f t="shared" si="1"/>
        <v>○</v>
      </c>
      <c r="U27" s="26" t="str">
        <f t="shared" si="2"/>
        <v>○</v>
      </c>
      <c r="V27" s="26" t="str">
        <f t="shared" si="3"/>
        <v/>
      </c>
      <c r="W27" s="26" t="str">
        <f t="shared" si="4"/>
        <v/>
      </c>
      <c r="X27" s="26" t="str">
        <f t="shared" si="5"/>
        <v/>
      </c>
      <c r="Y27" s="27" t="str">
        <f t="shared" si="6"/>
        <v/>
      </c>
      <c r="Z27" s="28" t="s">
        <v>166</v>
      </c>
      <c r="AA27" s="28" t="s">
        <v>143</v>
      </c>
      <c r="AB27" s="28" t="s">
        <v>96</v>
      </c>
      <c r="AC27" s="28" t="s">
        <v>96</v>
      </c>
      <c r="AD27" s="28" t="s">
        <v>96</v>
      </c>
      <c r="AE27" s="23" t="str">
        <f t="shared" si="7"/>
        <v>急性期</v>
      </c>
      <c r="AF27" s="34">
        <v>12</v>
      </c>
      <c r="AG27" s="34">
        <v>12</v>
      </c>
      <c r="AH27" s="34">
        <v>0</v>
      </c>
      <c r="AI27" s="34">
        <v>12</v>
      </c>
      <c r="AJ27" s="34">
        <v>7</v>
      </c>
      <c r="AK27" s="34">
        <v>0</v>
      </c>
      <c r="AL27" s="34">
        <v>7</v>
      </c>
      <c r="AM27" s="34">
        <v>7</v>
      </c>
      <c r="AN27" s="34">
        <v>0</v>
      </c>
      <c r="AO27" s="34">
        <v>7</v>
      </c>
      <c r="AP27" s="34">
        <v>0</v>
      </c>
      <c r="AQ27" s="34">
        <v>0</v>
      </c>
      <c r="AR27" s="34">
        <v>0</v>
      </c>
      <c r="AS27" s="35">
        <v>12</v>
      </c>
      <c r="AT27" s="35">
        <v>7</v>
      </c>
      <c r="AU27" s="35">
        <v>0</v>
      </c>
      <c r="AV27" s="34">
        <v>0</v>
      </c>
      <c r="AW27" s="35">
        <v>161</v>
      </c>
      <c r="AX27" s="35">
        <v>75</v>
      </c>
      <c r="AY27" s="36"/>
      <c r="AZ27" s="38" t="s">
        <v>166</v>
      </c>
      <c r="BA27" s="30" t="str">
        <f t="shared" si="8"/>
        <v/>
      </c>
      <c r="BB27" s="35">
        <v>4</v>
      </c>
      <c r="BC27" s="35">
        <v>8</v>
      </c>
      <c r="BD27" s="35">
        <v>0</v>
      </c>
      <c r="BE27" s="35">
        <v>0</v>
      </c>
      <c r="BF27" s="35">
        <v>0</v>
      </c>
      <c r="BG27" s="35">
        <v>2</v>
      </c>
      <c r="BH27" s="35">
        <v>0</v>
      </c>
      <c r="BI27" s="35">
        <v>2</v>
      </c>
      <c r="BJ27" s="35">
        <v>0</v>
      </c>
    </row>
    <row r="28" spans="2:62" outlineLevel="3">
      <c r="B28" s="17">
        <v>24028153</v>
      </c>
      <c r="C28" s="17" t="s">
        <v>334</v>
      </c>
      <c r="D28" s="17" t="s">
        <v>92</v>
      </c>
      <c r="E28" s="24">
        <v>4001</v>
      </c>
      <c r="F28" s="24" t="s">
        <v>93</v>
      </c>
      <c r="G28" s="22">
        <v>40132</v>
      </c>
      <c r="H28" s="22" t="s">
        <v>129</v>
      </c>
      <c r="I28" s="17" t="s">
        <v>335</v>
      </c>
      <c r="J28" s="18" t="s">
        <v>1359</v>
      </c>
      <c r="K28" s="18" t="s">
        <v>1360</v>
      </c>
      <c r="L28" s="18" t="s">
        <v>1361</v>
      </c>
      <c r="M28" s="18" t="s">
        <v>1361</v>
      </c>
      <c r="N28" s="18" t="s">
        <v>1363</v>
      </c>
      <c r="O28" s="19" t="str">
        <f>IF(N28="","",VLOOKUP(N28,Sheet1!$B$3:$C$7,2,0))</f>
        <v>回復期</v>
      </c>
      <c r="P28" s="18" t="s">
        <v>1363</v>
      </c>
      <c r="Q28" s="19" t="str">
        <f>IF(P28="","",VLOOKUP(P28,Sheet1!$B$3:$C$7,2,0))</f>
        <v>回復期</v>
      </c>
      <c r="R28" s="18" t="s">
        <v>96</v>
      </c>
      <c r="S28" s="25" t="str">
        <f t="shared" si="0"/>
        <v/>
      </c>
      <c r="T28" s="26" t="str">
        <f t="shared" si="1"/>
        <v/>
      </c>
      <c r="U28" s="26" t="str">
        <f t="shared" si="2"/>
        <v/>
      </c>
      <c r="V28" s="26" t="str">
        <f t="shared" si="3"/>
        <v/>
      </c>
      <c r="W28" s="26" t="str">
        <f t="shared" si="4"/>
        <v/>
      </c>
      <c r="X28" s="26" t="str">
        <f t="shared" si="5"/>
        <v>○</v>
      </c>
      <c r="Y28" s="27" t="str">
        <f t="shared" si="6"/>
        <v/>
      </c>
      <c r="Z28" s="28" t="s">
        <v>1364</v>
      </c>
      <c r="AA28" s="28" t="s">
        <v>96</v>
      </c>
      <c r="AB28" s="28" t="s">
        <v>96</v>
      </c>
      <c r="AC28" s="28" t="s">
        <v>96</v>
      </c>
      <c r="AD28" s="28" t="s">
        <v>96</v>
      </c>
      <c r="AE28" s="23" t="str">
        <f t="shared" si="7"/>
        <v>回復期</v>
      </c>
      <c r="AF28" s="34">
        <v>19</v>
      </c>
      <c r="AG28" s="34">
        <v>6</v>
      </c>
      <c r="AH28" s="34">
        <v>13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5">
        <v>19</v>
      </c>
      <c r="AT28" s="34">
        <v>0</v>
      </c>
      <c r="AU28" s="34">
        <v>0</v>
      </c>
      <c r="AV28" s="34">
        <v>0</v>
      </c>
      <c r="AW28" s="35">
        <v>46</v>
      </c>
      <c r="AX28" s="35">
        <v>0</v>
      </c>
      <c r="AY28" s="36">
        <v>0</v>
      </c>
      <c r="AZ28" s="38" t="s">
        <v>1362</v>
      </c>
      <c r="BA28" s="30" t="str">
        <f t="shared" si="8"/>
        <v/>
      </c>
      <c r="BB28" s="35">
        <v>0</v>
      </c>
      <c r="BC28" s="35">
        <v>0</v>
      </c>
      <c r="BD28" s="35">
        <v>0</v>
      </c>
      <c r="BE28" s="35"/>
      <c r="BF28" s="35"/>
      <c r="BG28" s="35">
        <v>0</v>
      </c>
      <c r="BH28" s="35"/>
      <c r="BI28" s="35"/>
      <c r="BJ28" s="35">
        <v>0</v>
      </c>
    </row>
    <row r="29" spans="2:62" outlineLevel="3">
      <c r="B29" s="17">
        <v>24028178</v>
      </c>
      <c r="C29" s="17" t="s">
        <v>368</v>
      </c>
      <c r="D29" s="17" t="s">
        <v>92</v>
      </c>
      <c r="E29" s="24">
        <v>4001</v>
      </c>
      <c r="F29" s="24" t="s">
        <v>93</v>
      </c>
      <c r="G29" s="22">
        <v>40132</v>
      </c>
      <c r="H29" s="22" t="s">
        <v>129</v>
      </c>
      <c r="I29" s="17" t="s">
        <v>369</v>
      </c>
      <c r="J29" s="19" t="s">
        <v>1366</v>
      </c>
      <c r="K29" s="19" t="s">
        <v>1367</v>
      </c>
      <c r="L29" s="19" t="s">
        <v>1361</v>
      </c>
      <c r="M29" s="19" t="s">
        <v>1361</v>
      </c>
      <c r="N29" s="19" t="s">
        <v>1368</v>
      </c>
      <c r="O29" s="19" t="str">
        <f>IF(N29="","",VLOOKUP(N29,Sheet1!$B$3:$C$7,2,0))</f>
        <v>慢性期</v>
      </c>
      <c r="P29" s="19" t="s">
        <v>1368</v>
      </c>
      <c r="Q29" s="19" t="str">
        <f>IF(P29="","",VLOOKUP(P29,Sheet1!$B$3:$C$7,2,0))</f>
        <v>慢性期</v>
      </c>
      <c r="R29" s="19" t="s">
        <v>1368</v>
      </c>
      <c r="S29" s="25" t="str">
        <f t="shared" si="0"/>
        <v/>
      </c>
      <c r="T29" s="26" t="str">
        <f t="shared" si="1"/>
        <v>○</v>
      </c>
      <c r="U29" s="26" t="str">
        <f t="shared" si="2"/>
        <v/>
      </c>
      <c r="V29" s="26" t="str">
        <f t="shared" si="3"/>
        <v/>
      </c>
      <c r="W29" s="26" t="str">
        <f t="shared" si="4"/>
        <v>○</v>
      </c>
      <c r="X29" s="26" t="str">
        <f t="shared" si="5"/>
        <v/>
      </c>
      <c r="Y29" s="27" t="str">
        <f t="shared" si="6"/>
        <v/>
      </c>
      <c r="Z29" s="29" t="s">
        <v>1362</v>
      </c>
      <c r="AA29" s="29" t="s">
        <v>1369</v>
      </c>
      <c r="AB29" s="29" t="s">
        <v>96</v>
      </c>
      <c r="AC29" s="29" t="s">
        <v>96</v>
      </c>
      <c r="AD29" s="29" t="s">
        <v>96</v>
      </c>
      <c r="AE29" s="23" t="str">
        <f t="shared" si="7"/>
        <v>慢性期</v>
      </c>
      <c r="AF29" s="34">
        <v>0</v>
      </c>
      <c r="AG29" s="34">
        <v>0</v>
      </c>
      <c r="AH29" s="34">
        <v>0</v>
      </c>
      <c r="AI29" s="34">
        <v>0</v>
      </c>
      <c r="AJ29" s="34">
        <v>10</v>
      </c>
      <c r="AK29" s="34">
        <v>10</v>
      </c>
      <c r="AL29" s="34">
        <v>0</v>
      </c>
      <c r="AM29" s="34">
        <v>10</v>
      </c>
      <c r="AN29" s="34">
        <v>10</v>
      </c>
      <c r="AO29" s="34">
        <v>0</v>
      </c>
      <c r="AP29" s="34">
        <v>0</v>
      </c>
      <c r="AQ29" s="34">
        <v>0</v>
      </c>
      <c r="AR29" s="34">
        <v>0</v>
      </c>
      <c r="AS29" s="35">
        <v>0</v>
      </c>
      <c r="AT29" s="35">
        <v>10</v>
      </c>
      <c r="AU29" s="35">
        <v>0</v>
      </c>
      <c r="AV29" s="34">
        <v>0</v>
      </c>
      <c r="AW29" s="35">
        <v>0</v>
      </c>
      <c r="AX29" s="35">
        <v>0</v>
      </c>
      <c r="AY29" s="36">
        <v>0</v>
      </c>
      <c r="AZ29" s="37" t="s">
        <v>1361</v>
      </c>
      <c r="BA29" s="30" t="str">
        <f t="shared" si="8"/>
        <v>○</v>
      </c>
      <c r="BB29" s="35">
        <v>0</v>
      </c>
      <c r="BC29" s="35">
        <v>54</v>
      </c>
      <c r="BD29" s="35">
        <v>8</v>
      </c>
      <c r="BE29" s="35">
        <v>8</v>
      </c>
      <c r="BF29" s="35">
        <v>0</v>
      </c>
      <c r="BG29" s="35">
        <v>0</v>
      </c>
      <c r="BH29" s="35">
        <v>0</v>
      </c>
      <c r="BI29" s="35">
        <v>0</v>
      </c>
      <c r="BJ29" s="35">
        <v>0</v>
      </c>
    </row>
    <row r="30" spans="2:62" outlineLevel="3">
      <c r="B30" s="17">
        <v>24028179</v>
      </c>
      <c r="C30" s="17" t="s">
        <v>370</v>
      </c>
      <c r="D30" s="17" t="s">
        <v>92</v>
      </c>
      <c r="E30" s="24">
        <v>4001</v>
      </c>
      <c r="F30" s="49" t="s">
        <v>93</v>
      </c>
      <c r="G30" s="49">
        <v>40132</v>
      </c>
      <c r="H30" s="49" t="s">
        <v>129</v>
      </c>
      <c r="I30" s="48" t="s">
        <v>371</v>
      </c>
      <c r="J30" s="50" t="s">
        <v>1370</v>
      </c>
      <c r="K30" s="50" t="s">
        <v>1371</v>
      </c>
      <c r="L30" s="50" t="s">
        <v>1362</v>
      </c>
      <c r="M30" s="50" t="s">
        <v>1362</v>
      </c>
      <c r="N30" s="50" t="s">
        <v>1362</v>
      </c>
      <c r="O30" s="51" t="str">
        <f>IF(N30="","",VLOOKUP(N30,Sheet1!$B$3:$C$7,2,0))</f>
        <v>急性期</v>
      </c>
      <c r="P30" s="50" t="s">
        <v>1362</v>
      </c>
      <c r="Q30" s="51" t="str">
        <f>IF(P30="","",VLOOKUP(P30,Sheet1!$B$3:$C$7,2,0))</f>
        <v>急性期</v>
      </c>
      <c r="R30" s="50" t="s">
        <v>96</v>
      </c>
      <c r="S30" s="52" t="str">
        <f t="shared" si="0"/>
        <v/>
      </c>
      <c r="T30" s="53" t="str">
        <f t="shared" si="1"/>
        <v>○</v>
      </c>
      <c r="U30" s="53" t="str">
        <f t="shared" si="2"/>
        <v>○</v>
      </c>
      <c r="V30" s="53" t="str">
        <f t="shared" si="3"/>
        <v/>
      </c>
      <c r="W30" s="53" t="str">
        <f t="shared" si="4"/>
        <v/>
      </c>
      <c r="X30" s="53" t="str">
        <f t="shared" si="5"/>
        <v/>
      </c>
      <c r="Y30" s="54" t="str">
        <f t="shared" si="6"/>
        <v/>
      </c>
      <c r="Z30" s="55" t="s">
        <v>1362</v>
      </c>
      <c r="AA30" s="55" t="s">
        <v>1363</v>
      </c>
      <c r="AB30" s="55" t="s">
        <v>96</v>
      </c>
      <c r="AC30" s="55" t="s">
        <v>96</v>
      </c>
      <c r="AD30" s="55" t="s">
        <v>96</v>
      </c>
      <c r="AE30" s="56" t="str">
        <f t="shared" si="7"/>
        <v>急性期</v>
      </c>
      <c r="AF30" s="57">
        <v>4</v>
      </c>
      <c r="AG30" s="57">
        <v>4</v>
      </c>
      <c r="AH30" s="57">
        <v>4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8">
        <v>4</v>
      </c>
      <c r="AT30" s="58">
        <v>0</v>
      </c>
      <c r="AU30" s="58">
        <v>0</v>
      </c>
      <c r="AV30" s="57">
        <v>0</v>
      </c>
      <c r="AW30" s="58">
        <v>0</v>
      </c>
      <c r="AX30" s="58">
        <v>0</v>
      </c>
      <c r="AY30" s="59">
        <v>0</v>
      </c>
      <c r="AZ30" s="60" t="s">
        <v>1362</v>
      </c>
      <c r="BA30" s="61" t="str">
        <f t="shared" si="8"/>
        <v/>
      </c>
      <c r="BB30" s="58">
        <v>0</v>
      </c>
      <c r="BC30" s="58">
        <v>0</v>
      </c>
      <c r="BD30" s="58">
        <v>0</v>
      </c>
      <c r="BE30" s="58"/>
      <c r="BF30" s="58"/>
      <c r="BG30" s="58">
        <v>0</v>
      </c>
      <c r="BH30" s="58"/>
      <c r="BI30" s="58"/>
      <c r="BJ30" s="58">
        <v>0</v>
      </c>
    </row>
    <row r="31" spans="2:62" outlineLevel="3">
      <c r="B31" s="17">
        <v>24028392</v>
      </c>
      <c r="C31" s="17" t="s">
        <v>601</v>
      </c>
      <c r="D31" s="17" t="s">
        <v>92</v>
      </c>
      <c r="E31" s="24">
        <v>4001</v>
      </c>
      <c r="F31" s="24" t="s">
        <v>93</v>
      </c>
      <c r="G31" s="22">
        <v>40132</v>
      </c>
      <c r="H31" s="22" t="s">
        <v>129</v>
      </c>
      <c r="I31" s="17" t="s">
        <v>602</v>
      </c>
      <c r="J31" s="18" t="s">
        <v>1372</v>
      </c>
      <c r="K31" s="18" t="s">
        <v>1373</v>
      </c>
      <c r="L31" s="18" t="s">
        <v>1361</v>
      </c>
      <c r="M31" s="18" t="s">
        <v>1361</v>
      </c>
      <c r="N31" s="18" t="s">
        <v>1362</v>
      </c>
      <c r="O31" s="19" t="str">
        <f>IF(N31="","",VLOOKUP(N31,Sheet1!$B$3:$C$7,2,0))</f>
        <v>急性期</v>
      </c>
      <c r="P31" s="18" t="s">
        <v>1362</v>
      </c>
      <c r="Q31" s="19" t="str">
        <f>IF(P31="","",VLOOKUP(P31,Sheet1!$B$3:$C$7,2,0))</f>
        <v>急性期</v>
      </c>
      <c r="R31" s="18" t="s">
        <v>1362</v>
      </c>
      <c r="S31" s="25" t="str">
        <f t="shared" si="0"/>
        <v/>
      </c>
      <c r="T31" s="26" t="str">
        <f t="shared" si="1"/>
        <v>○</v>
      </c>
      <c r="U31" s="26" t="str">
        <f t="shared" si="2"/>
        <v/>
      </c>
      <c r="V31" s="26" t="str">
        <f t="shared" si="3"/>
        <v/>
      </c>
      <c r="W31" s="26" t="str">
        <f t="shared" si="4"/>
        <v/>
      </c>
      <c r="X31" s="26" t="str">
        <f t="shared" si="5"/>
        <v/>
      </c>
      <c r="Y31" s="27" t="str">
        <f t="shared" si="6"/>
        <v/>
      </c>
      <c r="Z31" s="28" t="s">
        <v>1362</v>
      </c>
      <c r="AA31" s="28" t="s">
        <v>96</v>
      </c>
      <c r="AB31" s="28" t="s">
        <v>96</v>
      </c>
      <c r="AC31" s="28" t="s">
        <v>96</v>
      </c>
      <c r="AD31" s="28" t="s">
        <v>96</v>
      </c>
      <c r="AE31" s="23" t="str">
        <f t="shared" si="7"/>
        <v>急性期</v>
      </c>
      <c r="AF31" s="34">
        <v>13</v>
      </c>
      <c r="AG31" s="34">
        <v>13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5">
        <v>13</v>
      </c>
      <c r="AT31" s="35">
        <v>0</v>
      </c>
      <c r="AU31" s="35">
        <v>0</v>
      </c>
      <c r="AV31" s="34">
        <v>0</v>
      </c>
      <c r="AW31" s="35">
        <v>230</v>
      </c>
      <c r="AX31" s="35">
        <v>0</v>
      </c>
      <c r="AY31" s="36">
        <v>1</v>
      </c>
      <c r="AZ31" s="38" t="s">
        <v>1362</v>
      </c>
      <c r="BA31" s="30" t="str">
        <f t="shared" si="8"/>
        <v/>
      </c>
      <c r="BB31" s="35">
        <v>0</v>
      </c>
      <c r="BC31" s="35">
        <v>3</v>
      </c>
      <c r="BD31" s="35">
        <v>0</v>
      </c>
      <c r="BE31" s="35">
        <v>0</v>
      </c>
      <c r="BF31" s="35">
        <v>0</v>
      </c>
      <c r="BG31" s="35">
        <v>0</v>
      </c>
      <c r="BH31" s="35">
        <v>0</v>
      </c>
      <c r="BI31" s="35">
        <v>0</v>
      </c>
      <c r="BJ31" s="35">
        <v>0</v>
      </c>
    </row>
    <row r="32" spans="2:62" outlineLevel="3">
      <c r="B32" s="17">
        <v>24028469</v>
      </c>
      <c r="C32" s="17" t="s">
        <v>700</v>
      </c>
      <c r="D32" s="17" t="s">
        <v>92</v>
      </c>
      <c r="E32" s="24">
        <v>4001</v>
      </c>
      <c r="F32" s="49" t="s">
        <v>93</v>
      </c>
      <c r="G32" s="49">
        <v>40132</v>
      </c>
      <c r="H32" s="49" t="s">
        <v>129</v>
      </c>
      <c r="I32" s="48" t="s">
        <v>701</v>
      </c>
      <c r="J32" s="50" t="s">
        <v>1374</v>
      </c>
      <c r="K32" s="50" t="s">
        <v>1375</v>
      </c>
      <c r="L32" s="50" t="s">
        <v>1361</v>
      </c>
      <c r="M32" s="50" t="s">
        <v>1361</v>
      </c>
      <c r="N32" s="50" t="s">
        <v>96</v>
      </c>
      <c r="O32" s="51" t="str">
        <f>IF(N32="","",VLOOKUP(N32,Sheet1!$B$3:$C$7,2,0))</f>
        <v/>
      </c>
      <c r="P32" s="50" t="s">
        <v>96</v>
      </c>
      <c r="Q32" s="51" t="str">
        <f>IF(P32="","",VLOOKUP(P32,Sheet1!$B$3:$C$7,2,0))</f>
        <v/>
      </c>
      <c r="R32" s="50" t="s">
        <v>96</v>
      </c>
      <c r="S32" s="52" t="str">
        <f t="shared" si="0"/>
        <v/>
      </c>
      <c r="T32" s="53" t="str">
        <f t="shared" si="1"/>
        <v/>
      </c>
      <c r="U32" s="53" t="str">
        <f t="shared" si="2"/>
        <v/>
      </c>
      <c r="V32" s="53" t="str">
        <f t="shared" si="3"/>
        <v/>
      </c>
      <c r="W32" s="53" t="str">
        <f t="shared" si="4"/>
        <v/>
      </c>
      <c r="X32" s="53" t="str">
        <f t="shared" si="5"/>
        <v/>
      </c>
      <c r="Y32" s="54" t="str">
        <f t="shared" si="6"/>
        <v/>
      </c>
      <c r="Z32" s="55" t="s">
        <v>96</v>
      </c>
      <c r="AA32" s="55" t="s">
        <v>96</v>
      </c>
      <c r="AB32" s="55" t="s">
        <v>96</v>
      </c>
      <c r="AC32" s="55" t="s">
        <v>96</v>
      </c>
      <c r="AD32" s="55" t="s">
        <v>96</v>
      </c>
      <c r="AE32" s="56" t="str">
        <f t="shared" si="7"/>
        <v>無回答</v>
      </c>
      <c r="AF32" s="57">
        <v>17</v>
      </c>
      <c r="AG32" s="57"/>
      <c r="AH32" s="57"/>
      <c r="AI32" s="57">
        <v>14</v>
      </c>
      <c r="AJ32" s="57"/>
      <c r="AK32" s="57"/>
      <c r="AL32" s="57"/>
      <c r="AM32" s="57"/>
      <c r="AN32" s="57"/>
      <c r="AO32" s="57"/>
      <c r="AP32" s="57"/>
      <c r="AQ32" s="57"/>
      <c r="AR32" s="57"/>
      <c r="AS32" s="58">
        <v>17</v>
      </c>
      <c r="AT32" s="58"/>
      <c r="AU32" s="58"/>
      <c r="AV32" s="57"/>
      <c r="AW32" s="58">
        <v>720</v>
      </c>
      <c r="AX32" s="58">
        <v>37</v>
      </c>
      <c r="AY32" s="59">
        <v>0</v>
      </c>
      <c r="AZ32" s="60" t="s">
        <v>1362</v>
      </c>
      <c r="BA32" s="61" t="str">
        <f t="shared" si="8"/>
        <v/>
      </c>
      <c r="BB32" s="58">
        <v>0</v>
      </c>
      <c r="BC32" s="58">
        <v>0</v>
      </c>
      <c r="BD32" s="58">
        <v>0</v>
      </c>
      <c r="BE32" s="58"/>
      <c r="BF32" s="58"/>
      <c r="BG32" s="58">
        <v>0</v>
      </c>
      <c r="BH32" s="58"/>
      <c r="BI32" s="58"/>
      <c r="BJ32" s="58">
        <v>57</v>
      </c>
    </row>
    <row r="33" spans="2:62" outlineLevel="3">
      <c r="B33" s="17">
        <v>24028482</v>
      </c>
      <c r="C33" s="17" t="s">
        <v>717</v>
      </c>
      <c r="D33" s="17" t="s">
        <v>92</v>
      </c>
      <c r="E33" s="24">
        <v>4001</v>
      </c>
      <c r="F33" s="24" t="s">
        <v>93</v>
      </c>
      <c r="G33" s="22">
        <v>40132</v>
      </c>
      <c r="H33" s="22" t="s">
        <v>129</v>
      </c>
      <c r="I33" s="17" t="s">
        <v>718</v>
      </c>
      <c r="J33" s="18" t="s">
        <v>1376</v>
      </c>
      <c r="K33" s="18" t="s">
        <v>1377</v>
      </c>
      <c r="L33" s="18" t="s">
        <v>1361</v>
      </c>
      <c r="M33" s="18" t="s">
        <v>1361</v>
      </c>
      <c r="N33" s="18" t="s">
        <v>1368</v>
      </c>
      <c r="O33" s="19" t="str">
        <f>IF(N33="","",VLOOKUP(N33,Sheet1!$B$3:$C$7,2,0))</f>
        <v>慢性期</v>
      </c>
      <c r="P33" s="18" t="s">
        <v>1368</v>
      </c>
      <c r="Q33" s="19" t="str">
        <f>IF(P33="","",VLOOKUP(P33,Sheet1!$B$3:$C$7,2,0))</f>
        <v>慢性期</v>
      </c>
      <c r="R33" s="18" t="s">
        <v>96</v>
      </c>
      <c r="S33" s="25" t="str">
        <f t="shared" si="0"/>
        <v>○</v>
      </c>
      <c r="T33" s="26" t="str">
        <f t="shared" si="1"/>
        <v>○</v>
      </c>
      <c r="U33" s="26" t="str">
        <f t="shared" si="2"/>
        <v>○</v>
      </c>
      <c r="V33" s="26" t="str">
        <f t="shared" si="3"/>
        <v/>
      </c>
      <c r="W33" s="26" t="str">
        <f t="shared" si="4"/>
        <v>○</v>
      </c>
      <c r="X33" s="26" t="str">
        <f t="shared" si="5"/>
        <v/>
      </c>
      <c r="Y33" s="27" t="str">
        <f t="shared" si="6"/>
        <v/>
      </c>
      <c r="Z33" s="28" t="s">
        <v>1361</v>
      </c>
      <c r="AA33" s="28" t="s">
        <v>1362</v>
      </c>
      <c r="AB33" s="28" t="s">
        <v>1363</v>
      </c>
      <c r="AC33" s="28" t="s">
        <v>1369</v>
      </c>
      <c r="AD33" s="28" t="s">
        <v>96</v>
      </c>
      <c r="AE33" s="23" t="str">
        <f t="shared" si="7"/>
        <v>慢性期</v>
      </c>
      <c r="AF33" s="34">
        <v>10</v>
      </c>
      <c r="AG33" s="34">
        <v>10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5">
        <v>10</v>
      </c>
      <c r="AT33" s="35">
        <v>0</v>
      </c>
      <c r="AU33" s="35">
        <v>0</v>
      </c>
      <c r="AV33" s="34">
        <v>0</v>
      </c>
      <c r="AW33" s="35">
        <v>15</v>
      </c>
      <c r="AX33" s="35">
        <v>7</v>
      </c>
      <c r="AY33" s="36">
        <v>26.7</v>
      </c>
      <c r="AZ33" s="38" t="s">
        <v>1362</v>
      </c>
      <c r="BA33" s="30" t="str">
        <f t="shared" si="8"/>
        <v/>
      </c>
      <c r="BB33" s="35">
        <v>0</v>
      </c>
      <c r="BC33" s="35">
        <v>1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</row>
    <row r="34" spans="2:62" outlineLevel="3">
      <c r="B34" s="17">
        <v>24028496</v>
      </c>
      <c r="C34" s="31" t="s">
        <v>1378</v>
      </c>
      <c r="D34" s="17" t="s">
        <v>92</v>
      </c>
      <c r="E34" s="24">
        <v>4001</v>
      </c>
      <c r="F34" s="24" t="s">
        <v>93</v>
      </c>
      <c r="G34" s="22">
        <v>40132</v>
      </c>
      <c r="H34" s="22" t="s">
        <v>129</v>
      </c>
      <c r="I34" s="17" t="s">
        <v>111</v>
      </c>
      <c r="J34" s="19" t="s">
        <v>1378</v>
      </c>
      <c r="K34" s="19" t="s">
        <v>1379</v>
      </c>
      <c r="L34" s="19" t="s">
        <v>1361</v>
      </c>
      <c r="M34" s="19" t="s">
        <v>1361</v>
      </c>
      <c r="N34" s="19" t="s">
        <v>1368</v>
      </c>
      <c r="O34" s="19" t="str">
        <f>IF(N34="","",VLOOKUP(N34,Sheet1!$B$3:$C$7,2,0))</f>
        <v>慢性期</v>
      </c>
      <c r="P34" s="19" t="s">
        <v>1368</v>
      </c>
      <c r="Q34" s="19" t="str">
        <f>IF(P34="","",VLOOKUP(P34,Sheet1!$B$3:$C$7,2,0))</f>
        <v>慢性期</v>
      </c>
      <c r="R34" s="19" t="s">
        <v>1368</v>
      </c>
      <c r="S34" s="25" t="str">
        <f t="shared" si="0"/>
        <v>○</v>
      </c>
      <c r="T34" s="26" t="str">
        <f t="shared" si="1"/>
        <v>○</v>
      </c>
      <c r="U34" s="26" t="str">
        <f t="shared" si="2"/>
        <v>○</v>
      </c>
      <c r="V34" s="26" t="str">
        <f t="shared" si="3"/>
        <v>○</v>
      </c>
      <c r="W34" s="26" t="str">
        <f t="shared" si="4"/>
        <v>○</v>
      </c>
      <c r="X34" s="26" t="str">
        <f t="shared" si="5"/>
        <v/>
      </c>
      <c r="Y34" s="27" t="str">
        <f t="shared" si="6"/>
        <v/>
      </c>
      <c r="Z34" s="29" t="s">
        <v>1361</v>
      </c>
      <c r="AA34" s="29" t="s">
        <v>1362</v>
      </c>
      <c r="AB34" s="29" t="s">
        <v>1363</v>
      </c>
      <c r="AC34" s="29" t="s">
        <v>1368</v>
      </c>
      <c r="AD34" s="29" t="s">
        <v>1369</v>
      </c>
      <c r="AE34" s="23" t="str">
        <f t="shared" si="7"/>
        <v>慢性期</v>
      </c>
      <c r="AF34" s="34">
        <v>12</v>
      </c>
      <c r="AG34" s="34">
        <v>5</v>
      </c>
      <c r="AH34" s="34">
        <v>7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5">
        <v>12</v>
      </c>
      <c r="AT34" s="35">
        <v>0</v>
      </c>
      <c r="AU34" s="35">
        <v>0</v>
      </c>
      <c r="AV34" s="34">
        <v>0</v>
      </c>
      <c r="AW34" s="35">
        <v>13</v>
      </c>
      <c r="AX34" s="35">
        <v>5</v>
      </c>
      <c r="AY34" s="36">
        <v>23.1</v>
      </c>
      <c r="AZ34" s="37" t="s">
        <v>1361</v>
      </c>
      <c r="BA34" s="30" t="str">
        <f t="shared" si="8"/>
        <v>○</v>
      </c>
      <c r="BB34" s="35">
        <v>9</v>
      </c>
      <c r="BC34" s="35">
        <v>201</v>
      </c>
      <c r="BD34" s="35">
        <v>0</v>
      </c>
      <c r="BE34" s="35">
        <v>0</v>
      </c>
      <c r="BF34" s="35">
        <v>0</v>
      </c>
      <c r="BG34" s="35">
        <v>4</v>
      </c>
      <c r="BH34" s="35">
        <v>0</v>
      </c>
      <c r="BI34" s="35">
        <v>4</v>
      </c>
      <c r="BJ34" s="35">
        <v>0</v>
      </c>
    </row>
    <row r="35" spans="2:62" outlineLevel="3">
      <c r="B35" s="17">
        <v>24028513</v>
      </c>
      <c r="C35" s="17" t="s">
        <v>759</v>
      </c>
      <c r="D35" s="17" t="s">
        <v>92</v>
      </c>
      <c r="E35" s="24">
        <v>4001</v>
      </c>
      <c r="F35" s="24" t="s">
        <v>93</v>
      </c>
      <c r="G35" s="22">
        <v>40132</v>
      </c>
      <c r="H35" s="22" t="s">
        <v>129</v>
      </c>
      <c r="I35" s="17" t="s">
        <v>760</v>
      </c>
      <c r="J35" s="18" t="s">
        <v>1380</v>
      </c>
      <c r="K35" s="18" t="s">
        <v>1381</v>
      </c>
      <c r="L35" s="18" t="s">
        <v>1361</v>
      </c>
      <c r="M35" s="18" t="s">
        <v>1361</v>
      </c>
      <c r="N35" s="18" t="s">
        <v>1362</v>
      </c>
      <c r="O35" s="19" t="str">
        <f>IF(N35="","",VLOOKUP(N35,Sheet1!$B$3:$C$7,2,0))</f>
        <v>急性期</v>
      </c>
      <c r="P35" s="18" t="s">
        <v>1362</v>
      </c>
      <c r="Q35" s="19" t="str">
        <f>IF(P35="","",VLOOKUP(P35,Sheet1!$B$3:$C$7,2,0))</f>
        <v>急性期</v>
      </c>
      <c r="R35" s="18" t="s">
        <v>1362</v>
      </c>
      <c r="S35" s="25" t="str">
        <f t="shared" si="0"/>
        <v/>
      </c>
      <c r="T35" s="26" t="str">
        <f t="shared" si="1"/>
        <v/>
      </c>
      <c r="U35" s="26" t="str">
        <f t="shared" si="2"/>
        <v/>
      </c>
      <c r="V35" s="26" t="str">
        <f t="shared" si="3"/>
        <v/>
      </c>
      <c r="W35" s="26" t="str">
        <f t="shared" si="4"/>
        <v/>
      </c>
      <c r="X35" s="26" t="str">
        <f t="shared" si="5"/>
        <v>○</v>
      </c>
      <c r="Y35" s="27" t="str">
        <f t="shared" si="6"/>
        <v/>
      </c>
      <c r="Z35" s="28" t="s">
        <v>1364</v>
      </c>
      <c r="AA35" s="28" t="s">
        <v>96</v>
      </c>
      <c r="AB35" s="28" t="s">
        <v>96</v>
      </c>
      <c r="AC35" s="28" t="s">
        <v>96</v>
      </c>
      <c r="AD35" s="28" t="s">
        <v>96</v>
      </c>
      <c r="AE35" s="23" t="str">
        <f t="shared" si="7"/>
        <v>急性期</v>
      </c>
      <c r="AF35" s="34">
        <v>16</v>
      </c>
      <c r="AG35" s="34">
        <v>16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5">
        <v>16</v>
      </c>
      <c r="AT35" s="34">
        <v>0</v>
      </c>
      <c r="AU35" s="34">
        <v>0</v>
      </c>
      <c r="AV35" s="34">
        <v>0</v>
      </c>
      <c r="AW35" s="35">
        <v>494</v>
      </c>
      <c r="AX35" s="35">
        <v>0</v>
      </c>
      <c r="AY35" s="36">
        <v>0</v>
      </c>
      <c r="AZ35" s="38" t="s">
        <v>1362</v>
      </c>
      <c r="BA35" s="30" t="str">
        <f t="shared" si="8"/>
        <v/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</row>
    <row r="36" spans="2:62" outlineLevel="3">
      <c r="B36" s="17">
        <v>24028526</v>
      </c>
      <c r="C36" s="17" t="s">
        <v>776</v>
      </c>
      <c r="D36" s="17" t="s">
        <v>92</v>
      </c>
      <c r="E36" s="24">
        <v>4001</v>
      </c>
      <c r="F36" s="24" t="s">
        <v>93</v>
      </c>
      <c r="G36" s="22">
        <v>40132</v>
      </c>
      <c r="H36" s="22" t="s">
        <v>129</v>
      </c>
      <c r="I36" s="17" t="s">
        <v>777</v>
      </c>
      <c r="J36" s="18" t="s">
        <v>776</v>
      </c>
      <c r="K36" s="18" t="s">
        <v>778</v>
      </c>
      <c r="L36" s="18" t="s">
        <v>165</v>
      </c>
      <c r="M36" s="18" t="s">
        <v>165</v>
      </c>
      <c r="N36" s="18" t="s">
        <v>166</v>
      </c>
      <c r="O36" s="19" t="str">
        <f>IF(N36="","",VLOOKUP(N36,Sheet1!$B$3:$C$7,2,0))</f>
        <v>急性期</v>
      </c>
      <c r="P36" s="18" t="s">
        <v>166</v>
      </c>
      <c r="Q36" s="19" t="str">
        <f>IF(P36="","",VLOOKUP(P36,Sheet1!$B$3:$C$7,2,0))</f>
        <v>急性期</v>
      </c>
      <c r="R36" s="18" t="s">
        <v>166</v>
      </c>
      <c r="S36" s="25" t="str">
        <f t="shared" si="0"/>
        <v>○</v>
      </c>
      <c r="T36" s="26" t="str">
        <f t="shared" si="1"/>
        <v>○</v>
      </c>
      <c r="U36" s="26" t="str">
        <f t="shared" si="2"/>
        <v>○</v>
      </c>
      <c r="V36" s="26" t="str">
        <f t="shared" si="3"/>
        <v>○</v>
      </c>
      <c r="W36" s="26" t="str">
        <f t="shared" si="4"/>
        <v>○</v>
      </c>
      <c r="X36" s="26" t="str">
        <f t="shared" si="5"/>
        <v/>
      </c>
      <c r="Y36" s="27" t="str">
        <f t="shared" si="6"/>
        <v/>
      </c>
      <c r="Z36" s="28" t="s">
        <v>165</v>
      </c>
      <c r="AA36" s="28" t="s">
        <v>166</v>
      </c>
      <c r="AB36" s="28" t="s">
        <v>143</v>
      </c>
      <c r="AC36" s="28" t="s">
        <v>184</v>
      </c>
      <c r="AD36" s="28" t="s">
        <v>167</v>
      </c>
      <c r="AE36" s="23" t="str">
        <f t="shared" si="7"/>
        <v>急性期</v>
      </c>
      <c r="AF36" s="34">
        <v>7</v>
      </c>
      <c r="AG36" s="34">
        <v>7</v>
      </c>
      <c r="AH36" s="34">
        <v>0</v>
      </c>
      <c r="AI36" s="34">
        <v>0</v>
      </c>
      <c r="AJ36" s="34">
        <v>12</v>
      </c>
      <c r="AK36" s="34">
        <v>12</v>
      </c>
      <c r="AL36" s="34">
        <v>0</v>
      </c>
      <c r="AM36" s="34">
        <v>12</v>
      </c>
      <c r="AN36" s="34">
        <v>12</v>
      </c>
      <c r="AO36" s="34">
        <v>0</v>
      </c>
      <c r="AP36" s="34">
        <v>0</v>
      </c>
      <c r="AQ36" s="34">
        <v>0</v>
      </c>
      <c r="AR36" s="34">
        <v>0</v>
      </c>
      <c r="AS36" s="35">
        <v>7</v>
      </c>
      <c r="AT36" s="35">
        <v>12</v>
      </c>
      <c r="AU36" s="35">
        <v>0</v>
      </c>
      <c r="AV36" s="34">
        <v>0</v>
      </c>
      <c r="AW36" s="35">
        <v>53</v>
      </c>
      <c r="AX36" s="35">
        <v>0</v>
      </c>
      <c r="AY36" s="36">
        <v>0</v>
      </c>
      <c r="AZ36" s="38" t="s">
        <v>165</v>
      </c>
      <c r="BA36" s="30" t="str">
        <f t="shared" si="8"/>
        <v>○</v>
      </c>
      <c r="BB36" s="35">
        <v>0</v>
      </c>
      <c r="BC36" s="35">
        <v>0</v>
      </c>
      <c r="BD36" s="35">
        <v>0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</row>
    <row r="37" spans="2:62" outlineLevel="3">
      <c r="B37" s="17">
        <v>24028531</v>
      </c>
      <c r="C37" s="17" t="s">
        <v>783</v>
      </c>
      <c r="D37" s="17" t="s">
        <v>92</v>
      </c>
      <c r="E37" s="24">
        <v>4001</v>
      </c>
      <c r="F37" s="24" t="s">
        <v>93</v>
      </c>
      <c r="G37" s="22">
        <v>40132</v>
      </c>
      <c r="H37" s="22" t="s">
        <v>129</v>
      </c>
      <c r="I37" s="17" t="s">
        <v>784</v>
      </c>
      <c r="J37" s="18" t="s">
        <v>1382</v>
      </c>
      <c r="K37" s="18" t="s">
        <v>1383</v>
      </c>
      <c r="L37" s="18" t="s">
        <v>1330</v>
      </c>
      <c r="M37" s="18" t="s">
        <v>1328</v>
      </c>
      <c r="N37" s="18" t="s">
        <v>1329</v>
      </c>
      <c r="O37" s="19" t="str">
        <f>IF(N37="","",VLOOKUP(N37,Sheet1!$B$3:$C$7,2,0))</f>
        <v>慢性期</v>
      </c>
      <c r="P37" s="18" t="s">
        <v>1329</v>
      </c>
      <c r="Q37" s="19" t="str">
        <f>IF(P37="","",VLOOKUP(P37,Sheet1!$B$3:$C$7,2,0))</f>
        <v>慢性期</v>
      </c>
      <c r="R37" s="18" t="s">
        <v>96</v>
      </c>
      <c r="S37" s="25" t="str">
        <f t="shared" si="0"/>
        <v/>
      </c>
      <c r="T37" s="26" t="str">
        <f t="shared" si="1"/>
        <v/>
      </c>
      <c r="U37" s="26" t="str">
        <f t="shared" si="2"/>
        <v/>
      </c>
      <c r="V37" s="26" t="str">
        <f t="shared" si="3"/>
        <v/>
      </c>
      <c r="W37" s="26" t="str">
        <f t="shared" si="4"/>
        <v/>
      </c>
      <c r="X37" s="26" t="str">
        <f t="shared" si="5"/>
        <v>○</v>
      </c>
      <c r="Y37" s="27" t="str">
        <f t="shared" si="6"/>
        <v/>
      </c>
      <c r="Z37" s="28" t="s">
        <v>1333</v>
      </c>
      <c r="AA37" s="28" t="s">
        <v>96</v>
      </c>
      <c r="AB37" s="28" t="s">
        <v>96</v>
      </c>
      <c r="AC37" s="28" t="s">
        <v>96</v>
      </c>
      <c r="AD37" s="28" t="s">
        <v>96</v>
      </c>
      <c r="AE37" s="23" t="str">
        <f t="shared" si="7"/>
        <v>慢性期</v>
      </c>
      <c r="AF37" s="34">
        <v>19</v>
      </c>
      <c r="AG37" s="34">
        <v>19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5">
        <v>0</v>
      </c>
      <c r="AT37" s="35">
        <v>0</v>
      </c>
      <c r="AU37" s="35">
        <v>0</v>
      </c>
      <c r="AV37" s="34">
        <v>19</v>
      </c>
      <c r="AW37" s="35">
        <v>126</v>
      </c>
      <c r="AX37" s="35">
        <v>0</v>
      </c>
      <c r="AY37" s="36">
        <v>0</v>
      </c>
      <c r="AZ37" s="38" t="s">
        <v>1330</v>
      </c>
      <c r="BA37" s="30" t="str">
        <f t="shared" si="8"/>
        <v/>
      </c>
      <c r="BB37" s="35"/>
      <c r="BC37" s="35"/>
      <c r="BD37" s="35">
        <v>0</v>
      </c>
      <c r="BE37" s="35"/>
      <c r="BF37" s="35"/>
      <c r="BG37" s="35">
        <v>0</v>
      </c>
      <c r="BH37" s="35"/>
      <c r="BI37" s="35"/>
      <c r="BJ37" s="35"/>
    </row>
    <row r="38" spans="2:62" outlineLevel="3">
      <c r="B38" s="17">
        <v>24028556</v>
      </c>
      <c r="C38" s="17" t="s">
        <v>806</v>
      </c>
      <c r="D38" s="17" t="s">
        <v>92</v>
      </c>
      <c r="E38" s="24">
        <v>4001</v>
      </c>
      <c r="F38" s="24" t="s">
        <v>93</v>
      </c>
      <c r="G38" s="22">
        <v>40132</v>
      </c>
      <c r="H38" s="22" t="s">
        <v>129</v>
      </c>
      <c r="I38" s="17" t="s">
        <v>807</v>
      </c>
      <c r="J38" s="19" t="s">
        <v>1384</v>
      </c>
      <c r="K38" s="19" t="s">
        <v>1385</v>
      </c>
      <c r="L38" s="19" t="s">
        <v>1328</v>
      </c>
      <c r="M38" s="19" t="s">
        <v>1328</v>
      </c>
      <c r="N38" s="19" t="s">
        <v>1329</v>
      </c>
      <c r="O38" s="19" t="str">
        <f>IF(N38="","",VLOOKUP(N38,Sheet1!$B$3:$C$7,2,0))</f>
        <v>慢性期</v>
      </c>
      <c r="P38" s="19" t="s">
        <v>1331</v>
      </c>
      <c r="Q38" s="19" t="str">
        <f>IF(P38="","",VLOOKUP(P38,Sheet1!$B$3:$C$7,2,0))</f>
        <v>回復期</v>
      </c>
      <c r="R38" s="19" t="s">
        <v>96</v>
      </c>
      <c r="S38" s="25" t="str">
        <f t="shared" si="0"/>
        <v>○</v>
      </c>
      <c r="T38" s="26" t="str">
        <f t="shared" si="1"/>
        <v>○</v>
      </c>
      <c r="U38" s="26" t="str">
        <f t="shared" si="2"/>
        <v>○</v>
      </c>
      <c r="V38" s="26" t="str">
        <f t="shared" si="3"/>
        <v>○</v>
      </c>
      <c r="W38" s="26" t="str">
        <f t="shared" si="4"/>
        <v>○</v>
      </c>
      <c r="X38" s="26" t="str">
        <f t="shared" si="5"/>
        <v/>
      </c>
      <c r="Y38" s="27" t="str">
        <f t="shared" si="6"/>
        <v/>
      </c>
      <c r="Z38" s="29" t="s">
        <v>1328</v>
      </c>
      <c r="AA38" s="29" t="s">
        <v>1330</v>
      </c>
      <c r="AB38" s="29" t="s">
        <v>1331</v>
      </c>
      <c r="AC38" s="29" t="s">
        <v>1329</v>
      </c>
      <c r="AD38" s="29" t="s">
        <v>1336</v>
      </c>
      <c r="AE38" s="23" t="str">
        <f t="shared" si="7"/>
        <v>慢性期</v>
      </c>
      <c r="AF38" s="34">
        <v>13</v>
      </c>
      <c r="AG38" s="34">
        <v>13</v>
      </c>
      <c r="AH38" s="34">
        <v>0</v>
      </c>
      <c r="AI38" s="34">
        <v>0</v>
      </c>
      <c r="AJ38" s="34">
        <v>6</v>
      </c>
      <c r="AK38" s="34">
        <v>6</v>
      </c>
      <c r="AL38" s="34">
        <v>0</v>
      </c>
      <c r="AM38" s="34">
        <v>6</v>
      </c>
      <c r="AN38" s="34">
        <v>6</v>
      </c>
      <c r="AO38" s="34">
        <v>0</v>
      </c>
      <c r="AP38" s="34">
        <v>0</v>
      </c>
      <c r="AQ38" s="34">
        <v>0</v>
      </c>
      <c r="AR38" s="34">
        <v>0</v>
      </c>
      <c r="AS38" s="35">
        <v>13</v>
      </c>
      <c r="AT38" s="35">
        <v>6</v>
      </c>
      <c r="AU38" s="35">
        <v>0</v>
      </c>
      <c r="AV38" s="34">
        <v>0</v>
      </c>
      <c r="AW38" s="35">
        <v>45</v>
      </c>
      <c r="AX38" s="35">
        <v>13</v>
      </c>
      <c r="AY38" s="36">
        <v>72.3</v>
      </c>
      <c r="AZ38" s="37" t="s">
        <v>1328</v>
      </c>
      <c r="BA38" s="30" t="str">
        <f t="shared" si="8"/>
        <v>○</v>
      </c>
      <c r="BB38" s="35">
        <v>4</v>
      </c>
      <c r="BC38" s="35">
        <v>45</v>
      </c>
      <c r="BD38" s="35">
        <v>4</v>
      </c>
      <c r="BE38" s="35">
        <v>4</v>
      </c>
      <c r="BF38" s="35">
        <v>0</v>
      </c>
      <c r="BG38" s="35">
        <v>6</v>
      </c>
      <c r="BH38" s="35">
        <v>6</v>
      </c>
      <c r="BI38" s="35">
        <v>0</v>
      </c>
      <c r="BJ38" s="35">
        <v>0</v>
      </c>
    </row>
    <row r="39" spans="2:62" outlineLevel="3">
      <c r="B39" s="17">
        <v>24028637</v>
      </c>
      <c r="C39" s="17" t="s">
        <v>886</v>
      </c>
      <c r="D39" s="17" t="s">
        <v>92</v>
      </c>
      <c r="E39" s="24">
        <v>4001</v>
      </c>
      <c r="F39" s="24" t="s">
        <v>93</v>
      </c>
      <c r="G39" s="22">
        <v>40132</v>
      </c>
      <c r="H39" s="22" t="s">
        <v>129</v>
      </c>
      <c r="I39" s="17" t="s">
        <v>887</v>
      </c>
      <c r="J39" s="18" t="s">
        <v>888</v>
      </c>
      <c r="K39" s="18" t="s">
        <v>889</v>
      </c>
      <c r="L39" s="18" t="s">
        <v>165</v>
      </c>
      <c r="M39" s="18" t="s">
        <v>165</v>
      </c>
      <c r="N39" s="18" t="s">
        <v>166</v>
      </c>
      <c r="O39" s="19" t="str">
        <f>IF(N39="","",VLOOKUP(N39,Sheet1!$B$3:$C$7,2,0))</f>
        <v>急性期</v>
      </c>
      <c r="P39" s="18" t="s">
        <v>166</v>
      </c>
      <c r="Q39" s="19" t="str">
        <f>IF(P39="","",VLOOKUP(P39,Sheet1!$B$3:$C$7,2,0))</f>
        <v>急性期</v>
      </c>
      <c r="R39" s="18" t="s">
        <v>166</v>
      </c>
      <c r="S39" s="25" t="str">
        <f t="shared" si="0"/>
        <v/>
      </c>
      <c r="T39" s="26" t="str">
        <f t="shared" si="1"/>
        <v>○</v>
      </c>
      <c r="U39" s="26" t="str">
        <f t="shared" si="2"/>
        <v>○</v>
      </c>
      <c r="V39" s="26" t="str">
        <f t="shared" si="3"/>
        <v/>
      </c>
      <c r="W39" s="26" t="str">
        <f t="shared" si="4"/>
        <v/>
      </c>
      <c r="X39" s="26" t="str">
        <f t="shared" si="5"/>
        <v/>
      </c>
      <c r="Y39" s="27" t="str">
        <f t="shared" si="6"/>
        <v/>
      </c>
      <c r="Z39" s="28" t="s">
        <v>166</v>
      </c>
      <c r="AA39" s="28" t="s">
        <v>143</v>
      </c>
      <c r="AB39" s="28" t="s">
        <v>96</v>
      </c>
      <c r="AC39" s="28" t="s">
        <v>96</v>
      </c>
      <c r="AD39" s="28" t="s">
        <v>96</v>
      </c>
      <c r="AE39" s="23" t="str">
        <f t="shared" si="7"/>
        <v>急性期</v>
      </c>
      <c r="AF39" s="34">
        <v>11</v>
      </c>
      <c r="AG39" s="34">
        <v>11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5">
        <v>11</v>
      </c>
      <c r="AT39" s="35">
        <v>0</v>
      </c>
      <c r="AU39" s="34">
        <v>0</v>
      </c>
      <c r="AV39" s="34">
        <v>0</v>
      </c>
      <c r="AW39" s="35">
        <v>430</v>
      </c>
      <c r="AX39" s="35">
        <v>15</v>
      </c>
      <c r="AY39" s="36">
        <v>0</v>
      </c>
      <c r="AZ39" s="38" t="s">
        <v>166</v>
      </c>
      <c r="BA39" s="30" t="str">
        <f t="shared" si="8"/>
        <v/>
      </c>
      <c r="BB39" s="35">
        <v>0</v>
      </c>
      <c r="BC39" s="35">
        <v>0</v>
      </c>
      <c r="BD39" s="35">
        <v>0</v>
      </c>
      <c r="BE39" s="35">
        <v>0</v>
      </c>
      <c r="BF39" s="35">
        <v>0</v>
      </c>
      <c r="BG39" s="35">
        <v>0</v>
      </c>
      <c r="BH39" s="35">
        <v>0</v>
      </c>
      <c r="BI39" s="35">
        <v>0</v>
      </c>
      <c r="BJ39" s="35">
        <v>35</v>
      </c>
    </row>
    <row r="40" spans="2:62" outlineLevel="3">
      <c r="B40" s="17">
        <v>24028655</v>
      </c>
      <c r="C40" s="17" t="s">
        <v>917</v>
      </c>
      <c r="D40" s="17" t="s">
        <v>92</v>
      </c>
      <c r="E40" s="24">
        <v>4001</v>
      </c>
      <c r="F40" s="24" t="s">
        <v>93</v>
      </c>
      <c r="G40" s="22">
        <v>40132</v>
      </c>
      <c r="H40" s="22" t="s">
        <v>129</v>
      </c>
      <c r="I40" s="17" t="s">
        <v>918</v>
      </c>
      <c r="J40" s="18" t="s">
        <v>1386</v>
      </c>
      <c r="K40" s="18" t="s">
        <v>1387</v>
      </c>
      <c r="L40" s="18" t="s">
        <v>1345</v>
      </c>
      <c r="M40" s="18" t="s">
        <v>1345</v>
      </c>
      <c r="N40" s="18" t="s">
        <v>1339</v>
      </c>
      <c r="O40" s="19" t="str">
        <f>IF(N40="","",VLOOKUP(N40,Sheet1!$B$3:$C$7,2,0))</f>
        <v>急性期</v>
      </c>
      <c r="P40" s="18" t="s">
        <v>1339</v>
      </c>
      <c r="Q40" s="19" t="str">
        <f>IF(P40="","",VLOOKUP(P40,Sheet1!$B$3:$C$7,2,0))</f>
        <v>急性期</v>
      </c>
      <c r="R40" s="18" t="s">
        <v>1339</v>
      </c>
      <c r="S40" s="25" t="str">
        <f t="shared" si="0"/>
        <v>○</v>
      </c>
      <c r="T40" s="26" t="str">
        <f t="shared" si="1"/>
        <v>○</v>
      </c>
      <c r="U40" s="26" t="str">
        <f t="shared" si="2"/>
        <v/>
      </c>
      <c r="V40" s="26" t="str">
        <f t="shared" si="3"/>
        <v/>
      </c>
      <c r="W40" s="26" t="str">
        <f t="shared" si="4"/>
        <v/>
      </c>
      <c r="X40" s="26" t="str">
        <f t="shared" si="5"/>
        <v/>
      </c>
      <c r="Y40" s="27" t="str">
        <f t="shared" si="6"/>
        <v/>
      </c>
      <c r="Z40" s="28" t="s">
        <v>1345</v>
      </c>
      <c r="AA40" s="28" t="s">
        <v>1339</v>
      </c>
      <c r="AB40" s="28" t="s">
        <v>96</v>
      </c>
      <c r="AC40" s="28" t="s">
        <v>96</v>
      </c>
      <c r="AD40" s="28" t="s">
        <v>96</v>
      </c>
      <c r="AE40" s="23" t="str">
        <f t="shared" si="7"/>
        <v>急性期</v>
      </c>
      <c r="AF40" s="34">
        <v>7</v>
      </c>
      <c r="AG40" s="34">
        <v>7</v>
      </c>
      <c r="AH40" s="34">
        <v>0</v>
      </c>
      <c r="AI40" s="34">
        <v>7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5">
        <v>7</v>
      </c>
      <c r="AT40" s="34">
        <v>0</v>
      </c>
      <c r="AU40" s="34">
        <v>0</v>
      </c>
      <c r="AV40" s="34">
        <v>0</v>
      </c>
      <c r="AW40" s="35">
        <v>39</v>
      </c>
      <c r="AX40" s="35">
        <v>0</v>
      </c>
      <c r="AY40" s="36">
        <v>0</v>
      </c>
      <c r="AZ40" s="38" t="s">
        <v>1339</v>
      </c>
      <c r="BA40" s="30" t="str">
        <f t="shared" si="8"/>
        <v/>
      </c>
      <c r="BB40" s="35">
        <v>0</v>
      </c>
      <c r="BC40" s="35">
        <v>0</v>
      </c>
      <c r="BD40" s="35">
        <v>0</v>
      </c>
      <c r="BE40" s="35">
        <v>0</v>
      </c>
      <c r="BF40" s="35">
        <v>0</v>
      </c>
      <c r="BG40" s="35">
        <v>0</v>
      </c>
      <c r="BH40" s="35">
        <v>0</v>
      </c>
      <c r="BI40" s="35">
        <v>0</v>
      </c>
      <c r="BJ40" s="35">
        <v>0</v>
      </c>
    </row>
    <row r="41" spans="2:62" outlineLevel="3">
      <c r="B41" s="17">
        <v>24028679</v>
      </c>
      <c r="C41" s="17" t="s">
        <v>953</v>
      </c>
      <c r="D41" s="17" t="s">
        <v>92</v>
      </c>
      <c r="E41" s="24">
        <v>4001</v>
      </c>
      <c r="F41" s="24" t="s">
        <v>93</v>
      </c>
      <c r="G41" s="22">
        <v>40132</v>
      </c>
      <c r="H41" s="22" t="s">
        <v>129</v>
      </c>
      <c r="I41" s="17" t="s">
        <v>954</v>
      </c>
      <c r="J41" s="19" t="s">
        <v>1388</v>
      </c>
      <c r="K41" s="19" t="s">
        <v>1389</v>
      </c>
      <c r="L41" s="19" t="s">
        <v>1345</v>
      </c>
      <c r="M41" s="19" t="s">
        <v>1345</v>
      </c>
      <c r="N41" s="19" t="s">
        <v>1339</v>
      </c>
      <c r="O41" s="19" t="str">
        <f>IF(N41="","",VLOOKUP(N41,Sheet1!$B$3:$C$7,2,0))</f>
        <v>急性期</v>
      </c>
      <c r="P41" s="19" t="s">
        <v>1339</v>
      </c>
      <c r="Q41" s="19" t="str">
        <f>IF(P41="","",VLOOKUP(P41,Sheet1!$B$3:$C$7,2,0))</f>
        <v>急性期</v>
      </c>
      <c r="R41" s="19" t="s">
        <v>1339</v>
      </c>
      <c r="S41" s="25" t="str">
        <f t="shared" si="0"/>
        <v/>
      </c>
      <c r="T41" s="26" t="str">
        <f t="shared" si="1"/>
        <v>○</v>
      </c>
      <c r="U41" s="26" t="str">
        <f t="shared" si="2"/>
        <v/>
      </c>
      <c r="V41" s="26" t="str">
        <f t="shared" si="3"/>
        <v/>
      </c>
      <c r="W41" s="26" t="str">
        <f t="shared" si="4"/>
        <v/>
      </c>
      <c r="X41" s="26" t="str">
        <f t="shared" si="5"/>
        <v/>
      </c>
      <c r="Y41" s="27" t="str">
        <f t="shared" si="6"/>
        <v/>
      </c>
      <c r="Z41" s="29" t="s">
        <v>1339</v>
      </c>
      <c r="AA41" s="29" t="s">
        <v>96</v>
      </c>
      <c r="AB41" s="29" t="s">
        <v>96</v>
      </c>
      <c r="AC41" s="29" t="s">
        <v>96</v>
      </c>
      <c r="AD41" s="29" t="s">
        <v>96</v>
      </c>
      <c r="AE41" s="23" t="str">
        <f t="shared" si="7"/>
        <v>急性期</v>
      </c>
      <c r="AF41" s="34">
        <v>19</v>
      </c>
      <c r="AG41" s="34">
        <v>19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5">
        <v>19</v>
      </c>
      <c r="AT41" s="34">
        <v>0</v>
      </c>
      <c r="AU41" s="34">
        <v>0</v>
      </c>
      <c r="AV41" s="34">
        <v>0</v>
      </c>
      <c r="AW41" s="35">
        <v>857</v>
      </c>
      <c r="AX41" s="35">
        <v>0</v>
      </c>
      <c r="AY41" s="36">
        <v>0</v>
      </c>
      <c r="AZ41" s="37" t="s">
        <v>1339</v>
      </c>
      <c r="BA41" s="30" t="str">
        <f t="shared" si="8"/>
        <v/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</row>
    <row r="42" spans="2:62" outlineLevel="3">
      <c r="B42" s="17">
        <v>24028731</v>
      </c>
      <c r="C42" s="17" t="s">
        <v>1025</v>
      </c>
      <c r="D42" s="17" t="s">
        <v>92</v>
      </c>
      <c r="E42" s="24">
        <v>4001</v>
      </c>
      <c r="F42" s="24" t="s">
        <v>93</v>
      </c>
      <c r="G42" s="22">
        <v>40132</v>
      </c>
      <c r="H42" s="22" t="s">
        <v>129</v>
      </c>
      <c r="I42" s="17" t="s">
        <v>1026</v>
      </c>
      <c r="J42" s="18" t="s">
        <v>1390</v>
      </c>
      <c r="K42" s="18" t="s">
        <v>1391</v>
      </c>
      <c r="L42" s="18" t="s">
        <v>1345</v>
      </c>
      <c r="M42" s="18" t="s">
        <v>1345</v>
      </c>
      <c r="N42" s="18" t="s">
        <v>1339</v>
      </c>
      <c r="O42" s="19" t="str">
        <f>IF(N42="","",VLOOKUP(N42,Sheet1!$B$3:$C$7,2,0))</f>
        <v>急性期</v>
      </c>
      <c r="P42" s="18" t="s">
        <v>1339</v>
      </c>
      <c r="Q42" s="19" t="str">
        <f>IF(P42="","",VLOOKUP(P42,Sheet1!$B$3:$C$7,2,0))</f>
        <v>急性期</v>
      </c>
      <c r="R42" s="18" t="s">
        <v>96</v>
      </c>
      <c r="S42" s="25" t="str">
        <f t="shared" si="0"/>
        <v>○</v>
      </c>
      <c r="T42" s="26" t="str">
        <f t="shared" si="1"/>
        <v>○</v>
      </c>
      <c r="U42" s="26" t="str">
        <f t="shared" si="2"/>
        <v>○</v>
      </c>
      <c r="V42" s="26" t="str">
        <f t="shared" si="3"/>
        <v/>
      </c>
      <c r="W42" s="26" t="str">
        <f t="shared" si="4"/>
        <v/>
      </c>
      <c r="X42" s="26" t="str">
        <f t="shared" si="5"/>
        <v/>
      </c>
      <c r="Y42" s="27" t="str">
        <f t="shared" si="6"/>
        <v/>
      </c>
      <c r="Z42" s="28" t="s">
        <v>1345</v>
      </c>
      <c r="AA42" s="28" t="s">
        <v>1339</v>
      </c>
      <c r="AB42" s="28" t="s">
        <v>1342</v>
      </c>
      <c r="AC42" s="28" t="s">
        <v>96</v>
      </c>
      <c r="AD42" s="28" t="s">
        <v>96</v>
      </c>
      <c r="AE42" s="23" t="str">
        <f t="shared" si="7"/>
        <v>急性期</v>
      </c>
      <c r="AF42" s="34">
        <v>13</v>
      </c>
      <c r="AG42" s="34">
        <v>13</v>
      </c>
      <c r="AH42" s="34">
        <v>0</v>
      </c>
      <c r="AI42" s="34">
        <v>0</v>
      </c>
      <c r="AJ42" s="34">
        <v>6</v>
      </c>
      <c r="AK42" s="34">
        <v>6</v>
      </c>
      <c r="AL42" s="34">
        <v>0</v>
      </c>
      <c r="AM42" s="34">
        <v>6</v>
      </c>
      <c r="AN42" s="34">
        <v>6</v>
      </c>
      <c r="AO42" s="34">
        <v>0</v>
      </c>
      <c r="AP42" s="34">
        <v>0</v>
      </c>
      <c r="AQ42" s="34">
        <v>0</v>
      </c>
      <c r="AR42" s="34">
        <v>0</v>
      </c>
      <c r="AS42" s="35">
        <v>13</v>
      </c>
      <c r="AT42" s="35">
        <v>6</v>
      </c>
      <c r="AU42" s="35">
        <v>0</v>
      </c>
      <c r="AV42" s="34">
        <v>0</v>
      </c>
      <c r="AW42" s="35">
        <v>131</v>
      </c>
      <c r="AX42" s="35"/>
      <c r="AY42" s="36"/>
      <c r="AZ42" s="38" t="s">
        <v>1339</v>
      </c>
      <c r="BA42" s="30" t="str">
        <f t="shared" si="8"/>
        <v/>
      </c>
      <c r="BB42" s="35"/>
      <c r="BC42" s="35"/>
      <c r="BD42" s="35">
        <v>0</v>
      </c>
      <c r="BE42" s="35"/>
      <c r="BF42" s="35"/>
      <c r="BG42" s="35">
        <v>0</v>
      </c>
      <c r="BH42" s="35"/>
      <c r="BI42" s="35"/>
      <c r="BJ42" s="35"/>
    </row>
    <row r="43" spans="2:62" outlineLevel="3">
      <c r="B43" s="17">
        <v>24028755</v>
      </c>
      <c r="C43" s="17" t="s">
        <v>1047</v>
      </c>
      <c r="D43" s="17" t="s">
        <v>92</v>
      </c>
      <c r="E43" s="24">
        <v>4001</v>
      </c>
      <c r="F43" s="24" t="s">
        <v>93</v>
      </c>
      <c r="G43" s="22">
        <v>40132</v>
      </c>
      <c r="H43" s="22" t="s">
        <v>129</v>
      </c>
      <c r="I43" s="17" t="s">
        <v>1048</v>
      </c>
      <c r="J43" s="18" t="s">
        <v>1392</v>
      </c>
      <c r="K43" s="18" t="s">
        <v>1393</v>
      </c>
      <c r="L43" s="18" t="s">
        <v>1345</v>
      </c>
      <c r="M43" s="18" t="s">
        <v>1339</v>
      </c>
      <c r="N43" s="18" t="s">
        <v>1339</v>
      </c>
      <c r="O43" s="19" t="str">
        <f>IF(N43="","",VLOOKUP(N43,Sheet1!$B$3:$C$7,2,0))</f>
        <v>急性期</v>
      </c>
      <c r="P43" s="18" t="s">
        <v>1339</v>
      </c>
      <c r="Q43" s="19" t="str">
        <f>IF(P43="","",VLOOKUP(P43,Sheet1!$B$3:$C$7,2,0))</f>
        <v>急性期</v>
      </c>
      <c r="R43" s="18" t="s">
        <v>1339</v>
      </c>
      <c r="S43" s="25" t="str">
        <f t="shared" si="0"/>
        <v/>
      </c>
      <c r="T43" s="26" t="str">
        <f t="shared" si="1"/>
        <v/>
      </c>
      <c r="U43" s="26" t="str">
        <f t="shared" si="2"/>
        <v>○</v>
      </c>
      <c r="V43" s="26" t="str">
        <f t="shared" si="3"/>
        <v/>
      </c>
      <c r="W43" s="26" t="str">
        <f t="shared" si="4"/>
        <v/>
      </c>
      <c r="X43" s="26" t="str">
        <f t="shared" si="5"/>
        <v/>
      </c>
      <c r="Y43" s="27" t="str">
        <f t="shared" si="6"/>
        <v/>
      </c>
      <c r="Z43" s="28" t="s">
        <v>1342</v>
      </c>
      <c r="AA43" s="28" t="s">
        <v>96</v>
      </c>
      <c r="AB43" s="28" t="s">
        <v>96</v>
      </c>
      <c r="AC43" s="28" t="s">
        <v>96</v>
      </c>
      <c r="AD43" s="28" t="s">
        <v>96</v>
      </c>
      <c r="AE43" s="23" t="str">
        <f t="shared" si="7"/>
        <v>急性期</v>
      </c>
      <c r="AF43" s="34">
        <v>6</v>
      </c>
      <c r="AG43" s="34">
        <v>0</v>
      </c>
      <c r="AH43" s="34">
        <v>6</v>
      </c>
      <c r="AI43" s="34">
        <v>6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5">
        <v>6</v>
      </c>
      <c r="AT43" s="35">
        <v>0</v>
      </c>
      <c r="AU43" s="35">
        <v>0</v>
      </c>
      <c r="AV43" s="34">
        <v>0</v>
      </c>
      <c r="AW43" s="35">
        <v>0</v>
      </c>
      <c r="AX43" s="35">
        <v>0</v>
      </c>
      <c r="AY43" s="36">
        <v>0</v>
      </c>
      <c r="AZ43" s="38" t="s">
        <v>1339</v>
      </c>
      <c r="BA43" s="30" t="str">
        <f t="shared" si="8"/>
        <v/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</row>
    <row r="44" spans="2:62" outlineLevel="3">
      <c r="B44" s="17">
        <v>24028825</v>
      </c>
      <c r="C44" s="17" t="s">
        <v>1145</v>
      </c>
      <c r="D44" s="17" t="s">
        <v>92</v>
      </c>
      <c r="E44" s="24">
        <v>4001</v>
      </c>
      <c r="F44" s="24" t="s">
        <v>93</v>
      </c>
      <c r="G44" s="22">
        <v>40132</v>
      </c>
      <c r="H44" s="22" t="s">
        <v>129</v>
      </c>
      <c r="I44" s="17" t="s">
        <v>1146</v>
      </c>
      <c r="J44" s="18" t="s">
        <v>1394</v>
      </c>
      <c r="K44" s="18" t="s">
        <v>1395</v>
      </c>
      <c r="L44" s="18" t="s">
        <v>1339</v>
      </c>
      <c r="M44" s="18" t="s">
        <v>1339</v>
      </c>
      <c r="N44" s="18" t="s">
        <v>1340</v>
      </c>
      <c r="O44" s="19" t="str">
        <f>IF(N44="","",VLOOKUP(N44,Sheet1!$B$3:$C$7,2,0))</f>
        <v>休棟等</v>
      </c>
      <c r="P44" s="18" t="s">
        <v>1340</v>
      </c>
      <c r="Q44" s="19" t="str">
        <f>IF(P44="","",VLOOKUP(P44,Sheet1!$B$3:$C$7,2,0))</f>
        <v>休棟等</v>
      </c>
      <c r="R44" s="18" t="s">
        <v>1340</v>
      </c>
      <c r="S44" s="25" t="str">
        <f t="shared" si="0"/>
        <v/>
      </c>
      <c r="T44" s="26" t="str">
        <f t="shared" si="1"/>
        <v/>
      </c>
      <c r="U44" s="26" t="str">
        <f t="shared" si="2"/>
        <v/>
      </c>
      <c r="V44" s="26" t="str">
        <f t="shared" si="3"/>
        <v/>
      </c>
      <c r="W44" s="26" t="str">
        <f t="shared" si="4"/>
        <v/>
      </c>
      <c r="X44" s="26" t="str">
        <f t="shared" si="5"/>
        <v/>
      </c>
      <c r="Y44" s="27" t="str">
        <f t="shared" si="6"/>
        <v>○</v>
      </c>
      <c r="Z44" s="28" t="s">
        <v>1341</v>
      </c>
      <c r="AA44" s="28" t="s">
        <v>96</v>
      </c>
      <c r="AB44" s="28" t="s">
        <v>96</v>
      </c>
      <c r="AC44" s="28" t="s">
        <v>96</v>
      </c>
      <c r="AD44" s="28" t="s">
        <v>96</v>
      </c>
      <c r="AE44" s="23" t="str">
        <f t="shared" si="7"/>
        <v>休棟中等</v>
      </c>
      <c r="AF44" s="34">
        <v>8</v>
      </c>
      <c r="AG44" s="34">
        <v>0</v>
      </c>
      <c r="AH44" s="34">
        <v>8</v>
      </c>
      <c r="AI44" s="34">
        <v>8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5">
        <v>0</v>
      </c>
      <c r="AT44" s="35">
        <v>0</v>
      </c>
      <c r="AU44" s="35">
        <v>0</v>
      </c>
      <c r="AV44" s="34">
        <v>8</v>
      </c>
      <c r="AW44" s="35">
        <v>0</v>
      </c>
      <c r="AX44" s="35">
        <v>0</v>
      </c>
      <c r="AY44" s="36">
        <v>0</v>
      </c>
      <c r="AZ44" s="38" t="s">
        <v>96</v>
      </c>
      <c r="BA44" s="30" t="str">
        <f t="shared" si="8"/>
        <v/>
      </c>
      <c r="BB44" s="35">
        <v>0</v>
      </c>
      <c r="BC44" s="35">
        <v>0</v>
      </c>
      <c r="BD44" s="35">
        <v>0</v>
      </c>
      <c r="BE44" s="35"/>
      <c r="BF44" s="35"/>
      <c r="BG44" s="35">
        <v>0</v>
      </c>
      <c r="BH44" s="35"/>
      <c r="BI44" s="35"/>
      <c r="BJ44" s="35">
        <v>0</v>
      </c>
    </row>
    <row r="45" spans="2:62" outlineLevel="2">
      <c r="B45" s="17"/>
      <c r="C45" s="17"/>
      <c r="D45" s="17"/>
      <c r="E45" s="24"/>
      <c r="F45" s="24"/>
      <c r="G45" s="22"/>
      <c r="H45" s="64" t="s">
        <v>2239</v>
      </c>
      <c r="I45" s="17"/>
      <c r="J45" s="18"/>
      <c r="K45" s="18"/>
      <c r="L45" s="18"/>
      <c r="M45" s="18"/>
      <c r="N45" s="18"/>
      <c r="O45" s="19"/>
      <c r="P45" s="18"/>
      <c r="Q45" s="19"/>
      <c r="R45" s="18"/>
      <c r="S45" s="25"/>
      <c r="T45" s="26"/>
      <c r="U45" s="26"/>
      <c r="V45" s="26"/>
      <c r="W45" s="26"/>
      <c r="X45" s="26"/>
      <c r="Y45" s="27"/>
      <c r="Z45" s="28"/>
      <c r="AA45" s="28"/>
      <c r="AB45" s="28"/>
      <c r="AC45" s="28"/>
      <c r="AD45" s="28"/>
      <c r="AE45" s="23"/>
      <c r="AF45" s="34">
        <f t="shared" ref="AF45:AV45" si="10">SUBTOTAL(9,AF26:AF44)</f>
        <v>206</v>
      </c>
      <c r="AG45" s="34">
        <f t="shared" si="10"/>
        <v>155</v>
      </c>
      <c r="AH45" s="34">
        <f t="shared" si="10"/>
        <v>38</v>
      </c>
      <c r="AI45" s="34">
        <f t="shared" si="10"/>
        <v>47</v>
      </c>
      <c r="AJ45" s="34">
        <f t="shared" si="10"/>
        <v>41</v>
      </c>
      <c r="AK45" s="34">
        <f t="shared" si="10"/>
        <v>34</v>
      </c>
      <c r="AL45" s="34">
        <f t="shared" si="10"/>
        <v>7</v>
      </c>
      <c r="AM45" s="34">
        <f t="shared" si="10"/>
        <v>41</v>
      </c>
      <c r="AN45" s="34">
        <f t="shared" si="10"/>
        <v>34</v>
      </c>
      <c r="AO45" s="34">
        <f t="shared" si="10"/>
        <v>7</v>
      </c>
      <c r="AP45" s="34">
        <f t="shared" si="10"/>
        <v>0</v>
      </c>
      <c r="AQ45" s="34">
        <f t="shared" si="10"/>
        <v>0</v>
      </c>
      <c r="AR45" s="34">
        <f t="shared" si="10"/>
        <v>0</v>
      </c>
      <c r="AS45" s="35">
        <f t="shared" si="10"/>
        <v>179</v>
      </c>
      <c r="AT45" s="35">
        <f t="shared" si="10"/>
        <v>41</v>
      </c>
      <c r="AU45" s="35">
        <f t="shared" si="10"/>
        <v>0</v>
      </c>
      <c r="AV45" s="34">
        <f t="shared" si="10"/>
        <v>27</v>
      </c>
      <c r="AW45" s="35"/>
      <c r="AX45" s="35"/>
      <c r="AY45" s="36"/>
      <c r="AZ45" s="38"/>
      <c r="BA45" s="30"/>
      <c r="BB45" s="35"/>
      <c r="BC45" s="35"/>
      <c r="BD45" s="35"/>
      <c r="BE45" s="35"/>
      <c r="BF45" s="35"/>
      <c r="BG45" s="35"/>
      <c r="BH45" s="35"/>
      <c r="BI45" s="35"/>
      <c r="BJ45" s="35">
        <f>SUBTOTAL(9,BJ26:BJ44)</f>
        <v>92</v>
      </c>
    </row>
    <row r="46" spans="2:62" outlineLevel="3">
      <c r="B46" s="17">
        <v>14028352</v>
      </c>
      <c r="C46" s="17" t="s">
        <v>91</v>
      </c>
      <c r="D46" s="17" t="s">
        <v>92</v>
      </c>
      <c r="E46" s="24">
        <v>4001</v>
      </c>
      <c r="F46" s="24" t="s">
        <v>93</v>
      </c>
      <c r="G46" s="22">
        <v>40133</v>
      </c>
      <c r="H46" s="22" t="s">
        <v>94</v>
      </c>
      <c r="I46" s="17" t="s">
        <v>95</v>
      </c>
      <c r="J46" s="18" t="s">
        <v>1396</v>
      </c>
      <c r="K46" s="18" t="s">
        <v>1397</v>
      </c>
      <c r="L46" s="18" t="s">
        <v>1345</v>
      </c>
      <c r="M46" s="18" t="s">
        <v>1345</v>
      </c>
      <c r="N46" s="18" t="s">
        <v>1339</v>
      </c>
      <c r="O46" s="19" t="str">
        <f>IF(N46="","",VLOOKUP(N46,Sheet1!$B$3:$C$7,2,0))</f>
        <v>急性期</v>
      </c>
      <c r="P46" s="18" t="s">
        <v>1339</v>
      </c>
      <c r="Q46" s="19" t="str">
        <f>IF(P46="","",VLOOKUP(P46,Sheet1!$B$3:$C$7,2,0))</f>
        <v>急性期</v>
      </c>
      <c r="R46" s="18" t="s">
        <v>1339</v>
      </c>
      <c r="S46" s="25" t="str">
        <f t="shared" si="0"/>
        <v/>
      </c>
      <c r="T46" s="26" t="str">
        <f t="shared" si="1"/>
        <v>○</v>
      </c>
      <c r="U46" s="26" t="str">
        <f t="shared" si="2"/>
        <v>○</v>
      </c>
      <c r="V46" s="26" t="str">
        <f t="shared" si="3"/>
        <v/>
      </c>
      <c r="W46" s="26" t="str">
        <f t="shared" si="4"/>
        <v/>
      </c>
      <c r="X46" s="26" t="str">
        <f t="shared" si="5"/>
        <v/>
      </c>
      <c r="Y46" s="27" t="str">
        <f t="shared" si="6"/>
        <v/>
      </c>
      <c r="Z46" s="28" t="s">
        <v>1339</v>
      </c>
      <c r="AA46" s="28" t="s">
        <v>1342</v>
      </c>
      <c r="AB46" s="28" t="s">
        <v>96</v>
      </c>
      <c r="AC46" s="28" t="s">
        <v>96</v>
      </c>
      <c r="AD46" s="28" t="s">
        <v>96</v>
      </c>
      <c r="AE46" s="23" t="str">
        <f t="shared" si="7"/>
        <v>急性期</v>
      </c>
      <c r="AF46" s="34">
        <v>19</v>
      </c>
      <c r="AG46" s="34">
        <v>19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5"/>
      <c r="AT46" s="35"/>
      <c r="AU46" s="35"/>
      <c r="AV46" s="34">
        <v>19</v>
      </c>
      <c r="AW46" s="35">
        <v>446</v>
      </c>
      <c r="AX46" s="35"/>
      <c r="AY46" s="36"/>
      <c r="AZ46" s="38" t="s">
        <v>96</v>
      </c>
      <c r="BA46" s="30" t="str">
        <f t="shared" si="8"/>
        <v/>
      </c>
      <c r="BB46" s="35"/>
      <c r="BC46" s="35"/>
      <c r="BD46" s="35">
        <v>0</v>
      </c>
      <c r="BE46" s="35"/>
      <c r="BF46" s="35"/>
      <c r="BG46" s="35">
        <v>0</v>
      </c>
      <c r="BH46" s="35"/>
      <c r="BI46" s="35"/>
      <c r="BJ46" s="35"/>
    </row>
    <row r="47" spans="2:62" outlineLevel="3">
      <c r="B47" s="17">
        <v>24028023</v>
      </c>
      <c r="C47" s="17" t="s">
        <v>144</v>
      </c>
      <c r="D47" s="17" t="s">
        <v>92</v>
      </c>
      <c r="E47" s="24">
        <v>4001</v>
      </c>
      <c r="F47" s="49" t="s">
        <v>93</v>
      </c>
      <c r="G47" s="49">
        <v>40133</v>
      </c>
      <c r="H47" s="49" t="s">
        <v>94</v>
      </c>
      <c r="I47" s="48" t="s">
        <v>145</v>
      </c>
      <c r="J47" s="50" t="s">
        <v>1398</v>
      </c>
      <c r="K47" s="50" t="s">
        <v>1399</v>
      </c>
      <c r="L47" s="50" t="s">
        <v>1345</v>
      </c>
      <c r="M47" s="50" t="s">
        <v>1345</v>
      </c>
      <c r="N47" s="50" t="s">
        <v>96</v>
      </c>
      <c r="O47" s="51" t="str">
        <f>IF(N47="","",VLOOKUP(N47,Sheet1!$B$3:$C$7,2,0))</f>
        <v/>
      </c>
      <c r="P47" s="50" t="s">
        <v>96</v>
      </c>
      <c r="Q47" s="51" t="str">
        <f>IF(P47="","",VLOOKUP(P47,Sheet1!$B$3:$C$7,2,0))</f>
        <v/>
      </c>
      <c r="R47" s="50" t="s">
        <v>96</v>
      </c>
      <c r="S47" s="52" t="str">
        <f t="shared" si="0"/>
        <v/>
      </c>
      <c r="T47" s="53" t="str">
        <f t="shared" si="1"/>
        <v/>
      </c>
      <c r="U47" s="53" t="str">
        <f t="shared" si="2"/>
        <v/>
      </c>
      <c r="V47" s="53" t="str">
        <f t="shared" si="3"/>
        <v/>
      </c>
      <c r="W47" s="53" t="str">
        <f t="shared" si="4"/>
        <v/>
      </c>
      <c r="X47" s="53" t="str">
        <f t="shared" si="5"/>
        <v>○</v>
      </c>
      <c r="Y47" s="54" t="str">
        <f t="shared" si="6"/>
        <v/>
      </c>
      <c r="Z47" s="55" t="s">
        <v>1400</v>
      </c>
      <c r="AA47" s="55" t="s">
        <v>96</v>
      </c>
      <c r="AB47" s="55" t="s">
        <v>96</v>
      </c>
      <c r="AC47" s="55" t="s">
        <v>96</v>
      </c>
      <c r="AD47" s="55" t="s">
        <v>96</v>
      </c>
      <c r="AE47" s="56" t="str">
        <f t="shared" si="7"/>
        <v>無回答</v>
      </c>
      <c r="AF47" s="57">
        <v>19</v>
      </c>
      <c r="AG47" s="57">
        <v>19</v>
      </c>
      <c r="AH47" s="57"/>
      <c r="AI47" s="57"/>
      <c r="AJ47" s="57"/>
      <c r="AK47" s="57">
        <v>0</v>
      </c>
      <c r="AL47" s="57"/>
      <c r="AM47" s="57"/>
      <c r="AN47" s="57">
        <v>0</v>
      </c>
      <c r="AO47" s="57"/>
      <c r="AP47" s="57">
        <v>0</v>
      </c>
      <c r="AQ47" s="57">
        <v>0</v>
      </c>
      <c r="AR47" s="57">
        <v>0</v>
      </c>
      <c r="AS47" s="58">
        <v>19</v>
      </c>
      <c r="AT47" s="58">
        <v>0</v>
      </c>
      <c r="AU47" s="58">
        <v>0</v>
      </c>
      <c r="AV47" s="57">
        <v>0</v>
      </c>
      <c r="AW47" s="58">
        <v>834</v>
      </c>
      <c r="AX47" s="58"/>
      <c r="AY47" s="59"/>
      <c r="AZ47" s="60" t="s">
        <v>96</v>
      </c>
      <c r="BA47" s="61" t="str">
        <f t="shared" si="8"/>
        <v/>
      </c>
      <c r="BB47" s="58"/>
      <c r="BC47" s="58"/>
      <c r="BD47" s="58">
        <v>0</v>
      </c>
      <c r="BE47" s="58"/>
      <c r="BF47" s="58"/>
      <c r="BG47" s="58">
        <v>0</v>
      </c>
      <c r="BH47" s="58"/>
      <c r="BI47" s="58"/>
      <c r="BJ47" s="58">
        <v>34</v>
      </c>
    </row>
    <row r="48" spans="2:62" outlineLevel="3">
      <c r="B48" s="17">
        <v>24028088</v>
      </c>
      <c r="C48" s="17" t="s">
        <v>243</v>
      </c>
      <c r="D48" s="17" t="s">
        <v>92</v>
      </c>
      <c r="E48" s="24">
        <v>4001</v>
      </c>
      <c r="F48" s="24" t="s">
        <v>93</v>
      </c>
      <c r="G48" s="22">
        <v>40133</v>
      </c>
      <c r="H48" s="22" t="s">
        <v>94</v>
      </c>
      <c r="I48" s="17" t="s">
        <v>244</v>
      </c>
      <c r="J48" s="18" t="s">
        <v>1401</v>
      </c>
      <c r="K48" s="18" t="s">
        <v>1402</v>
      </c>
      <c r="L48" s="18" t="s">
        <v>1345</v>
      </c>
      <c r="M48" s="18" t="s">
        <v>1345</v>
      </c>
      <c r="N48" s="18" t="s">
        <v>1339</v>
      </c>
      <c r="O48" s="19" t="str">
        <f>IF(N48="","",VLOOKUP(N48,Sheet1!$B$3:$C$7,2,0))</f>
        <v>急性期</v>
      </c>
      <c r="P48" s="18" t="s">
        <v>1339</v>
      </c>
      <c r="Q48" s="19" t="str">
        <f>IF(P48="","",VLOOKUP(P48,Sheet1!$B$3:$C$7,2,0))</f>
        <v>急性期</v>
      </c>
      <c r="R48" s="18" t="s">
        <v>96</v>
      </c>
      <c r="S48" s="25" t="str">
        <f t="shared" si="0"/>
        <v/>
      </c>
      <c r="T48" s="26" t="str">
        <f t="shared" si="1"/>
        <v>○</v>
      </c>
      <c r="U48" s="26" t="str">
        <f t="shared" si="2"/>
        <v/>
      </c>
      <c r="V48" s="26" t="str">
        <f t="shared" si="3"/>
        <v/>
      </c>
      <c r="W48" s="26" t="str">
        <f t="shared" si="4"/>
        <v/>
      </c>
      <c r="X48" s="26" t="str">
        <f t="shared" si="5"/>
        <v/>
      </c>
      <c r="Y48" s="27" t="str">
        <f t="shared" si="6"/>
        <v/>
      </c>
      <c r="Z48" s="28" t="s">
        <v>1339</v>
      </c>
      <c r="AA48" s="28" t="s">
        <v>96</v>
      </c>
      <c r="AB48" s="28" t="s">
        <v>96</v>
      </c>
      <c r="AC48" s="28" t="s">
        <v>96</v>
      </c>
      <c r="AD48" s="28" t="s">
        <v>96</v>
      </c>
      <c r="AE48" s="23" t="str">
        <f t="shared" si="7"/>
        <v>急性期</v>
      </c>
      <c r="AF48" s="34">
        <v>10</v>
      </c>
      <c r="AG48" s="34">
        <v>10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5"/>
      <c r="AT48" s="35"/>
      <c r="AU48" s="35"/>
      <c r="AV48" s="34">
        <v>10</v>
      </c>
      <c r="AW48" s="35">
        <v>504</v>
      </c>
      <c r="AX48" s="35"/>
      <c r="AY48" s="36"/>
      <c r="AZ48" s="38" t="s">
        <v>96</v>
      </c>
      <c r="BA48" s="30" t="str">
        <f t="shared" si="8"/>
        <v/>
      </c>
      <c r="BB48" s="35"/>
      <c r="BC48" s="35"/>
      <c r="BD48" s="35">
        <v>0</v>
      </c>
      <c r="BE48" s="35"/>
      <c r="BF48" s="35"/>
      <c r="BG48" s="35">
        <v>0</v>
      </c>
      <c r="BH48" s="35"/>
      <c r="BI48" s="35"/>
      <c r="BJ48" s="35"/>
    </row>
    <row r="49" spans="2:62" outlineLevel="3">
      <c r="B49" s="17">
        <v>24028176</v>
      </c>
      <c r="C49" s="17" t="s">
        <v>364</v>
      </c>
      <c r="D49" s="17" t="s">
        <v>92</v>
      </c>
      <c r="E49" s="24">
        <v>4001</v>
      </c>
      <c r="F49" s="24" t="s">
        <v>93</v>
      </c>
      <c r="G49" s="22">
        <v>40133</v>
      </c>
      <c r="H49" s="22" t="s">
        <v>94</v>
      </c>
      <c r="I49" s="17" t="s">
        <v>365</v>
      </c>
      <c r="J49" s="18" t="s">
        <v>1403</v>
      </c>
      <c r="K49" s="18" t="s">
        <v>1404</v>
      </c>
      <c r="L49" s="18" t="s">
        <v>1339</v>
      </c>
      <c r="M49" s="18" t="s">
        <v>1339</v>
      </c>
      <c r="N49" s="18" t="s">
        <v>1340</v>
      </c>
      <c r="O49" s="19" t="str">
        <f>IF(N49="","",VLOOKUP(N49,Sheet1!$B$3:$C$7,2,0))</f>
        <v>休棟等</v>
      </c>
      <c r="P49" s="18" t="s">
        <v>1340</v>
      </c>
      <c r="Q49" s="19" t="str">
        <f>IF(P49="","",VLOOKUP(P49,Sheet1!$B$3:$C$7,2,0))</f>
        <v>休棟等</v>
      </c>
      <c r="R49" s="18" t="s">
        <v>1340</v>
      </c>
      <c r="S49" s="25" t="str">
        <f t="shared" si="0"/>
        <v/>
      </c>
      <c r="T49" s="26" t="str">
        <f t="shared" si="1"/>
        <v/>
      </c>
      <c r="U49" s="26" t="str">
        <f t="shared" si="2"/>
        <v/>
      </c>
      <c r="V49" s="26" t="str">
        <f t="shared" si="3"/>
        <v/>
      </c>
      <c r="W49" s="26" t="str">
        <f t="shared" si="4"/>
        <v/>
      </c>
      <c r="X49" s="26" t="str">
        <f t="shared" si="5"/>
        <v/>
      </c>
      <c r="Y49" s="27" t="str">
        <f t="shared" si="6"/>
        <v>○</v>
      </c>
      <c r="Z49" s="28" t="s">
        <v>1341</v>
      </c>
      <c r="AA49" s="28" t="s">
        <v>96</v>
      </c>
      <c r="AB49" s="28" t="s">
        <v>96</v>
      </c>
      <c r="AC49" s="28" t="s">
        <v>96</v>
      </c>
      <c r="AD49" s="28" t="s">
        <v>96</v>
      </c>
      <c r="AE49" s="23" t="str">
        <f t="shared" si="7"/>
        <v>休棟中等</v>
      </c>
      <c r="AF49" s="34">
        <v>2</v>
      </c>
      <c r="AG49" s="34">
        <v>0</v>
      </c>
      <c r="AH49" s="34">
        <v>2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5"/>
      <c r="AT49" s="35"/>
      <c r="AU49" s="35"/>
      <c r="AV49" s="34">
        <v>2</v>
      </c>
      <c r="AW49" s="35">
        <v>0</v>
      </c>
      <c r="AX49" s="35">
        <v>0</v>
      </c>
      <c r="AY49" s="36">
        <v>0</v>
      </c>
      <c r="AZ49" s="38" t="s">
        <v>1339</v>
      </c>
      <c r="BA49" s="30" t="str">
        <f t="shared" si="8"/>
        <v/>
      </c>
      <c r="BB49" s="35">
        <v>0</v>
      </c>
      <c r="BC49" s="35">
        <v>0</v>
      </c>
      <c r="BD49" s="35">
        <v>0</v>
      </c>
      <c r="BE49" s="35"/>
      <c r="BF49" s="35"/>
      <c r="BG49" s="35">
        <v>0</v>
      </c>
      <c r="BH49" s="35"/>
      <c r="BI49" s="35"/>
      <c r="BJ49" s="35">
        <v>0</v>
      </c>
    </row>
    <row r="50" spans="2:62" outlineLevel="3">
      <c r="B50" s="17">
        <v>24028188</v>
      </c>
      <c r="C50" s="17" t="s">
        <v>379</v>
      </c>
      <c r="D50" s="17" t="s">
        <v>92</v>
      </c>
      <c r="E50" s="24">
        <v>4001</v>
      </c>
      <c r="F50" s="24" t="s">
        <v>93</v>
      </c>
      <c r="G50" s="22">
        <v>40133</v>
      </c>
      <c r="H50" s="22" t="s">
        <v>94</v>
      </c>
      <c r="I50" s="17" t="s">
        <v>380</v>
      </c>
      <c r="J50" s="18" t="s">
        <v>1405</v>
      </c>
      <c r="K50" s="18" t="s">
        <v>1406</v>
      </c>
      <c r="L50" s="18" t="s">
        <v>1345</v>
      </c>
      <c r="M50" s="18" t="s">
        <v>1345</v>
      </c>
      <c r="N50" s="18" t="s">
        <v>1342</v>
      </c>
      <c r="O50" s="19" t="str">
        <f>IF(N50="","",VLOOKUP(N50,Sheet1!$B$3:$C$7,2,0))</f>
        <v>回復期</v>
      </c>
      <c r="P50" s="18" t="s">
        <v>1342</v>
      </c>
      <c r="Q50" s="19" t="str">
        <f>IF(P50="","",VLOOKUP(P50,Sheet1!$B$3:$C$7,2,0))</f>
        <v>回復期</v>
      </c>
      <c r="R50" s="18" t="s">
        <v>96</v>
      </c>
      <c r="S50" s="25" t="str">
        <f t="shared" si="0"/>
        <v>○</v>
      </c>
      <c r="T50" s="26" t="str">
        <f t="shared" si="1"/>
        <v>○</v>
      </c>
      <c r="U50" s="26" t="str">
        <f t="shared" si="2"/>
        <v>○</v>
      </c>
      <c r="V50" s="26" t="str">
        <f t="shared" si="3"/>
        <v>○</v>
      </c>
      <c r="W50" s="26" t="str">
        <f t="shared" si="4"/>
        <v>○</v>
      </c>
      <c r="X50" s="26" t="str">
        <f t="shared" si="5"/>
        <v/>
      </c>
      <c r="Y50" s="27" t="str">
        <f t="shared" si="6"/>
        <v/>
      </c>
      <c r="Z50" s="28" t="s">
        <v>1345</v>
      </c>
      <c r="AA50" s="28" t="s">
        <v>1339</v>
      </c>
      <c r="AB50" s="28" t="s">
        <v>1342</v>
      </c>
      <c r="AC50" s="28" t="s">
        <v>1346</v>
      </c>
      <c r="AD50" s="28" t="s">
        <v>1340</v>
      </c>
      <c r="AE50" s="23" t="str">
        <f t="shared" si="7"/>
        <v>回復期</v>
      </c>
      <c r="AF50" s="34">
        <v>19</v>
      </c>
      <c r="AG50" s="34">
        <v>19</v>
      </c>
      <c r="AH50" s="34">
        <v>0</v>
      </c>
      <c r="AI50" s="34">
        <v>5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5">
        <v>19</v>
      </c>
      <c r="AT50" s="34">
        <v>0</v>
      </c>
      <c r="AU50" s="34">
        <v>0</v>
      </c>
      <c r="AV50" s="34">
        <v>0</v>
      </c>
      <c r="AW50" s="35">
        <v>175</v>
      </c>
      <c r="AX50" s="35">
        <v>63</v>
      </c>
      <c r="AY50" s="36">
        <v>8.9</v>
      </c>
      <c r="AZ50" s="38" t="s">
        <v>1345</v>
      </c>
      <c r="BA50" s="30" t="str">
        <f t="shared" si="8"/>
        <v>○</v>
      </c>
      <c r="BB50" s="35">
        <v>18</v>
      </c>
      <c r="BC50" s="35">
        <v>671</v>
      </c>
      <c r="BD50" s="35">
        <v>6</v>
      </c>
      <c r="BE50" s="35">
        <v>2</v>
      </c>
      <c r="BF50" s="35">
        <v>4</v>
      </c>
      <c r="BG50" s="35">
        <v>3</v>
      </c>
      <c r="BH50" s="35">
        <v>3</v>
      </c>
      <c r="BI50" s="35">
        <v>0</v>
      </c>
      <c r="BJ50" s="35">
        <v>0</v>
      </c>
    </row>
    <row r="51" spans="2:62" outlineLevel="3">
      <c r="B51" s="17">
        <v>24028243</v>
      </c>
      <c r="C51" s="17" t="s">
        <v>446</v>
      </c>
      <c r="D51" s="17" t="s">
        <v>92</v>
      </c>
      <c r="E51" s="24">
        <v>4001</v>
      </c>
      <c r="F51" s="24" t="s">
        <v>93</v>
      </c>
      <c r="G51" s="22">
        <v>40133</v>
      </c>
      <c r="H51" s="22" t="s">
        <v>94</v>
      </c>
      <c r="I51" s="17" t="s">
        <v>447</v>
      </c>
      <c r="J51" s="19" t="s">
        <v>1407</v>
      </c>
      <c r="K51" s="19" t="s">
        <v>1408</v>
      </c>
      <c r="L51" s="19" t="s">
        <v>1345</v>
      </c>
      <c r="M51" s="19" t="s">
        <v>1345</v>
      </c>
      <c r="N51" s="19" t="s">
        <v>1339</v>
      </c>
      <c r="O51" s="19" t="str">
        <f>IF(N51="","",VLOOKUP(N51,Sheet1!$B$3:$C$7,2,0))</f>
        <v>急性期</v>
      </c>
      <c r="P51" s="19" t="s">
        <v>1339</v>
      </c>
      <c r="Q51" s="19" t="str">
        <f>IF(P51="","",VLOOKUP(P51,Sheet1!$B$3:$C$7,2,0))</f>
        <v>急性期</v>
      </c>
      <c r="R51" s="19" t="s">
        <v>96</v>
      </c>
      <c r="S51" s="25" t="str">
        <f t="shared" si="0"/>
        <v/>
      </c>
      <c r="T51" s="26" t="str">
        <f t="shared" si="1"/>
        <v/>
      </c>
      <c r="U51" s="26" t="str">
        <f t="shared" si="2"/>
        <v/>
      </c>
      <c r="V51" s="26" t="str">
        <f t="shared" si="3"/>
        <v/>
      </c>
      <c r="W51" s="26" t="str">
        <f t="shared" si="4"/>
        <v/>
      </c>
      <c r="X51" s="26" t="str">
        <f t="shared" si="5"/>
        <v>○</v>
      </c>
      <c r="Y51" s="27" t="str">
        <f t="shared" si="6"/>
        <v/>
      </c>
      <c r="Z51" s="29" t="s">
        <v>1400</v>
      </c>
      <c r="AA51" s="29" t="s">
        <v>96</v>
      </c>
      <c r="AB51" s="29" t="s">
        <v>96</v>
      </c>
      <c r="AC51" s="29" t="s">
        <v>96</v>
      </c>
      <c r="AD51" s="29" t="s">
        <v>96</v>
      </c>
      <c r="AE51" s="23" t="str">
        <f t="shared" si="7"/>
        <v>急性期</v>
      </c>
      <c r="AF51" s="34">
        <v>5</v>
      </c>
      <c r="AG51" s="34">
        <v>4</v>
      </c>
      <c r="AH51" s="34">
        <v>1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5">
        <v>5</v>
      </c>
      <c r="AT51" s="34">
        <v>0</v>
      </c>
      <c r="AU51" s="34">
        <v>0</v>
      </c>
      <c r="AV51" s="34">
        <v>0</v>
      </c>
      <c r="AW51" s="35">
        <v>103</v>
      </c>
      <c r="AX51" s="35"/>
      <c r="AY51" s="36"/>
      <c r="AZ51" s="37" t="s">
        <v>1339</v>
      </c>
      <c r="BA51" s="30" t="str">
        <f t="shared" si="8"/>
        <v/>
      </c>
      <c r="BB51" s="35">
        <v>0</v>
      </c>
      <c r="BC51" s="35">
        <v>0</v>
      </c>
      <c r="BD51" s="35">
        <v>0</v>
      </c>
      <c r="BE51" s="35">
        <v>0</v>
      </c>
      <c r="BF51" s="35">
        <v>0</v>
      </c>
      <c r="BG51" s="35">
        <v>0</v>
      </c>
      <c r="BH51" s="35">
        <v>0</v>
      </c>
      <c r="BI51" s="35">
        <v>0</v>
      </c>
      <c r="BJ51" s="35">
        <v>0</v>
      </c>
    </row>
    <row r="52" spans="2:62" outlineLevel="3">
      <c r="B52" s="17">
        <v>24028289</v>
      </c>
      <c r="C52" s="17" t="s">
        <v>492</v>
      </c>
      <c r="D52" s="17" t="s">
        <v>92</v>
      </c>
      <c r="E52" s="24">
        <v>4001</v>
      </c>
      <c r="F52" s="24" t="s">
        <v>93</v>
      </c>
      <c r="G52" s="22">
        <v>40133</v>
      </c>
      <c r="H52" s="22" t="s">
        <v>94</v>
      </c>
      <c r="I52" s="17" t="s">
        <v>493</v>
      </c>
      <c r="J52" s="18" t="s">
        <v>494</v>
      </c>
      <c r="K52" s="18" t="s">
        <v>495</v>
      </c>
      <c r="L52" s="18" t="s">
        <v>165</v>
      </c>
      <c r="M52" s="18" t="s">
        <v>165</v>
      </c>
      <c r="N52" s="18" t="s">
        <v>166</v>
      </c>
      <c r="O52" s="19" t="str">
        <f>IF(N52="","",VLOOKUP(N52,Sheet1!$B$3:$C$7,2,0))</f>
        <v>急性期</v>
      </c>
      <c r="P52" s="18" t="s">
        <v>166</v>
      </c>
      <c r="Q52" s="19" t="str">
        <f>IF(P52="","",VLOOKUP(P52,Sheet1!$B$3:$C$7,2,0))</f>
        <v>急性期</v>
      </c>
      <c r="R52" s="18" t="s">
        <v>96</v>
      </c>
      <c r="S52" s="25" t="str">
        <f t="shared" si="0"/>
        <v/>
      </c>
      <c r="T52" s="26" t="str">
        <f t="shared" si="1"/>
        <v>○</v>
      </c>
      <c r="U52" s="26" t="str">
        <f t="shared" si="2"/>
        <v/>
      </c>
      <c r="V52" s="26" t="str">
        <f t="shared" si="3"/>
        <v/>
      </c>
      <c r="W52" s="26" t="str">
        <f t="shared" si="4"/>
        <v/>
      </c>
      <c r="X52" s="26" t="str">
        <f t="shared" si="5"/>
        <v/>
      </c>
      <c r="Y52" s="27" t="str">
        <f t="shared" si="6"/>
        <v/>
      </c>
      <c r="Z52" s="28" t="s">
        <v>166</v>
      </c>
      <c r="AA52" s="28" t="s">
        <v>96</v>
      </c>
      <c r="AB52" s="28" t="s">
        <v>96</v>
      </c>
      <c r="AC52" s="28" t="s">
        <v>96</v>
      </c>
      <c r="AD52" s="28" t="s">
        <v>96</v>
      </c>
      <c r="AE52" s="23" t="str">
        <f t="shared" si="7"/>
        <v>急性期</v>
      </c>
      <c r="AF52" s="34">
        <v>13</v>
      </c>
      <c r="AG52" s="34">
        <v>8</v>
      </c>
      <c r="AH52" s="34">
        <v>5</v>
      </c>
      <c r="AI52" s="34">
        <v>1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5"/>
      <c r="AT52" s="35"/>
      <c r="AU52" s="35"/>
      <c r="AV52" s="34">
        <v>13</v>
      </c>
      <c r="AW52" s="35">
        <v>67</v>
      </c>
      <c r="AX52" s="35"/>
      <c r="AY52" s="36"/>
      <c r="AZ52" s="38" t="s">
        <v>96</v>
      </c>
      <c r="BA52" s="30" t="str">
        <f t="shared" si="8"/>
        <v/>
      </c>
      <c r="BB52" s="35"/>
      <c r="BC52" s="35"/>
      <c r="BD52" s="35">
        <v>0</v>
      </c>
      <c r="BE52" s="35"/>
      <c r="BF52" s="35"/>
      <c r="BG52" s="35">
        <v>0</v>
      </c>
      <c r="BH52" s="35"/>
      <c r="BI52" s="35"/>
      <c r="BJ52" s="35"/>
    </row>
    <row r="53" spans="2:62" outlineLevel="3">
      <c r="B53" s="17">
        <v>24028295</v>
      </c>
      <c r="C53" s="17" t="s">
        <v>498</v>
      </c>
      <c r="D53" s="17" t="s">
        <v>92</v>
      </c>
      <c r="E53" s="24">
        <v>4001</v>
      </c>
      <c r="F53" s="24" t="s">
        <v>93</v>
      </c>
      <c r="G53" s="22">
        <v>40133</v>
      </c>
      <c r="H53" s="22" t="s">
        <v>94</v>
      </c>
      <c r="I53" s="17" t="s">
        <v>499</v>
      </c>
      <c r="J53" s="18" t="s">
        <v>1409</v>
      </c>
      <c r="K53" s="18" t="s">
        <v>1410</v>
      </c>
      <c r="L53" s="18" t="s">
        <v>1345</v>
      </c>
      <c r="M53" s="18" t="s">
        <v>1345</v>
      </c>
      <c r="N53" s="18" t="s">
        <v>1339</v>
      </c>
      <c r="O53" s="19" t="str">
        <f>IF(N53="","",VLOOKUP(N53,Sheet1!$B$3:$C$7,2,0))</f>
        <v>急性期</v>
      </c>
      <c r="P53" s="18" t="s">
        <v>1339</v>
      </c>
      <c r="Q53" s="19" t="str">
        <f>IF(P53="","",VLOOKUP(P53,Sheet1!$B$3:$C$7,2,0))</f>
        <v>急性期</v>
      </c>
      <c r="R53" s="18" t="s">
        <v>96</v>
      </c>
      <c r="S53" s="25" t="str">
        <f t="shared" si="0"/>
        <v/>
      </c>
      <c r="T53" s="26" t="str">
        <f t="shared" si="1"/>
        <v>○</v>
      </c>
      <c r="U53" s="26" t="str">
        <f t="shared" si="2"/>
        <v/>
      </c>
      <c r="V53" s="26" t="str">
        <f t="shared" si="3"/>
        <v/>
      </c>
      <c r="W53" s="26" t="str">
        <f t="shared" si="4"/>
        <v/>
      </c>
      <c r="X53" s="26" t="str">
        <f t="shared" si="5"/>
        <v/>
      </c>
      <c r="Y53" s="27" t="str">
        <f t="shared" si="6"/>
        <v/>
      </c>
      <c r="Z53" s="28" t="s">
        <v>1339</v>
      </c>
      <c r="AA53" s="28" t="s">
        <v>96</v>
      </c>
      <c r="AB53" s="28" t="s">
        <v>96</v>
      </c>
      <c r="AC53" s="28" t="s">
        <v>96</v>
      </c>
      <c r="AD53" s="28" t="s">
        <v>96</v>
      </c>
      <c r="AE53" s="23" t="str">
        <f t="shared" si="7"/>
        <v>急性期</v>
      </c>
      <c r="AF53" s="34">
        <v>12</v>
      </c>
      <c r="AG53" s="34">
        <v>6</v>
      </c>
      <c r="AH53" s="34">
        <v>6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5">
        <v>12</v>
      </c>
      <c r="AT53" s="34">
        <v>0</v>
      </c>
      <c r="AU53" s="34">
        <v>0</v>
      </c>
      <c r="AV53" s="34">
        <v>0</v>
      </c>
      <c r="AW53" s="35">
        <v>153</v>
      </c>
      <c r="AX53" s="35">
        <v>0</v>
      </c>
      <c r="AY53" s="36">
        <v>0</v>
      </c>
      <c r="AZ53" s="38" t="s">
        <v>1339</v>
      </c>
      <c r="BA53" s="30" t="str">
        <f t="shared" si="8"/>
        <v/>
      </c>
      <c r="BB53" s="35">
        <v>0</v>
      </c>
      <c r="BC53" s="35">
        <v>0</v>
      </c>
      <c r="BD53" s="35">
        <v>0</v>
      </c>
      <c r="BE53" s="35">
        <v>0</v>
      </c>
      <c r="BF53" s="35">
        <v>0</v>
      </c>
      <c r="BG53" s="35">
        <v>0</v>
      </c>
      <c r="BH53" s="35">
        <v>0</v>
      </c>
      <c r="BI53" s="35">
        <v>0</v>
      </c>
      <c r="BJ53" s="35">
        <v>0</v>
      </c>
    </row>
    <row r="54" spans="2:62" outlineLevel="3">
      <c r="B54" s="17">
        <v>24028310</v>
      </c>
      <c r="C54" s="17" t="s">
        <v>515</v>
      </c>
      <c r="D54" s="17" t="s">
        <v>92</v>
      </c>
      <c r="E54" s="24">
        <v>4001</v>
      </c>
      <c r="F54" s="49" t="s">
        <v>93</v>
      </c>
      <c r="G54" s="49">
        <v>40133</v>
      </c>
      <c r="H54" s="49" t="s">
        <v>94</v>
      </c>
      <c r="I54" s="48" t="s">
        <v>516</v>
      </c>
      <c r="J54" s="50" t="s">
        <v>1411</v>
      </c>
      <c r="K54" s="50" t="s">
        <v>1412</v>
      </c>
      <c r="L54" s="50" t="s">
        <v>1345</v>
      </c>
      <c r="M54" s="50" t="s">
        <v>1345</v>
      </c>
      <c r="N54" s="50" t="s">
        <v>96</v>
      </c>
      <c r="O54" s="51" t="str">
        <f>IF(N54="","",VLOOKUP(N54,Sheet1!$B$3:$C$7,2,0))</f>
        <v/>
      </c>
      <c r="P54" s="50" t="s">
        <v>96</v>
      </c>
      <c r="Q54" s="51" t="str">
        <f>IF(P54="","",VLOOKUP(P54,Sheet1!$B$3:$C$7,2,0))</f>
        <v/>
      </c>
      <c r="R54" s="50" t="s">
        <v>96</v>
      </c>
      <c r="S54" s="52" t="str">
        <f t="shared" si="0"/>
        <v/>
      </c>
      <c r="T54" s="53" t="str">
        <f t="shared" si="1"/>
        <v/>
      </c>
      <c r="U54" s="53" t="str">
        <f t="shared" si="2"/>
        <v/>
      </c>
      <c r="V54" s="53" t="str">
        <f t="shared" si="3"/>
        <v/>
      </c>
      <c r="W54" s="53" t="str">
        <f t="shared" si="4"/>
        <v/>
      </c>
      <c r="X54" s="53" t="str">
        <f t="shared" si="5"/>
        <v/>
      </c>
      <c r="Y54" s="54" t="str">
        <f t="shared" si="6"/>
        <v/>
      </c>
      <c r="Z54" s="55" t="s">
        <v>96</v>
      </c>
      <c r="AA54" s="55" t="s">
        <v>96</v>
      </c>
      <c r="AB54" s="55" t="s">
        <v>96</v>
      </c>
      <c r="AC54" s="55" t="s">
        <v>96</v>
      </c>
      <c r="AD54" s="55" t="s">
        <v>96</v>
      </c>
      <c r="AE54" s="56" t="str">
        <f t="shared" si="7"/>
        <v>無回答</v>
      </c>
      <c r="AF54" s="57">
        <v>14</v>
      </c>
      <c r="AG54" s="57">
        <v>14</v>
      </c>
      <c r="AH54" s="57">
        <v>0</v>
      </c>
      <c r="AI54" s="57">
        <v>14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S54" s="58"/>
      <c r="AT54" s="58"/>
      <c r="AU54" s="58"/>
      <c r="AV54" s="57"/>
      <c r="AW54" s="58">
        <v>571</v>
      </c>
      <c r="AX54" s="58"/>
      <c r="AY54" s="59"/>
      <c r="AZ54" s="60" t="s">
        <v>96</v>
      </c>
      <c r="BA54" s="61" t="str">
        <f t="shared" si="8"/>
        <v/>
      </c>
      <c r="BB54" s="58"/>
      <c r="BC54" s="58"/>
      <c r="BD54" s="58"/>
      <c r="BE54" s="58"/>
      <c r="BF54" s="58"/>
      <c r="BG54" s="58"/>
      <c r="BH54" s="58"/>
      <c r="BI54" s="58"/>
      <c r="BJ54" s="58"/>
    </row>
    <row r="55" spans="2:62" outlineLevel="3">
      <c r="B55" s="17">
        <v>24028383</v>
      </c>
      <c r="C55" s="17" t="s">
        <v>589</v>
      </c>
      <c r="D55" s="17" t="s">
        <v>92</v>
      </c>
      <c r="E55" s="24">
        <v>4001</v>
      </c>
      <c r="F55" s="24" t="s">
        <v>93</v>
      </c>
      <c r="G55" s="22">
        <v>40133</v>
      </c>
      <c r="H55" s="22" t="s">
        <v>94</v>
      </c>
      <c r="I55" s="17" t="s">
        <v>590</v>
      </c>
      <c r="J55" s="18" t="s">
        <v>1413</v>
      </c>
      <c r="K55" s="18" t="s">
        <v>1414</v>
      </c>
      <c r="L55" s="18" t="s">
        <v>1345</v>
      </c>
      <c r="M55" s="18" t="s">
        <v>1345</v>
      </c>
      <c r="N55" s="18" t="s">
        <v>1339</v>
      </c>
      <c r="O55" s="19" t="str">
        <f>IF(N55="","",VLOOKUP(N55,Sheet1!$B$3:$C$7,2,0))</f>
        <v>急性期</v>
      </c>
      <c r="P55" s="18" t="s">
        <v>1339</v>
      </c>
      <c r="Q55" s="19" t="str">
        <f>IF(P55="","",VLOOKUP(P55,Sheet1!$B$3:$C$7,2,0))</f>
        <v>急性期</v>
      </c>
      <c r="R55" s="18" t="s">
        <v>1339</v>
      </c>
      <c r="S55" s="25" t="str">
        <f t="shared" si="0"/>
        <v/>
      </c>
      <c r="T55" s="26" t="str">
        <f t="shared" si="1"/>
        <v>○</v>
      </c>
      <c r="U55" s="26" t="str">
        <f t="shared" si="2"/>
        <v/>
      </c>
      <c r="V55" s="26" t="str">
        <f t="shared" si="3"/>
        <v/>
      </c>
      <c r="W55" s="26" t="str">
        <f t="shared" si="4"/>
        <v/>
      </c>
      <c r="X55" s="26" t="str">
        <f t="shared" si="5"/>
        <v/>
      </c>
      <c r="Y55" s="27" t="str">
        <f t="shared" si="6"/>
        <v/>
      </c>
      <c r="Z55" s="28" t="s">
        <v>1339</v>
      </c>
      <c r="AA55" s="28" t="s">
        <v>96</v>
      </c>
      <c r="AB55" s="28" t="s">
        <v>96</v>
      </c>
      <c r="AC55" s="28" t="s">
        <v>96</v>
      </c>
      <c r="AD55" s="28" t="s">
        <v>96</v>
      </c>
      <c r="AE55" s="23" t="str">
        <f t="shared" si="7"/>
        <v>急性期</v>
      </c>
      <c r="AF55" s="34">
        <v>12</v>
      </c>
      <c r="AG55" s="34">
        <v>12</v>
      </c>
      <c r="AH55" s="34">
        <v>0</v>
      </c>
      <c r="AI55" s="34">
        <v>2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5">
        <v>12</v>
      </c>
      <c r="AT55" s="34">
        <v>0</v>
      </c>
      <c r="AU55" s="34">
        <v>0</v>
      </c>
      <c r="AV55" s="34">
        <v>0</v>
      </c>
      <c r="AW55" s="35">
        <v>1066</v>
      </c>
      <c r="AX55" s="35">
        <v>0</v>
      </c>
      <c r="AY55" s="36">
        <v>0</v>
      </c>
      <c r="AZ55" s="38" t="s">
        <v>1339</v>
      </c>
      <c r="BA55" s="30" t="str">
        <f t="shared" si="8"/>
        <v/>
      </c>
      <c r="BB55" s="35">
        <v>0</v>
      </c>
      <c r="BC55" s="35">
        <v>0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0</v>
      </c>
    </row>
    <row r="56" spans="2:62" outlineLevel="3">
      <c r="B56" s="17">
        <v>24028467</v>
      </c>
      <c r="C56" s="17" t="s">
        <v>698</v>
      </c>
      <c r="D56" s="17" t="s">
        <v>92</v>
      </c>
      <c r="E56" s="24">
        <v>4001</v>
      </c>
      <c r="F56" s="49" t="s">
        <v>93</v>
      </c>
      <c r="G56" s="49">
        <v>40133</v>
      </c>
      <c r="H56" s="49" t="s">
        <v>94</v>
      </c>
      <c r="I56" s="48" t="s">
        <v>699</v>
      </c>
      <c r="J56" s="50" t="s">
        <v>1415</v>
      </c>
      <c r="K56" s="50" t="s">
        <v>1416</v>
      </c>
      <c r="L56" s="50" t="s">
        <v>1345</v>
      </c>
      <c r="M56" s="50" t="s">
        <v>1345</v>
      </c>
      <c r="N56" s="50" t="s">
        <v>1342</v>
      </c>
      <c r="O56" s="51" t="str">
        <f>IF(N56="","",VLOOKUP(N56,Sheet1!$B$3:$C$7,2,0))</f>
        <v>回復期</v>
      </c>
      <c r="P56" s="50" t="s">
        <v>1339</v>
      </c>
      <c r="Q56" s="51" t="str">
        <f>IF(P56="","",VLOOKUP(P56,Sheet1!$B$3:$C$7,2,0))</f>
        <v>急性期</v>
      </c>
      <c r="R56" s="50" t="s">
        <v>96</v>
      </c>
      <c r="S56" s="52" t="str">
        <f t="shared" si="0"/>
        <v>○</v>
      </c>
      <c r="T56" s="53" t="str">
        <f t="shared" si="1"/>
        <v>○</v>
      </c>
      <c r="U56" s="53" t="str">
        <f t="shared" si="2"/>
        <v>○</v>
      </c>
      <c r="V56" s="53" t="str">
        <f t="shared" si="3"/>
        <v>○</v>
      </c>
      <c r="W56" s="53" t="str">
        <f t="shared" si="4"/>
        <v>○</v>
      </c>
      <c r="X56" s="53" t="str">
        <f t="shared" si="5"/>
        <v/>
      </c>
      <c r="Y56" s="54" t="str">
        <f t="shared" si="6"/>
        <v/>
      </c>
      <c r="Z56" s="55" t="s">
        <v>1345</v>
      </c>
      <c r="AA56" s="55" t="s">
        <v>1339</v>
      </c>
      <c r="AB56" s="55" t="s">
        <v>1342</v>
      </c>
      <c r="AC56" s="55" t="s">
        <v>1346</v>
      </c>
      <c r="AD56" s="55" t="s">
        <v>1340</v>
      </c>
      <c r="AE56" s="56" t="str">
        <f t="shared" si="7"/>
        <v>回復期</v>
      </c>
      <c r="AF56" s="57">
        <v>19</v>
      </c>
      <c r="AG56" s="57"/>
      <c r="AH56" s="57"/>
      <c r="AI56" s="57">
        <v>2</v>
      </c>
      <c r="AJ56" s="57"/>
      <c r="AK56" s="57"/>
      <c r="AL56" s="57"/>
      <c r="AM56" s="57"/>
      <c r="AN56" s="57"/>
      <c r="AO56" s="57"/>
      <c r="AP56" s="57"/>
      <c r="AQ56" s="57"/>
      <c r="AR56" s="57"/>
      <c r="AS56" s="58">
        <v>19</v>
      </c>
      <c r="AT56" s="58">
        <v>0</v>
      </c>
      <c r="AU56" s="58">
        <v>0</v>
      </c>
      <c r="AV56" s="57"/>
      <c r="AW56" s="58">
        <v>66</v>
      </c>
      <c r="AX56" s="58"/>
      <c r="AY56" s="59"/>
      <c r="AZ56" s="60" t="s">
        <v>1339</v>
      </c>
      <c r="BA56" s="61" t="str">
        <f t="shared" si="8"/>
        <v/>
      </c>
      <c r="BB56" s="58">
        <v>0</v>
      </c>
      <c r="BC56" s="58">
        <v>0</v>
      </c>
      <c r="BD56" s="58">
        <v>0</v>
      </c>
      <c r="BE56" s="58">
        <v>0</v>
      </c>
      <c r="BF56" s="58">
        <v>0</v>
      </c>
      <c r="BG56" s="58">
        <v>0</v>
      </c>
      <c r="BH56" s="58">
        <v>0</v>
      </c>
      <c r="BI56" s="58">
        <v>0</v>
      </c>
      <c r="BJ56" s="58"/>
    </row>
    <row r="57" spans="2:62" outlineLevel="3">
      <c r="B57" s="17">
        <v>24028525</v>
      </c>
      <c r="C57" s="17" t="s">
        <v>774</v>
      </c>
      <c r="D57" s="17" t="s">
        <v>92</v>
      </c>
      <c r="E57" s="24">
        <v>4001</v>
      </c>
      <c r="F57" s="24" t="s">
        <v>93</v>
      </c>
      <c r="G57" s="22">
        <v>40133</v>
      </c>
      <c r="H57" s="22" t="s">
        <v>94</v>
      </c>
      <c r="I57" s="17" t="s">
        <v>775</v>
      </c>
      <c r="J57" s="18" t="s">
        <v>1417</v>
      </c>
      <c r="K57" s="18" t="s">
        <v>1418</v>
      </c>
      <c r="L57" s="18" t="s">
        <v>1345</v>
      </c>
      <c r="M57" s="18" t="s">
        <v>1345</v>
      </c>
      <c r="N57" s="18" t="s">
        <v>1339</v>
      </c>
      <c r="O57" s="19" t="str">
        <f>IF(N57="","",VLOOKUP(N57,Sheet1!$B$3:$C$7,2,0))</f>
        <v>急性期</v>
      </c>
      <c r="P57" s="18" t="s">
        <v>1339</v>
      </c>
      <c r="Q57" s="19" t="str">
        <f>IF(P57="","",VLOOKUP(P57,Sheet1!$B$3:$C$7,2,0))</f>
        <v>急性期</v>
      </c>
      <c r="R57" s="18" t="s">
        <v>1339</v>
      </c>
      <c r="S57" s="25" t="str">
        <f t="shared" si="0"/>
        <v/>
      </c>
      <c r="T57" s="26" t="str">
        <f t="shared" si="1"/>
        <v>○</v>
      </c>
      <c r="U57" s="26" t="str">
        <f t="shared" si="2"/>
        <v/>
      </c>
      <c r="V57" s="26" t="str">
        <f t="shared" si="3"/>
        <v/>
      </c>
      <c r="W57" s="26" t="str">
        <f t="shared" si="4"/>
        <v/>
      </c>
      <c r="X57" s="26" t="str">
        <f t="shared" si="5"/>
        <v/>
      </c>
      <c r="Y57" s="27" t="str">
        <f t="shared" si="6"/>
        <v/>
      </c>
      <c r="Z57" s="28" t="s">
        <v>1339</v>
      </c>
      <c r="AA57" s="28" t="s">
        <v>96</v>
      </c>
      <c r="AB57" s="28" t="s">
        <v>96</v>
      </c>
      <c r="AC57" s="28" t="s">
        <v>96</v>
      </c>
      <c r="AD57" s="28" t="s">
        <v>96</v>
      </c>
      <c r="AE57" s="23" t="str">
        <f t="shared" si="7"/>
        <v>急性期</v>
      </c>
      <c r="AF57" s="34">
        <v>19</v>
      </c>
      <c r="AG57" s="34">
        <v>19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5">
        <v>19</v>
      </c>
      <c r="AT57" s="34">
        <v>0</v>
      </c>
      <c r="AU57" s="34">
        <v>0</v>
      </c>
      <c r="AV57" s="34">
        <v>0</v>
      </c>
      <c r="AW57" s="35">
        <v>2287</v>
      </c>
      <c r="AX57" s="35">
        <v>0</v>
      </c>
      <c r="AY57" s="36">
        <v>0</v>
      </c>
      <c r="AZ57" s="38" t="s">
        <v>1339</v>
      </c>
      <c r="BA57" s="30" t="str">
        <f t="shared" si="8"/>
        <v/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112</v>
      </c>
    </row>
    <row r="58" spans="2:62" outlineLevel="3">
      <c r="B58" s="17">
        <v>24028540</v>
      </c>
      <c r="C58" s="17" t="s">
        <v>788</v>
      </c>
      <c r="D58" s="17" t="s">
        <v>92</v>
      </c>
      <c r="E58" s="24">
        <v>4001</v>
      </c>
      <c r="F58" s="24" t="s">
        <v>93</v>
      </c>
      <c r="G58" s="22">
        <v>40133</v>
      </c>
      <c r="H58" s="22" t="s">
        <v>94</v>
      </c>
      <c r="I58" s="17" t="s">
        <v>789</v>
      </c>
      <c r="J58" s="18" t="s">
        <v>1419</v>
      </c>
      <c r="K58" s="18" t="s">
        <v>1420</v>
      </c>
      <c r="L58" s="18" t="s">
        <v>1345</v>
      </c>
      <c r="M58" s="18" t="s">
        <v>1339</v>
      </c>
      <c r="N58" s="18" t="s">
        <v>1342</v>
      </c>
      <c r="O58" s="19" t="str">
        <f>IF(N58="","",VLOOKUP(N58,Sheet1!$B$3:$C$7,2,0))</f>
        <v>回復期</v>
      </c>
      <c r="P58" s="18" t="s">
        <v>1342</v>
      </c>
      <c r="Q58" s="19" t="str">
        <f>IF(P58="","",VLOOKUP(P58,Sheet1!$B$3:$C$7,2,0))</f>
        <v>回復期</v>
      </c>
      <c r="R58" s="18" t="s">
        <v>1342</v>
      </c>
      <c r="S58" s="25" t="str">
        <f t="shared" si="0"/>
        <v>○</v>
      </c>
      <c r="T58" s="26" t="str">
        <f t="shared" si="1"/>
        <v>○</v>
      </c>
      <c r="U58" s="26" t="str">
        <f t="shared" si="2"/>
        <v/>
      </c>
      <c r="V58" s="26" t="str">
        <f t="shared" si="3"/>
        <v>○</v>
      </c>
      <c r="W58" s="26" t="str">
        <f t="shared" si="4"/>
        <v>○</v>
      </c>
      <c r="X58" s="26" t="str">
        <f t="shared" si="5"/>
        <v/>
      </c>
      <c r="Y58" s="27" t="str">
        <f t="shared" si="6"/>
        <v/>
      </c>
      <c r="Z58" s="28" t="s">
        <v>1345</v>
      </c>
      <c r="AA58" s="28" t="s">
        <v>1339</v>
      </c>
      <c r="AB58" s="28" t="s">
        <v>1346</v>
      </c>
      <c r="AC58" s="28" t="s">
        <v>1340</v>
      </c>
      <c r="AD58" s="28" t="s">
        <v>96</v>
      </c>
      <c r="AE58" s="23" t="str">
        <f t="shared" si="7"/>
        <v>回復期</v>
      </c>
      <c r="AF58" s="34">
        <v>14</v>
      </c>
      <c r="AG58" s="34">
        <v>0</v>
      </c>
      <c r="AH58" s="34">
        <v>14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5">
        <v>4</v>
      </c>
      <c r="AT58" s="34">
        <v>0</v>
      </c>
      <c r="AU58" s="34">
        <v>0</v>
      </c>
      <c r="AV58" s="34">
        <v>10</v>
      </c>
      <c r="AW58" s="35">
        <v>0</v>
      </c>
      <c r="AX58" s="35">
        <v>0</v>
      </c>
      <c r="AY58" s="36">
        <v>0</v>
      </c>
      <c r="AZ58" s="38" t="s">
        <v>1339</v>
      </c>
      <c r="BA58" s="30" t="str">
        <f t="shared" si="8"/>
        <v/>
      </c>
      <c r="BB58" s="35"/>
      <c r="BC58" s="35"/>
      <c r="BD58" s="35">
        <v>0</v>
      </c>
      <c r="BE58" s="35"/>
      <c r="BF58" s="35"/>
      <c r="BG58" s="35">
        <v>0</v>
      </c>
      <c r="BH58" s="35"/>
      <c r="BI58" s="35"/>
      <c r="BJ58" s="35"/>
    </row>
    <row r="59" spans="2:62" outlineLevel="3">
      <c r="B59" s="17">
        <v>24028609</v>
      </c>
      <c r="C59" s="17" t="s">
        <v>863</v>
      </c>
      <c r="D59" s="17" t="s">
        <v>92</v>
      </c>
      <c r="E59" s="24">
        <v>4001</v>
      </c>
      <c r="F59" s="24" t="s">
        <v>93</v>
      </c>
      <c r="G59" s="22">
        <v>40133</v>
      </c>
      <c r="H59" s="22" t="s">
        <v>94</v>
      </c>
      <c r="I59" s="17" t="s">
        <v>864</v>
      </c>
      <c r="J59" s="18" t="s">
        <v>1421</v>
      </c>
      <c r="K59" s="18" t="s">
        <v>1422</v>
      </c>
      <c r="L59" s="18" t="s">
        <v>1345</v>
      </c>
      <c r="M59" s="18" t="s">
        <v>1345</v>
      </c>
      <c r="N59" s="18" t="s">
        <v>1342</v>
      </c>
      <c r="O59" s="19" t="str">
        <f>IF(N59="","",VLOOKUP(N59,Sheet1!$B$3:$C$7,2,0))</f>
        <v>回復期</v>
      </c>
      <c r="P59" s="18" t="s">
        <v>1342</v>
      </c>
      <c r="Q59" s="19" t="str">
        <f>IF(P59="","",VLOOKUP(P59,Sheet1!$B$3:$C$7,2,0))</f>
        <v>回復期</v>
      </c>
      <c r="R59" s="18" t="s">
        <v>1342</v>
      </c>
      <c r="S59" s="25" t="str">
        <f t="shared" si="0"/>
        <v>○</v>
      </c>
      <c r="T59" s="26" t="str">
        <f t="shared" si="1"/>
        <v/>
      </c>
      <c r="U59" s="26" t="str">
        <f t="shared" si="2"/>
        <v>○</v>
      </c>
      <c r="V59" s="26" t="str">
        <f t="shared" si="3"/>
        <v>○</v>
      </c>
      <c r="W59" s="26" t="str">
        <f t="shared" si="4"/>
        <v/>
      </c>
      <c r="X59" s="26" t="str">
        <f t="shared" si="5"/>
        <v/>
      </c>
      <c r="Y59" s="27" t="str">
        <f t="shared" si="6"/>
        <v/>
      </c>
      <c r="Z59" s="28" t="s">
        <v>1345</v>
      </c>
      <c r="AA59" s="28" t="s">
        <v>1342</v>
      </c>
      <c r="AB59" s="28" t="s">
        <v>1346</v>
      </c>
      <c r="AC59" s="28" t="s">
        <v>96</v>
      </c>
      <c r="AD59" s="28" t="s">
        <v>96</v>
      </c>
      <c r="AE59" s="23" t="str">
        <f t="shared" si="7"/>
        <v>回復期</v>
      </c>
      <c r="AF59" s="34">
        <v>1</v>
      </c>
      <c r="AG59" s="34">
        <v>1</v>
      </c>
      <c r="AH59" s="34">
        <v>0</v>
      </c>
      <c r="AI59" s="34">
        <v>0</v>
      </c>
      <c r="AJ59" s="34">
        <v>18</v>
      </c>
      <c r="AK59" s="34">
        <v>18</v>
      </c>
      <c r="AL59" s="34">
        <v>0</v>
      </c>
      <c r="AM59" s="34">
        <v>18</v>
      </c>
      <c r="AN59" s="34">
        <v>18</v>
      </c>
      <c r="AO59" s="34">
        <v>0</v>
      </c>
      <c r="AP59" s="34">
        <v>0</v>
      </c>
      <c r="AQ59" s="34">
        <v>0</v>
      </c>
      <c r="AR59" s="34">
        <v>0</v>
      </c>
      <c r="AS59" s="35">
        <v>1</v>
      </c>
      <c r="AT59" s="35">
        <v>18</v>
      </c>
      <c r="AU59" s="35">
        <v>0</v>
      </c>
      <c r="AV59" s="34">
        <v>0</v>
      </c>
      <c r="AW59" s="35">
        <v>108</v>
      </c>
      <c r="AX59" s="35">
        <v>97</v>
      </c>
      <c r="AY59" s="36">
        <v>14</v>
      </c>
      <c r="AZ59" s="38" t="s">
        <v>1345</v>
      </c>
      <c r="BA59" s="30" t="str">
        <f t="shared" si="8"/>
        <v>○</v>
      </c>
      <c r="BB59" s="35">
        <v>0</v>
      </c>
      <c r="BC59" s="35">
        <v>0</v>
      </c>
      <c r="BD59" s="35">
        <v>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0</v>
      </c>
    </row>
    <row r="60" spans="2:62" outlineLevel="3">
      <c r="B60" s="17">
        <v>24028643</v>
      </c>
      <c r="C60" s="17" t="s">
        <v>901</v>
      </c>
      <c r="D60" s="17" t="s">
        <v>92</v>
      </c>
      <c r="E60" s="24">
        <v>4001</v>
      </c>
      <c r="F60" s="24" t="s">
        <v>93</v>
      </c>
      <c r="G60" s="22">
        <v>40133</v>
      </c>
      <c r="H60" s="22" t="s">
        <v>94</v>
      </c>
      <c r="I60" s="17" t="s">
        <v>902</v>
      </c>
      <c r="J60" s="18" t="s">
        <v>1423</v>
      </c>
      <c r="K60" s="18" t="s">
        <v>1424</v>
      </c>
      <c r="L60" s="18" t="s">
        <v>1345</v>
      </c>
      <c r="M60" s="18" t="s">
        <v>1345</v>
      </c>
      <c r="N60" s="18" t="s">
        <v>1339</v>
      </c>
      <c r="O60" s="19" t="str">
        <f>IF(N60="","",VLOOKUP(N60,Sheet1!$B$3:$C$7,2,0))</f>
        <v>急性期</v>
      </c>
      <c r="P60" s="18" t="s">
        <v>1339</v>
      </c>
      <c r="Q60" s="19" t="str">
        <f>IF(P60="","",VLOOKUP(P60,Sheet1!$B$3:$C$7,2,0))</f>
        <v>急性期</v>
      </c>
      <c r="R60" s="18" t="s">
        <v>96</v>
      </c>
      <c r="S60" s="25" t="str">
        <f t="shared" si="0"/>
        <v/>
      </c>
      <c r="T60" s="26" t="str">
        <f t="shared" si="1"/>
        <v>○</v>
      </c>
      <c r="U60" s="26" t="str">
        <f t="shared" si="2"/>
        <v/>
      </c>
      <c r="V60" s="26" t="str">
        <f t="shared" si="3"/>
        <v/>
      </c>
      <c r="W60" s="26" t="str">
        <f t="shared" si="4"/>
        <v/>
      </c>
      <c r="X60" s="26" t="str">
        <f t="shared" si="5"/>
        <v/>
      </c>
      <c r="Y60" s="27" t="str">
        <f t="shared" si="6"/>
        <v/>
      </c>
      <c r="Z60" s="28" t="s">
        <v>1339</v>
      </c>
      <c r="AA60" s="28" t="s">
        <v>96</v>
      </c>
      <c r="AB60" s="28" t="s">
        <v>96</v>
      </c>
      <c r="AC60" s="28" t="s">
        <v>96</v>
      </c>
      <c r="AD60" s="28" t="s">
        <v>96</v>
      </c>
      <c r="AE60" s="23" t="str">
        <f t="shared" si="7"/>
        <v>急性期</v>
      </c>
      <c r="AF60" s="34">
        <v>15</v>
      </c>
      <c r="AG60" s="34">
        <v>15</v>
      </c>
      <c r="AH60" s="34">
        <v>0</v>
      </c>
      <c r="AI60" s="34">
        <v>15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4">
        <v>0</v>
      </c>
      <c r="AS60" s="35"/>
      <c r="AT60" s="35"/>
      <c r="AU60" s="35"/>
      <c r="AV60" s="34">
        <v>15</v>
      </c>
      <c r="AW60" s="35">
        <v>1357</v>
      </c>
      <c r="AX60" s="35"/>
      <c r="AY60" s="36"/>
      <c r="AZ60" s="38" t="s">
        <v>96</v>
      </c>
      <c r="BA60" s="30" t="str">
        <f t="shared" si="8"/>
        <v/>
      </c>
      <c r="BB60" s="35"/>
      <c r="BC60" s="35"/>
      <c r="BD60" s="35">
        <v>0</v>
      </c>
      <c r="BE60" s="35"/>
      <c r="BF60" s="35"/>
      <c r="BG60" s="35">
        <v>0</v>
      </c>
      <c r="BH60" s="35"/>
      <c r="BI60" s="35"/>
      <c r="BJ60" s="35"/>
    </row>
    <row r="61" spans="2:62" outlineLevel="3">
      <c r="B61" s="17">
        <v>24028688</v>
      </c>
      <c r="C61" s="17" t="s">
        <v>967</v>
      </c>
      <c r="D61" s="17" t="s">
        <v>92</v>
      </c>
      <c r="E61" s="24">
        <v>4001</v>
      </c>
      <c r="F61" s="24" t="s">
        <v>93</v>
      </c>
      <c r="G61" s="22">
        <v>40133</v>
      </c>
      <c r="H61" s="22" t="s">
        <v>94</v>
      </c>
      <c r="I61" s="17" t="s">
        <v>968</v>
      </c>
      <c r="J61" s="18" t="s">
        <v>1425</v>
      </c>
      <c r="K61" s="18" t="s">
        <v>1426</v>
      </c>
      <c r="L61" s="18" t="s">
        <v>1345</v>
      </c>
      <c r="M61" s="18" t="s">
        <v>1345</v>
      </c>
      <c r="N61" s="18" t="s">
        <v>1342</v>
      </c>
      <c r="O61" s="19" t="str">
        <f>IF(N61="","",VLOOKUP(N61,Sheet1!$B$3:$C$7,2,0))</f>
        <v>回復期</v>
      </c>
      <c r="P61" s="18" t="s">
        <v>1342</v>
      </c>
      <c r="Q61" s="19" t="str">
        <f>IF(P61="","",VLOOKUP(P61,Sheet1!$B$3:$C$7,2,0))</f>
        <v>回復期</v>
      </c>
      <c r="R61" s="18" t="s">
        <v>1340</v>
      </c>
      <c r="S61" s="25" t="str">
        <f t="shared" si="0"/>
        <v/>
      </c>
      <c r="T61" s="26" t="str">
        <f t="shared" si="1"/>
        <v/>
      </c>
      <c r="U61" s="26" t="str">
        <f t="shared" si="2"/>
        <v>○</v>
      </c>
      <c r="V61" s="26" t="str">
        <f t="shared" si="3"/>
        <v>○</v>
      </c>
      <c r="W61" s="26" t="str">
        <f t="shared" si="4"/>
        <v/>
      </c>
      <c r="X61" s="26" t="str">
        <f t="shared" si="5"/>
        <v/>
      </c>
      <c r="Y61" s="27" t="str">
        <f t="shared" si="6"/>
        <v/>
      </c>
      <c r="Z61" s="28" t="s">
        <v>1342</v>
      </c>
      <c r="AA61" s="28" t="s">
        <v>1346</v>
      </c>
      <c r="AB61" s="28" t="s">
        <v>96</v>
      </c>
      <c r="AC61" s="28" t="s">
        <v>96</v>
      </c>
      <c r="AD61" s="28" t="s">
        <v>96</v>
      </c>
      <c r="AE61" s="23" t="str">
        <f t="shared" si="7"/>
        <v>回復期</v>
      </c>
      <c r="AF61" s="34">
        <v>7</v>
      </c>
      <c r="AG61" s="34">
        <v>7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0</v>
      </c>
      <c r="AQ61" s="34">
        <v>0</v>
      </c>
      <c r="AR61" s="34">
        <v>0</v>
      </c>
      <c r="AS61" s="35">
        <v>7</v>
      </c>
      <c r="AT61" s="35">
        <v>0</v>
      </c>
      <c r="AU61" s="35">
        <v>0</v>
      </c>
      <c r="AV61" s="34">
        <v>0</v>
      </c>
      <c r="AW61" s="35">
        <v>31</v>
      </c>
      <c r="AX61" s="35">
        <v>0</v>
      </c>
      <c r="AY61" s="36">
        <v>0</v>
      </c>
      <c r="AZ61" s="38" t="s">
        <v>1345</v>
      </c>
      <c r="BA61" s="30" t="str">
        <f t="shared" si="8"/>
        <v>○</v>
      </c>
      <c r="BB61" s="35">
        <v>3</v>
      </c>
      <c r="BC61" s="35">
        <v>0</v>
      </c>
      <c r="BD61" s="35">
        <v>0</v>
      </c>
      <c r="BE61" s="35">
        <v>0</v>
      </c>
      <c r="BF61" s="35">
        <v>0</v>
      </c>
      <c r="BG61" s="35">
        <v>1</v>
      </c>
      <c r="BH61" s="35">
        <v>1</v>
      </c>
      <c r="BI61" s="35">
        <v>0</v>
      </c>
      <c r="BJ61" s="35">
        <v>0</v>
      </c>
    </row>
    <row r="62" spans="2:62" outlineLevel="3">
      <c r="B62" s="17">
        <v>24028732</v>
      </c>
      <c r="C62" s="17" t="s">
        <v>1027</v>
      </c>
      <c r="D62" s="17" t="s">
        <v>92</v>
      </c>
      <c r="E62" s="24">
        <v>4001</v>
      </c>
      <c r="F62" s="24" t="s">
        <v>93</v>
      </c>
      <c r="G62" s="22">
        <v>40133</v>
      </c>
      <c r="H62" s="22" t="s">
        <v>94</v>
      </c>
      <c r="I62" s="17" t="s">
        <v>1028</v>
      </c>
      <c r="J62" s="18" t="s">
        <v>1027</v>
      </c>
      <c r="K62" s="18" t="s">
        <v>1029</v>
      </c>
      <c r="L62" s="18" t="s">
        <v>165</v>
      </c>
      <c r="M62" s="18" t="s">
        <v>165</v>
      </c>
      <c r="N62" s="18" t="s">
        <v>166</v>
      </c>
      <c r="O62" s="19" t="str">
        <f>IF(N62="","",VLOOKUP(N62,Sheet1!$B$3:$C$7,2,0))</f>
        <v>急性期</v>
      </c>
      <c r="P62" s="18" t="s">
        <v>166</v>
      </c>
      <c r="Q62" s="19" t="str">
        <f>IF(P62="","",VLOOKUP(P62,Sheet1!$B$3:$C$7,2,0))</f>
        <v>急性期</v>
      </c>
      <c r="R62" s="18" t="s">
        <v>96</v>
      </c>
      <c r="S62" s="25" t="str">
        <f t="shared" si="0"/>
        <v/>
      </c>
      <c r="T62" s="26" t="str">
        <f t="shared" si="1"/>
        <v>○</v>
      </c>
      <c r="U62" s="26" t="str">
        <f t="shared" si="2"/>
        <v/>
      </c>
      <c r="V62" s="26" t="str">
        <f t="shared" si="3"/>
        <v/>
      </c>
      <c r="W62" s="26" t="str">
        <f t="shared" si="4"/>
        <v/>
      </c>
      <c r="X62" s="26" t="str">
        <f t="shared" si="5"/>
        <v/>
      </c>
      <c r="Y62" s="27" t="str">
        <f t="shared" si="6"/>
        <v/>
      </c>
      <c r="Z62" s="28" t="s">
        <v>166</v>
      </c>
      <c r="AA62" s="28" t="s">
        <v>96</v>
      </c>
      <c r="AB62" s="28" t="s">
        <v>96</v>
      </c>
      <c r="AC62" s="28" t="s">
        <v>96</v>
      </c>
      <c r="AD62" s="28" t="s">
        <v>96</v>
      </c>
      <c r="AE62" s="23" t="str">
        <f t="shared" si="7"/>
        <v>急性期</v>
      </c>
      <c r="AF62" s="34">
        <v>2</v>
      </c>
      <c r="AG62" s="34">
        <v>2</v>
      </c>
      <c r="AH62" s="34">
        <v>0</v>
      </c>
      <c r="AI62" s="34">
        <v>2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5">
        <v>2</v>
      </c>
      <c r="AT62" s="34">
        <v>0</v>
      </c>
      <c r="AU62" s="34">
        <v>0</v>
      </c>
      <c r="AV62" s="34">
        <v>0</v>
      </c>
      <c r="AW62" s="35">
        <v>56</v>
      </c>
      <c r="AX62" s="35">
        <v>2</v>
      </c>
      <c r="AY62" s="36">
        <v>0</v>
      </c>
      <c r="AZ62" s="38" t="s">
        <v>166</v>
      </c>
      <c r="BA62" s="30" t="str">
        <f t="shared" si="8"/>
        <v/>
      </c>
      <c r="BB62" s="35">
        <v>0</v>
      </c>
      <c r="BC62" s="35">
        <v>0</v>
      </c>
      <c r="BD62" s="35">
        <v>0</v>
      </c>
      <c r="BE62" s="35"/>
      <c r="BF62" s="35"/>
      <c r="BG62" s="35">
        <v>0</v>
      </c>
      <c r="BH62" s="35"/>
      <c r="BI62" s="35"/>
      <c r="BJ62" s="35">
        <v>0</v>
      </c>
    </row>
    <row r="63" spans="2:62" s="62" customFormat="1" outlineLevel="3">
      <c r="B63" s="48">
        <v>24028783</v>
      </c>
      <c r="C63" s="48" t="s">
        <v>1087</v>
      </c>
      <c r="D63" s="48" t="s">
        <v>92</v>
      </c>
      <c r="E63" s="49">
        <v>4001</v>
      </c>
      <c r="F63" s="49" t="s">
        <v>93</v>
      </c>
      <c r="G63" s="49">
        <v>40133</v>
      </c>
      <c r="H63" s="49" t="s">
        <v>94</v>
      </c>
      <c r="I63" s="48" t="s">
        <v>1088</v>
      </c>
      <c r="J63" s="50" t="s">
        <v>1427</v>
      </c>
      <c r="K63" s="50" t="s">
        <v>1428</v>
      </c>
      <c r="L63" s="50" t="s">
        <v>1345</v>
      </c>
      <c r="M63" s="50" t="s">
        <v>1345</v>
      </c>
      <c r="N63" s="50" t="s">
        <v>1339</v>
      </c>
      <c r="O63" s="51" t="str">
        <f>IF(N63="","",VLOOKUP(N63,Sheet1!$B$3:$C$7,2,0))</f>
        <v>急性期</v>
      </c>
      <c r="P63" s="50" t="s">
        <v>1339</v>
      </c>
      <c r="Q63" s="51" t="str">
        <f>IF(P63="","",VLOOKUP(P63,Sheet1!$B$3:$C$7,2,0))</f>
        <v>急性期</v>
      </c>
      <c r="R63" s="50" t="s">
        <v>96</v>
      </c>
      <c r="S63" s="52" t="str">
        <f t="shared" si="0"/>
        <v/>
      </c>
      <c r="T63" s="53" t="str">
        <f t="shared" si="1"/>
        <v/>
      </c>
      <c r="U63" s="53" t="str">
        <f t="shared" si="2"/>
        <v>○</v>
      </c>
      <c r="V63" s="53" t="str">
        <f t="shared" si="3"/>
        <v/>
      </c>
      <c r="W63" s="53" t="str">
        <f t="shared" si="4"/>
        <v/>
      </c>
      <c r="X63" s="53" t="str">
        <f t="shared" si="5"/>
        <v/>
      </c>
      <c r="Y63" s="54" t="str">
        <f t="shared" si="6"/>
        <v/>
      </c>
      <c r="Z63" s="55" t="s">
        <v>1342</v>
      </c>
      <c r="AA63" s="55" t="s">
        <v>96</v>
      </c>
      <c r="AB63" s="55" t="s">
        <v>96</v>
      </c>
      <c r="AC63" s="55" t="s">
        <v>96</v>
      </c>
      <c r="AD63" s="55" t="s">
        <v>96</v>
      </c>
      <c r="AE63" s="56" t="str">
        <f t="shared" si="7"/>
        <v>急性期</v>
      </c>
      <c r="AF63" s="57">
        <v>3</v>
      </c>
      <c r="AG63" s="57">
        <v>3</v>
      </c>
      <c r="AH63" s="57">
        <v>0</v>
      </c>
      <c r="AI63" s="57">
        <v>3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v>0</v>
      </c>
      <c r="AP63" s="57">
        <v>0</v>
      </c>
      <c r="AQ63" s="57">
        <v>0</v>
      </c>
      <c r="AR63" s="57">
        <v>0</v>
      </c>
      <c r="AS63" s="58">
        <v>3</v>
      </c>
      <c r="AT63" s="58"/>
      <c r="AU63" s="58"/>
      <c r="AV63" s="57">
        <v>0</v>
      </c>
      <c r="AW63" s="58">
        <v>33</v>
      </c>
      <c r="AX63" s="58"/>
      <c r="AY63" s="59"/>
      <c r="AZ63" s="60" t="s">
        <v>1339</v>
      </c>
      <c r="BA63" s="61" t="str">
        <f t="shared" si="8"/>
        <v/>
      </c>
      <c r="BB63" s="58">
        <v>0</v>
      </c>
      <c r="BC63" s="58">
        <v>0</v>
      </c>
      <c r="BD63" s="58">
        <v>0</v>
      </c>
      <c r="BE63" s="58"/>
      <c r="BF63" s="58"/>
      <c r="BG63" s="58">
        <v>0</v>
      </c>
      <c r="BH63" s="58"/>
      <c r="BI63" s="58"/>
      <c r="BJ63" s="58">
        <v>0</v>
      </c>
    </row>
    <row r="64" spans="2:62" outlineLevel="3">
      <c r="B64" s="17">
        <v>24028803</v>
      </c>
      <c r="C64" s="17" t="s">
        <v>1110</v>
      </c>
      <c r="D64" s="17" t="s">
        <v>92</v>
      </c>
      <c r="E64" s="24">
        <v>4001</v>
      </c>
      <c r="F64" s="24" t="s">
        <v>93</v>
      </c>
      <c r="G64" s="22">
        <v>40133</v>
      </c>
      <c r="H64" s="22" t="s">
        <v>94</v>
      </c>
      <c r="I64" s="17" t="s">
        <v>1111</v>
      </c>
      <c r="J64" s="18" t="s">
        <v>1429</v>
      </c>
      <c r="K64" s="18" t="s">
        <v>1430</v>
      </c>
      <c r="L64" s="18" t="s">
        <v>1345</v>
      </c>
      <c r="M64" s="18" t="s">
        <v>1345</v>
      </c>
      <c r="N64" s="18" t="s">
        <v>1342</v>
      </c>
      <c r="O64" s="19" t="str">
        <f>IF(N64="","",VLOOKUP(N64,Sheet1!$B$3:$C$7,2,0))</f>
        <v>回復期</v>
      </c>
      <c r="P64" s="18" t="s">
        <v>1342</v>
      </c>
      <c r="Q64" s="19" t="str">
        <f>IF(P64="","",VLOOKUP(P64,Sheet1!$B$3:$C$7,2,0))</f>
        <v>回復期</v>
      </c>
      <c r="R64" s="18" t="s">
        <v>96</v>
      </c>
      <c r="S64" s="25" t="str">
        <f t="shared" si="0"/>
        <v>○</v>
      </c>
      <c r="T64" s="26" t="str">
        <f t="shared" si="1"/>
        <v>○</v>
      </c>
      <c r="U64" s="26" t="str">
        <f t="shared" si="2"/>
        <v>○</v>
      </c>
      <c r="V64" s="26" t="str">
        <f t="shared" si="3"/>
        <v>○</v>
      </c>
      <c r="W64" s="26" t="str">
        <f t="shared" si="4"/>
        <v/>
      </c>
      <c r="X64" s="26" t="str">
        <f t="shared" si="5"/>
        <v/>
      </c>
      <c r="Y64" s="27" t="str">
        <f t="shared" si="6"/>
        <v/>
      </c>
      <c r="Z64" s="28" t="s">
        <v>1345</v>
      </c>
      <c r="AA64" s="28" t="s">
        <v>1339</v>
      </c>
      <c r="AB64" s="28" t="s">
        <v>1342</v>
      </c>
      <c r="AC64" s="28" t="s">
        <v>1346</v>
      </c>
      <c r="AD64" s="28" t="s">
        <v>96</v>
      </c>
      <c r="AE64" s="23" t="str">
        <f t="shared" si="7"/>
        <v>回復期</v>
      </c>
      <c r="AF64" s="34">
        <v>19</v>
      </c>
      <c r="AG64" s="34">
        <v>3</v>
      </c>
      <c r="AH64" s="34">
        <v>16</v>
      </c>
      <c r="AI64" s="34">
        <v>3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5">
        <v>19</v>
      </c>
      <c r="AT64" s="35">
        <v>0</v>
      </c>
      <c r="AU64" s="35">
        <v>0</v>
      </c>
      <c r="AV64" s="34">
        <v>0</v>
      </c>
      <c r="AW64" s="35">
        <v>15</v>
      </c>
      <c r="AX64" s="35"/>
      <c r="AY64" s="36"/>
      <c r="AZ64" s="38" t="s">
        <v>96</v>
      </c>
      <c r="BA64" s="30" t="str">
        <f t="shared" si="8"/>
        <v/>
      </c>
      <c r="BB64" s="35"/>
      <c r="BC64" s="35"/>
      <c r="BD64" s="35">
        <v>0</v>
      </c>
      <c r="BE64" s="35"/>
      <c r="BF64" s="35"/>
      <c r="BG64" s="35">
        <v>0</v>
      </c>
      <c r="BH64" s="35"/>
      <c r="BI64" s="35"/>
      <c r="BJ64" s="35"/>
    </row>
    <row r="65" spans="2:62" outlineLevel="3">
      <c r="B65" s="17">
        <v>24028844</v>
      </c>
      <c r="C65" s="17" t="s">
        <v>1180</v>
      </c>
      <c r="D65" s="17" t="s">
        <v>92</v>
      </c>
      <c r="E65" s="24">
        <v>4001</v>
      </c>
      <c r="F65" s="24" t="s">
        <v>93</v>
      </c>
      <c r="G65" s="22">
        <v>40133</v>
      </c>
      <c r="H65" s="22" t="s">
        <v>94</v>
      </c>
      <c r="I65" s="17" t="s">
        <v>1181</v>
      </c>
      <c r="J65" s="19" t="s">
        <v>1431</v>
      </c>
      <c r="K65" s="19" t="s">
        <v>1432</v>
      </c>
      <c r="L65" s="19" t="s">
        <v>1345</v>
      </c>
      <c r="M65" s="19" t="s">
        <v>1345</v>
      </c>
      <c r="N65" s="19" t="s">
        <v>1339</v>
      </c>
      <c r="O65" s="19" t="str">
        <f>IF(N65="","",VLOOKUP(N65,Sheet1!$B$3:$C$7,2,0))</f>
        <v>急性期</v>
      </c>
      <c r="P65" s="19" t="s">
        <v>1339</v>
      </c>
      <c r="Q65" s="19" t="str">
        <f>IF(P65="","",VLOOKUP(P65,Sheet1!$B$3:$C$7,2,0))</f>
        <v>急性期</v>
      </c>
      <c r="R65" s="19" t="s">
        <v>1339</v>
      </c>
      <c r="S65" s="25" t="str">
        <f t="shared" si="0"/>
        <v/>
      </c>
      <c r="T65" s="26" t="str">
        <f t="shared" si="1"/>
        <v>○</v>
      </c>
      <c r="U65" s="26" t="str">
        <f t="shared" si="2"/>
        <v/>
      </c>
      <c r="V65" s="26" t="str">
        <f t="shared" si="3"/>
        <v/>
      </c>
      <c r="W65" s="26" t="str">
        <f t="shared" si="4"/>
        <v/>
      </c>
      <c r="X65" s="26" t="str">
        <f t="shared" si="5"/>
        <v/>
      </c>
      <c r="Y65" s="27" t="str">
        <f t="shared" si="6"/>
        <v/>
      </c>
      <c r="Z65" s="29" t="s">
        <v>1339</v>
      </c>
      <c r="AA65" s="29" t="s">
        <v>96</v>
      </c>
      <c r="AB65" s="29" t="s">
        <v>96</v>
      </c>
      <c r="AC65" s="29" t="s">
        <v>96</v>
      </c>
      <c r="AD65" s="29" t="s">
        <v>96</v>
      </c>
      <c r="AE65" s="23" t="str">
        <f t="shared" si="7"/>
        <v>急性期</v>
      </c>
      <c r="AF65" s="34">
        <v>6</v>
      </c>
      <c r="AG65" s="34">
        <v>6</v>
      </c>
      <c r="AH65" s="34">
        <v>0</v>
      </c>
      <c r="AI65" s="34">
        <v>6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0</v>
      </c>
      <c r="AS65" s="35">
        <v>6</v>
      </c>
      <c r="AT65" s="34">
        <v>0</v>
      </c>
      <c r="AU65" s="34">
        <v>0</v>
      </c>
      <c r="AV65" s="34">
        <v>0</v>
      </c>
      <c r="AW65" s="35">
        <v>1505</v>
      </c>
      <c r="AX65" s="35">
        <v>0</v>
      </c>
      <c r="AY65" s="36">
        <v>0</v>
      </c>
      <c r="AZ65" s="37" t="s">
        <v>1339</v>
      </c>
      <c r="BA65" s="30" t="str">
        <f t="shared" si="8"/>
        <v/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  <c r="BG65" s="35">
        <v>0</v>
      </c>
      <c r="BH65" s="35">
        <v>0</v>
      </c>
      <c r="BI65" s="35">
        <v>0</v>
      </c>
      <c r="BJ65" s="35">
        <v>0</v>
      </c>
    </row>
    <row r="66" spans="2:62" outlineLevel="3">
      <c r="B66" s="17">
        <v>24028878</v>
      </c>
      <c r="C66" s="17" t="s">
        <v>1217</v>
      </c>
      <c r="D66" s="17" t="s">
        <v>92</v>
      </c>
      <c r="E66" s="24">
        <v>4001</v>
      </c>
      <c r="F66" s="24" t="s">
        <v>93</v>
      </c>
      <c r="G66" s="22">
        <v>40133</v>
      </c>
      <c r="H66" s="22" t="s">
        <v>94</v>
      </c>
      <c r="I66" s="17" t="s">
        <v>111</v>
      </c>
      <c r="J66" s="18" t="s">
        <v>1433</v>
      </c>
      <c r="K66" s="18" t="s">
        <v>1434</v>
      </c>
      <c r="L66" s="18" t="s">
        <v>1345</v>
      </c>
      <c r="M66" s="18" t="s">
        <v>1339</v>
      </c>
      <c r="N66" s="18" t="s">
        <v>1339</v>
      </c>
      <c r="O66" s="19" t="str">
        <f>IF(N66="","",VLOOKUP(N66,Sheet1!$B$3:$C$7,2,0))</f>
        <v>急性期</v>
      </c>
      <c r="P66" s="18" t="s">
        <v>1339</v>
      </c>
      <c r="Q66" s="19" t="str">
        <f>IF(P66="","",VLOOKUP(P66,Sheet1!$B$3:$C$7,2,0))</f>
        <v>急性期</v>
      </c>
      <c r="R66" s="18" t="s">
        <v>96</v>
      </c>
      <c r="S66" s="25" t="str">
        <f t="shared" si="0"/>
        <v/>
      </c>
      <c r="T66" s="26" t="str">
        <f t="shared" si="1"/>
        <v/>
      </c>
      <c r="U66" s="26" t="str">
        <f t="shared" si="2"/>
        <v/>
      </c>
      <c r="V66" s="26" t="str">
        <f t="shared" si="3"/>
        <v/>
      </c>
      <c r="W66" s="26" t="str">
        <f t="shared" si="4"/>
        <v/>
      </c>
      <c r="X66" s="26" t="str">
        <f t="shared" si="5"/>
        <v>○</v>
      </c>
      <c r="Y66" s="27" t="str">
        <f t="shared" si="6"/>
        <v/>
      </c>
      <c r="Z66" s="28" t="s">
        <v>1400</v>
      </c>
      <c r="AA66" s="28" t="s">
        <v>96</v>
      </c>
      <c r="AB66" s="28" t="s">
        <v>96</v>
      </c>
      <c r="AC66" s="28" t="s">
        <v>96</v>
      </c>
      <c r="AD66" s="28" t="s">
        <v>96</v>
      </c>
      <c r="AE66" s="23" t="str">
        <f t="shared" si="7"/>
        <v>急性期</v>
      </c>
      <c r="AF66" s="34">
        <v>1</v>
      </c>
      <c r="AG66" s="34">
        <v>0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5">
        <v>1</v>
      </c>
      <c r="AT66" s="34">
        <v>0</v>
      </c>
      <c r="AU66" s="34">
        <v>0</v>
      </c>
      <c r="AV66" s="34">
        <v>0</v>
      </c>
      <c r="AW66" s="35">
        <v>0</v>
      </c>
      <c r="AX66" s="35">
        <v>0</v>
      </c>
      <c r="AY66" s="36">
        <v>0</v>
      </c>
      <c r="AZ66" s="38" t="s">
        <v>1339</v>
      </c>
      <c r="BA66" s="30" t="str">
        <f t="shared" si="8"/>
        <v/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</row>
    <row r="67" spans="2:62" outlineLevel="3">
      <c r="B67" s="17">
        <v>24028894</v>
      </c>
      <c r="C67" s="17" t="s">
        <v>1237</v>
      </c>
      <c r="D67" s="17" t="s">
        <v>92</v>
      </c>
      <c r="E67" s="24">
        <v>4001</v>
      </c>
      <c r="F67" s="24" t="s">
        <v>93</v>
      </c>
      <c r="G67" s="22">
        <v>40133</v>
      </c>
      <c r="H67" s="22" t="s">
        <v>94</v>
      </c>
      <c r="I67" s="17" t="s">
        <v>1238</v>
      </c>
      <c r="J67" s="19" t="s">
        <v>1435</v>
      </c>
      <c r="K67" s="19" t="s">
        <v>1436</v>
      </c>
      <c r="L67" s="19" t="s">
        <v>1345</v>
      </c>
      <c r="M67" s="19" t="s">
        <v>1345</v>
      </c>
      <c r="N67" s="19" t="s">
        <v>1339</v>
      </c>
      <c r="O67" s="19" t="str">
        <f>IF(N67="","",VLOOKUP(N67,Sheet1!$B$3:$C$7,2,0))</f>
        <v>急性期</v>
      </c>
      <c r="P67" s="19" t="s">
        <v>1339</v>
      </c>
      <c r="Q67" s="19" t="str">
        <f>IF(P67="","",VLOOKUP(P67,Sheet1!$B$3:$C$7,2,0))</f>
        <v>急性期</v>
      </c>
      <c r="R67" s="19" t="s">
        <v>1339</v>
      </c>
      <c r="S67" s="25" t="str">
        <f t="shared" si="0"/>
        <v/>
      </c>
      <c r="T67" s="26" t="str">
        <f t="shared" si="1"/>
        <v>○</v>
      </c>
      <c r="U67" s="26" t="str">
        <f t="shared" si="2"/>
        <v/>
      </c>
      <c r="V67" s="26" t="str">
        <f t="shared" si="3"/>
        <v/>
      </c>
      <c r="W67" s="26" t="str">
        <f t="shared" si="4"/>
        <v/>
      </c>
      <c r="X67" s="26" t="str">
        <f t="shared" si="5"/>
        <v/>
      </c>
      <c r="Y67" s="27" t="str">
        <f t="shared" si="6"/>
        <v/>
      </c>
      <c r="Z67" s="29" t="s">
        <v>1339</v>
      </c>
      <c r="AA67" s="29" t="s">
        <v>96</v>
      </c>
      <c r="AB67" s="29" t="s">
        <v>96</v>
      </c>
      <c r="AC67" s="29" t="s">
        <v>96</v>
      </c>
      <c r="AD67" s="29" t="s">
        <v>96</v>
      </c>
      <c r="AE67" s="23" t="str">
        <f t="shared" si="7"/>
        <v>急性期</v>
      </c>
      <c r="AF67" s="34">
        <v>5</v>
      </c>
      <c r="AG67" s="34">
        <v>5</v>
      </c>
      <c r="AH67" s="34">
        <v>0</v>
      </c>
      <c r="AI67" s="34">
        <v>5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5">
        <v>5</v>
      </c>
      <c r="AT67" s="34">
        <v>0</v>
      </c>
      <c r="AU67" s="34">
        <v>0</v>
      </c>
      <c r="AV67" s="34">
        <v>0</v>
      </c>
      <c r="AW67" s="35">
        <v>27</v>
      </c>
      <c r="AX67" s="35">
        <v>0</v>
      </c>
      <c r="AY67" s="36">
        <v>0</v>
      </c>
      <c r="AZ67" s="37" t="s">
        <v>1339</v>
      </c>
      <c r="BA67" s="30" t="str">
        <f t="shared" si="8"/>
        <v/>
      </c>
      <c r="BB67" s="35">
        <v>0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0</v>
      </c>
    </row>
    <row r="68" spans="2:62" outlineLevel="3">
      <c r="B68" s="17">
        <v>24028903</v>
      </c>
      <c r="C68" s="17" t="s">
        <v>1239</v>
      </c>
      <c r="D68" s="17" t="s">
        <v>92</v>
      </c>
      <c r="E68" s="24">
        <v>4001</v>
      </c>
      <c r="F68" s="24" t="s">
        <v>93</v>
      </c>
      <c r="G68" s="22">
        <v>40133</v>
      </c>
      <c r="H68" s="22" t="s">
        <v>94</v>
      </c>
      <c r="I68" s="17" t="s">
        <v>1240</v>
      </c>
      <c r="J68" s="19" t="s">
        <v>1437</v>
      </c>
      <c r="K68" s="19" t="s">
        <v>1438</v>
      </c>
      <c r="L68" s="19" t="s">
        <v>1345</v>
      </c>
      <c r="M68" s="19" t="s">
        <v>1345</v>
      </c>
      <c r="N68" s="19" t="s">
        <v>1342</v>
      </c>
      <c r="O68" s="19" t="str">
        <f>IF(N68="","",VLOOKUP(N68,Sheet1!$B$3:$C$7,2,0))</f>
        <v>回復期</v>
      </c>
      <c r="P68" s="19" t="s">
        <v>1342</v>
      </c>
      <c r="Q68" s="19" t="str">
        <f>IF(P68="","",VLOOKUP(P68,Sheet1!$B$3:$C$7,2,0))</f>
        <v>回復期</v>
      </c>
      <c r="R68" s="19" t="s">
        <v>1342</v>
      </c>
      <c r="S68" s="25" t="str">
        <f t="shared" si="0"/>
        <v>○</v>
      </c>
      <c r="T68" s="26" t="str">
        <f t="shared" si="1"/>
        <v>○</v>
      </c>
      <c r="U68" s="26" t="str">
        <f t="shared" si="2"/>
        <v>○</v>
      </c>
      <c r="V68" s="26" t="str">
        <f t="shared" si="3"/>
        <v>○</v>
      </c>
      <c r="W68" s="26" t="str">
        <f t="shared" si="4"/>
        <v/>
      </c>
      <c r="X68" s="26" t="str">
        <f t="shared" si="5"/>
        <v/>
      </c>
      <c r="Y68" s="27" t="str">
        <f t="shared" si="6"/>
        <v/>
      </c>
      <c r="Z68" s="29" t="s">
        <v>1345</v>
      </c>
      <c r="AA68" s="29" t="s">
        <v>1339</v>
      </c>
      <c r="AB68" s="29" t="s">
        <v>1342</v>
      </c>
      <c r="AC68" s="29" t="s">
        <v>1346</v>
      </c>
      <c r="AD68" s="29" t="s">
        <v>96</v>
      </c>
      <c r="AE68" s="23" t="str">
        <f t="shared" si="7"/>
        <v>回復期</v>
      </c>
      <c r="AF68" s="34">
        <v>16</v>
      </c>
      <c r="AG68" s="34">
        <v>16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4">
        <v>0</v>
      </c>
      <c r="AS68" s="35">
        <v>16</v>
      </c>
      <c r="AT68" s="35">
        <v>0</v>
      </c>
      <c r="AU68" s="35">
        <v>0</v>
      </c>
      <c r="AV68" s="34">
        <v>0</v>
      </c>
      <c r="AW68" s="35">
        <v>172</v>
      </c>
      <c r="AX68" s="35">
        <v>60</v>
      </c>
      <c r="AY68" s="36">
        <v>8.6999999999999993</v>
      </c>
      <c r="AZ68" s="37" t="s">
        <v>1339</v>
      </c>
      <c r="BA68" s="30" t="str">
        <f t="shared" si="8"/>
        <v/>
      </c>
      <c r="BB68" s="35">
        <v>0</v>
      </c>
      <c r="BC68" s="35">
        <v>0</v>
      </c>
      <c r="BD68" s="35">
        <v>0</v>
      </c>
      <c r="BE68" s="35"/>
      <c r="BF68" s="35"/>
      <c r="BG68" s="35">
        <v>0</v>
      </c>
      <c r="BH68" s="35"/>
      <c r="BI68" s="35"/>
      <c r="BJ68" s="35">
        <v>0</v>
      </c>
    </row>
    <row r="69" spans="2:62" outlineLevel="3">
      <c r="B69" s="17">
        <v>24028910</v>
      </c>
      <c r="C69" s="17" t="s">
        <v>1252</v>
      </c>
      <c r="D69" s="17" t="s">
        <v>92</v>
      </c>
      <c r="E69" s="24">
        <v>4001</v>
      </c>
      <c r="F69" s="24" t="s">
        <v>93</v>
      </c>
      <c r="G69" s="22">
        <v>40133</v>
      </c>
      <c r="H69" s="22" t="s">
        <v>94</v>
      </c>
      <c r="I69" s="17" t="s">
        <v>1253</v>
      </c>
      <c r="J69" s="18" t="s">
        <v>1254</v>
      </c>
      <c r="K69" s="18" t="s">
        <v>1255</v>
      </c>
      <c r="L69" s="18" t="s">
        <v>165</v>
      </c>
      <c r="M69" s="18" t="s">
        <v>165</v>
      </c>
      <c r="N69" s="18" t="s">
        <v>166</v>
      </c>
      <c r="O69" s="19" t="str">
        <f>IF(N69="","",VLOOKUP(N69,Sheet1!$B$3:$C$7,2,0))</f>
        <v>急性期</v>
      </c>
      <c r="P69" s="18" t="s">
        <v>166</v>
      </c>
      <c r="Q69" s="19" t="str">
        <f>IF(P69="","",VLOOKUP(P69,Sheet1!$B$3:$C$7,2,0))</f>
        <v>急性期</v>
      </c>
      <c r="R69" s="18" t="s">
        <v>96</v>
      </c>
      <c r="S69" s="25" t="str">
        <f t="shared" si="0"/>
        <v/>
      </c>
      <c r="T69" s="26" t="str">
        <f t="shared" si="1"/>
        <v>○</v>
      </c>
      <c r="U69" s="26" t="str">
        <f t="shared" si="2"/>
        <v>○</v>
      </c>
      <c r="V69" s="26" t="str">
        <f t="shared" si="3"/>
        <v/>
      </c>
      <c r="W69" s="26" t="str">
        <f t="shared" si="4"/>
        <v/>
      </c>
      <c r="X69" s="26" t="str">
        <f t="shared" si="5"/>
        <v/>
      </c>
      <c r="Y69" s="27" t="str">
        <f t="shared" si="6"/>
        <v/>
      </c>
      <c r="Z69" s="28" t="s">
        <v>166</v>
      </c>
      <c r="AA69" s="28" t="s">
        <v>143</v>
      </c>
      <c r="AB69" s="28" t="s">
        <v>96</v>
      </c>
      <c r="AC69" s="28" t="s">
        <v>96</v>
      </c>
      <c r="AD69" s="28" t="s">
        <v>96</v>
      </c>
      <c r="AE69" s="23" t="str">
        <f t="shared" si="7"/>
        <v>急性期</v>
      </c>
      <c r="AF69" s="34">
        <v>5</v>
      </c>
      <c r="AG69" s="34">
        <v>4</v>
      </c>
      <c r="AH69" s="34">
        <v>1</v>
      </c>
      <c r="AI69" s="34">
        <v>2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5">
        <v>5</v>
      </c>
      <c r="AT69" s="34">
        <v>0</v>
      </c>
      <c r="AU69" s="34">
        <v>0</v>
      </c>
      <c r="AV69" s="34">
        <v>0</v>
      </c>
      <c r="AW69" s="35">
        <v>121</v>
      </c>
      <c r="AX69" s="35">
        <v>4</v>
      </c>
      <c r="AY69" s="36">
        <v>0</v>
      </c>
      <c r="AZ69" s="38" t="s">
        <v>166</v>
      </c>
      <c r="BA69" s="30" t="str">
        <f t="shared" si="8"/>
        <v/>
      </c>
      <c r="BB69" s="35">
        <v>0</v>
      </c>
      <c r="BC69" s="35">
        <v>0</v>
      </c>
      <c r="BD69" s="35">
        <v>0</v>
      </c>
      <c r="BE69" s="35">
        <v>0</v>
      </c>
      <c r="BF69" s="35">
        <v>0</v>
      </c>
      <c r="BG69" s="35">
        <v>0</v>
      </c>
      <c r="BH69" s="35">
        <v>0</v>
      </c>
      <c r="BI69" s="35">
        <v>0</v>
      </c>
      <c r="BJ69" s="35">
        <v>0</v>
      </c>
    </row>
    <row r="70" spans="2:62" outlineLevel="3">
      <c r="B70" s="17">
        <v>24028937</v>
      </c>
      <c r="C70" s="17" t="s">
        <v>1290</v>
      </c>
      <c r="D70" s="17" t="s">
        <v>92</v>
      </c>
      <c r="E70" s="24">
        <v>4001</v>
      </c>
      <c r="F70" s="24" t="s">
        <v>93</v>
      </c>
      <c r="G70" s="22">
        <v>40133</v>
      </c>
      <c r="H70" s="22" t="s">
        <v>94</v>
      </c>
      <c r="I70" s="17" t="s">
        <v>1291</v>
      </c>
      <c r="J70" s="18" t="s">
        <v>1439</v>
      </c>
      <c r="K70" s="18" t="s">
        <v>1440</v>
      </c>
      <c r="L70" s="18" t="s">
        <v>1345</v>
      </c>
      <c r="M70" s="18" t="s">
        <v>1339</v>
      </c>
      <c r="N70" s="18" t="s">
        <v>1342</v>
      </c>
      <c r="O70" s="19" t="str">
        <f>IF(N70="","",VLOOKUP(N70,Sheet1!$B$3:$C$7,2,0))</f>
        <v>回復期</v>
      </c>
      <c r="P70" s="18" t="s">
        <v>1342</v>
      </c>
      <c r="Q70" s="19" t="str">
        <f>IF(P70="","",VLOOKUP(P70,Sheet1!$B$3:$C$7,2,0))</f>
        <v>回復期</v>
      </c>
      <c r="R70" s="18" t="s">
        <v>96</v>
      </c>
      <c r="S70" s="25" t="str">
        <f t="shared" si="0"/>
        <v/>
      </c>
      <c r="T70" s="26" t="str">
        <f t="shared" si="1"/>
        <v/>
      </c>
      <c r="U70" s="26" t="str">
        <f t="shared" si="2"/>
        <v/>
      </c>
      <c r="V70" s="26" t="str">
        <f t="shared" si="3"/>
        <v/>
      </c>
      <c r="W70" s="26" t="str">
        <f t="shared" si="4"/>
        <v/>
      </c>
      <c r="X70" s="26" t="str">
        <f t="shared" si="5"/>
        <v/>
      </c>
      <c r="Y70" s="27" t="str">
        <f t="shared" si="6"/>
        <v>○</v>
      </c>
      <c r="Z70" s="28" t="s">
        <v>1341</v>
      </c>
      <c r="AA70" s="28" t="s">
        <v>96</v>
      </c>
      <c r="AB70" s="28" t="s">
        <v>96</v>
      </c>
      <c r="AC70" s="28" t="s">
        <v>96</v>
      </c>
      <c r="AD70" s="28" t="s">
        <v>96</v>
      </c>
      <c r="AE70" s="23" t="str">
        <f t="shared" si="7"/>
        <v>回復期</v>
      </c>
      <c r="AF70" s="34">
        <v>3</v>
      </c>
      <c r="AG70" s="34">
        <v>0</v>
      </c>
      <c r="AH70" s="34">
        <v>3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5"/>
      <c r="AT70" s="35"/>
      <c r="AU70" s="35"/>
      <c r="AV70" s="34">
        <v>3</v>
      </c>
      <c r="AW70" s="35">
        <v>0</v>
      </c>
      <c r="AX70" s="35">
        <v>0</v>
      </c>
      <c r="AY70" s="36">
        <v>0</v>
      </c>
      <c r="AZ70" s="38" t="s">
        <v>96</v>
      </c>
      <c r="BA70" s="30" t="str">
        <f t="shared" si="8"/>
        <v/>
      </c>
      <c r="BB70" s="35"/>
      <c r="BC70" s="35"/>
      <c r="BD70" s="35">
        <v>0</v>
      </c>
      <c r="BE70" s="35"/>
      <c r="BF70" s="35"/>
      <c r="BG70" s="35">
        <v>0</v>
      </c>
      <c r="BH70" s="35"/>
      <c r="BI70" s="35"/>
      <c r="BJ70" s="35"/>
    </row>
    <row r="71" spans="2:62" outlineLevel="2">
      <c r="B71" s="17"/>
      <c r="C71" s="17"/>
      <c r="D71" s="17"/>
      <c r="E71" s="24"/>
      <c r="F71" s="24"/>
      <c r="G71" s="22"/>
      <c r="H71" s="64" t="s">
        <v>2240</v>
      </c>
      <c r="I71" s="17"/>
      <c r="J71" s="18"/>
      <c r="K71" s="18"/>
      <c r="L71" s="18"/>
      <c r="M71" s="18"/>
      <c r="N71" s="18"/>
      <c r="O71" s="19"/>
      <c r="P71" s="18"/>
      <c r="Q71" s="19"/>
      <c r="R71" s="18"/>
      <c r="S71" s="25"/>
      <c r="T71" s="26"/>
      <c r="U71" s="26"/>
      <c r="V71" s="26"/>
      <c r="W71" s="26"/>
      <c r="X71" s="26"/>
      <c r="Y71" s="27"/>
      <c r="Z71" s="28"/>
      <c r="AA71" s="28"/>
      <c r="AB71" s="28"/>
      <c r="AC71" s="28"/>
      <c r="AD71" s="28"/>
      <c r="AE71" s="23"/>
      <c r="AF71" s="34">
        <f t="shared" ref="AF71:AV71" si="11">SUBTOTAL(9,AF46:AF70)</f>
        <v>260</v>
      </c>
      <c r="AG71" s="34">
        <f t="shared" si="11"/>
        <v>192</v>
      </c>
      <c r="AH71" s="34">
        <f t="shared" si="11"/>
        <v>49</v>
      </c>
      <c r="AI71" s="34">
        <f t="shared" si="11"/>
        <v>61</v>
      </c>
      <c r="AJ71" s="34">
        <f t="shared" si="11"/>
        <v>18</v>
      </c>
      <c r="AK71" s="34">
        <f t="shared" si="11"/>
        <v>18</v>
      </c>
      <c r="AL71" s="34">
        <f t="shared" si="11"/>
        <v>0</v>
      </c>
      <c r="AM71" s="34">
        <f t="shared" si="11"/>
        <v>18</v>
      </c>
      <c r="AN71" s="34">
        <f t="shared" si="11"/>
        <v>18</v>
      </c>
      <c r="AO71" s="34">
        <f t="shared" si="11"/>
        <v>0</v>
      </c>
      <c r="AP71" s="34">
        <f t="shared" si="11"/>
        <v>0</v>
      </c>
      <c r="AQ71" s="34">
        <f t="shared" si="11"/>
        <v>0</v>
      </c>
      <c r="AR71" s="34">
        <f t="shared" si="11"/>
        <v>0</v>
      </c>
      <c r="AS71" s="35">
        <f t="shared" si="11"/>
        <v>174</v>
      </c>
      <c r="AT71" s="35">
        <f t="shared" si="11"/>
        <v>18</v>
      </c>
      <c r="AU71" s="35">
        <f t="shared" si="11"/>
        <v>0</v>
      </c>
      <c r="AV71" s="34">
        <f t="shared" si="11"/>
        <v>72</v>
      </c>
      <c r="AW71" s="35"/>
      <c r="AX71" s="35"/>
      <c r="AY71" s="36"/>
      <c r="AZ71" s="38"/>
      <c r="BA71" s="30"/>
      <c r="BB71" s="35"/>
      <c r="BC71" s="35"/>
      <c r="BD71" s="35"/>
      <c r="BE71" s="35"/>
      <c r="BF71" s="35"/>
      <c r="BG71" s="35"/>
      <c r="BH71" s="35"/>
      <c r="BI71" s="35"/>
      <c r="BJ71" s="35">
        <f>SUBTOTAL(9,BJ46:BJ70)</f>
        <v>146</v>
      </c>
    </row>
    <row r="72" spans="2:62" outlineLevel="3">
      <c r="B72" s="17">
        <v>24028008</v>
      </c>
      <c r="C72" s="17" t="s">
        <v>119</v>
      </c>
      <c r="D72" s="17" t="s">
        <v>92</v>
      </c>
      <c r="E72" s="24">
        <v>4001</v>
      </c>
      <c r="F72" s="24" t="s">
        <v>93</v>
      </c>
      <c r="G72" s="22">
        <v>40134</v>
      </c>
      <c r="H72" s="22" t="s">
        <v>120</v>
      </c>
      <c r="I72" s="17" t="s">
        <v>121</v>
      </c>
      <c r="J72" s="18" t="s">
        <v>1441</v>
      </c>
      <c r="K72" s="18" t="s">
        <v>1442</v>
      </c>
      <c r="L72" s="18" t="s">
        <v>1345</v>
      </c>
      <c r="M72" s="18" t="s">
        <v>1345</v>
      </c>
      <c r="N72" s="18" t="s">
        <v>1342</v>
      </c>
      <c r="O72" s="19" t="str">
        <f>IF(N72="","",VLOOKUP(N72,Sheet1!$B$3:$C$7,2,0))</f>
        <v>回復期</v>
      </c>
      <c r="P72" s="18" t="s">
        <v>1342</v>
      </c>
      <c r="Q72" s="19" t="str">
        <f>IF(P72="","",VLOOKUP(P72,Sheet1!$B$3:$C$7,2,0))</f>
        <v>回復期</v>
      </c>
      <c r="R72" s="18" t="s">
        <v>96</v>
      </c>
      <c r="S72" s="25" t="str">
        <f t="shared" si="0"/>
        <v>○</v>
      </c>
      <c r="T72" s="26" t="str">
        <f t="shared" si="1"/>
        <v>○</v>
      </c>
      <c r="U72" s="26" t="str">
        <f t="shared" si="2"/>
        <v/>
      </c>
      <c r="V72" s="26" t="str">
        <f t="shared" si="3"/>
        <v/>
      </c>
      <c r="W72" s="26" t="str">
        <f t="shared" si="4"/>
        <v/>
      </c>
      <c r="X72" s="26" t="str">
        <f t="shared" si="5"/>
        <v/>
      </c>
      <c r="Y72" s="27" t="str">
        <f t="shared" si="6"/>
        <v/>
      </c>
      <c r="Z72" s="28" t="s">
        <v>1345</v>
      </c>
      <c r="AA72" s="28" t="s">
        <v>1339</v>
      </c>
      <c r="AB72" s="28" t="s">
        <v>96</v>
      </c>
      <c r="AC72" s="28" t="s">
        <v>96</v>
      </c>
      <c r="AD72" s="28" t="s">
        <v>96</v>
      </c>
      <c r="AE72" s="23" t="str">
        <f t="shared" si="7"/>
        <v>回復期</v>
      </c>
      <c r="AF72" s="34">
        <v>15</v>
      </c>
      <c r="AG72" s="34">
        <v>15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5"/>
      <c r="AT72" s="35"/>
      <c r="AU72" s="35"/>
      <c r="AV72" s="34">
        <v>15</v>
      </c>
      <c r="AW72" s="35">
        <v>7</v>
      </c>
      <c r="AX72" s="35">
        <v>5</v>
      </c>
      <c r="AY72" s="36"/>
      <c r="AZ72" s="38" t="s">
        <v>96</v>
      </c>
      <c r="BA72" s="30" t="str">
        <f t="shared" si="8"/>
        <v/>
      </c>
      <c r="BB72" s="35"/>
      <c r="BC72" s="35"/>
      <c r="BD72" s="35">
        <v>0</v>
      </c>
      <c r="BE72" s="35"/>
      <c r="BF72" s="35"/>
      <c r="BG72" s="35">
        <v>0</v>
      </c>
      <c r="BH72" s="35"/>
      <c r="BI72" s="35"/>
      <c r="BJ72" s="35"/>
    </row>
    <row r="73" spans="2:62" outlineLevel="3">
      <c r="B73" s="17">
        <v>24028093</v>
      </c>
      <c r="C73" s="17" t="s">
        <v>253</v>
      </c>
      <c r="D73" s="17" t="s">
        <v>92</v>
      </c>
      <c r="E73" s="24">
        <v>4001</v>
      </c>
      <c r="F73" s="24" t="s">
        <v>93</v>
      </c>
      <c r="G73" s="22">
        <v>40134</v>
      </c>
      <c r="H73" s="22" t="s">
        <v>120</v>
      </c>
      <c r="I73" s="17" t="s">
        <v>254</v>
      </c>
      <c r="J73" s="18" t="s">
        <v>1443</v>
      </c>
      <c r="K73" s="18" t="s">
        <v>1444</v>
      </c>
      <c r="L73" s="18" t="s">
        <v>1345</v>
      </c>
      <c r="M73" s="18" t="s">
        <v>1345</v>
      </c>
      <c r="N73" s="18" t="s">
        <v>1339</v>
      </c>
      <c r="O73" s="19" t="str">
        <f>IF(N73="","",VLOOKUP(N73,Sheet1!$B$3:$C$7,2,0))</f>
        <v>急性期</v>
      </c>
      <c r="P73" s="18" t="s">
        <v>1339</v>
      </c>
      <c r="Q73" s="19" t="str">
        <f>IF(P73="","",VLOOKUP(P73,Sheet1!$B$3:$C$7,2,0))</f>
        <v>急性期</v>
      </c>
      <c r="R73" s="18" t="s">
        <v>96</v>
      </c>
      <c r="S73" s="25" t="str">
        <f t="shared" si="0"/>
        <v/>
      </c>
      <c r="T73" s="26" t="str">
        <f t="shared" si="1"/>
        <v/>
      </c>
      <c r="U73" s="26" t="str">
        <f t="shared" si="2"/>
        <v/>
      </c>
      <c r="V73" s="26" t="str">
        <f t="shared" si="3"/>
        <v/>
      </c>
      <c r="W73" s="26" t="str">
        <f t="shared" si="4"/>
        <v/>
      </c>
      <c r="X73" s="26" t="str">
        <f t="shared" si="5"/>
        <v>○</v>
      </c>
      <c r="Y73" s="27" t="str">
        <f t="shared" si="6"/>
        <v/>
      </c>
      <c r="Z73" s="28" t="s">
        <v>1400</v>
      </c>
      <c r="AA73" s="28" t="s">
        <v>96</v>
      </c>
      <c r="AB73" s="28" t="s">
        <v>96</v>
      </c>
      <c r="AC73" s="28" t="s">
        <v>96</v>
      </c>
      <c r="AD73" s="28" t="s">
        <v>96</v>
      </c>
      <c r="AE73" s="23" t="str">
        <f t="shared" si="7"/>
        <v>急性期</v>
      </c>
      <c r="AF73" s="34">
        <v>2</v>
      </c>
      <c r="AG73" s="34">
        <v>2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5">
        <v>2</v>
      </c>
      <c r="AT73" s="35">
        <v>0</v>
      </c>
      <c r="AU73" s="35">
        <v>0</v>
      </c>
      <c r="AV73" s="34">
        <v>0</v>
      </c>
      <c r="AW73" s="35">
        <v>22</v>
      </c>
      <c r="AX73" s="35">
        <v>0</v>
      </c>
      <c r="AY73" s="36">
        <v>0</v>
      </c>
      <c r="AZ73" s="38" t="s">
        <v>1339</v>
      </c>
      <c r="BA73" s="30" t="str">
        <f t="shared" si="8"/>
        <v/>
      </c>
      <c r="BB73" s="35">
        <v>0</v>
      </c>
      <c r="BC73" s="35">
        <v>0</v>
      </c>
      <c r="BD73" s="35">
        <v>0</v>
      </c>
      <c r="BE73" s="35">
        <v>0</v>
      </c>
      <c r="BF73" s="35">
        <v>0</v>
      </c>
      <c r="BG73" s="35">
        <v>0</v>
      </c>
      <c r="BH73" s="35">
        <v>0</v>
      </c>
      <c r="BI73" s="35">
        <v>0</v>
      </c>
      <c r="BJ73" s="35">
        <v>0</v>
      </c>
    </row>
    <row r="74" spans="2:62" outlineLevel="3">
      <c r="B74" s="17">
        <v>24028100</v>
      </c>
      <c r="C74" s="17" t="s">
        <v>257</v>
      </c>
      <c r="D74" s="17" t="s">
        <v>92</v>
      </c>
      <c r="E74" s="24">
        <v>4001</v>
      </c>
      <c r="F74" s="24" t="s">
        <v>93</v>
      </c>
      <c r="G74" s="22">
        <v>40134</v>
      </c>
      <c r="H74" s="22" t="s">
        <v>120</v>
      </c>
      <c r="I74" s="17" t="s">
        <v>258</v>
      </c>
      <c r="J74" s="18" t="s">
        <v>1445</v>
      </c>
      <c r="K74" s="18" t="s">
        <v>1446</v>
      </c>
      <c r="L74" s="18" t="s">
        <v>1345</v>
      </c>
      <c r="M74" s="18" t="s">
        <v>1339</v>
      </c>
      <c r="N74" s="18" t="s">
        <v>1346</v>
      </c>
      <c r="O74" s="19" t="str">
        <f>IF(N74="","",VLOOKUP(N74,Sheet1!$B$3:$C$7,2,0))</f>
        <v>慢性期</v>
      </c>
      <c r="P74" s="18" t="s">
        <v>1346</v>
      </c>
      <c r="Q74" s="19" t="str">
        <f>IF(P74="","",VLOOKUP(P74,Sheet1!$B$3:$C$7,2,0))</f>
        <v>慢性期</v>
      </c>
      <c r="R74" s="18" t="s">
        <v>96</v>
      </c>
      <c r="S74" s="25" t="str">
        <f t="shared" si="0"/>
        <v/>
      </c>
      <c r="T74" s="26" t="str">
        <f t="shared" si="1"/>
        <v/>
      </c>
      <c r="U74" s="26" t="str">
        <f t="shared" si="2"/>
        <v/>
      </c>
      <c r="V74" s="26" t="str">
        <f t="shared" si="3"/>
        <v>○</v>
      </c>
      <c r="W74" s="26" t="str">
        <f t="shared" si="4"/>
        <v/>
      </c>
      <c r="X74" s="26" t="str">
        <f t="shared" si="5"/>
        <v/>
      </c>
      <c r="Y74" s="27" t="str">
        <f t="shared" si="6"/>
        <v/>
      </c>
      <c r="Z74" s="28" t="s">
        <v>1346</v>
      </c>
      <c r="AA74" s="28" t="s">
        <v>96</v>
      </c>
      <c r="AB74" s="28" t="s">
        <v>96</v>
      </c>
      <c r="AC74" s="28" t="s">
        <v>96</v>
      </c>
      <c r="AD74" s="28" t="s">
        <v>96</v>
      </c>
      <c r="AE74" s="23" t="str">
        <f t="shared" si="7"/>
        <v>慢性期</v>
      </c>
      <c r="AF74" s="34">
        <v>3</v>
      </c>
      <c r="AG74" s="34">
        <v>0</v>
      </c>
      <c r="AH74" s="34">
        <v>3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5">
        <v>3</v>
      </c>
      <c r="AT74" s="34">
        <v>0</v>
      </c>
      <c r="AU74" s="34">
        <v>0</v>
      </c>
      <c r="AV74" s="34">
        <v>0</v>
      </c>
      <c r="AW74" s="35">
        <v>0</v>
      </c>
      <c r="AX74" s="35">
        <v>0</v>
      </c>
      <c r="AY74" s="36">
        <v>0</v>
      </c>
      <c r="AZ74" s="38" t="s">
        <v>1345</v>
      </c>
      <c r="BA74" s="30" t="str">
        <f t="shared" si="8"/>
        <v>○</v>
      </c>
      <c r="BB74" s="35">
        <v>1</v>
      </c>
      <c r="BC74" s="35">
        <v>2</v>
      </c>
      <c r="BD74" s="35">
        <v>5</v>
      </c>
      <c r="BE74" s="35">
        <v>5</v>
      </c>
      <c r="BF74" s="35">
        <v>0</v>
      </c>
      <c r="BG74" s="35">
        <v>0</v>
      </c>
      <c r="BH74" s="35">
        <v>0</v>
      </c>
      <c r="BI74" s="35">
        <v>0</v>
      </c>
      <c r="BJ74" s="35">
        <v>0</v>
      </c>
    </row>
    <row r="75" spans="2:62" outlineLevel="3">
      <c r="B75" s="17">
        <v>24028114</v>
      </c>
      <c r="C75" s="17" t="s">
        <v>271</v>
      </c>
      <c r="D75" s="17" t="s">
        <v>92</v>
      </c>
      <c r="E75" s="24">
        <v>4001</v>
      </c>
      <c r="F75" s="24" t="s">
        <v>93</v>
      </c>
      <c r="G75" s="22">
        <v>40134</v>
      </c>
      <c r="H75" s="22" t="s">
        <v>120</v>
      </c>
      <c r="I75" s="17" t="s">
        <v>272</v>
      </c>
      <c r="J75" s="19" t="s">
        <v>1447</v>
      </c>
      <c r="K75" s="19" t="s">
        <v>1448</v>
      </c>
      <c r="L75" s="19" t="s">
        <v>1345</v>
      </c>
      <c r="M75" s="19" t="s">
        <v>1345</v>
      </c>
      <c r="N75" s="19" t="s">
        <v>1342</v>
      </c>
      <c r="O75" s="19" t="str">
        <f>IF(N75="","",VLOOKUP(N75,Sheet1!$B$3:$C$7,2,0))</f>
        <v>回復期</v>
      </c>
      <c r="P75" s="19" t="s">
        <v>1342</v>
      </c>
      <c r="Q75" s="19" t="str">
        <f>IF(P75="","",VLOOKUP(P75,Sheet1!$B$3:$C$7,2,0))</f>
        <v>回復期</v>
      </c>
      <c r="R75" s="19" t="s">
        <v>96</v>
      </c>
      <c r="S75" s="25" t="str">
        <f t="shared" ref="S75:S141" si="12">IF(OR(Z75="1",AA75="1",AB75="1",AC75="1",AD75="1"),"○","")</f>
        <v/>
      </c>
      <c r="T75" s="26" t="str">
        <f t="shared" ref="T75:T141" si="13">IF(OR(Z75="2",AA75="2",AB75="2",AC75="2",AD75="2"),"○","")</f>
        <v/>
      </c>
      <c r="U75" s="26" t="str">
        <f t="shared" ref="U75:U141" si="14">IF(OR(Z75="3",AA75="3",AB75="3",AC75="3",AD75="3"),"○","")</f>
        <v/>
      </c>
      <c r="V75" s="26" t="str">
        <f t="shared" ref="V75:V141" si="15">IF(OR(Z75="4",AA75="4",AB75="4",AC75="4",AD75="4"),"○","")</f>
        <v/>
      </c>
      <c r="W75" s="26" t="str">
        <f t="shared" ref="W75:W141" si="16">IF(OR(Z75="5",AA75="5",AB75="5",AC75="5",AD75="5"),"○","")</f>
        <v/>
      </c>
      <c r="X75" s="26" t="str">
        <f t="shared" ref="X75:X141" si="17">IF(OR(Z75="6",AA75="6",AB75="6",AC75="6",AD75="6"),"○","")</f>
        <v>○</v>
      </c>
      <c r="Y75" s="27" t="str">
        <f t="shared" ref="Y75:Y141" si="18">IF(OR(Z75="7",AA75="7",AB75="7",AC75="7",AD75="7"),"○","")</f>
        <v/>
      </c>
      <c r="Z75" s="29" t="s">
        <v>1400</v>
      </c>
      <c r="AA75" s="29" t="s">
        <v>96</v>
      </c>
      <c r="AB75" s="29" t="s">
        <v>96</v>
      </c>
      <c r="AC75" s="29" t="s">
        <v>96</v>
      </c>
      <c r="AD75" s="29" t="s">
        <v>96</v>
      </c>
      <c r="AE75" s="23" t="str">
        <f t="shared" ref="AE75:AE141" si="19">IF(N75="1","高度急性期",IF(N75="2","急性期",IF(N75="3","回復期",IF(N75="4","慢性期",IF(N75="5","休棟中等","無回答")))))</f>
        <v>回復期</v>
      </c>
      <c r="AF75" s="34">
        <v>19</v>
      </c>
      <c r="AG75" s="34">
        <v>19</v>
      </c>
      <c r="AH75" s="34">
        <v>0</v>
      </c>
      <c r="AI75" s="34">
        <v>19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5">
        <v>19</v>
      </c>
      <c r="AT75" s="34">
        <v>0</v>
      </c>
      <c r="AU75" s="34">
        <v>0</v>
      </c>
      <c r="AV75" s="34">
        <v>0</v>
      </c>
      <c r="AW75" s="35">
        <v>732</v>
      </c>
      <c r="AX75" s="35"/>
      <c r="AY75" s="36"/>
      <c r="AZ75" s="37" t="s">
        <v>1339</v>
      </c>
      <c r="BA75" s="30" t="str">
        <f t="shared" si="8"/>
        <v/>
      </c>
      <c r="BB75" s="35">
        <v>0</v>
      </c>
      <c r="BC75" s="35">
        <v>0</v>
      </c>
      <c r="BD75" s="35">
        <v>0</v>
      </c>
      <c r="BE75" s="35">
        <v>0</v>
      </c>
      <c r="BF75" s="35">
        <v>0</v>
      </c>
      <c r="BG75" s="35">
        <v>0</v>
      </c>
      <c r="BH75" s="35">
        <v>0</v>
      </c>
      <c r="BI75" s="35">
        <v>0</v>
      </c>
      <c r="BJ75" s="35">
        <v>0</v>
      </c>
    </row>
    <row r="76" spans="2:62" outlineLevel="3">
      <c r="B76" s="17">
        <v>24028137</v>
      </c>
      <c r="C76" s="17" t="s">
        <v>308</v>
      </c>
      <c r="D76" s="17" t="s">
        <v>92</v>
      </c>
      <c r="E76" s="24">
        <v>4001</v>
      </c>
      <c r="F76" s="24" t="s">
        <v>93</v>
      </c>
      <c r="G76" s="22">
        <v>40134</v>
      </c>
      <c r="H76" s="22" t="s">
        <v>120</v>
      </c>
      <c r="I76" s="17" t="s">
        <v>309</v>
      </c>
      <c r="J76" s="18" t="s">
        <v>1449</v>
      </c>
      <c r="K76" s="18" t="s">
        <v>1450</v>
      </c>
      <c r="L76" s="18" t="s">
        <v>1345</v>
      </c>
      <c r="M76" s="18" t="s">
        <v>1345</v>
      </c>
      <c r="N76" s="18" t="s">
        <v>1346</v>
      </c>
      <c r="O76" s="19" t="str">
        <f>IF(N76="","",VLOOKUP(N76,Sheet1!$B$3:$C$7,2,0))</f>
        <v>慢性期</v>
      </c>
      <c r="P76" s="18" t="s">
        <v>1346</v>
      </c>
      <c r="Q76" s="19" t="str">
        <f>IF(P76="","",VLOOKUP(P76,Sheet1!$B$3:$C$7,2,0))</f>
        <v>慢性期</v>
      </c>
      <c r="R76" s="18" t="s">
        <v>1346</v>
      </c>
      <c r="S76" s="25" t="str">
        <f t="shared" si="12"/>
        <v>○</v>
      </c>
      <c r="T76" s="26" t="str">
        <f t="shared" si="13"/>
        <v>○</v>
      </c>
      <c r="U76" s="26" t="str">
        <f t="shared" si="14"/>
        <v/>
      </c>
      <c r="V76" s="26" t="str">
        <f t="shared" si="15"/>
        <v/>
      </c>
      <c r="W76" s="26" t="str">
        <f t="shared" si="16"/>
        <v/>
      </c>
      <c r="X76" s="26" t="str">
        <f t="shared" si="17"/>
        <v/>
      </c>
      <c r="Y76" s="27" t="str">
        <f t="shared" si="18"/>
        <v/>
      </c>
      <c r="Z76" s="28" t="s">
        <v>1345</v>
      </c>
      <c r="AA76" s="28" t="s">
        <v>1339</v>
      </c>
      <c r="AB76" s="28" t="s">
        <v>96</v>
      </c>
      <c r="AC76" s="28" t="s">
        <v>96</v>
      </c>
      <c r="AD76" s="28" t="s">
        <v>96</v>
      </c>
      <c r="AE76" s="23" t="str">
        <f t="shared" si="19"/>
        <v>慢性期</v>
      </c>
      <c r="AF76" s="34">
        <v>19</v>
      </c>
      <c r="AG76" s="34">
        <v>19</v>
      </c>
      <c r="AH76" s="34">
        <v>0</v>
      </c>
      <c r="AI76" s="34">
        <v>19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5">
        <v>19</v>
      </c>
      <c r="AT76" s="34">
        <v>0</v>
      </c>
      <c r="AU76" s="34">
        <v>0</v>
      </c>
      <c r="AV76" s="34">
        <v>0</v>
      </c>
      <c r="AW76" s="35">
        <v>94</v>
      </c>
      <c r="AX76" s="35">
        <v>0</v>
      </c>
      <c r="AY76" s="36"/>
      <c r="AZ76" s="38" t="s">
        <v>1339</v>
      </c>
      <c r="BA76" s="30" t="str">
        <f t="shared" ref="BA76:BA142" si="20">IF(AZ76="1","○","")</f>
        <v/>
      </c>
      <c r="BB76" s="35">
        <v>0</v>
      </c>
      <c r="BC76" s="35">
        <v>0</v>
      </c>
      <c r="BD76" s="35">
        <v>0</v>
      </c>
      <c r="BE76" s="35">
        <v>0</v>
      </c>
      <c r="BF76" s="35">
        <v>0</v>
      </c>
      <c r="BG76" s="35">
        <v>0</v>
      </c>
      <c r="BH76" s="35">
        <v>0</v>
      </c>
      <c r="BI76" s="35">
        <v>0</v>
      </c>
      <c r="BJ76" s="35">
        <v>0</v>
      </c>
    </row>
    <row r="77" spans="2:62" outlineLevel="3">
      <c r="B77" s="17">
        <v>24028158</v>
      </c>
      <c r="C77" s="17" t="s">
        <v>338</v>
      </c>
      <c r="D77" s="17" t="s">
        <v>92</v>
      </c>
      <c r="E77" s="24">
        <v>4001</v>
      </c>
      <c r="F77" s="24" t="s">
        <v>93</v>
      </c>
      <c r="G77" s="22">
        <v>40134</v>
      </c>
      <c r="H77" s="22" t="s">
        <v>120</v>
      </c>
      <c r="I77" s="17" t="s">
        <v>339</v>
      </c>
      <c r="J77" s="18" t="s">
        <v>340</v>
      </c>
      <c r="K77" s="18" t="s">
        <v>341</v>
      </c>
      <c r="L77" s="18" t="s">
        <v>165</v>
      </c>
      <c r="M77" s="18" t="s">
        <v>165</v>
      </c>
      <c r="N77" s="18" t="s">
        <v>166</v>
      </c>
      <c r="O77" s="19" t="str">
        <f>IF(N77="","",VLOOKUP(N77,Sheet1!$B$3:$C$7,2,0))</f>
        <v>急性期</v>
      </c>
      <c r="P77" s="18" t="s">
        <v>166</v>
      </c>
      <c r="Q77" s="19" t="str">
        <f>IF(P77="","",VLOOKUP(P77,Sheet1!$B$3:$C$7,2,0))</f>
        <v>急性期</v>
      </c>
      <c r="R77" s="18" t="s">
        <v>166</v>
      </c>
      <c r="S77" s="25" t="str">
        <f t="shared" si="12"/>
        <v/>
      </c>
      <c r="T77" s="26" t="str">
        <f t="shared" si="13"/>
        <v>○</v>
      </c>
      <c r="U77" s="26" t="str">
        <f t="shared" si="14"/>
        <v/>
      </c>
      <c r="V77" s="26" t="str">
        <f t="shared" si="15"/>
        <v/>
      </c>
      <c r="W77" s="26" t="str">
        <f t="shared" si="16"/>
        <v/>
      </c>
      <c r="X77" s="26" t="str">
        <f t="shared" si="17"/>
        <v/>
      </c>
      <c r="Y77" s="27" t="str">
        <f t="shared" si="18"/>
        <v/>
      </c>
      <c r="Z77" s="28" t="s">
        <v>166</v>
      </c>
      <c r="AA77" s="28" t="s">
        <v>96</v>
      </c>
      <c r="AB77" s="28" t="s">
        <v>96</v>
      </c>
      <c r="AC77" s="28" t="s">
        <v>96</v>
      </c>
      <c r="AD77" s="28" t="s">
        <v>96</v>
      </c>
      <c r="AE77" s="23" t="str">
        <f t="shared" si="19"/>
        <v>急性期</v>
      </c>
      <c r="AF77" s="34">
        <v>8</v>
      </c>
      <c r="AG77" s="34">
        <v>8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5">
        <v>8</v>
      </c>
      <c r="AT77" s="35">
        <v>0</v>
      </c>
      <c r="AU77" s="35">
        <v>0</v>
      </c>
      <c r="AV77" s="34">
        <v>0</v>
      </c>
      <c r="AW77" s="35">
        <v>228</v>
      </c>
      <c r="AX77" s="35">
        <v>156</v>
      </c>
      <c r="AY77" s="36">
        <v>0</v>
      </c>
      <c r="AZ77" s="38" t="s">
        <v>166</v>
      </c>
      <c r="BA77" s="30" t="str">
        <f t="shared" si="20"/>
        <v/>
      </c>
      <c r="BB77" s="35"/>
      <c r="BC77" s="35"/>
      <c r="BD77" s="35">
        <v>0</v>
      </c>
      <c r="BE77" s="35"/>
      <c r="BF77" s="35"/>
      <c r="BG77" s="35">
        <v>0</v>
      </c>
      <c r="BH77" s="35"/>
      <c r="BI77" s="35"/>
      <c r="BJ77" s="35">
        <v>13</v>
      </c>
    </row>
    <row r="78" spans="2:62" outlineLevel="3">
      <c r="B78" s="17">
        <v>24028220</v>
      </c>
      <c r="C78" s="17" t="s">
        <v>414</v>
      </c>
      <c r="D78" s="17" t="s">
        <v>92</v>
      </c>
      <c r="E78" s="24">
        <v>4001</v>
      </c>
      <c r="F78" s="24" t="s">
        <v>93</v>
      </c>
      <c r="G78" s="22">
        <v>40134</v>
      </c>
      <c r="H78" s="22" t="s">
        <v>120</v>
      </c>
      <c r="I78" s="17" t="s">
        <v>415</v>
      </c>
      <c r="J78" s="18" t="s">
        <v>1451</v>
      </c>
      <c r="K78" s="18" t="s">
        <v>1452</v>
      </c>
      <c r="L78" s="18" t="s">
        <v>1345</v>
      </c>
      <c r="M78" s="18" t="s">
        <v>1345</v>
      </c>
      <c r="N78" s="18" t="s">
        <v>1342</v>
      </c>
      <c r="O78" s="19" t="str">
        <f>IF(N78="","",VLOOKUP(N78,Sheet1!$B$3:$C$7,2,0))</f>
        <v>回復期</v>
      </c>
      <c r="P78" s="18" t="s">
        <v>1342</v>
      </c>
      <c r="Q78" s="19" t="str">
        <f>IF(P78="","",VLOOKUP(P78,Sheet1!$B$3:$C$7,2,0))</f>
        <v>回復期</v>
      </c>
      <c r="R78" s="18" t="s">
        <v>1342</v>
      </c>
      <c r="S78" s="25" t="str">
        <f t="shared" si="12"/>
        <v>○</v>
      </c>
      <c r="T78" s="26" t="str">
        <f t="shared" si="13"/>
        <v>○</v>
      </c>
      <c r="U78" s="26" t="str">
        <f t="shared" si="14"/>
        <v>○</v>
      </c>
      <c r="V78" s="26" t="str">
        <f t="shared" si="15"/>
        <v>○</v>
      </c>
      <c r="W78" s="26" t="str">
        <f t="shared" si="16"/>
        <v>○</v>
      </c>
      <c r="X78" s="26" t="str">
        <f t="shared" si="17"/>
        <v/>
      </c>
      <c r="Y78" s="27" t="str">
        <f t="shared" si="18"/>
        <v/>
      </c>
      <c r="Z78" s="28" t="s">
        <v>1345</v>
      </c>
      <c r="AA78" s="28" t="s">
        <v>1339</v>
      </c>
      <c r="AB78" s="28" t="s">
        <v>1342</v>
      </c>
      <c r="AC78" s="28" t="s">
        <v>1346</v>
      </c>
      <c r="AD78" s="28" t="s">
        <v>1340</v>
      </c>
      <c r="AE78" s="23" t="str">
        <f t="shared" si="19"/>
        <v>回復期</v>
      </c>
      <c r="AF78" s="34">
        <v>19</v>
      </c>
      <c r="AG78" s="34">
        <v>17</v>
      </c>
      <c r="AH78" s="34">
        <v>2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5">
        <v>19</v>
      </c>
      <c r="AT78" s="34">
        <v>0</v>
      </c>
      <c r="AU78" s="34">
        <v>0</v>
      </c>
      <c r="AV78" s="34">
        <v>0</v>
      </c>
      <c r="AW78" s="35">
        <v>91</v>
      </c>
      <c r="AX78" s="35">
        <v>8</v>
      </c>
      <c r="AY78" s="36">
        <v>0</v>
      </c>
      <c r="AZ78" s="38" t="s">
        <v>1345</v>
      </c>
      <c r="BA78" s="30" t="str">
        <f t="shared" si="20"/>
        <v>○</v>
      </c>
      <c r="BB78" s="35">
        <v>4</v>
      </c>
      <c r="BC78" s="35">
        <v>0</v>
      </c>
      <c r="BD78" s="35">
        <v>1</v>
      </c>
      <c r="BE78" s="35">
        <v>1</v>
      </c>
      <c r="BF78" s="35">
        <v>0</v>
      </c>
      <c r="BG78" s="35">
        <v>0</v>
      </c>
      <c r="BH78" s="35">
        <v>0</v>
      </c>
      <c r="BI78" s="35">
        <v>0</v>
      </c>
      <c r="BJ78" s="35">
        <v>0</v>
      </c>
    </row>
    <row r="79" spans="2:62" outlineLevel="3">
      <c r="B79" s="17">
        <v>24028231</v>
      </c>
      <c r="C79" s="17" t="s">
        <v>430</v>
      </c>
      <c r="D79" s="17" t="s">
        <v>92</v>
      </c>
      <c r="E79" s="24">
        <v>4001</v>
      </c>
      <c r="F79" s="24" t="s">
        <v>93</v>
      </c>
      <c r="G79" s="22">
        <v>40134</v>
      </c>
      <c r="H79" s="22" t="s">
        <v>120</v>
      </c>
      <c r="I79" s="17" t="s">
        <v>431</v>
      </c>
      <c r="J79" s="19" t="s">
        <v>1453</v>
      </c>
      <c r="K79" s="19" t="s">
        <v>1454</v>
      </c>
      <c r="L79" s="19" t="s">
        <v>1345</v>
      </c>
      <c r="M79" s="19" t="s">
        <v>1345</v>
      </c>
      <c r="N79" s="19" t="s">
        <v>1339</v>
      </c>
      <c r="O79" s="19" t="str">
        <f>IF(N79="","",VLOOKUP(N79,Sheet1!$B$3:$C$7,2,0))</f>
        <v>急性期</v>
      </c>
      <c r="P79" s="19" t="s">
        <v>1339</v>
      </c>
      <c r="Q79" s="19" t="str">
        <f>IF(P79="","",VLOOKUP(P79,Sheet1!$B$3:$C$7,2,0))</f>
        <v>急性期</v>
      </c>
      <c r="R79" s="19" t="s">
        <v>96</v>
      </c>
      <c r="S79" s="25" t="str">
        <f t="shared" si="12"/>
        <v>○</v>
      </c>
      <c r="T79" s="26" t="str">
        <f t="shared" si="13"/>
        <v>○</v>
      </c>
      <c r="U79" s="26" t="str">
        <f t="shared" si="14"/>
        <v>○</v>
      </c>
      <c r="V79" s="26" t="str">
        <f t="shared" si="15"/>
        <v/>
      </c>
      <c r="W79" s="26" t="str">
        <f t="shared" si="16"/>
        <v/>
      </c>
      <c r="X79" s="26" t="str">
        <f t="shared" si="17"/>
        <v/>
      </c>
      <c r="Y79" s="27" t="str">
        <f t="shared" si="18"/>
        <v/>
      </c>
      <c r="Z79" s="29" t="s">
        <v>1345</v>
      </c>
      <c r="AA79" s="29" t="s">
        <v>1339</v>
      </c>
      <c r="AB79" s="29" t="s">
        <v>1342</v>
      </c>
      <c r="AC79" s="29" t="s">
        <v>96</v>
      </c>
      <c r="AD79" s="29" t="s">
        <v>96</v>
      </c>
      <c r="AE79" s="23" t="str">
        <f t="shared" si="19"/>
        <v>急性期</v>
      </c>
      <c r="AF79" s="34">
        <v>19</v>
      </c>
      <c r="AG79" s="34">
        <v>19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5">
        <v>19</v>
      </c>
      <c r="AT79" s="34">
        <v>0</v>
      </c>
      <c r="AU79" s="34">
        <v>0</v>
      </c>
      <c r="AV79" s="34">
        <v>0</v>
      </c>
      <c r="AW79" s="35">
        <v>86</v>
      </c>
      <c r="AX79" s="35">
        <v>30</v>
      </c>
      <c r="AY79" s="36">
        <v>65.12</v>
      </c>
      <c r="AZ79" s="37" t="s">
        <v>1345</v>
      </c>
      <c r="BA79" s="30" t="str">
        <f t="shared" si="20"/>
        <v>○</v>
      </c>
      <c r="BB79" s="35">
        <v>1</v>
      </c>
      <c r="BC79" s="35">
        <v>73</v>
      </c>
      <c r="BD79" s="35">
        <v>1</v>
      </c>
      <c r="BE79" s="35">
        <v>0</v>
      </c>
      <c r="BF79" s="35">
        <v>1</v>
      </c>
      <c r="BG79" s="35">
        <v>4</v>
      </c>
      <c r="BH79" s="35">
        <v>1</v>
      </c>
      <c r="BI79" s="35">
        <v>3</v>
      </c>
      <c r="BJ79" s="35">
        <v>0</v>
      </c>
    </row>
    <row r="80" spans="2:62" outlineLevel="3">
      <c r="B80" s="17">
        <v>24028285</v>
      </c>
      <c r="C80" s="17" t="s">
        <v>490</v>
      </c>
      <c r="D80" s="17" t="s">
        <v>92</v>
      </c>
      <c r="E80" s="24">
        <v>4001</v>
      </c>
      <c r="F80" s="24" t="s">
        <v>93</v>
      </c>
      <c r="G80" s="22">
        <v>40134</v>
      </c>
      <c r="H80" s="22" t="s">
        <v>120</v>
      </c>
      <c r="I80" s="17" t="s">
        <v>491</v>
      </c>
      <c r="J80" s="18" t="s">
        <v>1455</v>
      </c>
      <c r="K80" s="18" t="s">
        <v>1456</v>
      </c>
      <c r="L80" s="18" t="s">
        <v>1345</v>
      </c>
      <c r="M80" s="18" t="s">
        <v>1345</v>
      </c>
      <c r="N80" s="18" t="s">
        <v>1339</v>
      </c>
      <c r="O80" s="19" t="str">
        <f>IF(N80="","",VLOOKUP(N80,Sheet1!$B$3:$C$7,2,0))</f>
        <v>急性期</v>
      </c>
      <c r="P80" s="18" t="s">
        <v>1339</v>
      </c>
      <c r="Q80" s="19" t="str">
        <f>IF(P80="","",VLOOKUP(P80,Sheet1!$B$3:$C$7,2,0))</f>
        <v>急性期</v>
      </c>
      <c r="R80" s="18" t="s">
        <v>96</v>
      </c>
      <c r="S80" s="25" t="str">
        <f t="shared" si="12"/>
        <v>○</v>
      </c>
      <c r="T80" s="26" t="str">
        <f t="shared" si="13"/>
        <v>○</v>
      </c>
      <c r="U80" s="26" t="str">
        <f t="shared" si="14"/>
        <v>○</v>
      </c>
      <c r="V80" s="26" t="str">
        <f t="shared" si="15"/>
        <v/>
      </c>
      <c r="W80" s="26" t="str">
        <f t="shared" si="16"/>
        <v/>
      </c>
      <c r="X80" s="26" t="str">
        <f t="shared" si="17"/>
        <v/>
      </c>
      <c r="Y80" s="27" t="str">
        <f t="shared" si="18"/>
        <v/>
      </c>
      <c r="Z80" s="28" t="s">
        <v>1345</v>
      </c>
      <c r="AA80" s="28" t="s">
        <v>1339</v>
      </c>
      <c r="AB80" s="28" t="s">
        <v>1342</v>
      </c>
      <c r="AC80" s="28" t="s">
        <v>96</v>
      </c>
      <c r="AD80" s="28" t="s">
        <v>96</v>
      </c>
      <c r="AE80" s="23" t="str">
        <f t="shared" si="19"/>
        <v>急性期</v>
      </c>
      <c r="AF80" s="34">
        <v>8</v>
      </c>
      <c r="AG80" s="34">
        <v>8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5">
        <v>8</v>
      </c>
      <c r="AT80" s="34">
        <v>0</v>
      </c>
      <c r="AU80" s="34">
        <v>0</v>
      </c>
      <c r="AV80" s="34">
        <v>0</v>
      </c>
      <c r="AW80" s="35">
        <v>87</v>
      </c>
      <c r="AX80" s="35">
        <v>11</v>
      </c>
      <c r="AY80" s="36">
        <v>0</v>
      </c>
      <c r="AZ80" s="38" t="s">
        <v>1339</v>
      </c>
      <c r="BA80" s="30" t="str">
        <f t="shared" si="20"/>
        <v/>
      </c>
      <c r="BB80" s="35">
        <v>0</v>
      </c>
      <c r="BC80" s="35">
        <v>0</v>
      </c>
      <c r="BD80" s="35">
        <v>0</v>
      </c>
      <c r="BE80" s="35">
        <v>0</v>
      </c>
      <c r="BF80" s="35">
        <v>0</v>
      </c>
      <c r="BG80" s="35">
        <v>0</v>
      </c>
      <c r="BH80" s="35">
        <v>0</v>
      </c>
      <c r="BI80" s="35">
        <v>0</v>
      </c>
      <c r="BJ80" s="35">
        <v>0</v>
      </c>
    </row>
    <row r="81" spans="2:62" outlineLevel="3">
      <c r="B81" s="17">
        <v>24028378</v>
      </c>
      <c r="C81" s="17" t="s">
        <v>585</v>
      </c>
      <c r="D81" s="17" t="s">
        <v>92</v>
      </c>
      <c r="E81" s="24">
        <v>4001</v>
      </c>
      <c r="F81" s="24" t="s">
        <v>93</v>
      </c>
      <c r="G81" s="22">
        <v>40134</v>
      </c>
      <c r="H81" s="22" t="s">
        <v>120</v>
      </c>
      <c r="I81" s="17" t="s">
        <v>586</v>
      </c>
      <c r="J81" s="18" t="s">
        <v>1457</v>
      </c>
      <c r="K81" s="18" t="s">
        <v>1458</v>
      </c>
      <c r="L81" s="18" t="s">
        <v>1345</v>
      </c>
      <c r="M81" s="18" t="s">
        <v>1345</v>
      </c>
      <c r="N81" s="18" t="s">
        <v>1339</v>
      </c>
      <c r="O81" s="19" t="str">
        <f>IF(N81="","",VLOOKUP(N81,Sheet1!$B$3:$C$7,2,0))</f>
        <v>急性期</v>
      </c>
      <c r="P81" s="18" t="s">
        <v>1339</v>
      </c>
      <c r="Q81" s="19" t="str">
        <f>IF(P81="","",VLOOKUP(P81,Sheet1!$B$3:$C$7,2,0))</f>
        <v>急性期</v>
      </c>
      <c r="R81" s="18" t="s">
        <v>1339</v>
      </c>
      <c r="S81" s="25" t="str">
        <f t="shared" si="12"/>
        <v/>
      </c>
      <c r="T81" s="26" t="str">
        <f t="shared" si="13"/>
        <v/>
      </c>
      <c r="U81" s="26" t="str">
        <f t="shared" si="14"/>
        <v/>
      </c>
      <c r="V81" s="26" t="str">
        <f t="shared" si="15"/>
        <v/>
      </c>
      <c r="W81" s="26" t="str">
        <f t="shared" si="16"/>
        <v/>
      </c>
      <c r="X81" s="26" t="str">
        <f t="shared" si="17"/>
        <v>○</v>
      </c>
      <c r="Y81" s="27" t="str">
        <f t="shared" si="18"/>
        <v/>
      </c>
      <c r="Z81" s="28" t="s">
        <v>1400</v>
      </c>
      <c r="AA81" s="28" t="s">
        <v>96</v>
      </c>
      <c r="AB81" s="28" t="s">
        <v>96</v>
      </c>
      <c r="AC81" s="28" t="s">
        <v>96</v>
      </c>
      <c r="AD81" s="28" t="s">
        <v>96</v>
      </c>
      <c r="AE81" s="23" t="str">
        <f t="shared" si="19"/>
        <v>急性期</v>
      </c>
      <c r="AF81" s="34">
        <v>2</v>
      </c>
      <c r="AG81" s="34">
        <v>2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5">
        <v>2</v>
      </c>
      <c r="AT81" s="34">
        <v>0</v>
      </c>
      <c r="AU81" s="34">
        <v>0</v>
      </c>
      <c r="AV81" s="34">
        <v>0</v>
      </c>
      <c r="AW81" s="35">
        <v>24</v>
      </c>
      <c r="AX81" s="35">
        <v>0</v>
      </c>
      <c r="AY81" s="36">
        <v>0</v>
      </c>
      <c r="AZ81" s="38" t="s">
        <v>1339</v>
      </c>
      <c r="BA81" s="30" t="str">
        <f t="shared" si="20"/>
        <v/>
      </c>
      <c r="BB81" s="35">
        <v>0</v>
      </c>
      <c r="BC81" s="35">
        <v>0</v>
      </c>
      <c r="BD81" s="35">
        <v>0</v>
      </c>
      <c r="BE81" s="35">
        <v>0</v>
      </c>
      <c r="BF81" s="35">
        <v>0</v>
      </c>
      <c r="BG81" s="35">
        <v>0</v>
      </c>
      <c r="BH81" s="35">
        <v>0</v>
      </c>
      <c r="BI81" s="35">
        <v>0</v>
      </c>
      <c r="BJ81" s="35">
        <v>0</v>
      </c>
    </row>
    <row r="82" spans="2:62" outlineLevel="3">
      <c r="B82" s="17">
        <v>24028434</v>
      </c>
      <c r="C82" s="17" t="s">
        <v>650</v>
      </c>
      <c r="D82" s="17" t="s">
        <v>92</v>
      </c>
      <c r="E82" s="24">
        <v>4001</v>
      </c>
      <c r="F82" s="24" t="s">
        <v>93</v>
      </c>
      <c r="G82" s="22">
        <v>40134</v>
      </c>
      <c r="H82" s="22" t="s">
        <v>120</v>
      </c>
      <c r="I82" s="17" t="s">
        <v>651</v>
      </c>
      <c r="J82" s="19" t="s">
        <v>1459</v>
      </c>
      <c r="K82" s="19" t="s">
        <v>1460</v>
      </c>
      <c r="L82" s="19" t="s">
        <v>1345</v>
      </c>
      <c r="M82" s="19" t="s">
        <v>1345</v>
      </c>
      <c r="N82" s="19" t="s">
        <v>1346</v>
      </c>
      <c r="O82" s="19" t="str">
        <f>IF(N82="","",VLOOKUP(N82,Sheet1!$B$3:$C$7,2,0))</f>
        <v>慢性期</v>
      </c>
      <c r="P82" s="19" t="s">
        <v>1346</v>
      </c>
      <c r="Q82" s="19" t="str">
        <f>IF(P82="","",VLOOKUP(P82,Sheet1!$B$3:$C$7,2,0))</f>
        <v>慢性期</v>
      </c>
      <c r="R82" s="19" t="s">
        <v>96</v>
      </c>
      <c r="S82" s="25" t="str">
        <f t="shared" si="12"/>
        <v>○</v>
      </c>
      <c r="T82" s="26" t="str">
        <f t="shared" si="13"/>
        <v/>
      </c>
      <c r="U82" s="26" t="str">
        <f t="shared" si="14"/>
        <v/>
      </c>
      <c r="V82" s="26" t="str">
        <f t="shared" si="15"/>
        <v>○</v>
      </c>
      <c r="W82" s="26" t="str">
        <f t="shared" si="16"/>
        <v>○</v>
      </c>
      <c r="X82" s="26" t="str">
        <f t="shared" si="17"/>
        <v/>
      </c>
      <c r="Y82" s="27" t="str">
        <f t="shared" si="18"/>
        <v/>
      </c>
      <c r="Z82" s="29" t="s">
        <v>1345</v>
      </c>
      <c r="AA82" s="29" t="s">
        <v>1346</v>
      </c>
      <c r="AB82" s="29" t="s">
        <v>1340</v>
      </c>
      <c r="AC82" s="29" t="s">
        <v>96</v>
      </c>
      <c r="AD82" s="29" t="s">
        <v>96</v>
      </c>
      <c r="AE82" s="23" t="str">
        <f t="shared" si="19"/>
        <v>慢性期</v>
      </c>
      <c r="AF82" s="34">
        <v>19</v>
      </c>
      <c r="AG82" s="34">
        <v>19</v>
      </c>
      <c r="AH82" s="34">
        <v>0</v>
      </c>
      <c r="AI82" s="34">
        <v>19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5">
        <v>19</v>
      </c>
      <c r="AT82" s="35">
        <v>0</v>
      </c>
      <c r="AU82" s="35">
        <v>0</v>
      </c>
      <c r="AV82" s="34">
        <v>0</v>
      </c>
      <c r="AW82" s="35">
        <v>54</v>
      </c>
      <c r="AX82" s="35">
        <v>3</v>
      </c>
      <c r="AY82" s="36">
        <v>0.1</v>
      </c>
      <c r="AZ82" s="37" t="s">
        <v>1345</v>
      </c>
      <c r="BA82" s="30" t="str">
        <f t="shared" si="20"/>
        <v>○</v>
      </c>
      <c r="BB82" s="35">
        <v>2</v>
      </c>
      <c r="BC82" s="35">
        <v>6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0</v>
      </c>
    </row>
    <row r="83" spans="2:62" outlineLevel="3">
      <c r="B83" s="17">
        <v>24028667</v>
      </c>
      <c r="C83" s="17" t="s">
        <v>935</v>
      </c>
      <c r="D83" s="17" t="s">
        <v>92</v>
      </c>
      <c r="E83" s="24">
        <v>4001</v>
      </c>
      <c r="F83" s="24" t="s">
        <v>93</v>
      </c>
      <c r="G83" s="22">
        <v>40134</v>
      </c>
      <c r="H83" s="22" t="s">
        <v>120</v>
      </c>
      <c r="I83" s="17" t="s">
        <v>936</v>
      </c>
      <c r="J83" s="18" t="s">
        <v>1461</v>
      </c>
      <c r="K83" s="18" t="s">
        <v>1462</v>
      </c>
      <c r="L83" s="18" t="s">
        <v>1339</v>
      </c>
      <c r="M83" s="18" t="s">
        <v>1339</v>
      </c>
      <c r="N83" s="18" t="s">
        <v>1339</v>
      </c>
      <c r="O83" s="19" t="str">
        <f>IF(N83="","",VLOOKUP(N83,Sheet1!$B$3:$C$7,2,0))</f>
        <v>急性期</v>
      </c>
      <c r="P83" s="18" t="s">
        <v>1339</v>
      </c>
      <c r="Q83" s="19" t="str">
        <f>IF(P83="","",VLOOKUP(P83,Sheet1!$B$3:$C$7,2,0))</f>
        <v>急性期</v>
      </c>
      <c r="R83" s="18" t="s">
        <v>1339</v>
      </c>
      <c r="S83" s="25" t="str">
        <f t="shared" si="12"/>
        <v/>
      </c>
      <c r="T83" s="26" t="str">
        <f t="shared" si="13"/>
        <v/>
      </c>
      <c r="U83" s="26" t="str">
        <f t="shared" si="14"/>
        <v/>
      </c>
      <c r="V83" s="26" t="str">
        <f t="shared" si="15"/>
        <v/>
      </c>
      <c r="W83" s="26" t="str">
        <f t="shared" si="16"/>
        <v/>
      </c>
      <c r="X83" s="26" t="str">
        <f t="shared" si="17"/>
        <v>○</v>
      </c>
      <c r="Y83" s="27" t="str">
        <f t="shared" si="18"/>
        <v/>
      </c>
      <c r="Z83" s="28" t="s">
        <v>1400</v>
      </c>
      <c r="AA83" s="28" t="s">
        <v>96</v>
      </c>
      <c r="AB83" s="28" t="s">
        <v>96</v>
      </c>
      <c r="AC83" s="28" t="s">
        <v>96</v>
      </c>
      <c r="AD83" s="28" t="s">
        <v>96</v>
      </c>
      <c r="AE83" s="23" t="str">
        <f t="shared" si="19"/>
        <v>急性期</v>
      </c>
      <c r="AF83" s="34">
        <v>2</v>
      </c>
      <c r="AG83" s="34">
        <v>0</v>
      </c>
      <c r="AH83" s="34">
        <v>2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5">
        <v>0</v>
      </c>
      <c r="AT83" s="34">
        <v>0</v>
      </c>
      <c r="AU83" s="34">
        <v>0</v>
      </c>
      <c r="AV83" s="34">
        <v>2</v>
      </c>
      <c r="AW83" s="35">
        <v>0</v>
      </c>
      <c r="AX83" s="35">
        <v>0</v>
      </c>
      <c r="AY83" s="36">
        <v>0</v>
      </c>
      <c r="AZ83" s="38" t="s">
        <v>1339</v>
      </c>
      <c r="BA83" s="30" t="str">
        <f t="shared" si="20"/>
        <v/>
      </c>
      <c r="BB83" s="35">
        <v>0</v>
      </c>
      <c r="BC83" s="35">
        <v>0</v>
      </c>
      <c r="BD83" s="35">
        <v>0</v>
      </c>
      <c r="BE83" s="35"/>
      <c r="BF83" s="35"/>
      <c r="BG83" s="35">
        <v>0</v>
      </c>
      <c r="BH83" s="35"/>
      <c r="BI83" s="35"/>
      <c r="BJ83" s="35">
        <v>0</v>
      </c>
    </row>
    <row r="84" spans="2:62" outlineLevel="3">
      <c r="B84" s="17">
        <v>24028719</v>
      </c>
      <c r="C84" s="17" t="s">
        <v>1013</v>
      </c>
      <c r="D84" s="17" t="s">
        <v>92</v>
      </c>
      <c r="E84" s="24">
        <v>4001</v>
      </c>
      <c r="F84" s="24" t="s">
        <v>93</v>
      </c>
      <c r="G84" s="22">
        <v>40134</v>
      </c>
      <c r="H84" s="22" t="s">
        <v>120</v>
      </c>
      <c r="I84" s="17" t="s">
        <v>1014</v>
      </c>
      <c r="J84" s="19" t="s">
        <v>1463</v>
      </c>
      <c r="K84" s="19" t="s">
        <v>1464</v>
      </c>
      <c r="L84" s="19" t="s">
        <v>1345</v>
      </c>
      <c r="M84" s="19" t="s">
        <v>1345</v>
      </c>
      <c r="N84" s="19" t="s">
        <v>1342</v>
      </c>
      <c r="O84" s="19" t="str">
        <f>IF(N84="","",VLOOKUP(N84,Sheet1!$B$3:$C$7,2,0))</f>
        <v>回復期</v>
      </c>
      <c r="P84" s="19" t="s">
        <v>1342</v>
      </c>
      <c r="Q84" s="19" t="str">
        <f>IF(P84="","",VLOOKUP(P84,Sheet1!$B$3:$C$7,2,0))</f>
        <v>回復期</v>
      </c>
      <c r="R84" s="19" t="s">
        <v>96</v>
      </c>
      <c r="S84" s="25" t="str">
        <f t="shared" si="12"/>
        <v/>
      </c>
      <c r="T84" s="26" t="str">
        <f t="shared" si="13"/>
        <v/>
      </c>
      <c r="U84" s="26" t="str">
        <f t="shared" si="14"/>
        <v/>
      </c>
      <c r="V84" s="26" t="str">
        <f t="shared" si="15"/>
        <v/>
      </c>
      <c r="W84" s="26" t="str">
        <f t="shared" si="16"/>
        <v/>
      </c>
      <c r="X84" s="26" t="str">
        <f t="shared" si="17"/>
        <v>○</v>
      </c>
      <c r="Y84" s="27" t="str">
        <f t="shared" si="18"/>
        <v/>
      </c>
      <c r="Z84" s="29" t="s">
        <v>1400</v>
      </c>
      <c r="AA84" s="29" t="s">
        <v>96</v>
      </c>
      <c r="AB84" s="29" t="s">
        <v>96</v>
      </c>
      <c r="AC84" s="29" t="s">
        <v>96</v>
      </c>
      <c r="AD84" s="29" t="s">
        <v>96</v>
      </c>
      <c r="AE84" s="23" t="str">
        <f t="shared" si="19"/>
        <v>回復期</v>
      </c>
      <c r="AF84" s="34">
        <v>5</v>
      </c>
      <c r="AG84" s="34">
        <v>5</v>
      </c>
      <c r="AH84" s="34">
        <v>0</v>
      </c>
      <c r="AI84" s="34">
        <v>5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4">
        <v>0</v>
      </c>
      <c r="AS84" s="35">
        <v>5</v>
      </c>
      <c r="AT84" s="34">
        <v>0</v>
      </c>
      <c r="AU84" s="34">
        <v>0</v>
      </c>
      <c r="AV84" s="34">
        <v>0</v>
      </c>
      <c r="AW84" s="35">
        <v>73</v>
      </c>
      <c r="AX84" s="35"/>
      <c r="AY84" s="36"/>
      <c r="AZ84" s="37" t="s">
        <v>1339</v>
      </c>
      <c r="BA84" s="30" t="str">
        <f t="shared" si="20"/>
        <v/>
      </c>
      <c r="BB84" s="35">
        <v>0</v>
      </c>
      <c r="BC84" s="35">
        <v>0</v>
      </c>
      <c r="BD84" s="35">
        <v>0</v>
      </c>
      <c r="BE84" s="35">
        <v>0</v>
      </c>
      <c r="BF84" s="35">
        <v>0</v>
      </c>
      <c r="BG84" s="35">
        <v>0</v>
      </c>
      <c r="BH84" s="35">
        <v>0</v>
      </c>
      <c r="BI84" s="35">
        <v>0</v>
      </c>
      <c r="BJ84" s="35">
        <v>0</v>
      </c>
    </row>
    <row r="85" spans="2:62" outlineLevel="3">
      <c r="B85" s="17">
        <v>24028807</v>
      </c>
      <c r="C85" s="17" t="s">
        <v>1118</v>
      </c>
      <c r="D85" s="17" t="s">
        <v>92</v>
      </c>
      <c r="E85" s="24">
        <v>4001</v>
      </c>
      <c r="F85" s="24" t="s">
        <v>93</v>
      </c>
      <c r="G85" s="22">
        <v>40134</v>
      </c>
      <c r="H85" s="22" t="s">
        <v>120</v>
      </c>
      <c r="I85" s="17" t="s">
        <v>1119</v>
      </c>
      <c r="J85" s="18" t="s">
        <v>1465</v>
      </c>
      <c r="K85" s="18" t="s">
        <v>1466</v>
      </c>
      <c r="L85" s="18" t="s">
        <v>1345</v>
      </c>
      <c r="M85" s="18" t="s">
        <v>1345</v>
      </c>
      <c r="N85" s="18" t="s">
        <v>1339</v>
      </c>
      <c r="O85" s="19" t="str">
        <f>IF(N85="","",VLOOKUP(N85,Sheet1!$B$3:$C$7,2,0))</f>
        <v>急性期</v>
      </c>
      <c r="P85" s="18" t="s">
        <v>1339</v>
      </c>
      <c r="Q85" s="19" t="str">
        <f>IF(P85="","",VLOOKUP(P85,Sheet1!$B$3:$C$7,2,0))</f>
        <v>急性期</v>
      </c>
      <c r="R85" s="18" t="s">
        <v>96</v>
      </c>
      <c r="S85" s="25" t="str">
        <f t="shared" si="12"/>
        <v>○</v>
      </c>
      <c r="T85" s="26" t="str">
        <f t="shared" si="13"/>
        <v>○</v>
      </c>
      <c r="U85" s="26" t="str">
        <f t="shared" si="14"/>
        <v>○</v>
      </c>
      <c r="V85" s="26" t="str">
        <f t="shared" si="15"/>
        <v>○</v>
      </c>
      <c r="W85" s="26" t="str">
        <f t="shared" si="16"/>
        <v>○</v>
      </c>
      <c r="X85" s="26" t="str">
        <f t="shared" si="17"/>
        <v/>
      </c>
      <c r="Y85" s="27" t="str">
        <f t="shared" si="18"/>
        <v/>
      </c>
      <c r="Z85" s="28" t="s">
        <v>1345</v>
      </c>
      <c r="AA85" s="28" t="s">
        <v>1339</v>
      </c>
      <c r="AB85" s="28" t="s">
        <v>1342</v>
      </c>
      <c r="AC85" s="28" t="s">
        <v>1346</v>
      </c>
      <c r="AD85" s="28" t="s">
        <v>1340</v>
      </c>
      <c r="AE85" s="23" t="str">
        <f t="shared" si="19"/>
        <v>急性期</v>
      </c>
      <c r="AF85" s="34">
        <v>19</v>
      </c>
      <c r="AG85" s="34">
        <v>10</v>
      </c>
      <c r="AH85" s="34">
        <v>9</v>
      </c>
      <c r="AI85" s="34">
        <v>9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0</v>
      </c>
      <c r="AQ85" s="34">
        <v>0</v>
      </c>
      <c r="AR85" s="34">
        <v>0</v>
      </c>
      <c r="AS85" s="35">
        <v>19</v>
      </c>
      <c r="AT85" s="34">
        <v>0</v>
      </c>
      <c r="AU85" s="34">
        <v>0</v>
      </c>
      <c r="AV85" s="34">
        <v>0</v>
      </c>
      <c r="AW85" s="35">
        <v>208</v>
      </c>
      <c r="AX85" s="35">
        <v>40</v>
      </c>
      <c r="AY85" s="36">
        <v>1</v>
      </c>
      <c r="AZ85" s="38" t="s">
        <v>1345</v>
      </c>
      <c r="BA85" s="30" t="str">
        <f t="shared" si="20"/>
        <v>○</v>
      </c>
      <c r="BB85" s="35">
        <v>0</v>
      </c>
      <c r="BC85" s="35">
        <v>80</v>
      </c>
      <c r="BD85" s="35">
        <v>0</v>
      </c>
      <c r="BE85" s="35">
        <v>0</v>
      </c>
      <c r="BF85" s="35">
        <v>14</v>
      </c>
      <c r="BG85" s="35">
        <v>14</v>
      </c>
      <c r="BH85" s="35">
        <v>12</v>
      </c>
      <c r="BI85" s="35">
        <v>2</v>
      </c>
      <c r="BJ85" s="35">
        <v>7</v>
      </c>
    </row>
    <row r="86" spans="2:62" outlineLevel="3">
      <c r="B86" s="17">
        <v>24028821</v>
      </c>
      <c r="C86" s="17" t="s">
        <v>1141</v>
      </c>
      <c r="D86" s="17" t="s">
        <v>92</v>
      </c>
      <c r="E86" s="24">
        <v>4001</v>
      </c>
      <c r="F86" s="24" t="s">
        <v>93</v>
      </c>
      <c r="G86" s="22">
        <v>40134</v>
      </c>
      <c r="H86" s="22" t="s">
        <v>120</v>
      </c>
      <c r="I86" s="17" t="s">
        <v>1142</v>
      </c>
      <c r="J86" s="18" t="s">
        <v>1467</v>
      </c>
      <c r="K86" s="18" t="s">
        <v>1468</v>
      </c>
      <c r="L86" s="18" t="s">
        <v>1345</v>
      </c>
      <c r="M86" s="18" t="s">
        <v>1345</v>
      </c>
      <c r="N86" s="18" t="s">
        <v>1339</v>
      </c>
      <c r="O86" s="19" t="str">
        <f>IF(N86="","",VLOOKUP(N86,Sheet1!$B$3:$C$7,2,0))</f>
        <v>急性期</v>
      </c>
      <c r="P86" s="18" t="s">
        <v>1339</v>
      </c>
      <c r="Q86" s="19" t="str">
        <f>IF(P86="","",VLOOKUP(P86,Sheet1!$B$3:$C$7,2,0))</f>
        <v>急性期</v>
      </c>
      <c r="R86" s="18" t="s">
        <v>96</v>
      </c>
      <c r="S86" s="25" t="str">
        <f t="shared" si="12"/>
        <v/>
      </c>
      <c r="T86" s="26" t="str">
        <f t="shared" si="13"/>
        <v>○</v>
      </c>
      <c r="U86" s="26" t="str">
        <f t="shared" si="14"/>
        <v>○</v>
      </c>
      <c r="V86" s="26" t="str">
        <f t="shared" si="15"/>
        <v/>
      </c>
      <c r="W86" s="26" t="str">
        <f t="shared" si="16"/>
        <v/>
      </c>
      <c r="X86" s="26" t="str">
        <f t="shared" si="17"/>
        <v/>
      </c>
      <c r="Y86" s="27" t="str">
        <f t="shared" si="18"/>
        <v/>
      </c>
      <c r="Z86" s="28" t="s">
        <v>166</v>
      </c>
      <c r="AA86" s="28" t="s">
        <v>1342</v>
      </c>
      <c r="AB86" s="28" t="s">
        <v>96</v>
      </c>
      <c r="AC86" s="28" t="s">
        <v>96</v>
      </c>
      <c r="AD86" s="28" t="s">
        <v>96</v>
      </c>
      <c r="AE86" s="23" t="str">
        <f t="shared" si="19"/>
        <v>急性期</v>
      </c>
      <c r="AF86" s="34">
        <v>6</v>
      </c>
      <c r="AG86" s="34">
        <v>4</v>
      </c>
      <c r="AH86" s="34">
        <v>2</v>
      </c>
      <c r="AI86" s="34">
        <v>6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5">
        <v>6</v>
      </c>
      <c r="AT86" s="34">
        <v>0</v>
      </c>
      <c r="AU86" s="34">
        <v>0</v>
      </c>
      <c r="AV86" s="34">
        <v>0</v>
      </c>
      <c r="AW86" s="35">
        <v>28</v>
      </c>
      <c r="AX86" s="35">
        <v>28</v>
      </c>
      <c r="AY86" s="36"/>
      <c r="AZ86" s="38" t="s">
        <v>1345</v>
      </c>
      <c r="BA86" s="30" t="str">
        <f t="shared" si="20"/>
        <v>○</v>
      </c>
      <c r="BB86" s="35">
        <v>0</v>
      </c>
      <c r="BC86" s="35">
        <v>0</v>
      </c>
      <c r="BD86" s="35">
        <v>0</v>
      </c>
      <c r="BE86" s="35">
        <v>0</v>
      </c>
      <c r="BF86" s="35">
        <v>0</v>
      </c>
      <c r="BG86" s="35">
        <v>0</v>
      </c>
      <c r="BH86" s="35">
        <v>0</v>
      </c>
      <c r="BI86" s="35">
        <v>0</v>
      </c>
      <c r="BJ86" s="35">
        <v>0</v>
      </c>
    </row>
    <row r="87" spans="2:62" outlineLevel="3">
      <c r="B87" s="17">
        <v>24028827</v>
      </c>
      <c r="C87" s="17" t="s">
        <v>1151</v>
      </c>
      <c r="D87" s="17" t="s">
        <v>92</v>
      </c>
      <c r="E87" s="24">
        <v>4001</v>
      </c>
      <c r="F87" s="24" t="s">
        <v>93</v>
      </c>
      <c r="G87" s="22">
        <v>40134</v>
      </c>
      <c r="H87" s="22" t="s">
        <v>120</v>
      </c>
      <c r="I87" s="17" t="s">
        <v>1152</v>
      </c>
      <c r="J87" s="18" t="s">
        <v>1469</v>
      </c>
      <c r="K87" s="18" t="s">
        <v>1470</v>
      </c>
      <c r="L87" s="18" t="s">
        <v>1345</v>
      </c>
      <c r="M87" s="18" t="s">
        <v>1345</v>
      </c>
      <c r="N87" s="18" t="s">
        <v>1339</v>
      </c>
      <c r="O87" s="19" t="str">
        <f>IF(N87="","",VLOOKUP(N87,Sheet1!$B$3:$C$7,2,0))</f>
        <v>急性期</v>
      </c>
      <c r="P87" s="18" t="s">
        <v>1339</v>
      </c>
      <c r="Q87" s="19" t="str">
        <f>IF(P87="","",VLOOKUP(P87,Sheet1!$B$3:$C$7,2,0))</f>
        <v>急性期</v>
      </c>
      <c r="R87" s="18" t="s">
        <v>1339</v>
      </c>
      <c r="S87" s="25" t="str">
        <f t="shared" si="12"/>
        <v/>
      </c>
      <c r="T87" s="26" t="str">
        <f t="shared" si="13"/>
        <v/>
      </c>
      <c r="U87" s="26" t="str">
        <f t="shared" si="14"/>
        <v/>
      </c>
      <c r="V87" s="26" t="str">
        <f t="shared" si="15"/>
        <v/>
      </c>
      <c r="W87" s="26" t="str">
        <f t="shared" si="16"/>
        <v/>
      </c>
      <c r="X87" s="26" t="str">
        <f t="shared" si="17"/>
        <v>○</v>
      </c>
      <c r="Y87" s="27" t="str">
        <f t="shared" si="18"/>
        <v/>
      </c>
      <c r="Z87" s="28" t="s">
        <v>1400</v>
      </c>
      <c r="AA87" s="28" t="s">
        <v>96</v>
      </c>
      <c r="AB87" s="28" t="s">
        <v>96</v>
      </c>
      <c r="AC87" s="28" t="s">
        <v>96</v>
      </c>
      <c r="AD87" s="28" t="s">
        <v>96</v>
      </c>
      <c r="AE87" s="23" t="str">
        <f t="shared" si="19"/>
        <v>急性期</v>
      </c>
      <c r="AF87" s="34">
        <v>19</v>
      </c>
      <c r="AG87" s="34">
        <v>19</v>
      </c>
      <c r="AH87" s="34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4">
        <v>0</v>
      </c>
      <c r="AO87" s="34">
        <v>0</v>
      </c>
      <c r="AP87" s="34">
        <v>0</v>
      </c>
      <c r="AQ87" s="34">
        <v>0</v>
      </c>
      <c r="AR87" s="34">
        <v>0</v>
      </c>
      <c r="AS87" s="35">
        <v>19</v>
      </c>
      <c r="AT87" s="34">
        <v>0</v>
      </c>
      <c r="AU87" s="34">
        <v>0</v>
      </c>
      <c r="AV87" s="34">
        <v>0</v>
      </c>
      <c r="AW87" s="35">
        <v>495</v>
      </c>
      <c r="AX87" s="35"/>
      <c r="AY87" s="36"/>
      <c r="AZ87" s="38" t="s">
        <v>1339</v>
      </c>
      <c r="BA87" s="30" t="str">
        <f t="shared" si="20"/>
        <v/>
      </c>
      <c r="BB87" s="35">
        <v>0</v>
      </c>
      <c r="BC87" s="35">
        <v>0</v>
      </c>
      <c r="BD87" s="35">
        <v>0</v>
      </c>
      <c r="BE87" s="35">
        <v>0</v>
      </c>
      <c r="BF87" s="35">
        <v>0</v>
      </c>
      <c r="BG87" s="35">
        <v>0</v>
      </c>
      <c r="BH87" s="35">
        <v>0</v>
      </c>
      <c r="BI87" s="35">
        <v>0</v>
      </c>
      <c r="BJ87" s="35">
        <v>32</v>
      </c>
    </row>
    <row r="88" spans="2:62" outlineLevel="3">
      <c r="B88" s="17">
        <v>24028890</v>
      </c>
      <c r="C88" s="17" t="s">
        <v>1231</v>
      </c>
      <c r="D88" s="17" t="s">
        <v>92</v>
      </c>
      <c r="E88" s="24">
        <v>4001</v>
      </c>
      <c r="F88" s="24" t="s">
        <v>93</v>
      </c>
      <c r="G88" s="22">
        <v>40134</v>
      </c>
      <c r="H88" s="22" t="s">
        <v>120</v>
      </c>
      <c r="I88" s="17" t="s">
        <v>1232</v>
      </c>
      <c r="J88" s="18" t="s">
        <v>1471</v>
      </c>
      <c r="K88" s="18" t="s">
        <v>1472</v>
      </c>
      <c r="L88" s="18" t="s">
        <v>1345</v>
      </c>
      <c r="M88" s="18" t="s">
        <v>1345</v>
      </c>
      <c r="N88" s="18" t="s">
        <v>1339</v>
      </c>
      <c r="O88" s="19" t="str">
        <f>IF(N88="","",VLOOKUP(N88,Sheet1!$B$3:$C$7,2,0))</f>
        <v>急性期</v>
      </c>
      <c r="P88" s="18" t="s">
        <v>1339</v>
      </c>
      <c r="Q88" s="19" t="str">
        <f>IF(P88="","",VLOOKUP(P88,Sheet1!$B$3:$C$7,2,0))</f>
        <v>急性期</v>
      </c>
      <c r="R88" s="18" t="s">
        <v>1339</v>
      </c>
      <c r="S88" s="25" t="str">
        <f t="shared" si="12"/>
        <v/>
      </c>
      <c r="T88" s="26" t="str">
        <f t="shared" si="13"/>
        <v/>
      </c>
      <c r="U88" s="26" t="str">
        <f t="shared" si="14"/>
        <v/>
      </c>
      <c r="V88" s="26" t="str">
        <f t="shared" si="15"/>
        <v/>
      </c>
      <c r="W88" s="26" t="str">
        <f t="shared" si="16"/>
        <v/>
      </c>
      <c r="X88" s="26" t="str">
        <f t="shared" si="17"/>
        <v>○</v>
      </c>
      <c r="Y88" s="27" t="str">
        <f t="shared" si="18"/>
        <v/>
      </c>
      <c r="Z88" s="28" t="s">
        <v>1400</v>
      </c>
      <c r="AA88" s="28" t="s">
        <v>96</v>
      </c>
      <c r="AB88" s="28" t="s">
        <v>96</v>
      </c>
      <c r="AC88" s="28" t="s">
        <v>96</v>
      </c>
      <c r="AD88" s="28" t="s">
        <v>96</v>
      </c>
      <c r="AE88" s="23" t="str">
        <f t="shared" si="19"/>
        <v>急性期</v>
      </c>
      <c r="AF88" s="34">
        <v>13</v>
      </c>
      <c r="AG88" s="34">
        <v>10</v>
      </c>
      <c r="AH88" s="34">
        <v>3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0</v>
      </c>
      <c r="AP88" s="34">
        <v>0</v>
      </c>
      <c r="AQ88" s="34">
        <v>0</v>
      </c>
      <c r="AR88" s="34">
        <v>0</v>
      </c>
      <c r="AS88" s="35">
        <v>13</v>
      </c>
      <c r="AT88" s="35">
        <v>0</v>
      </c>
      <c r="AU88" s="35">
        <v>0</v>
      </c>
      <c r="AV88" s="34">
        <v>0</v>
      </c>
      <c r="AW88" s="35">
        <v>337</v>
      </c>
      <c r="AX88" s="35">
        <v>13</v>
      </c>
      <c r="AY88" s="36">
        <v>0</v>
      </c>
      <c r="AZ88" s="38" t="s">
        <v>1339</v>
      </c>
      <c r="BA88" s="30" t="str">
        <f t="shared" si="20"/>
        <v/>
      </c>
      <c r="BB88" s="35">
        <v>0</v>
      </c>
      <c r="BC88" s="35">
        <v>0</v>
      </c>
      <c r="BD88" s="35">
        <v>0</v>
      </c>
      <c r="BE88" s="35">
        <v>0</v>
      </c>
      <c r="BF88" s="35">
        <v>0</v>
      </c>
      <c r="BG88" s="35">
        <v>0</v>
      </c>
      <c r="BH88" s="35">
        <v>0</v>
      </c>
      <c r="BI88" s="35">
        <v>0</v>
      </c>
      <c r="BJ88" s="35">
        <v>17</v>
      </c>
    </row>
    <row r="89" spans="2:62" outlineLevel="2">
      <c r="B89" s="17"/>
      <c r="C89" s="17"/>
      <c r="D89" s="17"/>
      <c r="E89" s="24"/>
      <c r="F89" s="24"/>
      <c r="G89" s="22"/>
      <c r="H89" s="64" t="s">
        <v>2241</v>
      </c>
      <c r="I89" s="17"/>
      <c r="J89" s="18"/>
      <c r="K89" s="18"/>
      <c r="L89" s="18"/>
      <c r="M89" s="18"/>
      <c r="N89" s="18"/>
      <c r="O89" s="19"/>
      <c r="P89" s="18"/>
      <c r="Q89" s="19"/>
      <c r="R89" s="18"/>
      <c r="S89" s="25"/>
      <c r="T89" s="26"/>
      <c r="U89" s="26"/>
      <c r="V89" s="26"/>
      <c r="W89" s="26"/>
      <c r="X89" s="26"/>
      <c r="Y89" s="27"/>
      <c r="Z89" s="28"/>
      <c r="AA89" s="28"/>
      <c r="AB89" s="28"/>
      <c r="AC89" s="28"/>
      <c r="AD89" s="28"/>
      <c r="AE89" s="23"/>
      <c r="AF89" s="34">
        <f t="shared" ref="AF89:AV89" si="21">SUBTOTAL(9,AF72:AF88)</f>
        <v>197</v>
      </c>
      <c r="AG89" s="34">
        <f t="shared" si="21"/>
        <v>176</v>
      </c>
      <c r="AH89" s="34">
        <f t="shared" si="21"/>
        <v>21</v>
      </c>
      <c r="AI89" s="34">
        <f t="shared" si="21"/>
        <v>77</v>
      </c>
      <c r="AJ89" s="34">
        <f t="shared" si="21"/>
        <v>0</v>
      </c>
      <c r="AK89" s="34">
        <f t="shared" si="21"/>
        <v>0</v>
      </c>
      <c r="AL89" s="34">
        <f t="shared" si="21"/>
        <v>0</v>
      </c>
      <c r="AM89" s="34">
        <f t="shared" si="21"/>
        <v>0</v>
      </c>
      <c r="AN89" s="34">
        <f t="shared" si="21"/>
        <v>0</v>
      </c>
      <c r="AO89" s="34">
        <f t="shared" si="21"/>
        <v>0</v>
      </c>
      <c r="AP89" s="34">
        <f t="shared" si="21"/>
        <v>0</v>
      </c>
      <c r="AQ89" s="34">
        <f t="shared" si="21"/>
        <v>0</v>
      </c>
      <c r="AR89" s="34">
        <f t="shared" si="21"/>
        <v>0</v>
      </c>
      <c r="AS89" s="35">
        <f t="shared" si="21"/>
        <v>180</v>
      </c>
      <c r="AT89" s="35">
        <f t="shared" si="21"/>
        <v>0</v>
      </c>
      <c r="AU89" s="35">
        <f t="shared" si="21"/>
        <v>0</v>
      </c>
      <c r="AV89" s="34">
        <f t="shared" si="21"/>
        <v>17</v>
      </c>
      <c r="AW89" s="35"/>
      <c r="AX89" s="35"/>
      <c r="AY89" s="36"/>
      <c r="AZ89" s="38"/>
      <c r="BA89" s="30"/>
      <c r="BB89" s="35"/>
      <c r="BC89" s="35"/>
      <c r="BD89" s="35"/>
      <c r="BE89" s="35"/>
      <c r="BF89" s="35"/>
      <c r="BG89" s="35"/>
      <c r="BH89" s="35"/>
      <c r="BI89" s="35"/>
      <c r="BJ89" s="35">
        <f>SUBTOTAL(9,BJ72:BJ88)</f>
        <v>69</v>
      </c>
    </row>
    <row r="90" spans="2:62" outlineLevel="3">
      <c r="B90" s="17">
        <v>24028064</v>
      </c>
      <c r="C90" s="17" t="s">
        <v>204</v>
      </c>
      <c r="D90" s="17" t="s">
        <v>92</v>
      </c>
      <c r="E90" s="24">
        <v>4001</v>
      </c>
      <c r="F90" s="24" t="s">
        <v>93</v>
      </c>
      <c r="G90" s="22">
        <v>40135</v>
      </c>
      <c r="H90" s="22" t="s">
        <v>205</v>
      </c>
      <c r="I90" s="17" t="s">
        <v>111</v>
      </c>
      <c r="J90" s="18" t="s">
        <v>206</v>
      </c>
      <c r="K90" s="18" t="s">
        <v>207</v>
      </c>
      <c r="L90" s="18" t="s">
        <v>166</v>
      </c>
      <c r="M90" s="18" t="s">
        <v>166</v>
      </c>
      <c r="N90" s="18" t="s">
        <v>167</v>
      </c>
      <c r="O90" s="19" t="str">
        <f>IF(N90="","",VLOOKUP(N90,Sheet1!$B$3:$C$7,2,0))</f>
        <v>休棟等</v>
      </c>
      <c r="P90" s="18" t="s">
        <v>167</v>
      </c>
      <c r="Q90" s="19" t="str">
        <f>IF(P90="","",VLOOKUP(P90,Sheet1!$B$3:$C$7,2,0))</f>
        <v>休棟等</v>
      </c>
      <c r="R90" s="18" t="s">
        <v>96</v>
      </c>
      <c r="S90" s="25" t="str">
        <f t="shared" si="12"/>
        <v/>
      </c>
      <c r="T90" s="26" t="str">
        <f t="shared" si="13"/>
        <v/>
      </c>
      <c r="U90" s="26" t="str">
        <f t="shared" si="14"/>
        <v/>
      </c>
      <c r="V90" s="26" t="str">
        <f t="shared" si="15"/>
        <v/>
      </c>
      <c r="W90" s="26" t="str">
        <f t="shared" si="16"/>
        <v/>
      </c>
      <c r="X90" s="26" t="str">
        <f t="shared" si="17"/>
        <v/>
      </c>
      <c r="Y90" s="27" t="str">
        <f t="shared" si="18"/>
        <v>○</v>
      </c>
      <c r="Z90" s="28" t="s">
        <v>208</v>
      </c>
      <c r="AA90" s="28" t="s">
        <v>96</v>
      </c>
      <c r="AB90" s="28" t="s">
        <v>96</v>
      </c>
      <c r="AC90" s="28" t="s">
        <v>96</v>
      </c>
      <c r="AD90" s="28" t="s">
        <v>96</v>
      </c>
      <c r="AE90" s="23" t="str">
        <f t="shared" si="19"/>
        <v>休棟中等</v>
      </c>
      <c r="AF90" s="34">
        <v>12</v>
      </c>
      <c r="AG90" s="34">
        <v>0</v>
      </c>
      <c r="AH90" s="34">
        <v>12</v>
      </c>
      <c r="AI90" s="34">
        <v>12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5">
        <v>0</v>
      </c>
      <c r="AT90" s="34">
        <v>0</v>
      </c>
      <c r="AU90" s="34">
        <v>0</v>
      </c>
      <c r="AV90" s="34">
        <v>12</v>
      </c>
      <c r="AW90" s="35">
        <v>0</v>
      </c>
      <c r="AX90" s="35">
        <v>0</v>
      </c>
      <c r="AY90" s="36">
        <v>0</v>
      </c>
      <c r="AZ90" s="38" t="s">
        <v>165</v>
      </c>
      <c r="BA90" s="30" t="str">
        <f t="shared" si="20"/>
        <v>○</v>
      </c>
      <c r="BB90" s="35">
        <v>0</v>
      </c>
      <c r="BC90" s="35">
        <v>34</v>
      </c>
      <c r="BD90" s="35">
        <v>0</v>
      </c>
      <c r="BE90" s="35"/>
      <c r="BF90" s="35"/>
      <c r="BG90" s="35">
        <v>0</v>
      </c>
      <c r="BH90" s="35"/>
      <c r="BI90" s="35"/>
      <c r="BJ90" s="35">
        <v>0</v>
      </c>
    </row>
    <row r="91" spans="2:62" outlineLevel="3">
      <c r="B91" s="17">
        <v>24028066</v>
      </c>
      <c r="C91" s="17" t="s">
        <v>212</v>
      </c>
      <c r="D91" s="17" t="s">
        <v>92</v>
      </c>
      <c r="E91" s="24">
        <v>4001</v>
      </c>
      <c r="F91" s="24" t="s">
        <v>93</v>
      </c>
      <c r="G91" s="22">
        <v>40135</v>
      </c>
      <c r="H91" s="22" t="s">
        <v>205</v>
      </c>
      <c r="I91" s="17" t="s">
        <v>213</v>
      </c>
      <c r="J91" s="18" t="s">
        <v>214</v>
      </c>
      <c r="K91" s="18" t="s">
        <v>215</v>
      </c>
      <c r="L91" s="18" t="s">
        <v>165</v>
      </c>
      <c r="M91" s="18" t="s">
        <v>165</v>
      </c>
      <c r="N91" s="18" t="s">
        <v>166</v>
      </c>
      <c r="O91" s="19" t="str">
        <f>IF(N91="","",VLOOKUP(N91,Sheet1!$B$3:$C$7,2,0))</f>
        <v>急性期</v>
      </c>
      <c r="P91" s="18" t="s">
        <v>166</v>
      </c>
      <c r="Q91" s="19" t="str">
        <f>IF(P91="","",VLOOKUP(P91,Sheet1!$B$3:$C$7,2,0))</f>
        <v>急性期</v>
      </c>
      <c r="R91" s="18" t="s">
        <v>166</v>
      </c>
      <c r="S91" s="25" t="str">
        <f t="shared" si="12"/>
        <v/>
      </c>
      <c r="T91" s="26" t="str">
        <f t="shared" si="13"/>
        <v>○</v>
      </c>
      <c r="U91" s="26" t="str">
        <f t="shared" si="14"/>
        <v>○</v>
      </c>
      <c r="V91" s="26" t="str">
        <f t="shared" si="15"/>
        <v/>
      </c>
      <c r="W91" s="26" t="str">
        <f t="shared" si="16"/>
        <v/>
      </c>
      <c r="X91" s="26" t="str">
        <f t="shared" si="17"/>
        <v/>
      </c>
      <c r="Y91" s="27" t="str">
        <f t="shared" si="18"/>
        <v/>
      </c>
      <c r="Z91" s="28" t="s">
        <v>166</v>
      </c>
      <c r="AA91" s="28" t="s">
        <v>143</v>
      </c>
      <c r="AB91" s="28" t="s">
        <v>96</v>
      </c>
      <c r="AC91" s="28" t="s">
        <v>96</v>
      </c>
      <c r="AD91" s="28" t="s">
        <v>96</v>
      </c>
      <c r="AE91" s="23" t="str">
        <f t="shared" si="19"/>
        <v>急性期</v>
      </c>
      <c r="AF91" s="34">
        <v>19</v>
      </c>
      <c r="AG91" s="34">
        <v>8</v>
      </c>
      <c r="AH91" s="34">
        <v>11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5">
        <v>19</v>
      </c>
      <c r="AT91" s="34">
        <v>0</v>
      </c>
      <c r="AU91" s="34">
        <v>0</v>
      </c>
      <c r="AV91" s="34">
        <v>0</v>
      </c>
      <c r="AW91" s="35">
        <v>226</v>
      </c>
      <c r="AX91" s="35">
        <v>226</v>
      </c>
      <c r="AY91" s="36">
        <v>0</v>
      </c>
      <c r="AZ91" s="38" t="s">
        <v>166</v>
      </c>
      <c r="BA91" s="30" t="str">
        <f t="shared" si="20"/>
        <v/>
      </c>
      <c r="BB91" s="35">
        <v>0</v>
      </c>
      <c r="BC91" s="35">
        <v>0</v>
      </c>
      <c r="BD91" s="35">
        <v>0</v>
      </c>
      <c r="BE91" s="35">
        <v>0</v>
      </c>
      <c r="BF91" s="35">
        <v>0</v>
      </c>
      <c r="BG91" s="35">
        <v>0</v>
      </c>
      <c r="BH91" s="35">
        <v>0</v>
      </c>
      <c r="BI91" s="35">
        <v>0</v>
      </c>
      <c r="BJ91" s="35">
        <v>0</v>
      </c>
    </row>
    <row r="92" spans="2:62" outlineLevel="3">
      <c r="B92" s="17">
        <v>24028078</v>
      </c>
      <c r="C92" s="17" t="s">
        <v>231</v>
      </c>
      <c r="D92" s="17" t="s">
        <v>92</v>
      </c>
      <c r="E92" s="24">
        <v>4001</v>
      </c>
      <c r="F92" s="24" t="s">
        <v>93</v>
      </c>
      <c r="G92" s="22">
        <v>40135</v>
      </c>
      <c r="H92" s="22" t="s">
        <v>205</v>
      </c>
      <c r="I92" s="17" t="s">
        <v>232</v>
      </c>
      <c r="J92" s="18" t="s">
        <v>1473</v>
      </c>
      <c r="K92" s="18" t="s">
        <v>1474</v>
      </c>
      <c r="L92" s="18" t="s">
        <v>1345</v>
      </c>
      <c r="M92" s="18" t="s">
        <v>1345</v>
      </c>
      <c r="N92" s="18" t="s">
        <v>1339</v>
      </c>
      <c r="O92" s="19" t="str">
        <f>IF(N92="","",VLOOKUP(N92,Sheet1!$B$3:$C$7,2,0))</f>
        <v>急性期</v>
      </c>
      <c r="P92" s="18" t="s">
        <v>1339</v>
      </c>
      <c r="Q92" s="19" t="str">
        <f>IF(P92="","",VLOOKUP(P92,Sheet1!$B$3:$C$7,2,0))</f>
        <v>急性期</v>
      </c>
      <c r="R92" s="18" t="s">
        <v>96</v>
      </c>
      <c r="S92" s="25" t="str">
        <f t="shared" si="12"/>
        <v/>
      </c>
      <c r="T92" s="26" t="str">
        <f t="shared" si="13"/>
        <v>○</v>
      </c>
      <c r="U92" s="26" t="str">
        <f t="shared" si="14"/>
        <v>○</v>
      </c>
      <c r="V92" s="26" t="str">
        <f t="shared" si="15"/>
        <v/>
      </c>
      <c r="W92" s="26" t="str">
        <f t="shared" si="16"/>
        <v/>
      </c>
      <c r="X92" s="26" t="str">
        <f t="shared" si="17"/>
        <v/>
      </c>
      <c r="Y92" s="27" t="str">
        <f t="shared" si="18"/>
        <v/>
      </c>
      <c r="Z92" s="28" t="s">
        <v>1339</v>
      </c>
      <c r="AA92" s="28" t="s">
        <v>1342</v>
      </c>
      <c r="AB92" s="28" t="s">
        <v>96</v>
      </c>
      <c r="AC92" s="28" t="s">
        <v>96</v>
      </c>
      <c r="AD92" s="28" t="s">
        <v>96</v>
      </c>
      <c r="AE92" s="23" t="str">
        <f t="shared" si="19"/>
        <v>急性期</v>
      </c>
      <c r="AF92" s="34">
        <v>19</v>
      </c>
      <c r="AG92" s="34">
        <v>19</v>
      </c>
      <c r="AH92" s="34">
        <v>0</v>
      </c>
      <c r="AI92" s="34">
        <v>19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0</v>
      </c>
      <c r="AQ92" s="34">
        <v>0</v>
      </c>
      <c r="AR92" s="34">
        <v>0</v>
      </c>
      <c r="AS92" s="35"/>
      <c r="AT92" s="35"/>
      <c r="AU92" s="35"/>
      <c r="AV92" s="34">
        <v>19</v>
      </c>
      <c r="AW92" s="35">
        <v>784</v>
      </c>
      <c r="AX92" s="35">
        <v>0</v>
      </c>
      <c r="AY92" s="36">
        <v>0</v>
      </c>
      <c r="AZ92" s="38" t="s">
        <v>1339</v>
      </c>
      <c r="BA92" s="30" t="str">
        <f t="shared" si="20"/>
        <v/>
      </c>
      <c r="BB92" s="35"/>
      <c r="BC92" s="35"/>
      <c r="BD92" s="35">
        <v>0</v>
      </c>
      <c r="BE92" s="35"/>
      <c r="BF92" s="35"/>
      <c r="BG92" s="35">
        <v>0</v>
      </c>
      <c r="BH92" s="35"/>
      <c r="BI92" s="35"/>
      <c r="BJ92" s="35">
        <v>23</v>
      </c>
    </row>
    <row r="93" spans="2:62" outlineLevel="3">
      <c r="B93" s="17">
        <v>24028121</v>
      </c>
      <c r="C93" s="17" t="s">
        <v>286</v>
      </c>
      <c r="D93" s="17" t="s">
        <v>92</v>
      </c>
      <c r="E93" s="24">
        <v>4001</v>
      </c>
      <c r="F93" s="24" t="s">
        <v>93</v>
      </c>
      <c r="G93" s="22">
        <v>40135</v>
      </c>
      <c r="H93" s="22" t="s">
        <v>205</v>
      </c>
      <c r="I93" s="17" t="s">
        <v>287</v>
      </c>
      <c r="J93" s="18" t="s">
        <v>1475</v>
      </c>
      <c r="K93" s="18" t="s">
        <v>1476</v>
      </c>
      <c r="L93" s="18" t="s">
        <v>1345</v>
      </c>
      <c r="M93" s="18" t="s">
        <v>1339</v>
      </c>
      <c r="N93" s="18" t="s">
        <v>1340</v>
      </c>
      <c r="O93" s="19" t="str">
        <f>IF(N93="","",VLOOKUP(N93,Sheet1!$B$3:$C$7,2,0))</f>
        <v>休棟等</v>
      </c>
      <c r="P93" s="18" t="s">
        <v>1340</v>
      </c>
      <c r="Q93" s="19" t="str">
        <f>IF(P93="","",VLOOKUP(P93,Sheet1!$B$3:$C$7,2,0))</f>
        <v>休棟等</v>
      </c>
      <c r="R93" s="18" t="s">
        <v>96</v>
      </c>
      <c r="S93" s="25" t="str">
        <f t="shared" si="12"/>
        <v/>
      </c>
      <c r="T93" s="26" t="str">
        <f t="shared" si="13"/>
        <v/>
      </c>
      <c r="U93" s="26" t="str">
        <f t="shared" si="14"/>
        <v/>
      </c>
      <c r="V93" s="26" t="str">
        <f t="shared" si="15"/>
        <v/>
      </c>
      <c r="W93" s="26" t="str">
        <f t="shared" si="16"/>
        <v/>
      </c>
      <c r="X93" s="26" t="str">
        <f t="shared" si="17"/>
        <v/>
      </c>
      <c r="Y93" s="27" t="str">
        <f t="shared" si="18"/>
        <v>○</v>
      </c>
      <c r="Z93" s="28" t="s">
        <v>1341</v>
      </c>
      <c r="AA93" s="28" t="s">
        <v>96</v>
      </c>
      <c r="AB93" s="28" t="s">
        <v>96</v>
      </c>
      <c r="AC93" s="28" t="s">
        <v>96</v>
      </c>
      <c r="AD93" s="28" t="s">
        <v>96</v>
      </c>
      <c r="AE93" s="23" t="str">
        <f t="shared" si="19"/>
        <v>休棟中等</v>
      </c>
      <c r="AF93" s="34">
        <v>7</v>
      </c>
      <c r="AG93" s="34">
        <v>0</v>
      </c>
      <c r="AH93" s="34">
        <v>7</v>
      </c>
      <c r="AI93" s="34">
        <v>2</v>
      </c>
      <c r="AJ93" s="34">
        <v>12</v>
      </c>
      <c r="AK93" s="34">
        <v>0</v>
      </c>
      <c r="AL93" s="34">
        <v>12</v>
      </c>
      <c r="AM93" s="34">
        <v>12</v>
      </c>
      <c r="AN93" s="34">
        <v>0</v>
      </c>
      <c r="AO93" s="34">
        <v>12</v>
      </c>
      <c r="AP93" s="34">
        <v>0</v>
      </c>
      <c r="AQ93" s="34">
        <v>0</v>
      </c>
      <c r="AR93" s="34">
        <v>0</v>
      </c>
      <c r="AS93" s="35">
        <v>7</v>
      </c>
      <c r="AT93" s="35">
        <v>12</v>
      </c>
      <c r="AU93" s="35">
        <v>0</v>
      </c>
      <c r="AV93" s="34">
        <v>0</v>
      </c>
      <c r="AW93" s="35">
        <v>0</v>
      </c>
      <c r="AX93" s="35">
        <v>0</v>
      </c>
      <c r="AY93" s="36">
        <v>0</v>
      </c>
      <c r="AZ93" s="38" t="s">
        <v>1345</v>
      </c>
      <c r="BA93" s="30" t="str">
        <f t="shared" si="20"/>
        <v>○</v>
      </c>
      <c r="BB93" s="35">
        <v>4</v>
      </c>
      <c r="BC93" s="35">
        <v>20</v>
      </c>
      <c r="BD93" s="35">
        <v>9</v>
      </c>
      <c r="BE93" s="35">
        <v>1</v>
      </c>
      <c r="BF93" s="35">
        <v>8</v>
      </c>
      <c r="BG93" s="35">
        <v>0</v>
      </c>
      <c r="BH93" s="35">
        <v>0</v>
      </c>
      <c r="BI93" s="35">
        <v>0</v>
      </c>
      <c r="BJ93" s="35">
        <v>0</v>
      </c>
    </row>
    <row r="94" spans="2:62" outlineLevel="3">
      <c r="B94" s="17">
        <v>24028124</v>
      </c>
      <c r="C94" s="17" t="s">
        <v>295</v>
      </c>
      <c r="D94" s="17" t="s">
        <v>92</v>
      </c>
      <c r="E94" s="24">
        <v>4001</v>
      </c>
      <c r="F94" s="49" t="s">
        <v>93</v>
      </c>
      <c r="G94" s="49">
        <v>40135</v>
      </c>
      <c r="H94" s="49" t="s">
        <v>205</v>
      </c>
      <c r="I94" s="48" t="s">
        <v>111</v>
      </c>
      <c r="J94" s="50" t="s">
        <v>1477</v>
      </c>
      <c r="K94" s="50" t="s">
        <v>1478</v>
      </c>
      <c r="L94" s="50" t="s">
        <v>1339</v>
      </c>
      <c r="M94" s="50" t="s">
        <v>1339</v>
      </c>
      <c r="N94" s="50" t="s">
        <v>96</v>
      </c>
      <c r="O94" s="51" t="str">
        <f>IF(N94="","",VLOOKUP(N94,Sheet1!$B$3:$C$7,2,0))</f>
        <v/>
      </c>
      <c r="P94" s="50" t="s">
        <v>96</v>
      </c>
      <c r="Q94" s="51" t="str">
        <f>IF(P94="","",VLOOKUP(P94,Sheet1!$B$3:$C$7,2,0))</f>
        <v/>
      </c>
      <c r="R94" s="50" t="s">
        <v>96</v>
      </c>
      <c r="S94" s="52" t="str">
        <f t="shared" si="12"/>
        <v/>
      </c>
      <c r="T94" s="53" t="str">
        <f t="shared" si="13"/>
        <v/>
      </c>
      <c r="U94" s="53" t="str">
        <f t="shared" si="14"/>
        <v/>
      </c>
      <c r="V94" s="53" t="str">
        <f t="shared" si="15"/>
        <v/>
      </c>
      <c r="W94" s="53" t="str">
        <f t="shared" si="16"/>
        <v/>
      </c>
      <c r="X94" s="53" t="str">
        <f t="shared" si="17"/>
        <v/>
      </c>
      <c r="Y94" s="54" t="str">
        <f t="shared" si="18"/>
        <v/>
      </c>
      <c r="Z94" s="55" t="s">
        <v>96</v>
      </c>
      <c r="AA94" s="55" t="s">
        <v>96</v>
      </c>
      <c r="AB94" s="55" t="s">
        <v>96</v>
      </c>
      <c r="AC94" s="55" t="s">
        <v>96</v>
      </c>
      <c r="AD94" s="55" t="s">
        <v>96</v>
      </c>
      <c r="AE94" s="56" t="str">
        <f t="shared" si="19"/>
        <v>無回答</v>
      </c>
      <c r="AF94" s="57"/>
      <c r="AG94" s="57">
        <v>0</v>
      </c>
      <c r="AH94" s="57"/>
      <c r="AI94" s="57"/>
      <c r="AJ94" s="57"/>
      <c r="AK94" s="57">
        <v>0</v>
      </c>
      <c r="AL94" s="57"/>
      <c r="AM94" s="57"/>
      <c r="AN94" s="57">
        <v>0</v>
      </c>
      <c r="AO94" s="57"/>
      <c r="AP94" s="57">
        <v>0</v>
      </c>
      <c r="AQ94" s="57">
        <v>0</v>
      </c>
      <c r="AR94" s="57">
        <v>0</v>
      </c>
      <c r="AS94" s="58"/>
      <c r="AT94" s="58"/>
      <c r="AU94" s="58"/>
      <c r="AV94" s="57">
        <v>0</v>
      </c>
      <c r="AW94" s="58">
        <v>0</v>
      </c>
      <c r="AX94" s="58">
        <v>0</v>
      </c>
      <c r="AY94" s="59">
        <v>0</v>
      </c>
      <c r="AZ94" s="60" t="s">
        <v>96</v>
      </c>
      <c r="BA94" s="61" t="str">
        <f t="shared" si="20"/>
        <v/>
      </c>
      <c r="BB94" s="58"/>
      <c r="BC94" s="58"/>
      <c r="BD94" s="58">
        <v>0</v>
      </c>
      <c r="BE94" s="58"/>
      <c r="BF94" s="58"/>
      <c r="BG94" s="58">
        <v>0</v>
      </c>
      <c r="BH94" s="58"/>
      <c r="BI94" s="58"/>
      <c r="BJ94" s="58"/>
    </row>
    <row r="95" spans="2:62" outlineLevel="3">
      <c r="B95" s="17">
        <v>24028125</v>
      </c>
      <c r="C95" s="17" t="s">
        <v>296</v>
      </c>
      <c r="D95" s="17" t="s">
        <v>92</v>
      </c>
      <c r="E95" s="24">
        <v>4001</v>
      </c>
      <c r="F95" s="49" t="s">
        <v>93</v>
      </c>
      <c r="G95" s="49">
        <v>40135</v>
      </c>
      <c r="H95" s="49" t="s">
        <v>205</v>
      </c>
      <c r="I95" s="48" t="s">
        <v>297</v>
      </c>
      <c r="J95" s="50" t="s">
        <v>1479</v>
      </c>
      <c r="K95" s="50" t="s">
        <v>1480</v>
      </c>
      <c r="L95" s="50" t="s">
        <v>1345</v>
      </c>
      <c r="M95" s="50" t="s">
        <v>1345</v>
      </c>
      <c r="N95" s="50" t="s">
        <v>1339</v>
      </c>
      <c r="O95" s="51" t="str">
        <f>IF(N95="","",VLOOKUP(N95,Sheet1!$B$3:$C$7,2,0))</f>
        <v>急性期</v>
      </c>
      <c r="P95" s="50" t="s">
        <v>1339</v>
      </c>
      <c r="Q95" s="51" t="str">
        <f>IF(P95="","",VLOOKUP(P95,Sheet1!$B$3:$C$7,2,0))</f>
        <v>急性期</v>
      </c>
      <c r="R95" s="50" t="s">
        <v>96</v>
      </c>
      <c r="S95" s="52" t="str">
        <f t="shared" si="12"/>
        <v/>
      </c>
      <c r="T95" s="53" t="str">
        <f t="shared" si="13"/>
        <v/>
      </c>
      <c r="U95" s="53" t="str">
        <f t="shared" si="14"/>
        <v>○</v>
      </c>
      <c r="V95" s="53" t="str">
        <f t="shared" si="15"/>
        <v/>
      </c>
      <c r="W95" s="53" t="str">
        <f t="shared" si="16"/>
        <v/>
      </c>
      <c r="X95" s="53" t="str">
        <f t="shared" si="17"/>
        <v/>
      </c>
      <c r="Y95" s="54" t="str">
        <f t="shared" si="18"/>
        <v/>
      </c>
      <c r="Z95" s="55" t="s">
        <v>1342</v>
      </c>
      <c r="AA95" s="55" t="s">
        <v>96</v>
      </c>
      <c r="AB95" s="55" t="s">
        <v>96</v>
      </c>
      <c r="AC95" s="55" t="s">
        <v>96</v>
      </c>
      <c r="AD95" s="55" t="s">
        <v>96</v>
      </c>
      <c r="AE95" s="56" t="str">
        <f t="shared" si="19"/>
        <v>急性期</v>
      </c>
      <c r="AF95" s="57">
        <v>6</v>
      </c>
      <c r="AG95" s="57">
        <v>6</v>
      </c>
      <c r="AH95" s="57">
        <v>0</v>
      </c>
      <c r="AI95" s="57">
        <v>0</v>
      </c>
      <c r="AJ95" s="57">
        <v>0</v>
      </c>
      <c r="AK95" s="57">
        <v>0</v>
      </c>
      <c r="AL95" s="57">
        <v>0</v>
      </c>
      <c r="AM95" s="57">
        <v>0</v>
      </c>
      <c r="AN95" s="57">
        <v>0</v>
      </c>
      <c r="AO95" s="57">
        <v>0</v>
      </c>
      <c r="AP95" s="57">
        <v>0</v>
      </c>
      <c r="AQ95" s="57">
        <v>0</v>
      </c>
      <c r="AR95" s="57">
        <v>0</v>
      </c>
      <c r="AS95" s="58"/>
      <c r="AT95" s="58"/>
      <c r="AU95" s="58"/>
      <c r="AV95" s="57"/>
      <c r="AW95" s="58">
        <v>296</v>
      </c>
      <c r="AX95" s="58"/>
      <c r="AY95" s="59"/>
      <c r="AZ95" s="60" t="s">
        <v>96</v>
      </c>
      <c r="BA95" s="61" t="str">
        <f t="shared" si="20"/>
        <v/>
      </c>
      <c r="BB95" s="58"/>
      <c r="BC95" s="58"/>
      <c r="BD95" s="58"/>
      <c r="BE95" s="58"/>
      <c r="BF95" s="58"/>
      <c r="BG95" s="58"/>
      <c r="BH95" s="58"/>
      <c r="BI95" s="58"/>
      <c r="BJ95" s="58"/>
    </row>
    <row r="96" spans="2:62" outlineLevel="3">
      <c r="B96" s="17">
        <v>24028342</v>
      </c>
      <c r="C96" s="17" t="s">
        <v>544</v>
      </c>
      <c r="D96" s="17" t="s">
        <v>92</v>
      </c>
      <c r="E96" s="24">
        <v>4001</v>
      </c>
      <c r="F96" s="24" t="s">
        <v>93</v>
      </c>
      <c r="G96" s="22">
        <v>40135</v>
      </c>
      <c r="H96" s="22" t="s">
        <v>205</v>
      </c>
      <c r="I96" s="17" t="s">
        <v>545</v>
      </c>
      <c r="J96" s="18" t="s">
        <v>1481</v>
      </c>
      <c r="K96" s="18" t="s">
        <v>1482</v>
      </c>
      <c r="L96" s="18" t="s">
        <v>1345</v>
      </c>
      <c r="M96" s="18" t="s">
        <v>1339</v>
      </c>
      <c r="N96" s="18" t="s">
        <v>1340</v>
      </c>
      <c r="O96" s="19" t="str">
        <f>IF(N96="","",VLOOKUP(N96,Sheet1!$B$3:$C$7,2,0))</f>
        <v>休棟等</v>
      </c>
      <c r="P96" s="18" t="s">
        <v>1340</v>
      </c>
      <c r="Q96" s="19" t="str">
        <f>IF(P96="","",VLOOKUP(P96,Sheet1!$B$3:$C$7,2,0))</f>
        <v>休棟等</v>
      </c>
      <c r="R96" s="18" t="s">
        <v>96</v>
      </c>
      <c r="S96" s="25" t="str">
        <f t="shared" si="12"/>
        <v/>
      </c>
      <c r="T96" s="26" t="str">
        <f t="shared" si="13"/>
        <v/>
      </c>
      <c r="U96" s="26" t="str">
        <f t="shared" si="14"/>
        <v>○</v>
      </c>
      <c r="V96" s="26" t="str">
        <f t="shared" si="15"/>
        <v/>
      </c>
      <c r="W96" s="26" t="str">
        <f t="shared" si="16"/>
        <v/>
      </c>
      <c r="X96" s="26" t="str">
        <f t="shared" si="17"/>
        <v/>
      </c>
      <c r="Y96" s="27" t="str">
        <f t="shared" si="18"/>
        <v/>
      </c>
      <c r="Z96" s="28" t="s">
        <v>1342</v>
      </c>
      <c r="AA96" s="28" t="s">
        <v>96</v>
      </c>
      <c r="AB96" s="28" t="s">
        <v>96</v>
      </c>
      <c r="AC96" s="28" t="s">
        <v>96</v>
      </c>
      <c r="AD96" s="28" t="s">
        <v>96</v>
      </c>
      <c r="AE96" s="23" t="str">
        <f t="shared" si="19"/>
        <v>休棟中等</v>
      </c>
      <c r="AF96" s="34">
        <v>19</v>
      </c>
      <c r="AG96" s="34">
        <v>0</v>
      </c>
      <c r="AH96" s="34">
        <v>19</v>
      </c>
      <c r="AI96" s="34"/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0</v>
      </c>
      <c r="AR96" s="34">
        <v>0</v>
      </c>
      <c r="AS96" s="35">
        <v>19</v>
      </c>
      <c r="AT96" s="34">
        <v>0</v>
      </c>
      <c r="AU96" s="34">
        <v>0</v>
      </c>
      <c r="AV96" s="34">
        <v>0</v>
      </c>
      <c r="AW96" s="35">
        <v>0</v>
      </c>
      <c r="AX96" s="35">
        <v>0</v>
      </c>
      <c r="AY96" s="36">
        <v>0</v>
      </c>
      <c r="AZ96" s="38" t="s">
        <v>1339</v>
      </c>
      <c r="BA96" s="30" t="str">
        <f t="shared" si="20"/>
        <v/>
      </c>
      <c r="BB96" s="35">
        <v>0</v>
      </c>
      <c r="BC96" s="35">
        <v>0</v>
      </c>
      <c r="BD96" s="35">
        <v>0</v>
      </c>
      <c r="BE96" s="35"/>
      <c r="BF96" s="35"/>
      <c r="BG96" s="35">
        <v>0</v>
      </c>
      <c r="BH96" s="35"/>
      <c r="BI96" s="35"/>
      <c r="BJ96" s="35">
        <v>0</v>
      </c>
    </row>
    <row r="97" spans="2:62" outlineLevel="3">
      <c r="B97" s="17">
        <v>24028344</v>
      </c>
      <c r="C97" s="17" t="s">
        <v>548</v>
      </c>
      <c r="D97" s="17" t="s">
        <v>92</v>
      </c>
      <c r="E97" s="24">
        <v>4001</v>
      </c>
      <c r="F97" s="24" t="s">
        <v>93</v>
      </c>
      <c r="G97" s="22">
        <v>40135</v>
      </c>
      <c r="H97" s="22" t="s">
        <v>205</v>
      </c>
      <c r="I97" s="17" t="s">
        <v>549</v>
      </c>
      <c r="J97" s="18" t="s">
        <v>1483</v>
      </c>
      <c r="K97" s="18" t="s">
        <v>1484</v>
      </c>
      <c r="L97" s="18" t="s">
        <v>1339</v>
      </c>
      <c r="M97" s="18" t="s">
        <v>1339</v>
      </c>
      <c r="N97" s="18" t="s">
        <v>1346</v>
      </c>
      <c r="O97" s="19" t="str">
        <f>IF(N97="","",VLOOKUP(N97,Sheet1!$B$3:$C$7,2,0))</f>
        <v>慢性期</v>
      </c>
      <c r="P97" s="18" t="s">
        <v>1346</v>
      </c>
      <c r="Q97" s="19" t="str">
        <f>IF(P97="","",VLOOKUP(P97,Sheet1!$B$3:$C$7,2,0))</f>
        <v>慢性期</v>
      </c>
      <c r="R97" s="18" t="s">
        <v>96</v>
      </c>
      <c r="S97" s="25" t="str">
        <f t="shared" si="12"/>
        <v/>
      </c>
      <c r="T97" s="26" t="str">
        <f t="shared" si="13"/>
        <v/>
      </c>
      <c r="U97" s="26" t="str">
        <f t="shared" si="14"/>
        <v/>
      </c>
      <c r="V97" s="26" t="str">
        <f t="shared" si="15"/>
        <v/>
      </c>
      <c r="W97" s="26" t="str">
        <f t="shared" si="16"/>
        <v/>
      </c>
      <c r="X97" s="26" t="str">
        <f t="shared" si="17"/>
        <v/>
      </c>
      <c r="Y97" s="27" t="str">
        <f t="shared" si="18"/>
        <v>○</v>
      </c>
      <c r="Z97" s="28" t="s">
        <v>1341</v>
      </c>
      <c r="AA97" s="28" t="s">
        <v>96</v>
      </c>
      <c r="AB97" s="28" t="s">
        <v>96</v>
      </c>
      <c r="AC97" s="28" t="s">
        <v>96</v>
      </c>
      <c r="AD97" s="28" t="s">
        <v>96</v>
      </c>
      <c r="AE97" s="23" t="str">
        <f t="shared" si="19"/>
        <v>慢性期</v>
      </c>
      <c r="AF97" s="34">
        <v>12</v>
      </c>
      <c r="AG97" s="34">
        <v>0</v>
      </c>
      <c r="AH97" s="34">
        <v>12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0</v>
      </c>
      <c r="AQ97" s="34">
        <v>0</v>
      </c>
      <c r="AR97" s="34">
        <v>0</v>
      </c>
      <c r="AS97" s="35">
        <v>0</v>
      </c>
      <c r="AT97" s="34">
        <v>0</v>
      </c>
      <c r="AU97" s="34">
        <v>0</v>
      </c>
      <c r="AV97" s="34">
        <v>12</v>
      </c>
      <c r="AW97" s="35">
        <v>0</v>
      </c>
      <c r="AX97" s="35">
        <v>0</v>
      </c>
      <c r="AY97" s="36">
        <v>0</v>
      </c>
      <c r="AZ97" s="38" t="s">
        <v>1339</v>
      </c>
      <c r="BA97" s="30" t="str">
        <f t="shared" si="20"/>
        <v/>
      </c>
      <c r="BB97" s="35">
        <v>0</v>
      </c>
      <c r="BC97" s="35">
        <v>0</v>
      </c>
      <c r="BD97" s="35">
        <v>0</v>
      </c>
      <c r="BE97" s="35"/>
      <c r="BF97" s="35"/>
      <c r="BG97" s="35">
        <v>0</v>
      </c>
      <c r="BH97" s="35"/>
      <c r="BI97" s="35"/>
      <c r="BJ97" s="35"/>
    </row>
    <row r="98" spans="2:62" outlineLevel="3">
      <c r="B98" s="17">
        <v>24028438</v>
      </c>
      <c r="C98" s="17" t="s">
        <v>658</v>
      </c>
      <c r="D98" s="17" t="s">
        <v>92</v>
      </c>
      <c r="E98" s="24">
        <v>4001</v>
      </c>
      <c r="F98" s="24" t="s">
        <v>93</v>
      </c>
      <c r="G98" s="22">
        <v>40135</v>
      </c>
      <c r="H98" s="22" t="s">
        <v>205</v>
      </c>
      <c r="I98" s="17" t="s">
        <v>659</v>
      </c>
      <c r="J98" s="18" t="s">
        <v>660</v>
      </c>
      <c r="K98" s="18" t="s">
        <v>661</v>
      </c>
      <c r="L98" s="18" t="s">
        <v>166</v>
      </c>
      <c r="M98" s="18" t="s">
        <v>166</v>
      </c>
      <c r="N98" s="18" t="s">
        <v>167</v>
      </c>
      <c r="O98" s="19" t="str">
        <f>IF(N98="","",VLOOKUP(N98,Sheet1!$B$3:$C$7,2,0))</f>
        <v>休棟等</v>
      </c>
      <c r="P98" s="18" t="s">
        <v>167</v>
      </c>
      <c r="Q98" s="19" t="str">
        <f>IF(P98="","",VLOOKUP(P98,Sheet1!$B$3:$C$7,2,0))</f>
        <v>休棟等</v>
      </c>
      <c r="R98" s="18" t="s">
        <v>96</v>
      </c>
      <c r="S98" s="25" t="str">
        <f t="shared" si="12"/>
        <v/>
      </c>
      <c r="T98" s="26" t="str">
        <f t="shared" si="13"/>
        <v/>
      </c>
      <c r="U98" s="26" t="str">
        <f t="shared" si="14"/>
        <v/>
      </c>
      <c r="V98" s="26" t="str">
        <f t="shared" si="15"/>
        <v/>
      </c>
      <c r="W98" s="26" t="str">
        <f t="shared" si="16"/>
        <v/>
      </c>
      <c r="X98" s="26" t="str">
        <f t="shared" si="17"/>
        <v/>
      </c>
      <c r="Y98" s="27" t="str">
        <f t="shared" si="18"/>
        <v>○</v>
      </c>
      <c r="Z98" s="28" t="s">
        <v>208</v>
      </c>
      <c r="AA98" s="28" t="s">
        <v>96</v>
      </c>
      <c r="AB98" s="28" t="s">
        <v>96</v>
      </c>
      <c r="AC98" s="28" t="s">
        <v>96</v>
      </c>
      <c r="AD98" s="28" t="s">
        <v>96</v>
      </c>
      <c r="AE98" s="23" t="str">
        <f t="shared" si="19"/>
        <v>休棟中等</v>
      </c>
      <c r="AF98" s="34">
        <v>19</v>
      </c>
      <c r="AG98" s="34">
        <v>0</v>
      </c>
      <c r="AH98" s="34">
        <v>19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0</v>
      </c>
      <c r="AQ98" s="34">
        <v>0</v>
      </c>
      <c r="AR98" s="34">
        <v>0</v>
      </c>
      <c r="AS98" s="35">
        <v>0</v>
      </c>
      <c r="AT98" s="34">
        <v>0</v>
      </c>
      <c r="AU98" s="34">
        <v>0</v>
      </c>
      <c r="AV98" s="34">
        <v>19</v>
      </c>
      <c r="AW98" s="35">
        <v>0</v>
      </c>
      <c r="AX98" s="35">
        <v>0</v>
      </c>
      <c r="AY98" s="36">
        <v>0</v>
      </c>
      <c r="AZ98" s="38" t="s">
        <v>96</v>
      </c>
      <c r="BA98" s="30" t="str">
        <f t="shared" si="20"/>
        <v/>
      </c>
      <c r="BB98" s="35"/>
      <c r="BC98" s="35"/>
      <c r="BD98" s="35">
        <v>0</v>
      </c>
      <c r="BE98" s="35"/>
      <c r="BF98" s="35"/>
      <c r="BG98" s="35">
        <v>0</v>
      </c>
      <c r="BH98" s="35"/>
      <c r="BI98" s="35"/>
      <c r="BJ98" s="35"/>
    </row>
    <row r="99" spans="2:62" outlineLevel="3">
      <c r="B99" s="17">
        <v>24028474</v>
      </c>
      <c r="C99" s="17" t="s">
        <v>706</v>
      </c>
      <c r="D99" s="17" t="s">
        <v>92</v>
      </c>
      <c r="E99" s="24">
        <v>4001</v>
      </c>
      <c r="F99" s="24" t="s">
        <v>93</v>
      </c>
      <c r="G99" s="22">
        <v>40135</v>
      </c>
      <c r="H99" s="22" t="s">
        <v>205</v>
      </c>
      <c r="I99" s="17" t="s">
        <v>707</v>
      </c>
      <c r="J99" s="19" t="s">
        <v>1485</v>
      </c>
      <c r="K99" s="19" t="s">
        <v>1486</v>
      </c>
      <c r="L99" s="19" t="s">
        <v>1345</v>
      </c>
      <c r="M99" s="19" t="s">
        <v>1345</v>
      </c>
      <c r="N99" s="19" t="s">
        <v>1339</v>
      </c>
      <c r="O99" s="19" t="str">
        <f>IF(N99="","",VLOOKUP(N99,Sheet1!$B$3:$C$7,2,0))</f>
        <v>急性期</v>
      </c>
      <c r="P99" s="19" t="s">
        <v>1339</v>
      </c>
      <c r="Q99" s="19" t="str">
        <f>IF(P99="","",VLOOKUP(P99,Sheet1!$B$3:$C$7,2,0))</f>
        <v>急性期</v>
      </c>
      <c r="R99" s="19" t="s">
        <v>1339</v>
      </c>
      <c r="S99" s="25" t="str">
        <f t="shared" si="12"/>
        <v/>
      </c>
      <c r="T99" s="26" t="str">
        <f t="shared" si="13"/>
        <v>○</v>
      </c>
      <c r="U99" s="26" t="str">
        <f t="shared" si="14"/>
        <v/>
      </c>
      <c r="V99" s="26" t="str">
        <f t="shared" si="15"/>
        <v/>
      </c>
      <c r="W99" s="26" t="str">
        <f t="shared" si="16"/>
        <v/>
      </c>
      <c r="X99" s="26" t="str">
        <f t="shared" si="17"/>
        <v/>
      </c>
      <c r="Y99" s="27" t="str">
        <f t="shared" si="18"/>
        <v/>
      </c>
      <c r="Z99" s="29" t="s">
        <v>1339</v>
      </c>
      <c r="AA99" s="29" t="s">
        <v>96</v>
      </c>
      <c r="AB99" s="29" t="s">
        <v>96</v>
      </c>
      <c r="AC99" s="29" t="s">
        <v>96</v>
      </c>
      <c r="AD99" s="29" t="s">
        <v>96</v>
      </c>
      <c r="AE99" s="23" t="str">
        <f t="shared" si="19"/>
        <v>急性期</v>
      </c>
      <c r="AF99" s="34">
        <v>10</v>
      </c>
      <c r="AG99" s="34">
        <v>10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5">
        <v>10</v>
      </c>
      <c r="AT99" s="35">
        <v>0</v>
      </c>
      <c r="AU99" s="35">
        <v>0</v>
      </c>
      <c r="AV99" s="34">
        <v>0</v>
      </c>
      <c r="AW99" s="35">
        <v>732</v>
      </c>
      <c r="AX99" s="35"/>
      <c r="AY99" s="36"/>
      <c r="AZ99" s="37" t="s">
        <v>1339</v>
      </c>
      <c r="BA99" s="30" t="str">
        <f t="shared" si="20"/>
        <v/>
      </c>
      <c r="BB99" s="35">
        <v>0</v>
      </c>
      <c r="BC99" s="35">
        <v>0</v>
      </c>
      <c r="BD99" s="35">
        <v>0</v>
      </c>
      <c r="BE99" s="35">
        <v>0</v>
      </c>
      <c r="BF99" s="35">
        <v>0</v>
      </c>
      <c r="BG99" s="35">
        <v>0</v>
      </c>
      <c r="BH99" s="35">
        <v>0</v>
      </c>
      <c r="BI99" s="35">
        <v>0</v>
      </c>
      <c r="BJ99" s="35">
        <v>26</v>
      </c>
    </row>
    <row r="100" spans="2:62" outlineLevel="3">
      <c r="B100" s="17">
        <v>24028541</v>
      </c>
      <c r="C100" s="17" t="s">
        <v>790</v>
      </c>
      <c r="D100" s="17" t="s">
        <v>92</v>
      </c>
      <c r="E100" s="24">
        <v>4001</v>
      </c>
      <c r="F100" s="24" t="s">
        <v>93</v>
      </c>
      <c r="G100" s="22">
        <v>40135</v>
      </c>
      <c r="H100" s="22" t="s">
        <v>205</v>
      </c>
      <c r="I100" s="17" t="s">
        <v>791</v>
      </c>
      <c r="J100" s="18" t="s">
        <v>1487</v>
      </c>
      <c r="K100" s="18" t="s">
        <v>1488</v>
      </c>
      <c r="L100" s="18" t="s">
        <v>1345</v>
      </c>
      <c r="M100" s="18" t="s">
        <v>1339</v>
      </c>
      <c r="N100" s="18" t="s">
        <v>1340</v>
      </c>
      <c r="O100" s="19" t="str">
        <f>IF(N100="","",VLOOKUP(N100,Sheet1!$B$3:$C$7,2,0))</f>
        <v>休棟等</v>
      </c>
      <c r="P100" s="18" t="s">
        <v>1340</v>
      </c>
      <c r="Q100" s="19" t="str">
        <f>IF(P100="","",VLOOKUP(P100,Sheet1!$B$3:$C$7,2,0))</f>
        <v>休棟等</v>
      </c>
      <c r="R100" s="18" t="s">
        <v>96</v>
      </c>
      <c r="S100" s="25" t="str">
        <f t="shared" si="12"/>
        <v/>
      </c>
      <c r="T100" s="26" t="str">
        <f t="shared" si="13"/>
        <v/>
      </c>
      <c r="U100" s="26" t="str">
        <f t="shared" si="14"/>
        <v/>
      </c>
      <c r="V100" s="26" t="str">
        <f t="shared" si="15"/>
        <v/>
      </c>
      <c r="W100" s="26" t="str">
        <f t="shared" si="16"/>
        <v/>
      </c>
      <c r="X100" s="26" t="str">
        <f t="shared" si="17"/>
        <v/>
      </c>
      <c r="Y100" s="27" t="str">
        <f t="shared" si="18"/>
        <v>○</v>
      </c>
      <c r="Z100" s="28" t="s">
        <v>1341</v>
      </c>
      <c r="AA100" s="28" t="s">
        <v>96</v>
      </c>
      <c r="AB100" s="28" t="s">
        <v>96</v>
      </c>
      <c r="AC100" s="28" t="s">
        <v>96</v>
      </c>
      <c r="AD100" s="28" t="s">
        <v>96</v>
      </c>
      <c r="AE100" s="23" t="str">
        <f t="shared" si="19"/>
        <v>休棟中等</v>
      </c>
      <c r="AF100" s="34">
        <v>3</v>
      </c>
      <c r="AG100" s="34">
        <v>0</v>
      </c>
      <c r="AH100" s="34">
        <v>3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4">
        <v>0</v>
      </c>
      <c r="AS100" s="35">
        <v>3</v>
      </c>
      <c r="AT100" s="35">
        <v>0</v>
      </c>
      <c r="AU100" s="34">
        <v>0</v>
      </c>
      <c r="AV100" s="34">
        <v>0</v>
      </c>
      <c r="AW100" s="35">
        <v>0</v>
      </c>
      <c r="AX100" s="35">
        <v>0</v>
      </c>
      <c r="AY100" s="36">
        <v>0</v>
      </c>
      <c r="AZ100" s="38" t="s">
        <v>1339</v>
      </c>
      <c r="BA100" s="30" t="str">
        <f t="shared" si="20"/>
        <v/>
      </c>
      <c r="BB100" s="35">
        <v>0</v>
      </c>
      <c r="BC100" s="35">
        <v>0</v>
      </c>
      <c r="BD100" s="35">
        <v>0</v>
      </c>
      <c r="BE100" s="35">
        <v>0</v>
      </c>
      <c r="BF100" s="35">
        <v>0</v>
      </c>
      <c r="BG100" s="35">
        <v>0</v>
      </c>
      <c r="BH100" s="35">
        <v>0</v>
      </c>
      <c r="BI100" s="35">
        <v>0</v>
      </c>
      <c r="BJ100" s="35">
        <v>0</v>
      </c>
    </row>
    <row r="101" spans="2:62" outlineLevel="3">
      <c r="B101" s="17">
        <v>24028555</v>
      </c>
      <c r="C101" s="17" t="s">
        <v>804</v>
      </c>
      <c r="D101" s="17" t="s">
        <v>92</v>
      </c>
      <c r="E101" s="24">
        <v>4001</v>
      </c>
      <c r="F101" s="24" t="s">
        <v>93</v>
      </c>
      <c r="G101" s="22">
        <v>40135</v>
      </c>
      <c r="H101" s="22" t="s">
        <v>205</v>
      </c>
      <c r="I101" s="17" t="s">
        <v>805</v>
      </c>
      <c r="J101" s="18" t="s">
        <v>1489</v>
      </c>
      <c r="K101" s="18" t="s">
        <v>1490</v>
      </c>
      <c r="L101" s="18" t="s">
        <v>1345</v>
      </c>
      <c r="M101" s="18" t="s">
        <v>1345</v>
      </c>
      <c r="N101" s="18" t="s">
        <v>1339</v>
      </c>
      <c r="O101" s="19" t="str">
        <f>IF(N101="","",VLOOKUP(N101,Sheet1!$B$3:$C$7,2,0))</f>
        <v>急性期</v>
      </c>
      <c r="P101" s="18" t="s">
        <v>1339</v>
      </c>
      <c r="Q101" s="19" t="str">
        <f>IF(P101="","",VLOOKUP(P101,Sheet1!$B$3:$C$7,2,0))</f>
        <v>急性期</v>
      </c>
      <c r="R101" s="18" t="s">
        <v>1339</v>
      </c>
      <c r="S101" s="25" t="str">
        <f t="shared" si="12"/>
        <v>○</v>
      </c>
      <c r="T101" s="26" t="str">
        <f t="shared" si="13"/>
        <v>○</v>
      </c>
      <c r="U101" s="26" t="str">
        <f t="shared" si="14"/>
        <v>○</v>
      </c>
      <c r="V101" s="26" t="str">
        <f t="shared" si="15"/>
        <v/>
      </c>
      <c r="W101" s="26" t="str">
        <f t="shared" si="16"/>
        <v/>
      </c>
      <c r="X101" s="26" t="str">
        <f t="shared" si="17"/>
        <v/>
      </c>
      <c r="Y101" s="27" t="str">
        <f t="shared" si="18"/>
        <v/>
      </c>
      <c r="Z101" s="28" t="s">
        <v>1345</v>
      </c>
      <c r="AA101" s="28" t="s">
        <v>1339</v>
      </c>
      <c r="AB101" s="28" t="s">
        <v>1342</v>
      </c>
      <c r="AC101" s="28" t="s">
        <v>96</v>
      </c>
      <c r="AD101" s="28" t="s">
        <v>96</v>
      </c>
      <c r="AE101" s="23" t="str">
        <f t="shared" si="19"/>
        <v>急性期</v>
      </c>
      <c r="AF101" s="34">
        <v>19</v>
      </c>
      <c r="AG101" s="34">
        <v>19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5">
        <v>19</v>
      </c>
      <c r="AT101" s="34">
        <v>0</v>
      </c>
      <c r="AU101" s="34">
        <v>0</v>
      </c>
      <c r="AV101" s="34">
        <v>0</v>
      </c>
      <c r="AW101" s="35">
        <v>29</v>
      </c>
      <c r="AX101" s="35">
        <v>6</v>
      </c>
      <c r="AY101" s="36">
        <v>6.9</v>
      </c>
      <c r="AZ101" s="38" t="s">
        <v>1339</v>
      </c>
      <c r="BA101" s="30" t="str">
        <f t="shared" si="20"/>
        <v/>
      </c>
      <c r="BB101" s="35">
        <v>0</v>
      </c>
      <c r="BC101" s="35">
        <v>0</v>
      </c>
      <c r="BD101" s="35">
        <v>0</v>
      </c>
      <c r="BE101" s="35"/>
      <c r="BF101" s="35"/>
      <c r="BG101" s="35">
        <v>0</v>
      </c>
      <c r="BH101" s="35"/>
      <c r="BI101" s="35"/>
      <c r="BJ101" s="35">
        <v>0</v>
      </c>
    </row>
    <row r="102" spans="2:62" outlineLevel="3">
      <c r="B102" s="17">
        <v>24028623</v>
      </c>
      <c r="C102" s="17" t="s">
        <v>869</v>
      </c>
      <c r="D102" s="17" t="s">
        <v>92</v>
      </c>
      <c r="E102" s="24">
        <v>4001</v>
      </c>
      <c r="F102" s="24" t="s">
        <v>93</v>
      </c>
      <c r="G102" s="22">
        <v>40135</v>
      </c>
      <c r="H102" s="22" t="s">
        <v>205</v>
      </c>
      <c r="I102" s="17" t="s">
        <v>870</v>
      </c>
      <c r="J102" s="18" t="s">
        <v>1491</v>
      </c>
      <c r="K102" s="18" t="s">
        <v>1492</v>
      </c>
      <c r="L102" s="18" t="s">
        <v>1345</v>
      </c>
      <c r="M102" s="18" t="s">
        <v>1345</v>
      </c>
      <c r="N102" s="18" t="s">
        <v>1339</v>
      </c>
      <c r="O102" s="19" t="str">
        <f>IF(N102="","",VLOOKUP(N102,Sheet1!$B$3:$C$7,2,0))</f>
        <v>急性期</v>
      </c>
      <c r="P102" s="18" t="s">
        <v>1339</v>
      </c>
      <c r="Q102" s="19" t="str">
        <f>IF(P102="","",VLOOKUP(P102,Sheet1!$B$3:$C$7,2,0))</f>
        <v>急性期</v>
      </c>
      <c r="R102" s="18" t="s">
        <v>96</v>
      </c>
      <c r="S102" s="25" t="str">
        <f t="shared" si="12"/>
        <v/>
      </c>
      <c r="T102" s="26" t="str">
        <f t="shared" si="13"/>
        <v>○</v>
      </c>
      <c r="U102" s="26" t="str">
        <f t="shared" si="14"/>
        <v/>
      </c>
      <c r="V102" s="26" t="str">
        <f t="shared" si="15"/>
        <v/>
      </c>
      <c r="W102" s="26" t="str">
        <f t="shared" si="16"/>
        <v/>
      </c>
      <c r="X102" s="26" t="str">
        <f t="shared" si="17"/>
        <v/>
      </c>
      <c r="Y102" s="27" t="str">
        <f t="shared" si="18"/>
        <v/>
      </c>
      <c r="Z102" s="28" t="s">
        <v>1339</v>
      </c>
      <c r="AA102" s="28" t="s">
        <v>96</v>
      </c>
      <c r="AB102" s="28" t="s">
        <v>96</v>
      </c>
      <c r="AC102" s="28" t="s">
        <v>96</v>
      </c>
      <c r="AD102" s="28" t="s">
        <v>96</v>
      </c>
      <c r="AE102" s="23" t="str">
        <f t="shared" si="19"/>
        <v>急性期</v>
      </c>
      <c r="AF102" s="34">
        <v>11</v>
      </c>
      <c r="AG102" s="34">
        <v>11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5">
        <v>11</v>
      </c>
      <c r="AT102" s="34">
        <v>0</v>
      </c>
      <c r="AU102" s="34">
        <v>0</v>
      </c>
      <c r="AV102" s="34">
        <v>0</v>
      </c>
      <c r="AW102" s="35">
        <v>648</v>
      </c>
      <c r="AX102" s="35"/>
      <c r="AY102" s="36"/>
      <c r="AZ102" s="38" t="s">
        <v>1339</v>
      </c>
      <c r="BA102" s="30" t="str">
        <f t="shared" si="20"/>
        <v/>
      </c>
      <c r="BB102" s="35">
        <v>0</v>
      </c>
      <c r="BC102" s="35">
        <v>0</v>
      </c>
      <c r="BD102" s="35">
        <v>0</v>
      </c>
      <c r="BE102" s="35">
        <v>0</v>
      </c>
      <c r="BF102" s="35">
        <v>0</v>
      </c>
      <c r="BG102" s="35">
        <v>0</v>
      </c>
      <c r="BH102" s="35">
        <v>0</v>
      </c>
      <c r="BI102" s="35">
        <v>0</v>
      </c>
      <c r="BJ102" s="35">
        <v>0</v>
      </c>
    </row>
    <row r="103" spans="2:62" outlineLevel="3">
      <c r="B103" s="17">
        <v>24028659</v>
      </c>
      <c r="C103" s="17" t="s">
        <v>921</v>
      </c>
      <c r="D103" s="17" t="s">
        <v>92</v>
      </c>
      <c r="E103" s="24">
        <v>4001</v>
      </c>
      <c r="F103" s="24" t="s">
        <v>93</v>
      </c>
      <c r="G103" s="22">
        <v>40135</v>
      </c>
      <c r="H103" s="22" t="s">
        <v>205</v>
      </c>
      <c r="I103" s="17" t="s">
        <v>922</v>
      </c>
      <c r="J103" s="18" t="s">
        <v>1493</v>
      </c>
      <c r="K103" s="18" t="s">
        <v>1494</v>
      </c>
      <c r="L103" s="18" t="s">
        <v>1339</v>
      </c>
      <c r="M103" s="18" t="s">
        <v>1339</v>
      </c>
      <c r="N103" s="18" t="s">
        <v>1346</v>
      </c>
      <c r="O103" s="19" t="str">
        <f>IF(N103="","",VLOOKUP(N103,Sheet1!$B$3:$C$7,2,0))</f>
        <v>慢性期</v>
      </c>
      <c r="P103" s="18" t="s">
        <v>1346</v>
      </c>
      <c r="Q103" s="19" t="str">
        <f>IF(P103="","",VLOOKUP(P103,Sheet1!$B$3:$C$7,2,0))</f>
        <v>慢性期</v>
      </c>
      <c r="R103" s="18" t="s">
        <v>1346</v>
      </c>
      <c r="S103" s="25" t="str">
        <f t="shared" si="12"/>
        <v/>
      </c>
      <c r="T103" s="26" t="str">
        <f t="shared" si="13"/>
        <v/>
      </c>
      <c r="U103" s="26" t="str">
        <f t="shared" si="14"/>
        <v/>
      </c>
      <c r="V103" s="26" t="str">
        <f t="shared" si="15"/>
        <v/>
      </c>
      <c r="W103" s="26" t="str">
        <f t="shared" si="16"/>
        <v/>
      </c>
      <c r="X103" s="26" t="str">
        <f t="shared" si="17"/>
        <v>○</v>
      </c>
      <c r="Y103" s="27" t="str">
        <f t="shared" si="18"/>
        <v/>
      </c>
      <c r="Z103" s="28" t="s">
        <v>1400</v>
      </c>
      <c r="AA103" s="28" t="s">
        <v>96</v>
      </c>
      <c r="AB103" s="28" t="s">
        <v>96</v>
      </c>
      <c r="AC103" s="28" t="s">
        <v>96</v>
      </c>
      <c r="AD103" s="28" t="s">
        <v>96</v>
      </c>
      <c r="AE103" s="23" t="str">
        <f t="shared" si="19"/>
        <v>慢性期</v>
      </c>
      <c r="AF103" s="34">
        <v>1</v>
      </c>
      <c r="AG103" s="34">
        <v>0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5">
        <v>1</v>
      </c>
      <c r="AT103" s="35">
        <v>0</v>
      </c>
      <c r="AU103" s="35">
        <v>0</v>
      </c>
      <c r="AV103" s="34">
        <v>0</v>
      </c>
      <c r="AW103" s="35">
        <v>0</v>
      </c>
      <c r="AX103" s="35">
        <v>0</v>
      </c>
      <c r="AY103" s="36">
        <v>0</v>
      </c>
      <c r="AZ103" s="38" t="s">
        <v>1339</v>
      </c>
      <c r="BA103" s="30" t="str">
        <f t="shared" si="20"/>
        <v/>
      </c>
      <c r="BB103" s="35">
        <v>0</v>
      </c>
      <c r="BC103" s="35">
        <v>0</v>
      </c>
      <c r="BD103" s="35">
        <v>0</v>
      </c>
      <c r="BE103" s="35">
        <v>0</v>
      </c>
      <c r="BF103" s="35">
        <v>0</v>
      </c>
      <c r="BG103" s="35">
        <v>0</v>
      </c>
      <c r="BH103" s="35">
        <v>0</v>
      </c>
      <c r="BI103" s="35">
        <v>0</v>
      </c>
      <c r="BJ103" s="35">
        <v>0</v>
      </c>
    </row>
    <row r="104" spans="2:62" outlineLevel="3">
      <c r="B104" s="17">
        <v>24028761</v>
      </c>
      <c r="C104" s="17" t="s">
        <v>1058</v>
      </c>
      <c r="D104" s="17" t="s">
        <v>92</v>
      </c>
      <c r="E104" s="24">
        <v>4001</v>
      </c>
      <c r="F104" s="24" t="s">
        <v>93</v>
      </c>
      <c r="G104" s="22">
        <v>40135</v>
      </c>
      <c r="H104" s="22" t="s">
        <v>205</v>
      </c>
      <c r="I104" s="17" t="s">
        <v>1059</v>
      </c>
      <c r="J104" s="18" t="s">
        <v>1495</v>
      </c>
      <c r="K104" s="18" t="s">
        <v>1496</v>
      </c>
      <c r="L104" s="18" t="s">
        <v>1345</v>
      </c>
      <c r="M104" s="18" t="s">
        <v>1339</v>
      </c>
      <c r="N104" s="18" t="s">
        <v>1339</v>
      </c>
      <c r="O104" s="19" t="str">
        <f>IF(N104="","",VLOOKUP(N104,Sheet1!$B$3:$C$7,2,0))</f>
        <v>急性期</v>
      </c>
      <c r="P104" s="18" t="s">
        <v>1339</v>
      </c>
      <c r="Q104" s="19" t="str">
        <f>IF(P104="","",VLOOKUP(P104,Sheet1!$B$3:$C$7,2,0))</f>
        <v>急性期</v>
      </c>
      <c r="R104" s="18" t="s">
        <v>1339</v>
      </c>
      <c r="S104" s="25" t="str">
        <f t="shared" si="12"/>
        <v/>
      </c>
      <c r="T104" s="26" t="str">
        <f t="shared" si="13"/>
        <v>○</v>
      </c>
      <c r="U104" s="26" t="str">
        <f t="shared" si="14"/>
        <v>○</v>
      </c>
      <c r="V104" s="26" t="str">
        <f t="shared" si="15"/>
        <v/>
      </c>
      <c r="W104" s="26" t="str">
        <f t="shared" si="16"/>
        <v/>
      </c>
      <c r="X104" s="26" t="str">
        <f t="shared" si="17"/>
        <v/>
      </c>
      <c r="Y104" s="27" t="str">
        <f t="shared" si="18"/>
        <v/>
      </c>
      <c r="Z104" s="28" t="s">
        <v>1339</v>
      </c>
      <c r="AA104" s="28" t="s">
        <v>1342</v>
      </c>
      <c r="AB104" s="28" t="s">
        <v>96</v>
      </c>
      <c r="AC104" s="28" t="s">
        <v>96</v>
      </c>
      <c r="AD104" s="28" t="s">
        <v>96</v>
      </c>
      <c r="AE104" s="23" t="str">
        <f t="shared" si="19"/>
        <v>急性期</v>
      </c>
      <c r="AF104" s="34">
        <v>3</v>
      </c>
      <c r="AG104" s="34">
        <v>0</v>
      </c>
      <c r="AH104" s="34">
        <v>3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5">
        <v>3</v>
      </c>
      <c r="AT104" s="34">
        <v>0</v>
      </c>
      <c r="AU104" s="34">
        <v>0</v>
      </c>
      <c r="AV104" s="34">
        <v>0</v>
      </c>
      <c r="AW104" s="35">
        <v>0</v>
      </c>
      <c r="AX104" s="35">
        <v>0</v>
      </c>
      <c r="AY104" s="36">
        <v>0</v>
      </c>
      <c r="AZ104" s="38" t="s">
        <v>96</v>
      </c>
      <c r="BA104" s="30" t="str">
        <f t="shared" si="20"/>
        <v/>
      </c>
      <c r="BB104" s="35"/>
      <c r="BC104" s="35"/>
      <c r="BD104" s="35">
        <v>0</v>
      </c>
      <c r="BE104" s="35"/>
      <c r="BF104" s="35"/>
      <c r="BG104" s="35">
        <v>0</v>
      </c>
      <c r="BH104" s="35"/>
      <c r="BI104" s="35"/>
      <c r="BJ104" s="35"/>
    </row>
    <row r="105" spans="2:62" outlineLevel="3">
      <c r="B105" s="17">
        <v>24028771</v>
      </c>
      <c r="C105" s="17" t="s">
        <v>1076</v>
      </c>
      <c r="D105" s="17" t="s">
        <v>92</v>
      </c>
      <c r="E105" s="24">
        <v>4001</v>
      </c>
      <c r="F105" s="24" t="s">
        <v>93</v>
      </c>
      <c r="G105" s="22">
        <v>40135</v>
      </c>
      <c r="H105" s="22" t="s">
        <v>205</v>
      </c>
      <c r="I105" s="17" t="s">
        <v>1077</v>
      </c>
      <c r="J105" s="18" t="s">
        <v>1076</v>
      </c>
      <c r="K105" s="18" t="s">
        <v>1078</v>
      </c>
      <c r="L105" s="18" t="s">
        <v>165</v>
      </c>
      <c r="M105" s="18" t="s">
        <v>165</v>
      </c>
      <c r="N105" s="18" t="s">
        <v>166</v>
      </c>
      <c r="O105" s="19" t="str">
        <f>IF(N105="","",VLOOKUP(N105,Sheet1!$B$3:$C$7,2,0))</f>
        <v>急性期</v>
      </c>
      <c r="P105" s="18" t="s">
        <v>166</v>
      </c>
      <c r="Q105" s="19" t="str">
        <f>IF(P105="","",VLOOKUP(P105,Sheet1!$B$3:$C$7,2,0))</f>
        <v>急性期</v>
      </c>
      <c r="R105" s="18" t="s">
        <v>166</v>
      </c>
      <c r="S105" s="25" t="str">
        <f t="shared" si="12"/>
        <v/>
      </c>
      <c r="T105" s="26" t="str">
        <f t="shared" si="13"/>
        <v>○</v>
      </c>
      <c r="U105" s="26" t="str">
        <f t="shared" si="14"/>
        <v>○</v>
      </c>
      <c r="V105" s="26" t="str">
        <f t="shared" si="15"/>
        <v/>
      </c>
      <c r="W105" s="26" t="str">
        <f t="shared" si="16"/>
        <v/>
      </c>
      <c r="X105" s="26" t="str">
        <f t="shared" si="17"/>
        <v/>
      </c>
      <c r="Y105" s="27" t="str">
        <f t="shared" si="18"/>
        <v/>
      </c>
      <c r="Z105" s="28" t="s">
        <v>166</v>
      </c>
      <c r="AA105" s="28" t="s">
        <v>143</v>
      </c>
      <c r="AB105" s="28" t="s">
        <v>96</v>
      </c>
      <c r="AC105" s="28" t="s">
        <v>96</v>
      </c>
      <c r="AD105" s="28" t="s">
        <v>96</v>
      </c>
      <c r="AE105" s="23" t="str">
        <f t="shared" si="19"/>
        <v>急性期</v>
      </c>
      <c r="AF105" s="34">
        <v>19</v>
      </c>
      <c r="AG105" s="34">
        <v>19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5">
        <v>19</v>
      </c>
      <c r="AT105" s="35">
        <v>0</v>
      </c>
      <c r="AU105" s="35">
        <v>0</v>
      </c>
      <c r="AV105" s="34">
        <v>0</v>
      </c>
      <c r="AW105" s="35">
        <v>2060</v>
      </c>
      <c r="AX105" s="35">
        <v>0</v>
      </c>
      <c r="AY105" s="36"/>
      <c r="AZ105" s="38" t="s">
        <v>166</v>
      </c>
      <c r="BA105" s="30" t="str">
        <f t="shared" si="20"/>
        <v/>
      </c>
      <c r="BB105" s="35">
        <v>0</v>
      </c>
      <c r="BC105" s="35">
        <v>0</v>
      </c>
      <c r="BD105" s="35">
        <v>0</v>
      </c>
      <c r="BE105" s="35"/>
      <c r="BF105" s="35"/>
      <c r="BG105" s="35">
        <v>0</v>
      </c>
      <c r="BH105" s="35"/>
      <c r="BI105" s="35"/>
      <c r="BJ105" s="35">
        <v>77</v>
      </c>
    </row>
    <row r="106" spans="2:62" outlineLevel="3">
      <c r="B106" s="17">
        <v>24028867</v>
      </c>
      <c r="C106" s="17" t="s">
        <v>1200</v>
      </c>
      <c r="D106" s="17" t="s">
        <v>92</v>
      </c>
      <c r="E106" s="24">
        <v>4001</v>
      </c>
      <c r="F106" s="24" t="s">
        <v>93</v>
      </c>
      <c r="G106" s="22">
        <v>40135</v>
      </c>
      <c r="H106" s="22" t="s">
        <v>205</v>
      </c>
      <c r="I106" s="17" t="s">
        <v>1201</v>
      </c>
      <c r="J106" s="19" t="s">
        <v>1497</v>
      </c>
      <c r="K106" s="19" t="s">
        <v>1498</v>
      </c>
      <c r="L106" s="19" t="s">
        <v>1339</v>
      </c>
      <c r="M106" s="19" t="s">
        <v>1339</v>
      </c>
      <c r="N106" s="19" t="s">
        <v>1340</v>
      </c>
      <c r="O106" s="19" t="str">
        <f>IF(N106="","",VLOOKUP(N106,Sheet1!$B$3:$C$7,2,0))</f>
        <v>休棟等</v>
      </c>
      <c r="P106" s="19" t="s">
        <v>1340</v>
      </c>
      <c r="Q106" s="19" t="str">
        <f>IF(P106="","",VLOOKUP(P106,Sheet1!$B$3:$C$7,2,0))</f>
        <v>休棟等</v>
      </c>
      <c r="R106" s="19" t="s">
        <v>1340</v>
      </c>
      <c r="S106" s="25" t="str">
        <f t="shared" si="12"/>
        <v/>
      </c>
      <c r="T106" s="26" t="str">
        <f t="shared" si="13"/>
        <v/>
      </c>
      <c r="U106" s="26" t="str">
        <f t="shared" si="14"/>
        <v/>
      </c>
      <c r="V106" s="26" t="str">
        <f t="shared" si="15"/>
        <v/>
      </c>
      <c r="W106" s="26" t="str">
        <f t="shared" si="16"/>
        <v/>
      </c>
      <c r="X106" s="26" t="str">
        <f t="shared" si="17"/>
        <v/>
      </c>
      <c r="Y106" s="27" t="str">
        <f t="shared" si="18"/>
        <v>○</v>
      </c>
      <c r="Z106" s="29" t="s">
        <v>1341</v>
      </c>
      <c r="AA106" s="29" t="s">
        <v>96</v>
      </c>
      <c r="AB106" s="29" t="s">
        <v>96</v>
      </c>
      <c r="AC106" s="29" t="s">
        <v>96</v>
      </c>
      <c r="AD106" s="29" t="s">
        <v>96</v>
      </c>
      <c r="AE106" s="23" t="str">
        <f t="shared" si="19"/>
        <v>休棟中等</v>
      </c>
      <c r="AF106" s="34">
        <v>2</v>
      </c>
      <c r="AG106" s="34">
        <v>0</v>
      </c>
      <c r="AH106" s="34">
        <v>2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5"/>
      <c r="AT106" s="35"/>
      <c r="AU106" s="35"/>
      <c r="AV106" s="34">
        <v>2</v>
      </c>
      <c r="AW106" s="35">
        <v>0</v>
      </c>
      <c r="AX106" s="35">
        <v>0</v>
      </c>
      <c r="AY106" s="36">
        <v>0</v>
      </c>
      <c r="AZ106" s="37" t="s">
        <v>1345</v>
      </c>
      <c r="BA106" s="30" t="str">
        <f t="shared" si="20"/>
        <v>○</v>
      </c>
      <c r="BB106" s="35">
        <v>2</v>
      </c>
      <c r="BC106" s="35">
        <v>38</v>
      </c>
      <c r="BD106" s="35">
        <v>1</v>
      </c>
      <c r="BE106" s="35">
        <v>1</v>
      </c>
      <c r="BF106" s="35">
        <v>0</v>
      </c>
      <c r="BG106" s="35">
        <v>0</v>
      </c>
      <c r="BH106" s="35">
        <v>0</v>
      </c>
      <c r="BI106" s="35">
        <v>0</v>
      </c>
      <c r="BJ106" s="35"/>
    </row>
    <row r="107" spans="2:62" outlineLevel="3">
      <c r="B107" s="17">
        <v>24028925</v>
      </c>
      <c r="C107" s="17" t="s">
        <v>1272</v>
      </c>
      <c r="D107" s="17" t="s">
        <v>92</v>
      </c>
      <c r="E107" s="24">
        <v>4001</v>
      </c>
      <c r="F107" s="24" t="s">
        <v>93</v>
      </c>
      <c r="G107" s="22">
        <v>40135</v>
      </c>
      <c r="H107" s="22" t="s">
        <v>205</v>
      </c>
      <c r="I107" s="17" t="s">
        <v>1273</v>
      </c>
      <c r="J107" s="18" t="s">
        <v>1499</v>
      </c>
      <c r="K107" s="18" t="s">
        <v>1500</v>
      </c>
      <c r="L107" s="18" t="s">
        <v>1345</v>
      </c>
      <c r="M107" s="18" t="s">
        <v>1345</v>
      </c>
      <c r="N107" s="18" t="s">
        <v>1339</v>
      </c>
      <c r="O107" s="19" t="str">
        <f>IF(N107="","",VLOOKUP(N107,Sheet1!$B$3:$C$7,2,0))</f>
        <v>急性期</v>
      </c>
      <c r="P107" s="18" t="s">
        <v>1339</v>
      </c>
      <c r="Q107" s="19" t="str">
        <f>IF(P107="","",VLOOKUP(P107,Sheet1!$B$3:$C$7,2,0))</f>
        <v>急性期</v>
      </c>
      <c r="R107" s="18" t="s">
        <v>96</v>
      </c>
      <c r="S107" s="25" t="str">
        <f t="shared" si="12"/>
        <v/>
      </c>
      <c r="T107" s="26" t="str">
        <f t="shared" si="13"/>
        <v>○</v>
      </c>
      <c r="U107" s="26" t="str">
        <f t="shared" si="14"/>
        <v/>
      </c>
      <c r="V107" s="26" t="str">
        <f t="shared" si="15"/>
        <v/>
      </c>
      <c r="W107" s="26" t="str">
        <f t="shared" si="16"/>
        <v/>
      </c>
      <c r="X107" s="26" t="str">
        <f t="shared" si="17"/>
        <v/>
      </c>
      <c r="Y107" s="27" t="str">
        <f t="shared" si="18"/>
        <v/>
      </c>
      <c r="Z107" s="28" t="s">
        <v>1339</v>
      </c>
      <c r="AA107" s="28" t="s">
        <v>96</v>
      </c>
      <c r="AB107" s="28" t="s">
        <v>96</v>
      </c>
      <c r="AC107" s="28" t="s">
        <v>96</v>
      </c>
      <c r="AD107" s="28" t="s">
        <v>96</v>
      </c>
      <c r="AE107" s="23" t="str">
        <f t="shared" si="19"/>
        <v>急性期</v>
      </c>
      <c r="AF107" s="34">
        <v>4</v>
      </c>
      <c r="AG107" s="34">
        <v>4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5">
        <v>4</v>
      </c>
      <c r="AT107" s="34">
        <v>0</v>
      </c>
      <c r="AU107" s="34">
        <v>0</v>
      </c>
      <c r="AV107" s="34">
        <v>0</v>
      </c>
      <c r="AW107" s="35">
        <v>128</v>
      </c>
      <c r="AX107" s="35"/>
      <c r="AY107" s="36"/>
      <c r="AZ107" s="38" t="s">
        <v>96</v>
      </c>
      <c r="BA107" s="30" t="str">
        <f t="shared" si="20"/>
        <v/>
      </c>
      <c r="BB107" s="35"/>
      <c r="BC107" s="35"/>
      <c r="BD107" s="35">
        <v>0</v>
      </c>
      <c r="BE107" s="35"/>
      <c r="BF107" s="35"/>
      <c r="BG107" s="35">
        <v>0</v>
      </c>
      <c r="BH107" s="35"/>
      <c r="BI107" s="35"/>
      <c r="BJ107" s="35"/>
    </row>
    <row r="108" spans="2:62" outlineLevel="3">
      <c r="B108" s="17">
        <v>24028942</v>
      </c>
      <c r="C108" s="17" t="s">
        <v>1293</v>
      </c>
      <c r="D108" s="17" t="s">
        <v>92</v>
      </c>
      <c r="E108" s="24">
        <v>4001</v>
      </c>
      <c r="F108" s="49" t="s">
        <v>93</v>
      </c>
      <c r="G108" s="49">
        <v>40135</v>
      </c>
      <c r="H108" s="49" t="s">
        <v>205</v>
      </c>
      <c r="I108" s="48" t="s">
        <v>1294</v>
      </c>
      <c r="J108" s="50" t="s">
        <v>1501</v>
      </c>
      <c r="K108" s="50" t="s">
        <v>1502</v>
      </c>
      <c r="L108" s="50" t="s">
        <v>1345</v>
      </c>
      <c r="M108" s="50" t="s">
        <v>1345</v>
      </c>
      <c r="N108" s="50" t="s">
        <v>96</v>
      </c>
      <c r="O108" s="51" t="str">
        <f>IF(N108="","",VLOOKUP(N108,Sheet1!$B$3:$C$7,2,0))</f>
        <v/>
      </c>
      <c r="P108" s="50" t="s">
        <v>96</v>
      </c>
      <c r="Q108" s="51" t="str">
        <f>IF(P108="","",VLOOKUP(P108,Sheet1!$B$3:$C$7,2,0))</f>
        <v/>
      </c>
      <c r="R108" s="50" t="s">
        <v>96</v>
      </c>
      <c r="S108" s="52" t="str">
        <f t="shared" si="12"/>
        <v>○</v>
      </c>
      <c r="T108" s="53" t="str">
        <f t="shared" si="13"/>
        <v/>
      </c>
      <c r="U108" s="53" t="str">
        <f t="shared" si="14"/>
        <v>○</v>
      </c>
      <c r="V108" s="53" t="str">
        <f t="shared" si="15"/>
        <v>○</v>
      </c>
      <c r="W108" s="53" t="str">
        <f t="shared" si="16"/>
        <v>○</v>
      </c>
      <c r="X108" s="53" t="str">
        <f t="shared" si="17"/>
        <v/>
      </c>
      <c r="Y108" s="54" t="str">
        <f t="shared" si="18"/>
        <v/>
      </c>
      <c r="Z108" s="55" t="s">
        <v>1345</v>
      </c>
      <c r="AA108" s="55" t="s">
        <v>1342</v>
      </c>
      <c r="AB108" s="55" t="s">
        <v>1346</v>
      </c>
      <c r="AC108" s="55" t="s">
        <v>1340</v>
      </c>
      <c r="AD108" s="55" t="s">
        <v>96</v>
      </c>
      <c r="AE108" s="56" t="str">
        <f t="shared" si="19"/>
        <v>無回答</v>
      </c>
      <c r="AF108" s="57">
        <v>6</v>
      </c>
      <c r="AG108" s="57">
        <v>5</v>
      </c>
      <c r="AH108" s="57">
        <v>1</v>
      </c>
      <c r="AI108" s="57">
        <v>0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  <c r="AO108" s="57">
        <v>0</v>
      </c>
      <c r="AP108" s="57">
        <v>0</v>
      </c>
      <c r="AQ108" s="57">
        <v>0</v>
      </c>
      <c r="AR108" s="57">
        <v>0</v>
      </c>
      <c r="AS108" s="58">
        <v>6</v>
      </c>
      <c r="AT108" s="57">
        <v>0</v>
      </c>
      <c r="AU108" s="57">
        <v>0</v>
      </c>
      <c r="AV108" s="57">
        <v>0</v>
      </c>
      <c r="AW108" s="58">
        <v>59</v>
      </c>
      <c r="AX108" s="58">
        <v>35</v>
      </c>
      <c r="AY108" s="59">
        <v>10.199999999999999</v>
      </c>
      <c r="AZ108" s="60" t="s">
        <v>1345</v>
      </c>
      <c r="BA108" s="61" t="str">
        <f t="shared" si="20"/>
        <v>○</v>
      </c>
      <c r="BB108" s="58">
        <v>26</v>
      </c>
      <c r="BC108" s="58">
        <v>528</v>
      </c>
      <c r="BD108" s="58">
        <v>14</v>
      </c>
      <c r="BE108" s="58">
        <v>3</v>
      </c>
      <c r="BF108" s="58">
        <v>11</v>
      </c>
      <c r="BG108" s="58">
        <v>10</v>
      </c>
      <c r="BH108" s="58">
        <v>3</v>
      </c>
      <c r="BI108" s="58">
        <v>7</v>
      </c>
      <c r="BJ108" s="58"/>
    </row>
    <row r="109" spans="2:62" outlineLevel="2">
      <c r="B109" s="17"/>
      <c r="C109" s="17"/>
      <c r="D109" s="17"/>
      <c r="E109" s="24"/>
      <c r="F109" s="49"/>
      <c r="G109" s="49"/>
      <c r="H109" s="65" t="s">
        <v>2242</v>
      </c>
      <c r="I109" s="48"/>
      <c r="J109" s="50"/>
      <c r="K109" s="50"/>
      <c r="L109" s="50"/>
      <c r="M109" s="50"/>
      <c r="N109" s="50"/>
      <c r="O109" s="51"/>
      <c r="P109" s="50"/>
      <c r="Q109" s="51"/>
      <c r="R109" s="50"/>
      <c r="S109" s="52"/>
      <c r="T109" s="53"/>
      <c r="U109" s="53"/>
      <c r="V109" s="53"/>
      <c r="W109" s="53"/>
      <c r="X109" s="53"/>
      <c r="Y109" s="54"/>
      <c r="Z109" s="55"/>
      <c r="AA109" s="55"/>
      <c r="AB109" s="55"/>
      <c r="AC109" s="55"/>
      <c r="AD109" s="55"/>
      <c r="AE109" s="56"/>
      <c r="AF109" s="57">
        <f t="shared" ref="AF109:AV109" si="22">SUBTOTAL(9,AF90:AF108)</f>
        <v>191</v>
      </c>
      <c r="AG109" s="57">
        <f t="shared" si="22"/>
        <v>101</v>
      </c>
      <c r="AH109" s="57">
        <f t="shared" si="22"/>
        <v>90</v>
      </c>
      <c r="AI109" s="57">
        <f t="shared" si="22"/>
        <v>33</v>
      </c>
      <c r="AJ109" s="57">
        <f t="shared" si="22"/>
        <v>12</v>
      </c>
      <c r="AK109" s="57">
        <f t="shared" si="22"/>
        <v>0</v>
      </c>
      <c r="AL109" s="57">
        <f t="shared" si="22"/>
        <v>12</v>
      </c>
      <c r="AM109" s="57">
        <f t="shared" si="22"/>
        <v>12</v>
      </c>
      <c r="AN109" s="57">
        <f t="shared" si="22"/>
        <v>0</v>
      </c>
      <c r="AO109" s="57">
        <f t="shared" si="22"/>
        <v>12</v>
      </c>
      <c r="AP109" s="57">
        <f t="shared" si="22"/>
        <v>0</v>
      </c>
      <c r="AQ109" s="57">
        <f t="shared" si="22"/>
        <v>0</v>
      </c>
      <c r="AR109" s="57">
        <f t="shared" si="22"/>
        <v>0</v>
      </c>
      <c r="AS109" s="58">
        <f t="shared" si="22"/>
        <v>121</v>
      </c>
      <c r="AT109" s="57">
        <f t="shared" si="22"/>
        <v>12</v>
      </c>
      <c r="AU109" s="57">
        <f t="shared" si="22"/>
        <v>0</v>
      </c>
      <c r="AV109" s="57">
        <f t="shared" si="22"/>
        <v>64</v>
      </c>
      <c r="AW109" s="58"/>
      <c r="AX109" s="58"/>
      <c r="AY109" s="59"/>
      <c r="AZ109" s="60"/>
      <c r="BA109" s="61"/>
      <c r="BB109" s="58"/>
      <c r="BC109" s="58"/>
      <c r="BD109" s="58"/>
      <c r="BE109" s="58"/>
      <c r="BF109" s="58"/>
      <c r="BG109" s="58"/>
      <c r="BH109" s="58"/>
      <c r="BI109" s="58"/>
      <c r="BJ109" s="58">
        <f>SUBTOTAL(9,BJ90:BJ108)</f>
        <v>126</v>
      </c>
    </row>
    <row r="110" spans="2:62" outlineLevel="3">
      <c r="B110" s="17">
        <v>24028076</v>
      </c>
      <c r="C110" s="17" t="s">
        <v>228</v>
      </c>
      <c r="D110" s="17" t="s">
        <v>92</v>
      </c>
      <c r="E110" s="24">
        <v>4001</v>
      </c>
      <c r="F110" s="24" t="s">
        <v>93</v>
      </c>
      <c r="G110" s="22">
        <v>40136</v>
      </c>
      <c r="H110" s="22" t="s">
        <v>229</v>
      </c>
      <c r="I110" s="17" t="s">
        <v>230</v>
      </c>
      <c r="J110" s="18" t="s">
        <v>1503</v>
      </c>
      <c r="K110" s="18" t="s">
        <v>1504</v>
      </c>
      <c r="L110" s="18" t="s">
        <v>1345</v>
      </c>
      <c r="M110" s="18" t="s">
        <v>1345</v>
      </c>
      <c r="N110" s="18" t="s">
        <v>1339</v>
      </c>
      <c r="O110" s="19" t="str">
        <f>IF(N110="","",VLOOKUP(N110,Sheet1!$B$3:$C$7,2,0))</f>
        <v>急性期</v>
      </c>
      <c r="P110" s="18" t="s">
        <v>1339</v>
      </c>
      <c r="Q110" s="19" t="str">
        <f>IF(P110="","",VLOOKUP(P110,Sheet1!$B$3:$C$7,2,0))</f>
        <v>急性期</v>
      </c>
      <c r="R110" s="18" t="s">
        <v>1340</v>
      </c>
      <c r="S110" s="25" t="str">
        <f t="shared" si="12"/>
        <v>○</v>
      </c>
      <c r="T110" s="26" t="str">
        <f t="shared" si="13"/>
        <v>○</v>
      </c>
      <c r="U110" s="26" t="str">
        <f t="shared" si="14"/>
        <v>○</v>
      </c>
      <c r="V110" s="26" t="str">
        <f t="shared" si="15"/>
        <v>○</v>
      </c>
      <c r="W110" s="26" t="str">
        <f t="shared" si="16"/>
        <v>○</v>
      </c>
      <c r="X110" s="26" t="str">
        <f t="shared" si="17"/>
        <v/>
      </c>
      <c r="Y110" s="27" t="str">
        <f t="shared" si="18"/>
        <v/>
      </c>
      <c r="Z110" s="28" t="s">
        <v>1345</v>
      </c>
      <c r="AA110" s="28" t="s">
        <v>1339</v>
      </c>
      <c r="AB110" s="28" t="s">
        <v>1342</v>
      </c>
      <c r="AC110" s="28" t="s">
        <v>1346</v>
      </c>
      <c r="AD110" s="28" t="s">
        <v>1340</v>
      </c>
      <c r="AE110" s="23" t="str">
        <f t="shared" si="19"/>
        <v>急性期</v>
      </c>
      <c r="AF110" s="34">
        <v>19</v>
      </c>
      <c r="AG110" s="34">
        <v>19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5">
        <v>19</v>
      </c>
      <c r="AT110" s="35">
        <v>0</v>
      </c>
      <c r="AU110" s="35">
        <v>0</v>
      </c>
      <c r="AV110" s="34">
        <v>0</v>
      </c>
      <c r="AW110" s="35">
        <v>195</v>
      </c>
      <c r="AX110" s="35">
        <v>65</v>
      </c>
      <c r="AY110" s="36">
        <v>11.7</v>
      </c>
      <c r="AZ110" s="38" t="s">
        <v>1339</v>
      </c>
      <c r="BA110" s="30" t="str">
        <f t="shared" si="20"/>
        <v/>
      </c>
      <c r="BB110" s="35">
        <v>1</v>
      </c>
      <c r="BC110" s="35">
        <v>0</v>
      </c>
      <c r="BD110" s="35">
        <v>0</v>
      </c>
      <c r="BE110" s="35"/>
      <c r="BF110" s="35"/>
      <c r="BG110" s="35">
        <v>0</v>
      </c>
      <c r="BH110" s="35"/>
      <c r="BI110" s="35"/>
      <c r="BJ110" s="35"/>
    </row>
    <row r="111" spans="2:62" outlineLevel="3">
      <c r="B111" s="17">
        <v>24028204</v>
      </c>
      <c r="C111" s="17" t="s">
        <v>393</v>
      </c>
      <c r="D111" s="17" t="s">
        <v>92</v>
      </c>
      <c r="E111" s="24">
        <v>4001</v>
      </c>
      <c r="F111" s="24" t="s">
        <v>93</v>
      </c>
      <c r="G111" s="22">
        <v>40136</v>
      </c>
      <c r="H111" s="22" t="s">
        <v>229</v>
      </c>
      <c r="I111" s="17" t="s">
        <v>394</v>
      </c>
      <c r="J111" s="18" t="s">
        <v>393</v>
      </c>
      <c r="K111" s="18" t="s">
        <v>395</v>
      </c>
      <c r="L111" s="18" t="s">
        <v>165</v>
      </c>
      <c r="M111" s="18" t="s">
        <v>165</v>
      </c>
      <c r="N111" s="18" t="s">
        <v>166</v>
      </c>
      <c r="O111" s="19" t="str">
        <f>IF(N111="","",VLOOKUP(N111,Sheet1!$B$3:$C$7,2,0))</f>
        <v>急性期</v>
      </c>
      <c r="P111" s="18" t="s">
        <v>166</v>
      </c>
      <c r="Q111" s="19" t="str">
        <f>IF(P111="","",VLOOKUP(P111,Sheet1!$B$3:$C$7,2,0))</f>
        <v>急性期</v>
      </c>
      <c r="R111" s="18" t="s">
        <v>166</v>
      </c>
      <c r="S111" s="25" t="str">
        <f t="shared" si="12"/>
        <v>○</v>
      </c>
      <c r="T111" s="26" t="str">
        <f t="shared" si="13"/>
        <v>○</v>
      </c>
      <c r="U111" s="26" t="str">
        <f t="shared" si="14"/>
        <v>○</v>
      </c>
      <c r="V111" s="26" t="str">
        <f t="shared" si="15"/>
        <v>○</v>
      </c>
      <c r="W111" s="26" t="str">
        <f t="shared" si="16"/>
        <v>○</v>
      </c>
      <c r="X111" s="26" t="str">
        <f t="shared" si="17"/>
        <v/>
      </c>
      <c r="Y111" s="27" t="str">
        <f t="shared" si="18"/>
        <v/>
      </c>
      <c r="Z111" s="28" t="s">
        <v>165</v>
      </c>
      <c r="AA111" s="28" t="s">
        <v>166</v>
      </c>
      <c r="AB111" s="28" t="s">
        <v>143</v>
      </c>
      <c r="AC111" s="28" t="s">
        <v>184</v>
      </c>
      <c r="AD111" s="28" t="s">
        <v>167</v>
      </c>
      <c r="AE111" s="23" t="str">
        <f t="shared" si="19"/>
        <v>急性期</v>
      </c>
      <c r="AF111" s="34">
        <v>10</v>
      </c>
      <c r="AG111" s="34">
        <v>10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5">
        <v>10</v>
      </c>
      <c r="AT111" s="35">
        <v>0</v>
      </c>
      <c r="AU111" s="35">
        <v>0</v>
      </c>
      <c r="AV111" s="34">
        <v>0</v>
      </c>
      <c r="AW111" s="35"/>
      <c r="AX111" s="35"/>
      <c r="AY111" s="36"/>
      <c r="AZ111" s="38" t="s">
        <v>96</v>
      </c>
      <c r="BA111" s="30" t="str">
        <f t="shared" si="20"/>
        <v/>
      </c>
      <c r="BB111" s="35"/>
      <c r="BC111" s="35"/>
      <c r="BD111" s="35">
        <v>0</v>
      </c>
      <c r="BE111" s="35"/>
      <c r="BF111" s="35"/>
      <c r="BG111" s="35">
        <v>0</v>
      </c>
      <c r="BH111" s="35"/>
      <c r="BI111" s="35"/>
      <c r="BJ111" s="35"/>
    </row>
    <row r="112" spans="2:62" outlineLevel="3">
      <c r="B112" s="17">
        <v>24028396</v>
      </c>
      <c r="C112" s="17" t="s">
        <v>607</v>
      </c>
      <c r="D112" s="17" t="s">
        <v>92</v>
      </c>
      <c r="E112" s="24">
        <v>4001</v>
      </c>
      <c r="F112" s="24" t="s">
        <v>93</v>
      </c>
      <c r="G112" s="22">
        <v>40136</v>
      </c>
      <c r="H112" s="22" t="s">
        <v>229</v>
      </c>
      <c r="I112" s="17" t="s">
        <v>608</v>
      </c>
      <c r="J112" s="18" t="s">
        <v>1505</v>
      </c>
      <c r="K112" s="18" t="s">
        <v>1506</v>
      </c>
      <c r="L112" s="18" t="s">
        <v>1345</v>
      </c>
      <c r="M112" s="18" t="s">
        <v>1345</v>
      </c>
      <c r="N112" s="18" t="s">
        <v>1339</v>
      </c>
      <c r="O112" s="19" t="str">
        <f>IF(N112="","",VLOOKUP(N112,Sheet1!$B$3:$C$7,2,0))</f>
        <v>急性期</v>
      </c>
      <c r="P112" s="18" t="s">
        <v>1339</v>
      </c>
      <c r="Q112" s="19" t="str">
        <f>IF(P112="","",VLOOKUP(P112,Sheet1!$B$3:$C$7,2,0))</f>
        <v>急性期</v>
      </c>
      <c r="R112" s="18" t="s">
        <v>96</v>
      </c>
      <c r="S112" s="25" t="str">
        <f t="shared" si="12"/>
        <v/>
      </c>
      <c r="T112" s="26" t="str">
        <f t="shared" si="13"/>
        <v>○</v>
      </c>
      <c r="U112" s="26" t="str">
        <f t="shared" si="14"/>
        <v>○</v>
      </c>
      <c r="V112" s="26" t="str">
        <f t="shared" si="15"/>
        <v/>
      </c>
      <c r="W112" s="26" t="str">
        <f t="shared" si="16"/>
        <v/>
      </c>
      <c r="X112" s="26" t="str">
        <f t="shared" si="17"/>
        <v/>
      </c>
      <c r="Y112" s="27" t="str">
        <f t="shared" si="18"/>
        <v/>
      </c>
      <c r="Z112" s="28" t="s">
        <v>1339</v>
      </c>
      <c r="AA112" s="28" t="s">
        <v>1342</v>
      </c>
      <c r="AB112" s="28" t="s">
        <v>96</v>
      </c>
      <c r="AC112" s="28" t="s">
        <v>96</v>
      </c>
      <c r="AD112" s="28" t="s">
        <v>96</v>
      </c>
      <c r="AE112" s="23" t="str">
        <f t="shared" si="19"/>
        <v>急性期</v>
      </c>
      <c r="AF112" s="34">
        <v>12</v>
      </c>
      <c r="AG112" s="34">
        <v>12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5">
        <v>12</v>
      </c>
      <c r="AT112" s="35">
        <v>0</v>
      </c>
      <c r="AU112" s="35">
        <v>0</v>
      </c>
      <c r="AV112" s="34">
        <v>0</v>
      </c>
      <c r="AW112" s="35">
        <v>507</v>
      </c>
      <c r="AX112" s="35">
        <v>0</v>
      </c>
      <c r="AY112" s="36">
        <v>0</v>
      </c>
      <c r="AZ112" s="38" t="s">
        <v>1339</v>
      </c>
      <c r="BA112" s="30" t="str">
        <f t="shared" si="20"/>
        <v/>
      </c>
      <c r="BB112" s="35">
        <v>0</v>
      </c>
      <c r="BC112" s="35">
        <v>0</v>
      </c>
      <c r="BD112" s="35">
        <v>0</v>
      </c>
      <c r="BE112" s="35">
        <v>0</v>
      </c>
      <c r="BF112" s="35">
        <v>0</v>
      </c>
      <c r="BG112" s="35">
        <v>0</v>
      </c>
      <c r="BH112" s="35">
        <v>0</v>
      </c>
      <c r="BI112" s="35">
        <v>0</v>
      </c>
      <c r="BJ112" s="35">
        <v>15</v>
      </c>
    </row>
    <row r="113" spans="2:62" outlineLevel="3">
      <c r="B113" s="17">
        <v>24028489</v>
      </c>
      <c r="C113" s="17" t="s">
        <v>725</v>
      </c>
      <c r="D113" s="17" t="s">
        <v>92</v>
      </c>
      <c r="E113" s="24">
        <v>4001</v>
      </c>
      <c r="F113" s="24" t="s">
        <v>93</v>
      </c>
      <c r="G113" s="22">
        <v>40136</v>
      </c>
      <c r="H113" s="22" t="s">
        <v>229</v>
      </c>
      <c r="I113" s="17" t="s">
        <v>726</v>
      </c>
      <c r="J113" s="18" t="s">
        <v>1507</v>
      </c>
      <c r="K113" s="18" t="s">
        <v>1508</v>
      </c>
      <c r="L113" s="18" t="s">
        <v>1345</v>
      </c>
      <c r="M113" s="18" t="s">
        <v>1345</v>
      </c>
      <c r="N113" s="18" t="s">
        <v>1345</v>
      </c>
      <c r="O113" s="19" t="str">
        <f>IF(N113="","",VLOOKUP(N113,Sheet1!$B$3:$C$7,2,0))</f>
        <v>高度急性期</v>
      </c>
      <c r="P113" s="18" t="s">
        <v>1345</v>
      </c>
      <c r="Q113" s="19" t="str">
        <f>IF(P113="","",VLOOKUP(P113,Sheet1!$B$3:$C$7,2,0))</f>
        <v>高度急性期</v>
      </c>
      <c r="R113" s="18" t="s">
        <v>1345</v>
      </c>
      <c r="S113" s="25" t="str">
        <f t="shared" si="12"/>
        <v>○</v>
      </c>
      <c r="T113" s="26" t="str">
        <f t="shared" si="13"/>
        <v/>
      </c>
      <c r="U113" s="26" t="str">
        <f t="shared" si="14"/>
        <v>○</v>
      </c>
      <c r="V113" s="26" t="str">
        <f t="shared" si="15"/>
        <v>○</v>
      </c>
      <c r="W113" s="26" t="str">
        <f t="shared" si="16"/>
        <v/>
      </c>
      <c r="X113" s="26" t="str">
        <f t="shared" si="17"/>
        <v/>
      </c>
      <c r="Y113" s="27" t="str">
        <f t="shared" si="18"/>
        <v/>
      </c>
      <c r="Z113" s="28" t="s">
        <v>1345</v>
      </c>
      <c r="AA113" s="28" t="s">
        <v>1342</v>
      </c>
      <c r="AB113" s="28" t="s">
        <v>1346</v>
      </c>
      <c r="AC113" s="28" t="s">
        <v>96</v>
      </c>
      <c r="AD113" s="28" t="s">
        <v>96</v>
      </c>
      <c r="AE113" s="23" t="str">
        <f t="shared" si="19"/>
        <v>高度急性期</v>
      </c>
      <c r="AF113" s="34">
        <v>2</v>
      </c>
      <c r="AG113" s="34">
        <v>2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5">
        <v>2</v>
      </c>
      <c r="AT113" s="35">
        <v>0</v>
      </c>
      <c r="AU113" s="35">
        <v>0</v>
      </c>
      <c r="AV113" s="34">
        <v>0</v>
      </c>
      <c r="AW113" s="35">
        <v>24</v>
      </c>
      <c r="AX113" s="35">
        <v>0</v>
      </c>
      <c r="AY113" s="36">
        <v>0</v>
      </c>
      <c r="AZ113" s="38" t="s">
        <v>1345</v>
      </c>
      <c r="BA113" s="30" t="str">
        <f t="shared" si="20"/>
        <v>○</v>
      </c>
      <c r="BB113" s="35">
        <v>0</v>
      </c>
      <c r="BC113" s="35">
        <v>4</v>
      </c>
      <c r="BD113" s="35">
        <v>5</v>
      </c>
      <c r="BE113" s="35">
        <v>3</v>
      </c>
      <c r="BF113" s="35">
        <v>2</v>
      </c>
      <c r="BG113" s="35">
        <v>1</v>
      </c>
      <c r="BH113" s="35">
        <v>0</v>
      </c>
      <c r="BI113" s="35">
        <v>1</v>
      </c>
      <c r="BJ113" s="35">
        <v>0</v>
      </c>
    </row>
    <row r="114" spans="2:62" outlineLevel="3">
      <c r="B114" s="17">
        <v>24028542</v>
      </c>
      <c r="C114" s="17" t="s">
        <v>792</v>
      </c>
      <c r="D114" s="17" t="s">
        <v>92</v>
      </c>
      <c r="E114" s="24">
        <v>4001</v>
      </c>
      <c r="F114" s="24" t="s">
        <v>93</v>
      </c>
      <c r="G114" s="22">
        <v>40136</v>
      </c>
      <c r="H114" s="22" t="s">
        <v>229</v>
      </c>
      <c r="I114" s="17" t="s">
        <v>793</v>
      </c>
      <c r="J114" s="18" t="s">
        <v>792</v>
      </c>
      <c r="K114" s="18" t="s">
        <v>794</v>
      </c>
      <c r="L114" s="18" t="s">
        <v>165</v>
      </c>
      <c r="M114" s="18" t="s">
        <v>165</v>
      </c>
      <c r="N114" s="18" t="s">
        <v>166</v>
      </c>
      <c r="O114" s="19" t="str">
        <f>IF(N114="","",VLOOKUP(N114,Sheet1!$B$3:$C$7,2,0))</f>
        <v>急性期</v>
      </c>
      <c r="P114" s="18" t="s">
        <v>166</v>
      </c>
      <c r="Q114" s="19" t="str">
        <f>IF(P114="","",VLOOKUP(P114,Sheet1!$B$3:$C$7,2,0))</f>
        <v>急性期</v>
      </c>
      <c r="R114" s="18" t="s">
        <v>96</v>
      </c>
      <c r="S114" s="25" t="str">
        <f t="shared" si="12"/>
        <v/>
      </c>
      <c r="T114" s="26" t="str">
        <f t="shared" si="13"/>
        <v/>
      </c>
      <c r="U114" s="26" t="str">
        <f t="shared" si="14"/>
        <v/>
      </c>
      <c r="V114" s="26" t="str">
        <f t="shared" si="15"/>
        <v/>
      </c>
      <c r="W114" s="26" t="str">
        <f t="shared" si="16"/>
        <v/>
      </c>
      <c r="X114" s="26" t="str">
        <f t="shared" si="17"/>
        <v>○</v>
      </c>
      <c r="Y114" s="27" t="str">
        <f t="shared" si="18"/>
        <v/>
      </c>
      <c r="Z114" s="28" t="s">
        <v>478</v>
      </c>
      <c r="AA114" s="28" t="s">
        <v>96</v>
      </c>
      <c r="AB114" s="28" t="s">
        <v>96</v>
      </c>
      <c r="AC114" s="28" t="s">
        <v>96</v>
      </c>
      <c r="AD114" s="28" t="s">
        <v>96</v>
      </c>
      <c r="AE114" s="23" t="str">
        <f t="shared" si="19"/>
        <v>急性期</v>
      </c>
      <c r="AF114" s="34">
        <v>3</v>
      </c>
      <c r="AG114" s="34">
        <v>3</v>
      </c>
      <c r="AH114" s="34">
        <v>0</v>
      </c>
      <c r="AI114" s="34">
        <v>3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5">
        <v>3</v>
      </c>
      <c r="AT114" s="34">
        <v>0</v>
      </c>
      <c r="AU114" s="34">
        <v>0</v>
      </c>
      <c r="AV114" s="34">
        <v>0</v>
      </c>
      <c r="AW114" s="35">
        <v>184</v>
      </c>
      <c r="AX114" s="35">
        <v>0</v>
      </c>
      <c r="AY114" s="36">
        <v>0</v>
      </c>
      <c r="AZ114" s="38" t="s">
        <v>166</v>
      </c>
      <c r="BA114" s="30" t="str">
        <f t="shared" si="20"/>
        <v/>
      </c>
      <c r="BB114" s="35">
        <v>0</v>
      </c>
      <c r="BC114" s="35">
        <v>0</v>
      </c>
      <c r="BD114" s="35">
        <v>0</v>
      </c>
      <c r="BE114" s="35">
        <v>0</v>
      </c>
      <c r="BF114" s="35">
        <v>0</v>
      </c>
      <c r="BG114" s="35">
        <v>0</v>
      </c>
      <c r="BH114" s="35">
        <v>0</v>
      </c>
      <c r="BI114" s="35">
        <v>0</v>
      </c>
      <c r="BJ114" s="35">
        <v>0</v>
      </c>
    </row>
    <row r="115" spans="2:62" outlineLevel="3">
      <c r="B115" s="17">
        <v>24028576</v>
      </c>
      <c r="C115" s="17" t="s">
        <v>818</v>
      </c>
      <c r="D115" s="17" t="s">
        <v>92</v>
      </c>
      <c r="E115" s="24">
        <v>4001</v>
      </c>
      <c r="F115" s="24" t="s">
        <v>93</v>
      </c>
      <c r="G115" s="22">
        <v>40136</v>
      </c>
      <c r="H115" s="22" t="s">
        <v>229</v>
      </c>
      <c r="I115" s="17" t="s">
        <v>819</v>
      </c>
      <c r="J115" s="18" t="s">
        <v>1509</v>
      </c>
      <c r="K115" s="18" t="s">
        <v>1510</v>
      </c>
      <c r="L115" s="18" t="s">
        <v>1345</v>
      </c>
      <c r="M115" s="18" t="s">
        <v>1345</v>
      </c>
      <c r="N115" s="18" t="s">
        <v>1339</v>
      </c>
      <c r="O115" s="19" t="str">
        <f>IF(N115="","",VLOOKUP(N115,Sheet1!$B$3:$C$7,2,0))</f>
        <v>急性期</v>
      </c>
      <c r="P115" s="18" t="s">
        <v>1339</v>
      </c>
      <c r="Q115" s="19" t="str">
        <f>IF(P115="","",VLOOKUP(P115,Sheet1!$B$3:$C$7,2,0))</f>
        <v>急性期</v>
      </c>
      <c r="R115" s="18" t="s">
        <v>96</v>
      </c>
      <c r="S115" s="25" t="str">
        <f t="shared" si="12"/>
        <v/>
      </c>
      <c r="T115" s="26" t="str">
        <f t="shared" si="13"/>
        <v>○</v>
      </c>
      <c r="U115" s="26" t="str">
        <f t="shared" si="14"/>
        <v>○</v>
      </c>
      <c r="V115" s="26" t="str">
        <f t="shared" si="15"/>
        <v/>
      </c>
      <c r="W115" s="26" t="str">
        <f t="shared" si="16"/>
        <v/>
      </c>
      <c r="X115" s="26" t="str">
        <f t="shared" si="17"/>
        <v/>
      </c>
      <c r="Y115" s="27" t="str">
        <f t="shared" si="18"/>
        <v/>
      </c>
      <c r="Z115" s="28" t="s">
        <v>1339</v>
      </c>
      <c r="AA115" s="28" t="s">
        <v>1342</v>
      </c>
      <c r="AB115" s="28" t="s">
        <v>96</v>
      </c>
      <c r="AC115" s="28" t="s">
        <v>96</v>
      </c>
      <c r="AD115" s="28" t="s">
        <v>96</v>
      </c>
      <c r="AE115" s="23" t="str">
        <f t="shared" si="19"/>
        <v>急性期</v>
      </c>
      <c r="AF115" s="34">
        <v>14</v>
      </c>
      <c r="AG115" s="34">
        <v>14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5">
        <v>14</v>
      </c>
      <c r="AT115" s="34">
        <v>0</v>
      </c>
      <c r="AU115" s="34">
        <v>0</v>
      </c>
      <c r="AV115" s="34">
        <v>0</v>
      </c>
      <c r="AW115" s="35">
        <v>261</v>
      </c>
      <c r="AX115" s="35">
        <v>0</v>
      </c>
      <c r="AY115" s="36"/>
      <c r="AZ115" s="38" t="s">
        <v>1345</v>
      </c>
      <c r="BA115" s="30" t="str">
        <f t="shared" si="20"/>
        <v>○</v>
      </c>
      <c r="BB115" s="35">
        <v>0</v>
      </c>
      <c r="BC115" s="35">
        <v>0</v>
      </c>
      <c r="BD115" s="35">
        <v>0</v>
      </c>
      <c r="BE115" s="35">
        <v>0</v>
      </c>
      <c r="BF115" s="35">
        <v>0</v>
      </c>
      <c r="BG115" s="35">
        <v>0</v>
      </c>
      <c r="BH115" s="35">
        <v>0</v>
      </c>
      <c r="BI115" s="35">
        <v>0</v>
      </c>
      <c r="BJ115" s="35">
        <v>0</v>
      </c>
    </row>
    <row r="116" spans="2:62" outlineLevel="3">
      <c r="B116" s="17">
        <v>24028596</v>
      </c>
      <c r="C116" s="17" t="s">
        <v>841</v>
      </c>
      <c r="D116" s="17" t="s">
        <v>92</v>
      </c>
      <c r="E116" s="24">
        <v>4001</v>
      </c>
      <c r="F116" s="24" t="s">
        <v>93</v>
      </c>
      <c r="G116" s="22">
        <v>40136</v>
      </c>
      <c r="H116" s="22" t="s">
        <v>229</v>
      </c>
      <c r="I116" s="17" t="s">
        <v>842</v>
      </c>
      <c r="J116" s="18" t="s">
        <v>1511</v>
      </c>
      <c r="K116" s="18" t="s">
        <v>1512</v>
      </c>
      <c r="L116" s="18" t="s">
        <v>1345</v>
      </c>
      <c r="M116" s="18" t="s">
        <v>1345</v>
      </c>
      <c r="N116" s="18" t="s">
        <v>1339</v>
      </c>
      <c r="O116" s="19" t="str">
        <f>IF(N116="","",VLOOKUP(N116,Sheet1!$B$3:$C$7,2,0))</f>
        <v>急性期</v>
      </c>
      <c r="P116" s="18" t="s">
        <v>1339</v>
      </c>
      <c r="Q116" s="19" t="str">
        <f>IF(P116="","",VLOOKUP(P116,Sheet1!$B$3:$C$7,2,0))</f>
        <v>急性期</v>
      </c>
      <c r="R116" s="18" t="s">
        <v>96</v>
      </c>
      <c r="S116" s="25" t="str">
        <f t="shared" si="12"/>
        <v/>
      </c>
      <c r="T116" s="26" t="str">
        <f t="shared" si="13"/>
        <v>○</v>
      </c>
      <c r="U116" s="26" t="str">
        <f t="shared" si="14"/>
        <v/>
      </c>
      <c r="V116" s="26" t="str">
        <f t="shared" si="15"/>
        <v/>
      </c>
      <c r="W116" s="26" t="str">
        <f t="shared" si="16"/>
        <v/>
      </c>
      <c r="X116" s="26" t="str">
        <f t="shared" si="17"/>
        <v/>
      </c>
      <c r="Y116" s="27" t="str">
        <f t="shared" si="18"/>
        <v/>
      </c>
      <c r="Z116" s="28" t="s">
        <v>1339</v>
      </c>
      <c r="AA116" s="28" t="s">
        <v>96</v>
      </c>
      <c r="AB116" s="28" t="s">
        <v>96</v>
      </c>
      <c r="AC116" s="28" t="s">
        <v>96</v>
      </c>
      <c r="AD116" s="28" t="s">
        <v>96</v>
      </c>
      <c r="AE116" s="23" t="str">
        <f t="shared" si="19"/>
        <v>急性期</v>
      </c>
      <c r="AF116" s="34">
        <v>19</v>
      </c>
      <c r="AG116" s="34">
        <v>19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5">
        <v>19</v>
      </c>
      <c r="AT116" s="35">
        <v>0</v>
      </c>
      <c r="AU116" s="35">
        <v>0</v>
      </c>
      <c r="AV116" s="34">
        <v>0</v>
      </c>
      <c r="AW116" s="35">
        <v>877</v>
      </c>
      <c r="AX116" s="35"/>
      <c r="AY116" s="36"/>
      <c r="AZ116" s="38" t="s">
        <v>1339</v>
      </c>
      <c r="BA116" s="30" t="str">
        <f t="shared" si="20"/>
        <v/>
      </c>
      <c r="BB116" s="35">
        <v>0</v>
      </c>
      <c r="BC116" s="35">
        <v>0</v>
      </c>
      <c r="BD116" s="35">
        <v>0</v>
      </c>
      <c r="BE116" s="35">
        <v>0</v>
      </c>
      <c r="BF116" s="35">
        <v>0</v>
      </c>
      <c r="BG116" s="35">
        <v>0</v>
      </c>
      <c r="BH116" s="35">
        <v>0</v>
      </c>
      <c r="BI116" s="35">
        <v>0</v>
      </c>
      <c r="BJ116" s="35">
        <v>58</v>
      </c>
    </row>
    <row r="117" spans="2:62" outlineLevel="3">
      <c r="B117" s="17">
        <v>24028704</v>
      </c>
      <c r="C117" s="17" t="s">
        <v>992</v>
      </c>
      <c r="D117" s="17" t="s">
        <v>92</v>
      </c>
      <c r="E117" s="24">
        <v>4001</v>
      </c>
      <c r="F117" s="24" t="s">
        <v>93</v>
      </c>
      <c r="G117" s="22">
        <v>40136</v>
      </c>
      <c r="H117" s="22" t="s">
        <v>229</v>
      </c>
      <c r="I117" s="17" t="s">
        <v>993</v>
      </c>
      <c r="J117" s="18" t="s">
        <v>1513</v>
      </c>
      <c r="K117" s="18" t="s">
        <v>1514</v>
      </c>
      <c r="L117" s="18" t="s">
        <v>1345</v>
      </c>
      <c r="M117" s="18" t="s">
        <v>1345</v>
      </c>
      <c r="N117" s="18" t="s">
        <v>1339</v>
      </c>
      <c r="O117" s="19" t="str">
        <f>IF(N117="","",VLOOKUP(N117,Sheet1!$B$3:$C$7,2,0))</f>
        <v>急性期</v>
      </c>
      <c r="P117" s="18" t="s">
        <v>1342</v>
      </c>
      <c r="Q117" s="19" t="str">
        <f>IF(P117="","",VLOOKUP(P117,Sheet1!$B$3:$C$7,2,0))</f>
        <v>回復期</v>
      </c>
      <c r="R117" s="18" t="s">
        <v>1342</v>
      </c>
      <c r="S117" s="25" t="str">
        <f t="shared" si="12"/>
        <v>○</v>
      </c>
      <c r="T117" s="26" t="str">
        <f t="shared" si="13"/>
        <v>○</v>
      </c>
      <c r="U117" s="26" t="str">
        <f t="shared" si="14"/>
        <v>○</v>
      </c>
      <c r="V117" s="26" t="str">
        <f t="shared" si="15"/>
        <v>○</v>
      </c>
      <c r="W117" s="26" t="str">
        <f t="shared" si="16"/>
        <v>○</v>
      </c>
      <c r="X117" s="26" t="str">
        <f t="shared" si="17"/>
        <v/>
      </c>
      <c r="Y117" s="27" t="str">
        <f t="shared" si="18"/>
        <v/>
      </c>
      <c r="Z117" s="28" t="s">
        <v>1345</v>
      </c>
      <c r="AA117" s="28" t="s">
        <v>1339</v>
      </c>
      <c r="AB117" s="28" t="s">
        <v>1342</v>
      </c>
      <c r="AC117" s="28" t="s">
        <v>1346</v>
      </c>
      <c r="AD117" s="28" t="s">
        <v>1340</v>
      </c>
      <c r="AE117" s="23" t="str">
        <f t="shared" si="19"/>
        <v>急性期</v>
      </c>
      <c r="AF117" s="34">
        <v>16</v>
      </c>
      <c r="AG117" s="34">
        <v>9</v>
      </c>
      <c r="AH117" s="34">
        <v>7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5">
        <v>16</v>
      </c>
      <c r="AT117" s="35">
        <v>0</v>
      </c>
      <c r="AU117" s="35">
        <v>0</v>
      </c>
      <c r="AV117" s="34">
        <v>0</v>
      </c>
      <c r="AW117" s="35">
        <v>65</v>
      </c>
      <c r="AX117" s="35">
        <v>16</v>
      </c>
      <c r="AY117" s="36">
        <v>25</v>
      </c>
      <c r="AZ117" s="38" t="s">
        <v>1339</v>
      </c>
      <c r="BA117" s="30" t="str">
        <f t="shared" si="20"/>
        <v/>
      </c>
      <c r="BB117" s="35">
        <v>2</v>
      </c>
      <c r="BC117" s="35">
        <v>0</v>
      </c>
      <c r="BD117" s="35">
        <v>0</v>
      </c>
      <c r="BE117" s="35">
        <v>0</v>
      </c>
      <c r="BF117" s="35">
        <v>0</v>
      </c>
      <c r="BG117" s="35">
        <v>7</v>
      </c>
      <c r="BH117" s="35">
        <v>7</v>
      </c>
      <c r="BI117" s="35">
        <v>0</v>
      </c>
      <c r="BJ117" s="35">
        <v>0</v>
      </c>
    </row>
    <row r="118" spans="2:62" outlineLevel="3">
      <c r="B118" s="17">
        <v>24028759</v>
      </c>
      <c r="C118" s="17" t="s">
        <v>1054</v>
      </c>
      <c r="D118" s="17" t="s">
        <v>92</v>
      </c>
      <c r="E118" s="24">
        <v>4001</v>
      </c>
      <c r="F118" s="24" t="s">
        <v>93</v>
      </c>
      <c r="G118" s="22">
        <v>40136</v>
      </c>
      <c r="H118" s="22" t="s">
        <v>229</v>
      </c>
      <c r="I118" s="17" t="s">
        <v>1055</v>
      </c>
      <c r="J118" s="18" t="s">
        <v>1515</v>
      </c>
      <c r="K118" s="18" t="s">
        <v>1516</v>
      </c>
      <c r="L118" s="18" t="s">
        <v>1345</v>
      </c>
      <c r="M118" s="18" t="s">
        <v>1345</v>
      </c>
      <c r="N118" s="18" t="s">
        <v>1339</v>
      </c>
      <c r="O118" s="19" t="str">
        <f>IF(N118="","",VLOOKUP(N118,Sheet1!$B$3:$C$7,2,0))</f>
        <v>急性期</v>
      </c>
      <c r="P118" s="18" t="s">
        <v>1339</v>
      </c>
      <c r="Q118" s="19" t="str">
        <f>IF(P118="","",VLOOKUP(P118,Sheet1!$B$3:$C$7,2,0))</f>
        <v>急性期</v>
      </c>
      <c r="R118" s="18" t="s">
        <v>96</v>
      </c>
      <c r="S118" s="25" t="str">
        <f t="shared" si="12"/>
        <v/>
      </c>
      <c r="T118" s="26" t="str">
        <f t="shared" si="13"/>
        <v>○</v>
      </c>
      <c r="U118" s="26" t="str">
        <f t="shared" si="14"/>
        <v/>
      </c>
      <c r="V118" s="26" t="str">
        <f t="shared" si="15"/>
        <v/>
      </c>
      <c r="W118" s="26" t="str">
        <f t="shared" si="16"/>
        <v/>
      </c>
      <c r="X118" s="26" t="str">
        <f t="shared" si="17"/>
        <v/>
      </c>
      <c r="Y118" s="27" t="str">
        <f t="shared" si="18"/>
        <v/>
      </c>
      <c r="Z118" s="28" t="s">
        <v>1339</v>
      </c>
      <c r="AA118" s="28" t="s">
        <v>96</v>
      </c>
      <c r="AB118" s="28" t="s">
        <v>96</v>
      </c>
      <c r="AC118" s="28" t="s">
        <v>96</v>
      </c>
      <c r="AD118" s="28" t="s">
        <v>96</v>
      </c>
      <c r="AE118" s="23" t="str">
        <f t="shared" si="19"/>
        <v>急性期</v>
      </c>
      <c r="AF118" s="34">
        <v>18</v>
      </c>
      <c r="AG118" s="34">
        <v>8</v>
      </c>
      <c r="AH118" s="34">
        <v>10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5"/>
      <c r="AT118" s="35"/>
      <c r="AU118" s="35"/>
      <c r="AV118" s="34">
        <v>18</v>
      </c>
      <c r="AW118" s="35">
        <v>115</v>
      </c>
      <c r="AX118" s="35">
        <v>0</v>
      </c>
      <c r="AY118" s="36">
        <v>0</v>
      </c>
      <c r="AZ118" s="38" t="s">
        <v>96</v>
      </c>
      <c r="BA118" s="30" t="str">
        <f t="shared" si="20"/>
        <v/>
      </c>
      <c r="BB118" s="35"/>
      <c r="BC118" s="35"/>
      <c r="BD118" s="35">
        <v>0</v>
      </c>
      <c r="BE118" s="35"/>
      <c r="BF118" s="35"/>
      <c r="BG118" s="35">
        <v>0</v>
      </c>
      <c r="BH118" s="35"/>
      <c r="BI118" s="35"/>
      <c r="BJ118" s="35"/>
    </row>
    <row r="119" spans="2:62" outlineLevel="3">
      <c r="B119" s="17">
        <v>24028782</v>
      </c>
      <c r="C119" s="17" t="s">
        <v>1085</v>
      </c>
      <c r="D119" s="17" t="s">
        <v>92</v>
      </c>
      <c r="E119" s="24">
        <v>4001</v>
      </c>
      <c r="F119" s="24" t="s">
        <v>93</v>
      </c>
      <c r="G119" s="22">
        <v>40136</v>
      </c>
      <c r="H119" s="22" t="s">
        <v>229</v>
      </c>
      <c r="I119" s="17" t="s">
        <v>1086</v>
      </c>
      <c r="J119" s="18" t="s">
        <v>1517</v>
      </c>
      <c r="K119" s="18" t="s">
        <v>1518</v>
      </c>
      <c r="L119" s="18" t="s">
        <v>1345</v>
      </c>
      <c r="M119" s="18" t="s">
        <v>1339</v>
      </c>
      <c r="N119" s="18" t="s">
        <v>1340</v>
      </c>
      <c r="O119" s="19" t="str">
        <f>IF(N119="","",VLOOKUP(N119,Sheet1!$B$3:$C$7,2,0))</f>
        <v>休棟等</v>
      </c>
      <c r="P119" s="18" t="s">
        <v>1340</v>
      </c>
      <c r="Q119" s="19" t="str">
        <f>IF(P119="","",VLOOKUP(P119,Sheet1!$B$3:$C$7,2,0))</f>
        <v>休棟等</v>
      </c>
      <c r="R119" s="18" t="s">
        <v>96</v>
      </c>
      <c r="S119" s="25" t="str">
        <f t="shared" si="12"/>
        <v/>
      </c>
      <c r="T119" s="26" t="str">
        <f t="shared" si="13"/>
        <v/>
      </c>
      <c r="U119" s="26" t="str">
        <f t="shared" si="14"/>
        <v/>
      </c>
      <c r="V119" s="26" t="str">
        <f t="shared" si="15"/>
        <v/>
      </c>
      <c r="W119" s="26" t="str">
        <f t="shared" si="16"/>
        <v/>
      </c>
      <c r="X119" s="26" t="str">
        <f t="shared" si="17"/>
        <v/>
      </c>
      <c r="Y119" s="27" t="str">
        <f t="shared" si="18"/>
        <v>○</v>
      </c>
      <c r="Z119" s="28" t="s">
        <v>1341</v>
      </c>
      <c r="AA119" s="28" t="s">
        <v>96</v>
      </c>
      <c r="AB119" s="28" t="s">
        <v>96</v>
      </c>
      <c r="AC119" s="28" t="s">
        <v>96</v>
      </c>
      <c r="AD119" s="28" t="s">
        <v>96</v>
      </c>
      <c r="AE119" s="23" t="str">
        <f t="shared" si="19"/>
        <v>休棟中等</v>
      </c>
      <c r="AF119" s="34">
        <v>8</v>
      </c>
      <c r="AG119" s="34">
        <v>0</v>
      </c>
      <c r="AH119" s="34">
        <v>8</v>
      </c>
      <c r="AI119" s="34">
        <v>3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5">
        <v>8</v>
      </c>
      <c r="AT119" s="34">
        <v>0</v>
      </c>
      <c r="AU119" s="34">
        <v>0</v>
      </c>
      <c r="AV119" s="34">
        <v>0</v>
      </c>
      <c r="AW119" s="35">
        <v>0</v>
      </c>
      <c r="AX119" s="35">
        <v>0</v>
      </c>
      <c r="AY119" s="36">
        <v>0</v>
      </c>
      <c r="AZ119" s="38" t="s">
        <v>1339</v>
      </c>
      <c r="BA119" s="30" t="str">
        <f t="shared" si="20"/>
        <v/>
      </c>
      <c r="BB119" s="35">
        <v>0</v>
      </c>
      <c r="BC119" s="35">
        <v>0</v>
      </c>
      <c r="BD119" s="35">
        <v>0</v>
      </c>
      <c r="BE119" s="35"/>
      <c r="BF119" s="35"/>
      <c r="BG119" s="35">
        <v>0</v>
      </c>
      <c r="BH119" s="35"/>
      <c r="BI119" s="35"/>
      <c r="BJ119" s="35">
        <v>0</v>
      </c>
    </row>
    <row r="120" spans="2:62" outlineLevel="3">
      <c r="B120" s="17">
        <v>24028820</v>
      </c>
      <c r="C120" s="17" t="s">
        <v>1139</v>
      </c>
      <c r="D120" s="17" t="s">
        <v>92</v>
      </c>
      <c r="E120" s="24">
        <v>4001</v>
      </c>
      <c r="F120" s="24" t="s">
        <v>93</v>
      </c>
      <c r="G120" s="22">
        <v>40136</v>
      </c>
      <c r="H120" s="22" t="s">
        <v>229</v>
      </c>
      <c r="I120" s="17" t="s">
        <v>1140</v>
      </c>
      <c r="J120" s="18" t="s">
        <v>1519</v>
      </c>
      <c r="K120" s="18" t="s">
        <v>1520</v>
      </c>
      <c r="L120" s="18" t="s">
        <v>1345</v>
      </c>
      <c r="M120" s="18" t="s">
        <v>1345</v>
      </c>
      <c r="N120" s="18" t="s">
        <v>1342</v>
      </c>
      <c r="O120" s="19" t="str">
        <f>IF(N120="","",VLOOKUP(N120,Sheet1!$B$3:$C$7,2,0))</f>
        <v>回復期</v>
      </c>
      <c r="P120" s="18" t="s">
        <v>1342</v>
      </c>
      <c r="Q120" s="19" t="str">
        <f>IF(P120="","",VLOOKUP(P120,Sheet1!$B$3:$C$7,2,0))</f>
        <v>回復期</v>
      </c>
      <c r="R120" s="18" t="s">
        <v>1340</v>
      </c>
      <c r="S120" s="25" t="str">
        <f t="shared" si="12"/>
        <v/>
      </c>
      <c r="T120" s="26" t="str">
        <f t="shared" si="13"/>
        <v/>
      </c>
      <c r="U120" s="26" t="str">
        <f t="shared" si="14"/>
        <v>○</v>
      </c>
      <c r="V120" s="26" t="str">
        <f t="shared" si="15"/>
        <v/>
      </c>
      <c r="W120" s="26" t="str">
        <f t="shared" si="16"/>
        <v/>
      </c>
      <c r="X120" s="26" t="str">
        <f t="shared" si="17"/>
        <v/>
      </c>
      <c r="Y120" s="27" t="str">
        <f t="shared" si="18"/>
        <v/>
      </c>
      <c r="Z120" s="28" t="s">
        <v>1342</v>
      </c>
      <c r="AA120" s="28" t="s">
        <v>96</v>
      </c>
      <c r="AB120" s="28" t="s">
        <v>96</v>
      </c>
      <c r="AC120" s="28" t="s">
        <v>96</v>
      </c>
      <c r="AD120" s="28" t="s">
        <v>96</v>
      </c>
      <c r="AE120" s="23" t="str">
        <f t="shared" si="19"/>
        <v>回復期</v>
      </c>
      <c r="AF120" s="34">
        <v>12</v>
      </c>
      <c r="AG120" s="34">
        <v>1</v>
      </c>
      <c r="AH120" s="34">
        <v>11</v>
      </c>
      <c r="AI120" s="34">
        <v>12</v>
      </c>
      <c r="AJ120" s="34">
        <v>6</v>
      </c>
      <c r="AK120" s="34">
        <v>0</v>
      </c>
      <c r="AL120" s="34">
        <v>6</v>
      </c>
      <c r="AM120" s="34">
        <v>6</v>
      </c>
      <c r="AN120" s="34">
        <v>0</v>
      </c>
      <c r="AO120" s="34">
        <v>6</v>
      </c>
      <c r="AP120" s="34">
        <v>0</v>
      </c>
      <c r="AQ120" s="34">
        <v>0</v>
      </c>
      <c r="AR120" s="34">
        <v>0</v>
      </c>
      <c r="AS120" s="35">
        <v>12</v>
      </c>
      <c r="AT120" s="35">
        <v>6</v>
      </c>
      <c r="AU120" s="35">
        <v>0</v>
      </c>
      <c r="AV120" s="34">
        <v>0</v>
      </c>
      <c r="AW120" s="35">
        <v>10</v>
      </c>
      <c r="AX120" s="35">
        <v>0</v>
      </c>
      <c r="AY120" s="36">
        <v>0</v>
      </c>
      <c r="AZ120" s="38" t="s">
        <v>1339</v>
      </c>
      <c r="BA120" s="30" t="str">
        <f t="shared" si="20"/>
        <v/>
      </c>
      <c r="BB120" s="35">
        <v>3</v>
      </c>
      <c r="BC120" s="35">
        <v>5</v>
      </c>
      <c r="BD120" s="35">
        <v>1</v>
      </c>
      <c r="BE120" s="35">
        <v>1</v>
      </c>
      <c r="BF120" s="35">
        <v>0</v>
      </c>
      <c r="BG120" s="35">
        <v>0</v>
      </c>
      <c r="BH120" s="35">
        <v>0</v>
      </c>
      <c r="BI120" s="35">
        <v>0</v>
      </c>
      <c r="BJ120" s="35">
        <v>0</v>
      </c>
    </row>
    <row r="121" spans="2:62" outlineLevel="3">
      <c r="B121" s="17">
        <v>24028863</v>
      </c>
      <c r="C121" s="17" t="s">
        <v>1196</v>
      </c>
      <c r="D121" s="17" t="s">
        <v>92</v>
      </c>
      <c r="E121" s="24">
        <v>4001</v>
      </c>
      <c r="F121" s="24" t="s">
        <v>93</v>
      </c>
      <c r="G121" s="22">
        <v>40136</v>
      </c>
      <c r="H121" s="22" t="s">
        <v>229</v>
      </c>
      <c r="I121" s="17" t="s">
        <v>1197</v>
      </c>
      <c r="J121" s="18" t="s">
        <v>1521</v>
      </c>
      <c r="K121" s="18" t="s">
        <v>1522</v>
      </c>
      <c r="L121" s="18" t="s">
        <v>1339</v>
      </c>
      <c r="M121" s="18" t="s">
        <v>1339</v>
      </c>
      <c r="N121" s="18" t="s">
        <v>1340</v>
      </c>
      <c r="O121" s="19" t="str">
        <f>IF(N121="","",VLOOKUP(N121,Sheet1!$B$3:$C$7,2,0))</f>
        <v>休棟等</v>
      </c>
      <c r="P121" s="18" t="s">
        <v>1340</v>
      </c>
      <c r="Q121" s="19" t="str">
        <f>IF(P121="","",VLOOKUP(P121,Sheet1!$B$3:$C$7,2,0))</f>
        <v>休棟等</v>
      </c>
      <c r="R121" s="18" t="s">
        <v>96</v>
      </c>
      <c r="S121" s="25" t="str">
        <f t="shared" si="12"/>
        <v/>
      </c>
      <c r="T121" s="26" t="str">
        <f t="shared" si="13"/>
        <v/>
      </c>
      <c r="U121" s="26" t="str">
        <f t="shared" si="14"/>
        <v/>
      </c>
      <c r="V121" s="26" t="str">
        <f t="shared" si="15"/>
        <v/>
      </c>
      <c r="W121" s="26" t="str">
        <f t="shared" si="16"/>
        <v/>
      </c>
      <c r="X121" s="26" t="str">
        <f t="shared" si="17"/>
        <v/>
      </c>
      <c r="Y121" s="27" t="str">
        <f t="shared" si="18"/>
        <v>○</v>
      </c>
      <c r="Z121" s="28" t="s">
        <v>1341</v>
      </c>
      <c r="AA121" s="28" t="s">
        <v>96</v>
      </c>
      <c r="AB121" s="28" t="s">
        <v>96</v>
      </c>
      <c r="AC121" s="28" t="s">
        <v>96</v>
      </c>
      <c r="AD121" s="28" t="s">
        <v>96</v>
      </c>
      <c r="AE121" s="23" t="str">
        <f t="shared" si="19"/>
        <v>休棟中等</v>
      </c>
      <c r="AF121" s="34">
        <v>13</v>
      </c>
      <c r="AG121" s="34">
        <v>0</v>
      </c>
      <c r="AH121" s="34">
        <v>13</v>
      </c>
      <c r="AI121" s="34">
        <v>13</v>
      </c>
      <c r="AJ121" s="34">
        <v>0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5">
        <v>0</v>
      </c>
      <c r="AT121" s="35">
        <v>0</v>
      </c>
      <c r="AU121" s="35">
        <v>0</v>
      </c>
      <c r="AV121" s="34">
        <v>13</v>
      </c>
      <c r="AW121" s="35">
        <v>0</v>
      </c>
      <c r="AX121" s="35">
        <v>0</v>
      </c>
      <c r="AY121" s="36">
        <v>0</v>
      </c>
      <c r="AZ121" s="38" t="s">
        <v>1339</v>
      </c>
      <c r="BA121" s="30" t="str">
        <f t="shared" si="20"/>
        <v/>
      </c>
      <c r="BB121" s="35">
        <v>1</v>
      </c>
      <c r="BC121" s="35">
        <v>0</v>
      </c>
      <c r="BD121" s="35">
        <v>0</v>
      </c>
      <c r="BE121" s="35">
        <v>0</v>
      </c>
      <c r="BF121" s="35">
        <v>0</v>
      </c>
      <c r="BG121" s="35">
        <v>0</v>
      </c>
      <c r="BH121" s="35">
        <v>0</v>
      </c>
      <c r="BI121" s="35">
        <v>0</v>
      </c>
      <c r="BJ121" s="35">
        <v>0</v>
      </c>
    </row>
    <row r="122" spans="2:62" outlineLevel="3">
      <c r="B122" s="17">
        <v>24028907</v>
      </c>
      <c r="C122" s="17" t="s">
        <v>1246</v>
      </c>
      <c r="D122" s="17" t="s">
        <v>92</v>
      </c>
      <c r="E122" s="24">
        <v>4001</v>
      </c>
      <c r="F122" s="24" t="s">
        <v>93</v>
      </c>
      <c r="G122" s="22">
        <v>40136</v>
      </c>
      <c r="H122" s="22" t="s">
        <v>229</v>
      </c>
      <c r="I122" s="17" t="s">
        <v>1247</v>
      </c>
      <c r="J122" s="19" t="s">
        <v>1523</v>
      </c>
      <c r="K122" s="19" t="s">
        <v>1524</v>
      </c>
      <c r="L122" s="19" t="s">
        <v>1345</v>
      </c>
      <c r="M122" s="19" t="s">
        <v>1345</v>
      </c>
      <c r="N122" s="19" t="s">
        <v>1339</v>
      </c>
      <c r="O122" s="19" t="str">
        <f>IF(N122="","",VLOOKUP(N122,Sheet1!$B$3:$C$7,2,0))</f>
        <v>急性期</v>
      </c>
      <c r="P122" s="19" t="s">
        <v>1339</v>
      </c>
      <c r="Q122" s="19" t="str">
        <f>IF(P122="","",VLOOKUP(P122,Sheet1!$B$3:$C$7,2,0))</f>
        <v>急性期</v>
      </c>
      <c r="R122" s="19" t="s">
        <v>96</v>
      </c>
      <c r="S122" s="25" t="str">
        <f t="shared" si="12"/>
        <v/>
      </c>
      <c r="T122" s="26" t="str">
        <f t="shared" si="13"/>
        <v>○</v>
      </c>
      <c r="U122" s="26" t="str">
        <f t="shared" si="14"/>
        <v>○</v>
      </c>
      <c r="V122" s="26" t="str">
        <f t="shared" si="15"/>
        <v/>
      </c>
      <c r="W122" s="26" t="str">
        <f t="shared" si="16"/>
        <v/>
      </c>
      <c r="X122" s="26" t="str">
        <f t="shared" si="17"/>
        <v/>
      </c>
      <c r="Y122" s="27" t="str">
        <f t="shared" si="18"/>
        <v/>
      </c>
      <c r="Z122" s="29" t="s">
        <v>1339</v>
      </c>
      <c r="AA122" s="29" t="s">
        <v>1342</v>
      </c>
      <c r="AB122" s="29" t="s">
        <v>96</v>
      </c>
      <c r="AC122" s="29" t="s">
        <v>96</v>
      </c>
      <c r="AD122" s="29" t="s">
        <v>96</v>
      </c>
      <c r="AE122" s="23" t="str">
        <f t="shared" si="19"/>
        <v>急性期</v>
      </c>
      <c r="AF122" s="34">
        <v>15</v>
      </c>
      <c r="AG122" s="34">
        <v>9</v>
      </c>
      <c r="AH122" s="34">
        <v>6</v>
      </c>
      <c r="AI122" s="34">
        <v>15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5">
        <v>15</v>
      </c>
      <c r="AT122" s="35">
        <v>0</v>
      </c>
      <c r="AU122" s="35">
        <v>0</v>
      </c>
      <c r="AV122" s="34">
        <v>0</v>
      </c>
      <c r="AW122" s="35">
        <v>340</v>
      </c>
      <c r="AX122" s="35">
        <v>56</v>
      </c>
      <c r="AY122" s="36">
        <v>0</v>
      </c>
      <c r="AZ122" s="37" t="s">
        <v>1339</v>
      </c>
      <c r="BA122" s="30" t="str">
        <f t="shared" si="20"/>
        <v/>
      </c>
      <c r="BB122" s="35">
        <v>0</v>
      </c>
      <c r="BC122" s="35">
        <v>0</v>
      </c>
      <c r="BD122" s="35">
        <v>0</v>
      </c>
      <c r="BE122" s="35">
        <v>0</v>
      </c>
      <c r="BF122" s="35">
        <v>0</v>
      </c>
      <c r="BG122" s="35">
        <v>0</v>
      </c>
      <c r="BH122" s="35">
        <v>0</v>
      </c>
      <c r="BI122" s="35">
        <v>0</v>
      </c>
      <c r="BJ122" s="35">
        <v>10</v>
      </c>
    </row>
    <row r="123" spans="2:62" outlineLevel="2">
      <c r="B123" s="17"/>
      <c r="C123" s="17"/>
      <c r="D123" s="17"/>
      <c r="E123" s="24"/>
      <c r="F123" s="24"/>
      <c r="G123" s="22"/>
      <c r="H123" s="64" t="s">
        <v>2243</v>
      </c>
      <c r="I123" s="17"/>
      <c r="J123" s="19"/>
      <c r="K123" s="19"/>
      <c r="L123" s="19"/>
      <c r="M123" s="19"/>
      <c r="N123" s="19"/>
      <c r="O123" s="19"/>
      <c r="P123" s="19"/>
      <c r="Q123" s="19"/>
      <c r="R123" s="19"/>
      <c r="S123" s="25"/>
      <c r="T123" s="26"/>
      <c r="U123" s="26"/>
      <c r="V123" s="26"/>
      <c r="W123" s="26"/>
      <c r="X123" s="26"/>
      <c r="Y123" s="27"/>
      <c r="Z123" s="29"/>
      <c r="AA123" s="29"/>
      <c r="AB123" s="29"/>
      <c r="AC123" s="29"/>
      <c r="AD123" s="29"/>
      <c r="AE123" s="23"/>
      <c r="AF123" s="34">
        <f t="shared" ref="AF123:AV123" si="23">SUBTOTAL(9,AF110:AF122)</f>
        <v>161</v>
      </c>
      <c r="AG123" s="34">
        <f t="shared" si="23"/>
        <v>106</v>
      </c>
      <c r="AH123" s="34">
        <f t="shared" si="23"/>
        <v>55</v>
      </c>
      <c r="AI123" s="34">
        <f t="shared" si="23"/>
        <v>46</v>
      </c>
      <c r="AJ123" s="34">
        <f t="shared" si="23"/>
        <v>6</v>
      </c>
      <c r="AK123" s="34">
        <f t="shared" si="23"/>
        <v>0</v>
      </c>
      <c r="AL123" s="34">
        <f t="shared" si="23"/>
        <v>6</v>
      </c>
      <c r="AM123" s="34">
        <f t="shared" si="23"/>
        <v>6</v>
      </c>
      <c r="AN123" s="34">
        <f t="shared" si="23"/>
        <v>0</v>
      </c>
      <c r="AO123" s="34">
        <f t="shared" si="23"/>
        <v>6</v>
      </c>
      <c r="AP123" s="34">
        <f t="shared" si="23"/>
        <v>0</v>
      </c>
      <c r="AQ123" s="34">
        <f t="shared" si="23"/>
        <v>0</v>
      </c>
      <c r="AR123" s="34">
        <f t="shared" si="23"/>
        <v>0</v>
      </c>
      <c r="AS123" s="35">
        <f t="shared" si="23"/>
        <v>130</v>
      </c>
      <c r="AT123" s="35">
        <f t="shared" si="23"/>
        <v>6</v>
      </c>
      <c r="AU123" s="35">
        <f t="shared" si="23"/>
        <v>0</v>
      </c>
      <c r="AV123" s="34">
        <f t="shared" si="23"/>
        <v>31</v>
      </c>
      <c r="AW123" s="35"/>
      <c r="AX123" s="35"/>
      <c r="AY123" s="36"/>
      <c r="AZ123" s="37"/>
      <c r="BA123" s="30"/>
      <c r="BB123" s="35"/>
      <c r="BC123" s="35"/>
      <c r="BD123" s="35"/>
      <c r="BE123" s="35"/>
      <c r="BF123" s="35"/>
      <c r="BG123" s="35"/>
      <c r="BH123" s="35"/>
      <c r="BI123" s="35"/>
      <c r="BJ123" s="35">
        <f>SUBTOTAL(9,BJ110:BJ122)</f>
        <v>83</v>
      </c>
    </row>
    <row r="124" spans="2:62" outlineLevel="3">
      <c r="B124" s="17">
        <v>24028007</v>
      </c>
      <c r="C124" s="17" t="s">
        <v>116</v>
      </c>
      <c r="D124" s="17" t="s">
        <v>92</v>
      </c>
      <c r="E124" s="24">
        <v>4001</v>
      </c>
      <c r="F124" s="24" t="s">
        <v>93</v>
      </c>
      <c r="G124" s="22">
        <v>40137</v>
      </c>
      <c r="H124" s="22" t="s">
        <v>117</v>
      </c>
      <c r="I124" s="17" t="s">
        <v>118</v>
      </c>
      <c r="J124" s="18" t="s">
        <v>1525</v>
      </c>
      <c r="K124" s="18" t="s">
        <v>1526</v>
      </c>
      <c r="L124" s="18" t="s">
        <v>1339</v>
      </c>
      <c r="M124" s="18" t="s">
        <v>1339</v>
      </c>
      <c r="N124" s="18" t="s">
        <v>1340</v>
      </c>
      <c r="O124" s="19" t="str">
        <f>IF(N124="","",VLOOKUP(N124,Sheet1!$B$3:$C$7,2,0))</f>
        <v>休棟等</v>
      </c>
      <c r="P124" s="18" t="s">
        <v>1340</v>
      </c>
      <c r="Q124" s="19" t="str">
        <f>IF(P124="","",VLOOKUP(P124,Sheet1!$B$3:$C$7,2,0))</f>
        <v>休棟等</v>
      </c>
      <c r="R124" s="18" t="s">
        <v>1340</v>
      </c>
      <c r="S124" s="25" t="str">
        <f t="shared" si="12"/>
        <v/>
      </c>
      <c r="T124" s="26" t="str">
        <f t="shared" si="13"/>
        <v/>
      </c>
      <c r="U124" s="26" t="str">
        <f t="shared" si="14"/>
        <v/>
      </c>
      <c r="V124" s="26" t="str">
        <f t="shared" si="15"/>
        <v/>
      </c>
      <c r="W124" s="26" t="str">
        <f t="shared" si="16"/>
        <v/>
      </c>
      <c r="X124" s="26" t="str">
        <f t="shared" si="17"/>
        <v/>
      </c>
      <c r="Y124" s="27" t="str">
        <f t="shared" si="18"/>
        <v>○</v>
      </c>
      <c r="Z124" s="28" t="s">
        <v>1341</v>
      </c>
      <c r="AA124" s="28" t="s">
        <v>96</v>
      </c>
      <c r="AB124" s="28" t="s">
        <v>96</v>
      </c>
      <c r="AC124" s="28" t="s">
        <v>96</v>
      </c>
      <c r="AD124" s="28" t="s">
        <v>96</v>
      </c>
      <c r="AE124" s="23" t="str">
        <f t="shared" si="19"/>
        <v>休棟中等</v>
      </c>
      <c r="AF124" s="34">
        <v>11</v>
      </c>
      <c r="AG124" s="34">
        <v>0</v>
      </c>
      <c r="AH124" s="34">
        <v>11</v>
      </c>
      <c r="AI124" s="34">
        <v>11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5">
        <v>0</v>
      </c>
      <c r="AT124" s="34">
        <v>0</v>
      </c>
      <c r="AU124" s="34">
        <v>0</v>
      </c>
      <c r="AV124" s="34">
        <v>11</v>
      </c>
      <c r="AW124" s="35">
        <v>0</v>
      </c>
      <c r="AX124" s="35">
        <v>0</v>
      </c>
      <c r="AY124" s="36">
        <v>0</v>
      </c>
      <c r="AZ124" s="38" t="s">
        <v>96</v>
      </c>
      <c r="BA124" s="30" t="str">
        <f t="shared" si="20"/>
        <v/>
      </c>
      <c r="BB124" s="35"/>
      <c r="BC124" s="35"/>
      <c r="BD124" s="35">
        <v>0</v>
      </c>
      <c r="BE124" s="35"/>
      <c r="BF124" s="35"/>
      <c r="BG124" s="35">
        <v>0</v>
      </c>
      <c r="BH124" s="35"/>
      <c r="BI124" s="35"/>
      <c r="BJ124" s="35"/>
    </row>
    <row r="125" spans="2:62" outlineLevel="3">
      <c r="B125" s="17">
        <v>24028009</v>
      </c>
      <c r="C125" s="17" t="s">
        <v>122</v>
      </c>
      <c r="D125" s="17" t="s">
        <v>92</v>
      </c>
      <c r="E125" s="24">
        <v>4001</v>
      </c>
      <c r="F125" s="24" t="s">
        <v>93</v>
      </c>
      <c r="G125" s="22">
        <v>40137</v>
      </c>
      <c r="H125" s="22" t="s">
        <v>117</v>
      </c>
      <c r="I125" s="17" t="s">
        <v>123</v>
      </c>
      <c r="J125" s="18" t="s">
        <v>1527</v>
      </c>
      <c r="K125" s="18" t="s">
        <v>1528</v>
      </c>
      <c r="L125" s="18" t="s">
        <v>1345</v>
      </c>
      <c r="M125" s="18" t="s">
        <v>1345</v>
      </c>
      <c r="N125" s="18" t="s">
        <v>1346</v>
      </c>
      <c r="O125" s="19" t="str">
        <f>IF(N125="","",VLOOKUP(N125,Sheet1!$B$3:$C$7,2,0))</f>
        <v>慢性期</v>
      </c>
      <c r="P125" s="18" t="s">
        <v>1346</v>
      </c>
      <c r="Q125" s="19" t="str">
        <f>IF(P125="","",VLOOKUP(P125,Sheet1!$B$3:$C$7,2,0))</f>
        <v>慢性期</v>
      </c>
      <c r="R125" s="18" t="s">
        <v>1346</v>
      </c>
      <c r="S125" s="25" t="str">
        <f t="shared" si="12"/>
        <v>○</v>
      </c>
      <c r="T125" s="26" t="str">
        <f t="shared" si="13"/>
        <v/>
      </c>
      <c r="U125" s="26" t="str">
        <f t="shared" si="14"/>
        <v/>
      </c>
      <c r="V125" s="26" t="str">
        <f t="shared" si="15"/>
        <v>○</v>
      </c>
      <c r="W125" s="26" t="str">
        <f t="shared" si="16"/>
        <v/>
      </c>
      <c r="X125" s="26" t="str">
        <f t="shared" si="17"/>
        <v/>
      </c>
      <c r="Y125" s="27" t="str">
        <f t="shared" si="18"/>
        <v/>
      </c>
      <c r="Z125" s="28" t="s">
        <v>1345</v>
      </c>
      <c r="AA125" s="28" t="s">
        <v>1346</v>
      </c>
      <c r="AB125" s="28" t="s">
        <v>96</v>
      </c>
      <c r="AC125" s="28" t="s">
        <v>96</v>
      </c>
      <c r="AD125" s="28" t="s">
        <v>96</v>
      </c>
      <c r="AE125" s="23" t="str">
        <f t="shared" si="19"/>
        <v>慢性期</v>
      </c>
      <c r="AF125" s="34">
        <v>0</v>
      </c>
      <c r="AG125" s="34">
        <v>0</v>
      </c>
      <c r="AH125" s="34">
        <v>0</v>
      </c>
      <c r="AI125" s="34">
        <v>0</v>
      </c>
      <c r="AJ125" s="34">
        <v>6</v>
      </c>
      <c r="AK125" s="34">
        <v>1</v>
      </c>
      <c r="AL125" s="34">
        <v>5</v>
      </c>
      <c r="AM125" s="34">
        <v>6</v>
      </c>
      <c r="AN125" s="34">
        <v>1</v>
      </c>
      <c r="AO125" s="34">
        <v>5</v>
      </c>
      <c r="AP125" s="34">
        <v>0</v>
      </c>
      <c r="AQ125" s="34">
        <v>0</v>
      </c>
      <c r="AR125" s="34">
        <v>0</v>
      </c>
      <c r="AS125" s="35">
        <v>0</v>
      </c>
      <c r="AT125" s="35">
        <v>6</v>
      </c>
      <c r="AU125" s="34">
        <v>0</v>
      </c>
      <c r="AV125" s="34">
        <v>0</v>
      </c>
      <c r="AW125" s="35">
        <v>1</v>
      </c>
      <c r="AX125" s="35">
        <v>0</v>
      </c>
      <c r="AY125" s="36">
        <v>0</v>
      </c>
      <c r="AZ125" s="38" t="s">
        <v>1345</v>
      </c>
      <c r="BA125" s="30" t="str">
        <f t="shared" si="20"/>
        <v>○</v>
      </c>
      <c r="BB125" s="35">
        <v>3</v>
      </c>
      <c r="BC125" s="35">
        <v>2</v>
      </c>
      <c r="BD125" s="35">
        <v>1</v>
      </c>
      <c r="BE125" s="35">
        <v>0</v>
      </c>
      <c r="BF125" s="35">
        <v>1</v>
      </c>
      <c r="BG125" s="35">
        <v>0</v>
      </c>
      <c r="BH125" s="35">
        <v>0</v>
      </c>
      <c r="BI125" s="35">
        <v>0</v>
      </c>
      <c r="BJ125" s="35"/>
    </row>
    <row r="126" spans="2:62" outlineLevel="3">
      <c r="B126" s="17">
        <v>24028024</v>
      </c>
      <c r="C126" s="17" t="s">
        <v>146</v>
      </c>
      <c r="D126" s="17" t="s">
        <v>92</v>
      </c>
      <c r="E126" s="24">
        <v>4001</v>
      </c>
      <c r="F126" s="24" t="s">
        <v>93</v>
      </c>
      <c r="G126" s="22">
        <v>40137</v>
      </c>
      <c r="H126" s="22" t="s">
        <v>117</v>
      </c>
      <c r="I126" s="17" t="s">
        <v>147</v>
      </c>
      <c r="J126" s="18" t="s">
        <v>1529</v>
      </c>
      <c r="K126" s="18" t="s">
        <v>1530</v>
      </c>
      <c r="L126" s="18" t="s">
        <v>1345</v>
      </c>
      <c r="M126" s="18" t="s">
        <v>1345</v>
      </c>
      <c r="N126" s="18" t="s">
        <v>1339</v>
      </c>
      <c r="O126" s="19" t="str">
        <f>IF(N126="","",VLOOKUP(N126,Sheet1!$B$3:$C$7,2,0))</f>
        <v>急性期</v>
      </c>
      <c r="P126" s="18" t="s">
        <v>1339</v>
      </c>
      <c r="Q126" s="19" t="str">
        <f>IF(P126="","",VLOOKUP(P126,Sheet1!$B$3:$C$7,2,0))</f>
        <v>急性期</v>
      </c>
      <c r="R126" s="18" t="s">
        <v>1339</v>
      </c>
      <c r="S126" s="25" t="str">
        <f t="shared" si="12"/>
        <v>○</v>
      </c>
      <c r="T126" s="26" t="str">
        <f t="shared" si="13"/>
        <v/>
      </c>
      <c r="U126" s="26" t="str">
        <f t="shared" si="14"/>
        <v>○</v>
      </c>
      <c r="V126" s="26" t="str">
        <f t="shared" si="15"/>
        <v/>
      </c>
      <c r="W126" s="26" t="str">
        <f t="shared" si="16"/>
        <v/>
      </c>
      <c r="X126" s="26" t="str">
        <f t="shared" si="17"/>
        <v/>
      </c>
      <c r="Y126" s="27" t="str">
        <f t="shared" si="18"/>
        <v/>
      </c>
      <c r="Z126" s="28" t="s">
        <v>1345</v>
      </c>
      <c r="AA126" s="28" t="s">
        <v>1342</v>
      </c>
      <c r="AB126" s="28" t="s">
        <v>96</v>
      </c>
      <c r="AC126" s="28" t="s">
        <v>96</v>
      </c>
      <c r="AD126" s="28" t="s">
        <v>96</v>
      </c>
      <c r="AE126" s="23" t="str">
        <f t="shared" si="19"/>
        <v>急性期</v>
      </c>
      <c r="AF126" s="34">
        <v>19</v>
      </c>
      <c r="AG126" s="34">
        <v>19</v>
      </c>
      <c r="AH126" s="34">
        <v>0</v>
      </c>
      <c r="AI126" s="34">
        <v>19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5">
        <v>19</v>
      </c>
      <c r="AT126" s="34">
        <v>0</v>
      </c>
      <c r="AU126" s="34">
        <v>0</v>
      </c>
      <c r="AV126" s="34">
        <v>0</v>
      </c>
      <c r="AW126" s="35">
        <v>128</v>
      </c>
      <c r="AX126" s="35"/>
      <c r="AY126" s="36"/>
      <c r="AZ126" s="38" t="s">
        <v>96</v>
      </c>
      <c r="BA126" s="30" t="str">
        <f t="shared" si="20"/>
        <v/>
      </c>
      <c r="BB126" s="35"/>
      <c r="BC126" s="35"/>
      <c r="BD126" s="35">
        <v>0</v>
      </c>
      <c r="BE126" s="35"/>
      <c r="BF126" s="35"/>
      <c r="BG126" s="35">
        <v>0</v>
      </c>
      <c r="BH126" s="35"/>
      <c r="BI126" s="35"/>
      <c r="BJ126" s="35"/>
    </row>
    <row r="127" spans="2:62" outlineLevel="3">
      <c r="B127" s="17">
        <v>24028054</v>
      </c>
      <c r="C127" s="17" t="s">
        <v>192</v>
      </c>
      <c r="D127" s="17" t="s">
        <v>92</v>
      </c>
      <c r="E127" s="24">
        <v>4001</v>
      </c>
      <c r="F127" s="24" t="s">
        <v>93</v>
      </c>
      <c r="G127" s="22">
        <v>40137</v>
      </c>
      <c r="H127" s="22" t="s">
        <v>117</v>
      </c>
      <c r="I127" s="17" t="s">
        <v>193</v>
      </c>
      <c r="J127" s="18" t="s">
        <v>1531</v>
      </c>
      <c r="K127" s="18" t="s">
        <v>1532</v>
      </c>
      <c r="L127" s="18" t="s">
        <v>1345</v>
      </c>
      <c r="M127" s="18" t="s">
        <v>1345</v>
      </c>
      <c r="N127" s="18" t="s">
        <v>1339</v>
      </c>
      <c r="O127" s="19" t="str">
        <f>IF(N127="","",VLOOKUP(N127,Sheet1!$B$3:$C$7,2,0))</f>
        <v>急性期</v>
      </c>
      <c r="P127" s="18" t="s">
        <v>1339</v>
      </c>
      <c r="Q127" s="19" t="str">
        <f>IF(P127="","",VLOOKUP(P127,Sheet1!$B$3:$C$7,2,0))</f>
        <v>急性期</v>
      </c>
      <c r="R127" s="18" t="s">
        <v>1339</v>
      </c>
      <c r="S127" s="25" t="str">
        <f t="shared" si="12"/>
        <v/>
      </c>
      <c r="T127" s="26" t="str">
        <f t="shared" si="13"/>
        <v>○</v>
      </c>
      <c r="U127" s="26" t="str">
        <f t="shared" si="14"/>
        <v/>
      </c>
      <c r="V127" s="26" t="str">
        <f t="shared" si="15"/>
        <v/>
      </c>
      <c r="W127" s="26" t="str">
        <f t="shared" si="16"/>
        <v/>
      </c>
      <c r="X127" s="26" t="str">
        <f t="shared" si="17"/>
        <v/>
      </c>
      <c r="Y127" s="27" t="str">
        <f t="shared" si="18"/>
        <v/>
      </c>
      <c r="Z127" s="28" t="s">
        <v>1339</v>
      </c>
      <c r="AA127" s="28" t="s">
        <v>96</v>
      </c>
      <c r="AB127" s="28" t="s">
        <v>96</v>
      </c>
      <c r="AC127" s="28" t="s">
        <v>96</v>
      </c>
      <c r="AD127" s="28" t="s">
        <v>96</v>
      </c>
      <c r="AE127" s="23" t="str">
        <f t="shared" si="19"/>
        <v>急性期</v>
      </c>
      <c r="AF127" s="34">
        <v>18</v>
      </c>
      <c r="AG127" s="34">
        <v>18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5">
        <v>18</v>
      </c>
      <c r="AT127" s="35">
        <v>0</v>
      </c>
      <c r="AU127" s="35">
        <v>0</v>
      </c>
      <c r="AV127" s="34">
        <v>0</v>
      </c>
      <c r="AW127" s="35">
        <v>560</v>
      </c>
      <c r="AX127" s="35">
        <v>0</v>
      </c>
      <c r="AY127" s="36">
        <v>0</v>
      </c>
      <c r="AZ127" s="38" t="s">
        <v>1339</v>
      </c>
      <c r="BA127" s="30" t="str">
        <f t="shared" si="20"/>
        <v/>
      </c>
      <c r="BB127" s="35">
        <v>0</v>
      </c>
      <c r="BC127" s="35">
        <v>0</v>
      </c>
      <c r="BD127" s="35">
        <v>0</v>
      </c>
      <c r="BE127" s="35">
        <v>0</v>
      </c>
      <c r="BF127" s="35">
        <v>0</v>
      </c>
      <c r="BG127" s="35">
        <v>0</v>
      </c>
      <c r="BH127" s="35">
        <v>0</v>
      </c>
      <c r="BI127" s="35">
        <v>0</v>
      </c>
      <c r="BJ127" s="35">
        <v>43</v>
      </c>
    </row>
    <row r="128" spans="2:62" outlineLevel="3">
      <c r="B128" s="17">
        <v>24028102</v>
      </c>
      <c r="C128" s="17" t="s">
        <v>259</v>
      </c>
      <c r="D128" s="17" t="s">
        <v>92</v>
      </c>
      <c r="E128" s="24">
        <v>4001</v>
      </c>
      <c r="F128" s="24" t="s">
        <v>93</v>
      </c>
      <c r="G128" s="22">
        <v>40137</v>
      </c>
      <c r="H128" s="22" t="s">
        <v>117</v>
      </c>
      <c r="I128" s="17" t="s">
        <v>260</v>
      </c>
      <c r="J128" s="18" t="s">
        <v>1533</v>
      </c>
      <c r="K128" s="18" t="s">
        <v>1534</v>
      </c>
      <c r="L128" s="18" t="s">
        <v>1345</v>
      </c>
      <c r="M128" s="18" t="s">
        <v>1345</v>
      </c>
      <c r="N128" s="18" t="s">
        <v>1342</v>
      </c>
      <c r="O128" s="19" t="str">
        <f>IF(N128="","",VLOOKUP(N128,Sheet1!$B$3:$C$7,2,0))</f>
        <v>回復期</v>
      </c>
      <c r="P128" s="18" t="s">
        <v>1342</v>
      </c>
      <c r="Q128" s="19" t="str">
        <f>IF(P128="","",VLOOKUP(P128,Sheet1!$B$3:$C$7,2,0))</f>
        <v>回復期</v>
      </c>
      <c r="R128" s="18" t="s">
        <v>1342</v>
      </c>
      <c r="S128" s="25" t="str">
        <f t="shared" si="12"/>
        <v>○</v>
      </c>
      <c r="T128" s="26" t="str">
        <f t="shared" si="13"/>
        <v>○</v>
      </c>
      <c r="U128" s="26" t="str">
        <f t="shared" si="14"/>
        <v/>
      </c>
      <c r="V128" s="26" t="str">
        <f t="shared" si="15"/>
        <v>○</v>
      </c>
      <c r="W128" s="26" t="str">
        <f t="shared" si="16"/>
        <v>○</v>
      </c>
      <c r="X128" s="26" t="str">
        <f t="shared" si="17"/>
        <v/>
      </c>
      <c r="Y128" s="27" t="str">
        <f t="shared" si="18"/>
        <v/>
      </c>
      <c r="Z128" s="28" t="s">
        <v>1345</v>
      </c>
      <c r="AA128" s="28" t="s">
        <v>1339</v>
      </c>
      <c r="AB128" s="28" t="s">
        <v>1346</v>
      </c>
      <c r="AC128" s="28" t="s">
        <v>1340</v>
      </c>
      <c r="AD128" s="28" t="s">
        <v>96</v>
      </c>
      <c r="AE128" s="23" t="str">
        <f t="shared" si="19"/>
        <v>回復期</v>
      </c>
      <c r="AF128" s="34">
        <v>19</v>
      </c>
      <c r="AG128" s="34">
        <v>19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5">
        <v>19</v>
      </c>
      <c r="AT128" s="35">
        <v>0</v>
      </c>
      <c r="AU128" s="35">
        <v>0</v>
      </c>
      <c r="AV128" s="34">
        <v>0</v>
      </c>
      <c r="AW128" s="35">
        <v>117</v>
      </c>
      <c r="AX128" s="35">
        <v>0</v>
      </c>
      <c r="AY128" s="36">
        <v>0</v>
      </c>
      <c r="AZ128" s="38" t="s">
        <v>1345</v>
      </c>
      <c r="BA128" s="30" t="str">
        <f t="shared" si="20"/>
        <v>○</v>
      </c>
      <c r="BB128" s="35">
        <v>14</v>
      </c>
      <c r="BC128" s="35">
        <v>750</v>
      </c>
      <c r="BD128" s="35">
        <v>4</v>
      </c>
      <c r="BE128" s="35">
        <v>0</v>
      </c>
      <c r="BF128" s="35">
        <v>4</v>
      </c>
      <c r="BG128" s="35">
        <v>6</v>
      </c>
      <c r="BH128" s="35">
        <v>5</v>
      </c>
      <c r="BI128" s="35">
        <v>1</v>
      </c>
      <c r="BJ128" s="35">
        <v>0</v>
      </c>
    </row>
    <row r="129" spans="2:62" outlineLevel="3">
      <c r="B129" s="17">
        <v>24028109</v>
      </c>
      <c r="C129" s="17" t="s">
        <v>269</v>
      </c>
      <c r="D129" s="17" t="s">
        <v>92</v>
      </c>
      <c r="E129" s="24">
        <v>4001</v>
      </c>
      <c r="F129" s="24" t="s">
        <v>93</v>
      </c>
      <c r="G129" s="22">
        <v>40137</v>
      </c>
      <c r="H129" s="22" t="s">
        <v>117</v>
      </c>
      <c r="I129" s="17" t="s">
        <v>270</v>
      </c>
      <c r="J129" s="18" t="s">
        <v>1535</v>
      </c>
      <c r="K129" s="18" t="s">
        <v>1536</v>
      </c>
      <c r="L129" s="18" t="s">
        <v>1345</v>
      </c>
      <c r="M129" s="18" t="s">
        <v>1345</v>
      </c>
      <c r="N129" s="18" t="s">
        <v>1339</v>
      </c>
      <c r="O129" s="19" t="str">
        <f>IF(N129="","",VLOOKUP(N129,Sheet1!$B$3:$C$7,2,0))</f>
        <v>急性期</v>
      </c>
      <c r="P129" s="18" t="s">
        <v>1339</v>
      </c>
      <c r="Q129" s="19" t="str">
        <f>IF(P129="","",VLOOKUP(P129,Sheet1!$B$3:$C$7,2,0))</f>
        <v>急性期</v>
      </c>
      <c r="R129" s="18" t="s">
        <v>96</v>
      </c>
      <c r="S129" s="25" t="str">
        <f t="shared" si="12"/>
        <v>○</v>
      </c>
      <c r="T129" s="26" t="str">
        <f t="shared" si="13"/>
        <v>○</v>
      </c>
      <c r="U129" s="26" t="str">
        <f t="shared" si="14"/>
        <v>○</v>
      </c>
      <c r="V129" s="26" t="str">
        <f t="shared" si="15"/>
        <v/>
      </c>
      <c r="W129" s="26" t="str">
        <f t="shared" si="16"/>
        <v/>
      </c>
      <c r="X129" s="26" t="str">
        <f t="shared" si="17"/>
        <v/>
      </c>
      <c r="Y129" s="27" t="str">
        <f t="shared" si="18"/>
        <v/>
      </c>
      <c r="Z129" s="28" t="s">
        <v>1345</v>
      </c>
      <c r="AA129" s="28" t="s">
        <v>1339</v>
      </c>
      <c r="AB129" s="28" t="s">
        <v>1342</v>
      </c>
      <c r="AC129" s="28" t="s">
        <v>96</v>
      </c>
      <c r="AD129" s="28" t="s">
        <v>96</v>
      </c>
      <c r="AE129" s="23" t="str">
        <f t="shared" si="19"/>
        <v>急性期</v>
      </c>
      <c r="AF129" s="34">
        <v>19</v>
      </c>
      <c r="AG129" s="34">
        <v>19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5">
        <v>19</v>
      </c>
      <c r="AT129" s="35">
        <v>0</v>
      </c>
      <c r="AU129" s="35">
        <v>0</v>
      </c>
      <c r="AV129" s="34">
        <v>0</v>
      </c>
      <c r="AW129" s="35">
        <v>276</v>
      </c>
      <c r="AX129" s="35">
        <v>206</v>
      </c>
      <c r="AY129" s="36">
        <v>0.33900000000000002</v>
      </c>
      <c r="AZ129" s="38" t="s">
        <v>96</v>
      </c>
      <c r="BA129" s="30" t="str">
        <f t="shared" si="20"/>
        <v/>
      </c>
      <c r="BB129" s="35"/>
      <c r="BC129" s="35"/>
      <c r="BD129" s="35">
        <v>0</v>
      </c>
      <c r="BE129" s="35"/>
      <c r="BF129" s="35"/>
      <c r="BG129" s="35">
        <v>0</v>
      </c>
      <c r="BH129" s="35"/>
      <c r="BI129" s="35"/>
      <c r="BJ129" s="35"/>
    </row>
    <row r="130" spans="2:62" outlineLevel="3">
      <c r="B130" s="17">
        <v>24028139</v>
      </c>
      <c r="C130" s="17" t="s">
        <v>310</v>
      </c>
      <c r="D130" s="17" t="s">
        <v>92</v>
      </c>
      <c r="E130" s="24">
        <v>4001</v>
      </c>
      <c r="F130" s="24" t="s">
        <v>93</v>
      </c>
      <c r="G130" s="22">
        <v>40137</v>
      </c>
      <c r="H130" s="22" t="s">
        <v>117</v>
      </c>
      <c r="I130" s="17" t="s">
        <v>311</v>
      </c>
      <c r="J130" s="18" t="s">
        <v>1537</v>
      </c>
      <c r="K130" s="18" t="s">
        <v>1538</v>
      </c>
      <c r="L130" s="18" t="s">
        <v>1345</v>
      </c>
      <c r="M130" s="18" t="s">
        <v>1345</v>
      </c>
      <c r="N130" s="18" t="s">
        <v>1339</v>
      </c>
      <c r="O130" s="19" t="str">
        <f>IF(N130="","",VLOOKUP(N130,Sheet1!$B$3:$C$7,2,0))</f>
        <v>急性期</v>
      </c>
      <c r="P130" s="18" t="s">
        <v>1339</v>
      </c>
      <c r="Q130" s="19" t="str">
        <f>IF(P130="","",VLOOKUP(P130,Sheet1!$B$3:$C$7,2,0))</f>
        <v>急性期</v>
      </c>
      <c r="R130" s="18" t="s">
        <v>96</v>
      </c>
      <c r="S130" s="25" t="str">
        <f t="shared" si="12"/>
        <v>○</v>
      </c>
      <c r="T130" s="26" t="str">
        <f t="shared" si="13"/>
        <v/>
      </c>
      <c r="U130" s="26" t="str">
        <f t="shared" si="14"/>
        <v/>
      </c>
      <c r="V130" s="26" t="str">
        <f t="shared" si="15"/>
        <v>○</v>
      </c>
      <c r="W130" s="26" t="str">
        <f t="shared" si="16"/>
        <v>○</v>
      </c>
      <c r="X130" s="26" t="str">
        <f t="shared" si="17"/>
        <v/>
      </c>
      <c r="Y130" s="27" t="str">
        <f t="shared" si="18"/>
        <v/>
      </c>
      <c r="Z130" s="28" t="s">
        <v>1345</v>
      </c>
      <c r="AA130" s="28" t="s">
        <v>1346</v>
      </c>
      <c r="AB130" s="28" t="s">
        <v>1340</v>
      </c>
      <c r="AC130" s="28" t="s">
        <v>96</v>
      </c>
      <c r="AD130" s="28" t="s">
        <v>96</v>
      </c>
      <c r="AE130" s="23" t="str">
        <f t="shared" si="19"/>
        <v>急性期</v>
      </c>
      <c r="AF130" s="34">
        <v>18</v>
      </c>
      <c r="AG130" s="34">
        <v>18</v>
      </c>
      <c r="AH130" s="34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0</v>
      </c>
      <c r="AQ130" s="34">
        <v>0</v>
      </c>
      <c r="AR130" s="34">
        <v>0</v>
      </c>
      <c r="AS130" s="35">
        <v>18</v>
      </c>
      <c r="AT130" s="35">
        <v>0</v>
      </c>
      <c r="AU130" s="35">
        <v>0</v>
      </c>
      <c r="AV130" s="34">
        <v>0</v>
      </c>
      <c r="AW130" s="35">
        <v>97</v>
      </c>
      <c r="AX130" s="35">
        <v>3</v>
      </c>
      <c r="AY130" s="36">
        <v>0</v>
      </c>
      <c r="AZ130" s="38" t="s">
        <v>1345</v>
      </c>
      <c r="BA130" s="30" t="str">
        <f t="shared" si="20"/>
        <v>○</v>
      </c>
      <c r="BB130" s="35">
        <v>2</v>
      </c>
      <c r="BC130" s="35">
        <v>17</v>
      </c>
      <c r="BD130" s="35">
        <v>1</v>
      </c>
      <c r="BE130" s="35">
        <v>1</v>
      </c>
      <c r="BF130" s="35">
        <v>0</v>
      </c>
      <c r="BG130" s="35">
        <v>3</v>
      </c>
      <c r="BH130" s="35">
        <v>1</v>
      </c>
      <c r="BI130" s="35">
        <v>2</v>
      </c>
      <c r="BJ130" s="35">
        <v>0</v>
      </c>
    </row>
    <row r="131" spans="2:62" outlineLevel="3">
      <c r="B131" s="17">
        <v>24028171</v>
      </c>
      <c r="C131" s="17" t="s">
        <v>358</v>
      </c>
      <c r="D131" s="17" t="s">
        <v>92</v>
      </c>
      <c r="E131" s="24">
        <v>4001</v>
      </c>
      <c r="F131" s="24" t="s">
        <v>93</v>
      </c>
      <c r="G131" s="22">
        <v>40137</v>
      </c>
      <c r="H131" s="22" t="s">
        <v>117</v>
      </c>
      <c r="I131" s="17" t="s">
        <v>359</v>
      </c>
      <c r="J131" s="18" t="s">
        <v>1539</v>
      </c>
      <c r="K131" s="18" t="s">
        <v>1540</v>
      </c>
      <c r="L131" s="18" t="s">
        <v>1345</v>
      </c>
      <c r="M131" s="18" t="s">
        <v>1339</v>
      </c>
      <c r="N131" s="18" t="s">
        <v>1339</v>
      </c>
      <c r="O131" s="19" t="str">
        <f>IF(N131="","",VLOOKUP(N131,Sheet1!$B$3:$C$7,2,0))</f>
        <v>急性期</v>
      </c>
      <c r="P131" s="18" t="s">
        <v>1339</v>
      </c>
      <c r="Q131" s="19" t="str">
        <f>IF(P131="","",VLOOKUP(P131,Sheet1!$B$3:$C$7,2,0))</f>
        <v>急性期</v>
      </c>
      <c r="R131" s="18" t="s">
        <v>1339</v>
      </c>
      <c r="S131" s="25" t="str">
        <f t="shared" si="12"/>
        <v/>
      </c>
      <c r="T131" s="26" t="str">
        <f t="shared" si="13"/>
        <v/>
      </c>
      <c r="U131" s="26" t="str">
        <f t="shared" si="14"/>
        <v>○</v>
      </c>
      <c r="V131" s="26" t="str">
        <f t="shared" si="15"/>
        <v/>
      </c>
      <c r="W131" s="26" t="str">
        <f t="shared" si="16"/>
        <v/>
      </c>
      <c r="X131" s="26" t="str">
        <f t="shared" si="17"/>
        <v/>
      </c>
      <c r="Y131" s="27" t="str">
        <f t="shared" si="18"/>
        <v/>
      </c>
      <c r="Z131" s="28" t="s">
        <v>1342</v>
      </c>
      <c r="AA131" s="28" t="s">
        <v>96</v>
      </c>
      <c r="AB131" s="28" t="s">
        <v>96</v>
      </c>
      <c r="AC131" s="28" t="s">
        <v>96</v>
      </c>
      <c r="AD131" s="28" t="s">
        <v>96</v>
      </c>
      <c r="AE131" s="23" t="str">
        <f t="shared" si="19"/>
        <v>急性期</v>
      </c>
      <c r="AF131" s="34">
        <v>19</v>
      </c>
      <c r="AG131" s="34">
        <v>0</v>
      </c>
      <c r="AH131" s="34">
        <v>19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5">
        <v>19</v>
      </c>
      <c r="AT131" s="35">
        <v>0</v>
      </c>
      <c r="AU131" s="35">
        <v>0</v>
      </c>
      <c r="AV131" s="34">
        <v>0</v>
      </c>
      <c r="AW131" s="35">
        <v>0</v>
      </c>
      <c r="AX131" s="35">
        <v>0</v>
      </c>
      <c r="AY131" s="36">
        <v>0</v>
      </c>
      <c r="AZ131" s="38" t="s">
        <v>1339</v>
      </c>
      <c r="BA131" s="30" t="str">
        <f t="shared" si="20"/>
        <v/>
      </c>
      <c r="BB131" s="35">
        <v>0</v>
      </c>
      <c r="BC131" s="35">
        <v>0</v>
      </c>
      <c r="BD131" s="35">
        <v>0</v>
      </c>
      <c r="BE131" s="35">
        <v>0</v>
      </c>
      <c r="BF131" s="35">
        <v>0</v>
      </c>
      <c r="BG131" s="35">
        <v>0</v>
      </c>
      <c r="BH131" s="35">
        <v>0</v>
      </c>
      <c r="BI131" s="35">
        <v>0</v>
      </c>
      <c r="BJ131" s="35">
        <v>0</v>
      </c>
    </row>
    <row r="132" spans="2:62" outlineLevel="3">
      <c r="B132" s="17">
        <v>24028177</v>
      </c>
      <c r="C132" s="17" t="s">
        <v>366</v>
      </c>
      <c r="D132" s="17" t="s">
        <v>92</v>
      </c>
      <c r="E132" s="24">
        <v>4001</v>
      </c>
      <c r="F132" s="24" t="s">
        <v>93</v>
      </c>
      <c r="G132" s="22">
        <v>40137</v>
      </c>
      <c r="H132" s="22" t="s">
        <v>117</v>
      </c>
      <c r="I132" s="17" t="s">
        <v>367</v>
      </c>
      <c r="J132" s="18" t="s">
        <v>1541</v>
      </c>
      <c r="K132" s="18" t="s">
        <v>1542</v>
      </c>
      <c r="L132" s="18" t="s">
        <v>1345</v>
      </c>
      <c r="M132" s="18" t="s">
        <v>1345</v>
      </c>
      <c r="N132" s="18" t="s">
        <v>1339</v>
      </c>
      <c r="O132" s="19" t="str">
        <f>IF(N132="","",VLOOKUP(N132,Sheet1!$B$3:$C$7,2,0))</f>
        <v>急性期</v>
      </c>
      <c r="P132" s="18" t="s">
        <v>1339</v>
      </c>
      <c r="Q132" s="19" t="str">
        <f>IF(P132="","",VLOOKUP(P132,Sheet1!$B$3:$C$7,2,0))</f>
        <v>急性期</v>
      </c>
      <c r="R132" s="18" t="s">
        <v>96</v>
      </c>
      <c r="S132" s="25" t="str">
        <f t="shared" si="12"/>
        <v>○</v>
      </c>
      <c r="T132" s="26" t="str">
        <f t="shared" si="13"/>
        <v>○</v>
      </c>
      <c r="U132" s="26" t="str">
        <f t="shared" si="14"/>
        <v>○</v>
      </c>
      <c r="V132" s="26" t="str">
        <f t="shared" si="15"/>
        <v>○</v>
      </c>
      <c r="W132" s="26" t="str">
        <f t="shared" si="16"/>
        <v/>
      </c>
      <c r="X132" s="26" t="str">
        <f t="shared" si="17"/>
        <v/>
      </c>
      <c r="Y132" s="27" t="str">
        <f t="shared" si="18"/>
        <v/>
      </c>
      <c r="Z132" s="28" t="s">
        <v>1345</v>
      </c>
      <c r="AA132" s="28" t="s">
        <v>1339</v>
      </c>
      <c r="AB132" s="28" t="s">
        <v>1342</v>
      </c>
      <c r="AC132" s="28" t="s">
        <v>1346</v>
      </c>
      <c r="AD132" s="28" t="s">
        <v>96</v>
      </c>
      <c r="AE132" s="23" t="str">
        <f t="shared" si="19"/>
        <v>急性期</v>
      </c>
      <c r="AF132" s="34">
        <v>19</v>
      </c>
      <c r="AG132" s="34">
        <v>19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5">
        <v>19</v>
      </c>
      <c r="AT132" s="34">
        <v>0</v>
      </c>
      <c r="AU132" s="34">
        <v>0</v>
      </c>
      <c r="AV132" s="34">
        <v>0</v>
      </c>
      <c r="AW132" s="35">
        <v>211</v>
      </c>
      <c r="AX132" s="35">
        <v>3</v>
      </c>
      <c r="AY132" s="36">
        <v>0</v>
      </c>
      <c r="AZ132" s="38" t="s">
        <v>1345</v>
      </c>
      <c r="BA132" s="30" t="str">
        <f t="shared" si="20"/>
        <v>○</v>
      </c>
      <c r="BB132" s="35">
        <v>8</v>
      </c>
      <c r="BC132" s="35">
        <v>1123</v>
      </c>
      <c r="BD132" s="35">
        <v>10</v>
      </c>
      <c r="BE132" s="35">
        <v>0</v>
      </c>
      <c r="BF132" s="35">
        <v>10</v>
      </c>
      <c r="BG132" s="35">
        <v>4</v>
      </c>
      <c r="BH132" s="35">
        <v>4</v>
      </c>
      <c r="BI132" s="35">
        <v>0</v>
      </c>
      <c r="BJ132" s="35">
        <v>0</v>
      </c>
    </row>
    <row r="133" spans="2:62" outlineLevel="3">
      <c r="B133" s="17">
        <v>24028233</v>
      </c>
      <c r="C133" s="17" t="s">
        <v>432</v>
      </c>
      <c r="D133" s="17" t="s">
        <v>92</v>
      </c>
      <c r="E133" s="24">
        <v>4001</v>
      </c>
      <c r="F133" s="24" t="s">
        <v>93</v>
      </c>
      <c r="G133" s="22">
        <v>40137</v>
      </c>
      <c r="H133" s="22" t="s">
        <v>117</v>
      </c>
      <c r="I133" s="17" t="s">
        <v>433</v>
      </c>
      <c r="J133" s="18" t="s">
        <v>1543</v>
      </c>
      <c r="K133" s="18" t="s">
        <v>1544</v>
      </c>
      <c r="L133" s="18" t="s">
        <v>1345</v>
      </c>
      <c r="M133" s="18" t="s">
        <v>1339</v>
      </c>
      <c r="N133" s="18" t="s">
        <v>1340</v>
      </c>
      <c r="O133" s="19" t="str">
        <f>IF(N133="","",VLOOKUP(N133,Sheet1!$B$3:$C$7,2,0))</f>
        <v>休棟等</v>
      </c>
      <c r="P133" s="18" t="s">
        <v>1342</v>
      </c>
      <c r="Q133" s="19" t="str">
        <f>IF(P133="","",VLOOKUP(P133,Sheet1!$B$3:$C$7,2,0))</f>
        <v>回復期</v>
      </c>
      <c r="R133" s="18" t="s">
        <v>96</v>
      </c>
      <c r="S133" s="25" t="str">
        <f t="shared" si="12"/>
        <v/>
      </c>
      <c r="T133" s="26" t="str">
        <f t="shared" si="13"/>
        <v/>
      </c>
      <c r="U133" s="26" t="str">
        <f t="shared" si="14"/>
        <v/>
      </c>
      <c r="V133" s="26" t="str">
        <f t="shared" si="15"/>
        <v/>
      </c>
      <c r="W133" s="26" t="str">
        <f t="shared" si="16"/>
        <v/>
      </c>
      <c r="X133" s="26" t="str">
        <f t="shared" si="17"/>
        <v/>
      </c>
      <c r="Y133" s="27" t="str">
        <f t="shared" si="18"/>
        <v>○</v>
      </c>
      <c r="Z133" s="28" t="s">
        <v>1341</v>
      </c>
      <c r="AA133" s="28" t="s">
        <v>96</v>
      </c>
      <c r="AB133" s="28" t="s">
        <v>96</v>
      </c>
      <c r="AC133" s="28" t="s">
        <v>96</v>
      </c>
      <c r="AD133" s="28" t="s">
        <v>96</v>
      </c>
      <c r="AE133" s="23" t="str">
        <f t="shared" si="19"/>
        <v>休棟中等</v>
      </c>
      <c r="AF133" s="34">
        <v>19</v>
      </c>
      <c r="AG133" s="34">
        <v>0</v>
      </c>
      <c r="AH133" s="34">
        <v>19</v>
      </c>
      <c r="AI133" s="34">
        <v>19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5">
        <v>19</v>
      </c>
      <c r="AT133" s="35">
        <v>0</v>
      </c>
      <c r="AU133" s="35">
        <v>0</v>
      </c>
      <c r="AV133" s="34">
        <v>0</v>
      </c>
      <c r="AW133" s="35">
        <v>0</v>
      </c>
      <c r="AX133" s="35">
        <v>0</v>
      </c>
      <c r="AY133" s="36">
        <v>0</v>
      </c>
      <c r="AZ133" s="38" t="s">
        <v>1339</v>
      </c>
      <c r="BA133" s="30" t="str">
        <f t="shared" si="20"/>
        <v/>
      </c>
      <c r="BB133" s="35">
        <v>2</v>
      </c>
      <c r="BC133" s="35">
        <v>0</v>
      </c>
      <c r="BD133" s="35">
        <v>3</v>
      </c>
      <c r="BE133" s="35">
        <v>0</v>
      </c>
      <c r="BF133" s="35">
        <v>3</v>
      </c>
      <c r="BG133" s="35">
        <v>0</v>
      </c>
      <c r="BH133" s="35">
        <v>0</v>
      </c>
      <c r="BI133" s="35">
        <v>0</v>
      </c>
      <c r="BJ133" s="35">
        <v>0</v>
      </c>
    </row>
    <row r="134" spans="2:62" outlineLevel="3">
      <c r="B134" s="17">
        <v>24028324</v>
      </c>
      <c r="C134" s="17" t="s">
        <v>525</v>
      </c>
      <c r="D134" s="17" t="s">
        <v>92</v>
      </c>
      <c r="E134" s="24">
        <v>4001</v>
      </c>
      <c r="F134" s="24" t="s">
        <v>93</v>
      </c>
      <c r="G134" s="22">
        <v>40137</v>
      </c>
      <c r="H134" s="22" t="s">
        <v>117</v>
      </c>
      <c r="I134" s="17" t="s">
        <v>526</v>
      </c>
      <c r="J134" s="18" t="s">
        <v>1545</v>
      </c>
      <c r="K134" s="18" t="s">
        <v>1546</v>
      </c>
      <c r="L134" s="18" t="s">
        <v>1339</v>
      </c>
      <c r="M134" s="18" t="s">
        <v>1345</v>
      </c>
      <c r="N134" s="18" t="s">
        <v>1340</v>
      </c>
      <c r="O134" s="19" t="str">
        <f>IF(N134="","",VLOOKUP(N134,Sheet1!$B$3:$C$7,2,0))</f>
        <v>休棟等</v>
      </c>
      <c r="P134" s="18" t="s">
        <v>1340</v>
      </c>
      <c r="Q134" s="19" t="str">
        <f>IF(P134="","",VLOOKUP(P134,Sheet1!$B$3:$C$7,2,0))</f>
        <v>休棟等</v>
      </c>
      <c r="R134" s="18" t="s">
        <v>1340</v>
      </c>
      <c r="S134" s="25" t="str">
        <f t="shared" si="12"/>
        <v/>
      </c>
      <c r="T134" s="26" t="str">
        <f t="shared" si="13"/>
        <v/>
      </c>
      <c r="U134" s="26" t="str">
        <f t="shared" si="14"/>
        <v/>
      </c>
      <c r="V134" s="26" t="str">
        <f t="shared" si="15"/>
        <v/>
      </c>
      <c r="W134" s="26" t="str">
        <f t="shared" si="16"/>
        <v/>
      </c>
      <c r="X134" s="26" t="str">
        <f t="shared" si="17"/>
        <v/>
      </c>
      <c r="Y134" s="27" t="str">
        <f t="shared" si="18"/>
        <v>○</v>
      </c>
      <c r="Z134" s="28" t="s">
        <v>1341</v>
      </c>
      <c r="AA134" s="28" t="s">
        <v>96</v>
      </c>
      <c r="AB134" s="28" t="s">
        <v>96</v>
      </c>
      <c r="AC134" s="28" t="s">
        <v>96</v>
      </c>
      <c r="AD134" s="28" t="s">
        <v>96</v>
      </c>
      <c r="AE134" s="23" t="str">
        <f t="shared" si="19"/>
        <v>休棟中等</v>
      </c>
      <c r="AF134" s="34">
        <v>19</v>
      </c>
      <c r="AG134" s="34">
        <v>9</v>
      </c>
      <c r="AH134" s="34">
        <v>10</v>
      </c>
      <c r="AI134" s="34">
        <v>19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5">
        <v>0</v>
      </c>
      <c r="AT134" s="35">
        <v>0</v>
      </c>
      <c r="AU134" s="35">
        <v>0</v>
      </c>
      <c r="AV134" s="34">
        <v>19</v>
      </c>
      <c r="AW134" s="35">
        <v>61</v>
      </c>
      <c r="AX134" s="35">
        <v>0</v>
      </c>
      <c r="AY134" s="36">
        <v>0</v>
      </c>
      <c r="AZ134" s="38" t="s">
        <v>1339</v>
      </c>
      <c r="BA134" s="30" t="str">
        <f t="shared" si="20"/>
        <v/>
      </c>
      <c r="BB134" s="35">
        <v>0</v>
      </c>
      <c r="BC134" s="35">
        <v>0</v>
      </c>
      <c r="BD134" s="35">
        <v>0</v>
      </c>
      <c r="BE134" s="35"/>
      <c r="BF134" s="35"/>
      <c r="BG134" s="35">
        <v>0</v>
      </c>
      <c r="BH134" s="35"/>
      <c r="BI134" s="35"/>
      <c r="BJ134" s="35"/>
    </row>
    <row r="135" spans="2:62" outlineLevel="3">
      <c r="B135" s="17">
        <v>24028410</v>
      </c>
      <c r="C135" s="17" t="s">
        <v>618</v>
      </c>
      <c r="D135" s="17" t="s">
        <v>92</v>
      </c>
      <c r="E135" s="24">
        <v>4001</v>
      </c>
      <c r="F135" s="24" t="s">
        <v>93</v>
      </c>
      <c r="G135" s="22">
        <v>40137</v>
      </c>
      <c r="H135" s="22" t="s">
        <v>117</v>
      </c>
      <c r="I135" s="17" t="s">
        <v>619</v>
      </c>
      <c r="J135" s="18" t="s">
        <v>618</v>
      </c>
      <c r="K135" s="18" t="s">
        <v>620</v>
      </c>
      <c r="L135" s="18" t="s">
        <v>165</v>
      </c>
      <c r="M135" s="18" t="s">
        <v>165</v>
      </c>
      <c r="N135" s="18" t="s">
        <v>166</v>
      </c>
      <c r="O135" s="19" t="str">
        <f>IF(N135="","",VLOOKUP(N135,Sheet1!$B$3:$C$7,2,0))</f>
        <v>急性期</v>
      </c>
      <c r="P135" s="18" t="s">
        <v>166</v>
      </c>
      <c r="Q135" s="19" t="str">
        <f>IF(P135="","",VLOOKUP(P135,Sheet1!$B$3:$C$7,2,0))</f>
        <v>急性期</v>
      </c>
      <c r="R135" s="18" t="s">
        <v>166</v>
      </c>
      <c r="S135" s="25" t="str">
        <f t="shared" si="12"/>
        <v>○</v>
      </c>
      <c r="T135" s="26" t="str">
        <f t="shared" si="13"/>
        <v>○</v>
      </c>
      <c r="U135" s="26" t="str">
        <f t="shared" si="14"/>
        <v/>
      </c>
      <c r="V135" s="26" t="str">
        <f t="shared" si="15"/>
        <v>○</v>
      </c>
      <c r="W135" s="26" t="str">
        <f t="shared" si="16"/>
        <v/>
      </c>
      <c r="X135" s="26" t="str">
        <f t="shared" si="17"/>
        <v/>
      </c>
      <c r="Y135" s="27" t="str">
        <f t="shared" si="18"/>
        <v/>
      </c>
      <c r="Z135" s="28" t="s">
        <v>165</v>
      </c>
      <c r="AA135" s="28" t="s">
        <v>166</v>
      </c>
      <c r="AB135" s="28" t="s">
        <v>184</v>
      </c>
      <c r="AC135" s="28" t="s">
        <v>96</v>
      </c>
      <c r="AD135" s="28" t="s">
        <v>96</v>
      </c>
      <c r="AE135" s="23" t="str">
        <f t="shared" si="19"/>
        <v>急性期</v>
      </c>
      <c r="AF135" s="34">
        <v>19</v>
      </c>
      <c r="AG135" s="34">
        <v>19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5">
        <v>19</v>
      </c>
      <c r="AT135" s="35">
        <v>0</v>
      </c>
      <c r="AU135" s="35">
        <v>0</v>
      </c>
      <c r="AV135" s="34">
        <v>0</v>
      </c>
      <c r="AW135" s="35">
        <v>85</v>
      </c>
      <c r="AX135" s="35">
        <v>0</v>
      </c>
      <c r="AY135" s="36">
        <v>0.2</v>
      </c>
      <c r="AZ135" s="38" t="s">
        <v>166</v>
      </c>
      <c r="BA135" s="30" t="str">
        <f t="shared" si="20"/>
        <v/>
      </c>
      <c r="BB135" s="35">
        <v>6</v>
      </c>
      <c r="BC135" s="35">
        <v>0</v>
      </c>
      <c r="BD135" s="35">
        <v>0</v>
      </c>
      <c r="BE135" s="35">
        <v>0</v>
      </c>
      <c r="BF135" s="35">
        <v>0</v>
      </c>
      <c r="BG135" s="35">
        <v>0</v>
      </c>
      <c r="BH135" s="35">
        <v>0</v>
      </c>
      <c r="BI135" s="35">
        <v>0</v>
      </c>
      <c r="BJ135" s="35">
        <v>0</v>
      </c>
    </row>
    <row r="136" spans="2:62" outlineLevel="3">
      <c r="B136" s="17">
        <v>24028436</v>
      </c>
      <c r="C136" s="17" t="s">
        <v>652</v>
      </c>
      <c r="D136" s="17" t="s">
        <v>92</v>
      </c>
      <c r="E136" s="24">
        <v>4001</v>
      </c>
      <c r="F136" s="49" t="s">
        <v>93</v>
      </c>
      <c r="G136" s="49">
        <v>40137</v>
      </c>
      <c r="H136" s="49" t="s">
        <v>117</v>
      </c>
      <c r="I136" s="48" t="s">
        <v>653</v>
      </c>
      <c r="J136" s="50" t="s">
        <v>654</v>
      </c>
      <c r="K136" s="50" t="s">
        <v>655</v>
      </c>
      <c r="L136" s="50" t="s">
        <v>96</v>
      </c>
      <c r="M136" s="50" t="s">
        <v>96</v>
      </c>
      <c r="N136" s="50" t="s">
        <v>96</v>
      </c>
      <c r="O136" s="51" t="str">
        <f>IF(N136="","",VLOOKUP(N136,Sheet1!$B$3:$C$7,2,0))</f>
        <v/>
      </c>
      <c r="P136" s="50" t="s">
        <v>96</v>
      </c>
      <c r="Q136" s="51" t="str">
        <f>IF(P136="","",VLOOKUP(P136,Sheet1!$B$3:$C$7,2,0))</f>
        <v/>
      </c>
      <c r="R136" s="50" t="s">
        <v>96</v>
      </c>
      <c r="S136" s="52" t="str">
        <f t="shared" si="12"/>
        <v/>
      </c>
      <c r="T136" s="53" t="str">
        <f t="shared" si="13"/>
        <v/>
      </c>
      <c r="U136" s="53" t="str">
        <f t="shared" si="14"/>
        <v/>
      </c>
      <c r="V136" s="53" t="str">
        <f t="shared" si="15"/>
        <v/>
      </c>
      <c r="W136" s="53" t="str">
        <f t="shared" si="16"/>
        <v/>
      </c>
      <c r="X136" s="53" t="str">
        <f t="shared" si="17"/>
        <v/>
      </c>
      <c r="Y136" s="54" t="str">
        <f t="shared" si="18"/>
        <v/>
      </c>
      <c r="Z136" s="55" t="s">
        <v>96</v>
      </c>
      <c r="AA136" s="55" t="s">
        <v>96</v>
      </c>
      <c r="AB136" s="55" t="s">
        <v>96</v>
      </c>
      <c r="AC136" s="55" t="s">
        <v>96</v>
      </c>
      <c r="AD136" s="55" t="s">
        <v>96</v>
      </c>
      <c r="AE136" s="56" t="str">
        <f t="shared" si="19"/>
        <v>無回答</v>
      </c>
      <c r="AF136" s="57"/>
      <c r="AG136" s="57">
        <v>0</v>
      </c>
      <c r="AH136" s="57"/>
      <c r="AI136" s="57"/>
      <c r="AJ136" s="57"/>
      <c r="AK136" s="57">
        <v>0</v>
      </c>
      <c r="AL136" s="57"/>
      <c r="AM136" s="57"/>
      <c r="AN136" s="57">
        <v>0</v>
      </c>
      <c r="AO136" s="57"/>
      <c r="AP136" s="57">
        <v>0</v>
      </c>
      <c r="AQ136" s="57">
        <v>0</v>
      </c>
      <c r="AR136" s="57">
        <v>0</v>
      </c>
      <c r="AS136" s="58"/>
      <c r="AT136" s="58"/>
      <c r="AU136" s="58"/>
      <c r="AV136" s="57">
        <v>0</v>
      </c>
      <c r="AW136" s="58"/>
      <c r="AX136" s="58"/>
      <c r="AY136" s="59"/>
      <c r="AZ136" s="60" t="s">
        <v>96</v>
      </c>
      <c r="BA136" s="61" t="str">
        <f t="shared" si="20"/>
        <v/>
      </c>
      <c r="BB136" s="58"/>
      <c r="BC136" s="58"/>
      <c r="BD136" s="58">
        <v>0</v>
      </c>
      <c r="BE136" s="58"/>
      <c r="BF136" s="58"/>
      <c r="BG136" s="58">
        <v>0</v>
      </c>
      <c r="BH136" s="58"/>
      <c r="BI136" s="58"/>
      <c r="BJ136" s="58"/>
    </row>
    <row r="137" spans="2:62" outlineLevel="3">
      <c r="B137" s="17">
        <v>24028443</v>
      </c>
      <c r="C137" s="17" t="s">
        <v>667</v>
      </c>
      <c r="D137" s="17" t="s">
        <v>92</v>
      </c>
      <c r="E137" s="24">
        <v>4001</v>
      </c>
      <c r="F137" s="24" t="s">
        <v>93</v>
      </c>
      <c r="G137" s="22">
        <v>40137</v>
      </c>
      <c r="H137" s="22" t="s">
        <v>117</v>
      </c>
      <c r="I137" s="17" t="s">
        <v>668</v>
      </c>
      <c r="J137" s="18" t="s">
        <v>1547</v>
      </c>
      <c r="K137" s="18" t="s">
        <v>1548</v>
      </c>
      <c r="L137" s="18" t="s">
        <v>1328</v>
      </c>
      <c r="M137" s="18" t="s">
        <v>1328</v>
      </c>
      <c r="N137" s="18" t="s">
        <v>1331</v>
      </c>
      <c r="O137" s="19" t="str">
        <f>IF(N137="","",VLOOKUP(N137,Sheet1!$B$3:$C$7,2,0))</f>
        <v>回復期</v>
      </c>
      <c r="P137" s="18" t="s">
        <v>1331</v>
      </c>
      <c r="Q137" s="19" t="str">
        <f>IF(P137="","",VLOOKUP(P137,Sheet1!$B$3:$C$7,2,0))</f>
        <v>回復期</v>
      </c>
      <c r="R137" s="18" t="s">
        <v>1331</v>
      </c>
      <c r="S137" s="25" t="str">
        <f t="shared" si="12"/>
        <v>○</v>
      </c>
      <c r="T137" s="26" t="str">
        <f t="shared" si="13"/>
        <v/>
      </c>
      <c r="U137" s="26" t="str">
        <f t="shared" si="14"/>
        <v/>
      </c>
      <c r="V137" s="26" t="str">
        <f t="shared" si="15"/>
        <v>○</v>
      </c>
      <c r="W137" s="26" t="str">
        <f t="shared" si="16"/>
        <v/>
      </c>
      <c r="X137" s="26" t="str">
        <f t="shared" si="17"/>
        <v/>
      </c>
      <c r="Y137" s="27" t="str">
        <f t="shared" si="18"/>
        <v/>
      </c>
      <c r="Z137" s="28" t="s">
        <v>1328</v>
      </c>
      <c r="AA137" s="28" t="s">
        <v>1329</v>
      </c>
      <c r="AB137" s="28" t="s">
        <v>96</v>
      </c>
      <c r="AC137" s="28" t="s">
        <v>96</v>
      </c>
      <c r="AD137" s="28" t="s">
        <v>96</v>
      </c>
      <c r="AE137" s="23" t="str">
        <f t="shared" si="19"/>
        <v>回復期</v>
      </c>
      <c r="AF137" s="34">
        <v>14</v>
      </c>
      <c r="AG137" s="34">
        <v>14</v>
      </c>
      <c r="AH137" s="34">
        <v>0</v>
      </c>
      <c r="AI137" s="34">
        <v>0</v>
      </c>
      <c r="AJ137" s="34">
        <v>5</v>
      </c>
      <c r="AK137" s="34">
        <v>5</v>
      </c>
      <c r="AL137" s="34">
        <v>0</v>
      </c>
      <c r="AM137" s="34">
        <v>5</v>
      </c>
      <c r="AN137" s="34">
        <v>5</v>
      </c>
      <c r="AO137" s="34">
        <v>0</v>
      </c>
      <c r="AP137" s="34">
        <v>0</v>
      </c>
      <c r="AQ137" s="34">
        <v>0</v>
      </c>
      <c r="AR137" s="34">
        <v>0</v>
      </c>
      <c r="AS137" s="35">
        <v>14</v>
      </c>
      <c r="AT137" s="35">
        <v>5</v>
      </c>
      <c r="AU137" s="35">
        <v>0</v>
      </c>
      <c r="AV137" s="34">
        <v>0</v>
      </c>
      <c r="AW137" s="35">
        <v>147</v>
      </c>
      <c r="AX137" s="35">
        <v>0</v>
      </c>
      <c r="AY137" s="36">
        <v>0</v>
      </c>
      <c r="AZ137" s="38" t="s">
        <v>1330</v>
      </c>
      <c r="BA137" s="30" t="str">
        <f t="shared" si="20"/>
        <v/>
      </c>
      <c r="BB137" s="35">
        <v>0</v>
      </c>
      <c r="BC137" s="35">
        <v>0</v>
      </c>
      <c r="BD137" s="35">
        <v>0</v>
      </c>
      <c r="BE137" s="35">
        <v>0</v>
      </c>
      <c r="BF137" s="35">
        <v>0</v>
      </c>
      <c r="BG137" s="35">
        <v>0</v>
      </c>
      <c r="BH137" s="35">
        <v>0</v>
      </c>
      <c r="BI137" s="35">
        <v>0</v>
      </c>
      <c r="BJ137" s="35">
        <v>0</v>
      </c>
    </row>
    <row r="138" spans="2:62" outlineLevel="3">
      <c r="B138" s="17">
        <v>24028484</v>
      </c>
      <c r="C138" s="17" t="s">
        <v>719</v>
      </c>
      <c r="D138" s="17" t="s">
        <v>92</v>
      </c>
      <c r="E138" s="24">
        <v>4001</v>
      </c>
      <c r="F138" s="24" t="s">
        <v>93</v>
      </c>
      <c r="G138" s="22">
        <v>40137</v>
      </c>
      <c r="H138" s="22" t="s">
        <v>117</v>
      </c>
      <c r="I138" s="17" t="s">
        <v>720</v>
      </c>
      <c r="J138" s="18" t="s">
        <v>1549</v>
      </c>
      <c r="K138" s="18" t="s">
        <v>1550</v>
      </c>
      <c r="L138" s="18" t="s">
        <v>1328</v>
      </c>
      <c r="M138" s="18" t="s">
        <v>1328</v>
      </c>
      <c r="N138" s="18" t="s">
        <v>1330</v>
      </c>
      <c r="O138" s="19" t="str">
        <f>IF(N138="","",VLOOKUP(N138,Sheet1!$B$3:$C$7,2,0))</f>
        <v>急性期</v>
      </c>
      <c r="P138" s="18" t="s">
        <v>1330</v>
      </c>
      <c r="Q138" s="19" t="str">
        <f>IF(P138="","",VLOOKUP(P138,Sheet1!$B$3:$C$7,2,0))</f>
        <v>急性期</v>
      </c>
      <c r="R138" s="18" t="s">
        <v>1330</v>
      </c>
      <c r="S138" s="25" t="str">
        <f t="shared" si="12"/>
        <v/>
      </c>
      <c r="T138" s="26" t="str">
        <f t="shared" si="13"/>
        <v/>
      </c>
      <c r="U138" s="26" t="str">
        <f t="shared" si="14"/>
        <v>○</v>
      </c>
      <c r="V138" s="26" t="str">
        <f t="shared" si="15"/>
        <v/>
      </c>
      <c r="W138" s="26" t="str">
        <f t="shared" si="16"/>
        <v/>
      </c>
      <c r="X138" s="26" t="str">
        <f t="shared" si="17"/>
        <v/>
      </c>
      <c r="Y138" s="27" t="str">
        <f t="shared" si="18"/>
        <v/>
      </c>
      <c r="Z138" s="28" t="s">
        <v>1331</v>
      </c>
      <c r="AA138" s="28" t="s">
        <v>96</v>
      </c>
      <c r="AB138" s="28" t="s">
        <v>96</v>
      </c>
      <c r="AC138" s="28" t="s">
        <v>96</v>
      </c>
      <c r="AD138" s="28" t="s">
        <v>96</v>
      </c>
      <c r="AE138" s="23" t="str">
        <f t="shared" si="19"/>
        <v>急性期</v>
      </c>
      <c r="AF138" s="34">
        <v>3</v>
      </c>
      <c r="AG138" s="34">
        <v>3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5">
        <v>2</v>
      </c>
      <c r="AT138" s="35">
        <v>0</v>
      </c>
      <c r="AU138" s="35">
        <v>0</v>
      </c>
      <c r="AV138" s="34">
        <v>1</v>
      </c>
      <c r="AW138" s="35">
        <v>170</v>
      </c>
      <c r="AX138" s="35">
        <v>170</v>
      </c>
      <c r="AY138" s="36">
        <v>0</v>
      </c>
      <c r="AZ138" s="38" t="s">
        <v>1330</v>
      </c>
      <c r="BA138" s="30" t="str">
        <f t="shared" si="20"/>
        <v/>
      </c>
      <c r="BB138" s="35">
        <v>0</v>
      </c>
      <c r="BC138" s="35">
        <v>0</v>
      </c>
      <c r="BD138" s="35">
        <v>0</v>
      </c>
      <c r="BE138" s="35">
        <v>0</v>
      </c>
      <c r="BF138" s="35">
        <v>0</v>
      </c>
      <c r="BG138" s="35">
        <v>0</v>
      </c>
      <c r="BH138" s="35">
        <v>0</v>
      </c>
      <c r="BI138" s="35">
        <v>0</v>
      </c>
      <c r="BJ138" s="35">
        <v>0</v>
      </c>
    </row>
    <row r="139" spans="2:62" outlineLevel="3">
      <c r="B139" s="17">
        <v>24028591</v>
      </c>
      <c r="C139" s="17" t="s">
        <v>834</v>
      </c>
      <c r="D139" s="17" t="s">
        <v>92</v>
      </c>
      <c r="E139" s="24">
        <v>4001</v>
      </c>
      <c r="F139" s="24" t="s">
        <v>93</v>
      </c>
      <c r="G139" s="22">
        <v>40137</v>
      </c>
      <c r="H139" s="22" t="s">
        <v>117</v>
      </c>
      <c r="I139" s="17" t="s">
        <v>835</v>
      </c>
      <c r="J139" s="18" t="s">
        <v>1551</v>
      </c>
      <c r="K139" s="18" t="s">
        <v>1552</v>
      </c>
      <c r="L139" s="18" t="s">
        <v>1330</v>
      </c>
      <c r="M139" s="18" t="s">
        <v>1330</v>
      </c>
      <c r="N139" s="18" t="s">
        <v>1336</v>
      </c>
      <c r="O139" s="19" t="str">
        <f>IF(N139="","",VLOOKUP(N139,Sheet1!$B$3:$C$7,2,0))</f>
        <v>休棟等</v>
      </c>
      <c r="P139" s="18" t="s">
        <v>1336</v>
      </c>
      <c r="Q139" s="19" t="str">
        <f>IF(P139="","",VLOOKUP(P139,Sheet1!$B$3:$C$7,2,0))</f>
        <v>休棟等</v>
      </c>
      <c r="R139" s="18" t="s">
        <v>1336</v>
      </c>
      <c r="S139" s="25" t="str">
        <f t="shared" si="12"/>
        <v/>
      </c>
      <c r="T139" s="26" t="str">
        <f t="shared" si="13"/>
        <v/>
      </c>
      <c r="U139" s="26" t="str">
        <f t="shared" si="14"/>
        <v/>
      </c>
      <c r="V139" s="26" t="str">
        <f t="shared" si="15"/>
        <v/>
      </c>
      <c r="W139" s="26" t="str">
        <f t="shared" si="16"/>
        <v/>
      </c>
      <c r="X139" s="26" t="str">
        <f t="shared" si="17"/>
        <v/>
      </c>
      <c r="Y139" s="27" t="str">
        <f t="shared" si="18"/>
        <v>○</v>
      </c>
      <c r="Z139" s="28" t="s">
        <v>208</v>
      </c>
      <c r="AA139" s="28" t="s">
        <v>96</v>
      </c>
      <c r="AB139" s="28" t="s">
        <v>96</v>
      </c>
      <c r="AC139" s="28" t="s">
        <v>96</v>
      </c>
      <c r="AD139" s="28"/>
      <c r="AE139" s="23" t="str">
        <f t="shared" si="19"/>
        <v>休棟中等</v>
      </c>
      <c r="AF139" s="34">
        <v>17</v>
      </c>
      <c r="AG139" s="34">
        <v>0</v>
      </c>
      <c r="AH139" s="34">
        <v>17</v>
      </c>
      <c r="AI139" s="34">
        <v>17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5">
        <v>0</v>
      </c>
      <c r="AT139" s="34">
        <v>0</v>
      </c>
      <c r="AU139" s="34">
        <v>0</v>
      </c>
      <c r="AV139" s="34">
        <v>17</v>
      </c>
      <c r="AW139" s="35">
        <v>0</v>
      </c>
      <c r="AX139" s="35">
        <v>0</v>
      </c>
      <c r="AY139" s="36">
        <v>0</v>
      </c>
      <c r="AZ139" s="38" t="s">
        <v>96</v>
      </c>
      <c r="BA139" s="30" t="str">
        <f t="shared" si="20"/>
        <v/>
      </c>
      <c r="BB139" s="35"/>
      <c r="BC139" s="35"/>
      <c r="BD139" s="35">
        <v>0</v>
      </c>
      <c r="BE139" s="35"/>
      <c r="BF139" s="35"/>
      <c r="BG139" s="35">
        <v>0</v>
      </c>
      <c r="BH139" s="35"/>
      <c r="BI139" s="35"/>
      <c r="BJ139" s="35"/>
    </row>
    <row r="140" spans="2:62" outlineLevel="3">
      <c r="B140" s="17">
        <v>24028606</v>
      </c>
      <c r="C140" s="17" t="s">
        <v>855</v>
      </c>
      <c r="D140" s="17" t="s">
        <v>92</v>
      </c>
      <c r="E140" s="24">
        <v>4001</v>
      </c>
      <c r="F140" s="24" t="s">
        <v>93</v>
      </c>
      <c r="G140" s="22">
        <v>40137</v>
      </c>
      <c r="H140" s="22" t="s">
        <v>117</v>
      </c>
      <c r="I140" s="17" t="s">
        <v>856</v>
      </c>
      <c r="J140" s="18" t="s">
        <v>1553</v>
      </c>
      <c r="K140" s="18" t="s">
        <v>1554</v>
      </c>
      <c r="L140" s="18" t="s">
        <v>1328</v>
      </c>
      <c r="M140" s="18" t="s">
        <v>1328</v>
      </c>
      <c r="N140" s="18" t="s">
        <v>1330</v>
      </c>
      <c r="O140" s="19" t="str">
        <f>IF(N140="","",VLOOKUP(N140,Sheet1!$B$3:$C$7,2,0))</f>
        <v>急性期</v>
      </c>
      <c r="P140" s="18" t="s">
        <v>1330</v>
      </c>
      <c r="Q140" s="19" t="str">
        <f>IF(P140="","",VLOOKUP(P140,Sheet1!$B$3:$C$7,2,0))</f>
        <v>急性期</v>
      </c>
      <c r="R140" s="18" t="s">
        <v>1330</v>
      </c>
      <c r="S140" s="25" t="str">
        <f t="shared" si="12"/>
        <v>○</v>
      </c>
      <c r="T140" s="26" t="str">
        <f t="shared" si="13"/>
        <v>○</v>
      </c>
      <c r="U140" s="26" t="str">
        <f t="shared" si="14"/>
        <v>○</v>
      </c>
      <c r="V140" s="26" t="str">
        <f t="shared" si="15"/>
        <v>○</v>
      </c>
      <c r="W140" s="26" t="str">
        <f t="shared" si="16"/>
        <v>○</v>
      </c>
      <c r="X140" s="26" t="str">
        <f t="shared" si="17"/>
        <v/>
      </c>
      <c r="Y140" s="27" t="str">
        <f t="shared" si="18"/>
        <v/>
      </c>
      <c r="Z140" s="28" t="s">
        <v>1328</v>
      </c>
      <c r="AA140" s="28" t="s">
        <v>1330</v>
      </c>
      <c r="AB140" s="28" t="s">
        <v>1331</v>
      </c>
      <c r="AC140" s="28" t="s">
        <v>1329</v>
      </c>
      <c r="AD140" s="28" t="s">
        <v>1336</v>
      </c>
      <c r="AE140" s="23" t="str">
        <f t="shared" si="19"/>
        <v>急性期</v>
      </c>
      <c r="AF140" s="34">
        <v>13</v>
      </c>
      <c r="AG140" s="34">
        <v>13</v>
      </c>
      <c r="AH140" s="34">
        <v>0</v>
      </c>
      <c r="AI140" s="34">
        <v>0</v>
      </c>
      <c r="AJ140" s="34">
        <v>6</v>
      </c>
      <c r="AK140" s="34">
        <v>6</v>
      </c>
      <c r="AL140" s="34">
        <v>0</v>
      </c>
      <c r="AM140" s="34">
        <v>6</v>
      </c>
      <c r="AN140" s="34">
        <v>6</v>
      </c>
      <c r="AO140" s="34">
        <v>0</v>
      </c>
      <c r="AP140" s="34">
        <v>0</v>
      </c>
      <c r="AQ140" s="34">
        <v>0</v>
      </c>
      <c r="AR140" s="34">
        <v>0</v>
      </c>
      <c r="AS140" s="35">
        <v>13</v>
      </c>
      <c r="AT140" s="35">
        <v>6</v>
      </c>
      <c r="AU140" s="35">
        <v>0</v>
      </c>
      <c r="AV140" s="34">
        <v>0</v>
      </c>
      <c r="AW140" s="35">
        <v>106</v>
      </c>
      <c r="AX140" s="35">
        <v>106</v>
      </c>
      <c r="AY140" s="36">
        <v>3</v>
      </c>
      <c r="AZ140" s="38" t="s">
        <v>1328</v>
      </c>
      <c r="BA140" s="30" t="str">
        <f t="shared" si="20"/>
        <v>○</v>
      </c>
      <c r="BB140" s="35">
        <v>6</v>
      </c>
      <c r="BC140" s="35">
        <v>18</v>
      </c>
      <c r="BD140" s="35">
        <v>2</v>
      </c>
      <c r="BE140" s="35">
        <v>2</v>
      </c>
      <c r="BF140" s="35">
        <v>0</v>
      </c>
      <c r="BG140" s="35">
        <v>19</v>
      </c>
      <c r="BH140" s="35">
        <v>19</v>
      </c>
      <c r="BI140" s="35">
        <v>0</v>
      </c>
      <c r="BJ140" s="35">
        <v>0</v>
      </c>
    </row>
    <row r="141" spans="2:62" outlineLevel="3">
      <c r="B141" s="17">
        <v>24028607</v>
      </c>
      <c r="C141" s="17" t="s">
        <v>857</v>
      </c>
      <c r="D141" s="17" t="s">
        <v>92</v>
      </c>
      <c r="E141" s="24">
        <v>4001</v>
      </c>
      <c r="F141" s="24" t="s">
        <v>93</v>
      </c>
      <c r="G141" s="22">
        <v>40137</v>
      </c>
      <c r="H141" s="22" t="s">
        <v>117</v>
      </c>
      <c r="I141" s="17" t="s">
        <v>858</v>
      </c>
      <c r="J141" s="19" t="s">
        <v>1555</v>
      </c>
      <c r="K141" s="19" t="s">
        <v>1556</v>
      </c>
      <c r="L141" s="19" t="s">
        <v>1328</v>
      </c>
      <c r="M141" s="19" t="s">
        <v>1328</v>
      </c>
      <c r="N141" s="19" t="s">
        <v>1331</v>
      </c>
      <c r="O141" s="19" t="str">
        <f>IF(N141="","",VLOOKUP(N141,Sheet1!$B$3:$C$7,2,0))</f>
        <v>回復期</v>
      </c>
      <c r="P141" s="19" t="s">
        <v>1331</v>
      </c>
      <c r="Q141" s="19" t="str">
        <f>IF(P141="","",VLOOKUP(P141,Sheet1!$B$3:$C$7,2,0))</f>
        <v>回復期</v>
      </c>
      <c r="R141" s="19" t="s">
        <v>1331</v>
      </c>
      <c r="S141" s="25" t="str">
        <f t="shared" si="12"/>
        <v>○</v>
      </c>
      <c r="T141" s="26" t="str">
        <f t="shared" si="13"/>
        <v>○</v>
      </c>
      <c r="U141" s="26" t="str">
        <f t="shared" si="14"/>
        <v/>
      </c>
      <c r="V141" s="26" t="str">
        <f t="shared" si="15"/>
        <v/>
      </c>
      <c r="W141" s="26" t="str">
        <f t="shared" si="16"/>
        <v>○</v>
      </c>
      <c r="X141" s="26" t="str">
        <f t="shared" si="17"/>
        <v/>
      </c>
      <c r="Y141" s="27" t="str">
        <f t="shared" si="18"/>
        <v/>
      </c>
      <c r="Z141" s="29" t="s">
        <v>1328</v>
      </c>
      <c r="AA141" s="29" t="s">
        <v>1330</v>
      </c>
      <c r="AB141" s="29" t="s">
        <v>1336</v>
      </c>
      <c r="AC141" s="29" t="s">
        <v>96</v>
      </c>
      <c r="AD141" s="29" t="s">
        <v>96</v>
      </c>
      <c r="AE141" s="23" t="str">
        <f t="shared" si="19"/>
        <v>回復期</v>
      </c>
      <c r="AF141" s="34">
        <v>13</v>
      </c>
      <c r="AG141" s="34">
        <v>13</v>
      </c>
      <c r="AH141" s="34">
        <v>0</v>
      </c>
      <c r="AI141" s="34">
        <v>13</v>
      </c>
      <c r="AJ141" s="34">
        <v>6</v>
      </c>
      <c r="AK141" s="34">
        <v>0</v>
      </c>
      <c r="AL141" s="34">
        <v>6</v>
      </c>
      <c r="AM141" s="34">
        <v>6</v>
      </c>
      <c r="AN141" s="34">
        <v>0</v>
      </c>
      <c r="AO141" s="34">
        <v>6</v>
      </c>
      <c r="AP141" s="34">
        <v>0</v>
      </c>
      <c r="AQ141" s="34">
        <v>0</v>
      </c>
      <c r="AR141" s="34">
        <v>0</v>
      </c>
      <c r="AS141" s="35">
        <v>13</v>
      </c>
      <c r="AT141" s="35">
        <v>6</v>
      </c>
      <c r="AU141" s="35">
        <v>0</v>
      </c>
      <c r="AV141" s="34">
        <v>0</v>
      </c>
      <c r="AW141" s="35">
        <v>222</v>
      </c>
      <c r="AX141" s="35">
        <v>148</v>
      </c>
      <c r="AY141" s="36">
        <v>1</v>
      </c>
      <c r="AZ141" s="37" t="s">
        <v>1328</v>
      </c>
      <c r="BA141" s="30" t="str">
        <f t="shared" si="20"/>
        <v>○</v>
      </c>
      <c r="BB141" s="35">
        <v>0</v>
      </c>
      <c r="BC141" s="35">
        <v>0</v>
      </c>
      <c r="BD141" s="35">
        <v>1</v>
      </c>
      <c r="BE141" s="35">
        <v>0</v>
      </c>
      <c r="BF141" s="35">
        <v>1</v>
      </c>
      <c r="BG141" s="35">
        <v>0</v>
      </c>
      <c r="BH141" s="35">
        <v>0</v>
      </c>
      <c r="BI141" s="35">
        <v>0</v>
      </c>
      <c r="BJ141" s="35">
        <v>0</v>
      </c>
    </row>
    <row r="142" spans="2:62" outlineLevel="3">
      <c r="B142" s="17">
        <v>24028727</v>
      </c>
      <c r="C142" s="17" t="s">
        <v>1021</v>
      </c>
      <c r="D142" s="17" t="s">
        <v>92</v>
      </c>
      <c r="E142" s="24">
        <v>4001</v>
      </c>
      <c r="F142" s="24" t="s">
        <v>93</v>
      </c>
      <c r="G142" s="22">
        <v>40137</v>
      </c>
      <c r="H142" s="22" t="s">
        <v>117</v>
      </c>
      <c r="I142" s="17" t="s">
        <v>1022</v>
      </c>
      <c r="J142" s="18" t="s">
        <v>1557</v>
      </c>
      <c r="K142" s="18" t="s">
        <v>1558</v>
      </c>
      <c r="L142" s="18" t="s">
        <v>1328</v>
      </c>
      <c r="M142" s="18" t="s">
        <v>1328</v>
      </c>
      <c r="N142" s="18" t="s">
        <v>1329</v>
      </c>
      <c r="O142" s="19" t="str">
        <f>IF(N142="","",VLOOKUP(N142,Sheet1!$B$3:$C$7,2,0))</f>
        <v>慢性期</v>
      </c>
      <c r="P142" s="18" t="s">
        <v>1329</v>
      </c>
      <c r="Q142" s="19" t="str">
        <f>IF(P142="","",VLOOKUP(P142,Sheet1!$B$3:$C$7,2,0))</f>
        <v>慢性期</v>
      </c>
      <c r="R142" s="18" t="s">
        <v>96</v>
      </c>
      <c r="S142" s="25" t="str">
        <f t="shared" ref="S142:S221" si="24">IF(OR(Z142="1",AA142="1",AB142="1",AC142="1",AD142="1"),"○","")</f>
        <v>○</v>
      </c>
      <c r="T142" s="26" t="str">
        <f t="shared" ref="T142:T221" si="25">IF(OR(Z142="2",AA142="2",AB142="2",AC142="2",AD142="2"),"○","")</f>
        <v>○</v>
      </c>
      <c r="U142" s="26" t="str">
        <f t="shared" ref="U142:U221" si="26">IF(OR(Z142="3",AA142="3",AB142="3",AC142="3",AD142="3"),"○","")</f>
        <v/>
      </c>
      <c r="V142" s="26" t="str">
        <f t="shared" ref="V142:V221" si="27">IF(OR(Z142="4",AA142="4",AB142="4",AC142="4",AD142="4"),"○","")</f>
        <v>○</v>
      </c>
      <c r="W142" s="26" t="str">
        <f t="shared" ref="W142:W221" si="28">IF(OR(Z142="5",AA142="5",AB142="5",AC142="5",AD142="5"),"○","")</f>
        <v>○</v>
      </c>
      <c r="X142" s="26" t="str">
        <f t="shared" ref="X142:X221" si="29">IF(OR(Z142="6",AA142="6",AB142="6",AC142="6",AD142="6"),"○","")</f>
        <v/>
      </c>
      <c r="Y142" s="27" t="str">
        <f t="shared" ref="Y142:Y221" si="30">IF(OR(Z142="7",AA142="7",AB142="7",AC142="7",AD142="7"),"○","")</f>
        <v/>
      </c>
      <c r="Z142" s="28" t="s">
        <v>1328</v>
      </c>
      <c r="AA142" s="28" t="s">
        <v>1330</v>
      </c>
      <c r="AB142" s="28" t="s">
        <v>1329</v>
      </c>
      <c r="AC142" s="28" t="s">
        <v>1336</v>
      </c>
      <c r="AD142" s="28" t="s">
        <v>96</v>
      </c>
      <c r="AE142" s="23" t="str">
        <f t="shared" ref="AE142:AE221" si="31">IF(N142="1","高度急性期",IF(N142="2","急性期",IF(N142="3","回復期",IF(N142="4","慢性期",IF(N142="5","休棟中等","無回答")))))</f>
        <v>慢性期</v>
      </c>
      <c r="AF142" s="34">
        <v>19</v>
      </c>
      <c r="AG142" s="34">
        <v>12</v>
      </c>
      <c r="AH142" s="34">
        <v>7</v>
      </c>
      <c r="AI142" s="34">
        <v>18</v>
      </c>
      <c r="AJ142" s="34">
        <v>0</v>
      </c>
      <c r="AK142" s="34">
        <v>0</v>
      </c>
      <c r="AL142" s="34">
        <v>0</v>
      </c>
      <c r="AM142" s="34">
        <v>0</v>
      </c>
      <c r="AN142" s="34">
        <v>0</v>
      </c>
      <c r="AO142" s="34">
        <v>0</v>
      </c>
      <c r="AP142" s="34">
        <v>0</v>
      </c>
      <c r="AQ142" s="34">
        <v>0</v>
      </c>
      <c r="AR142" s="34">
        <v>0</v>
      </c>
      <c r="AS142" s="35">
        <v>19</v>
      </c>
      <c r="AT142" s="35">
        <v>0</v>
      </c>
      <c r="AU142" s="34">
        <v>0</v>
      </c>
      <c r="AV142" s="34">
        <v>0</v>
      </c>
      <c r="AW142" s="35">
        <v>102</v>
      </c>
      <c r="AX142" s="35">
        <v>0</v>
      </c>
      <c r="AY142" s="36">
        <v>10.8</v>
      </c>
      <c r="AZ142" s="38" t="s">
        <v>1328</v>
      </c>
      <c r="BA142" s="30" t="str">
        <f t="shared" si="20"/>
        <v>○</v>
      </c>
      <c r="BB142" s="35">
        <v>7</v>
      </c>
      <c r="BC142" s="35">
        <v>7</v>
      </c>
      <c r="BD142" s="35">
        <v>1</v>
      </c>
      <c r="BE142" s="35">
        <v>1</v>
      </c>
      <c r="BF142" s="35">
        <v>0</v>
      </c>
      <c r="BG142" s="35">
        <v>0</v>
      </c>
      <c r="BH142" s="35">
        <v>0</v>
      </c>
      <c r="BI142" s="35">
        <v>0</v>
      </c>
      <c r="BJ142" s="35">
        <v>0</v>
      </c>
    </row>
    <row r="143" spans="2:62" outlineLevel="3">
      <c r="B143" s="17">
        <v>24028763</v>
      </c>
      <c r="C143" s="17" t="s">
        <v>1062</v>
      </c>
      <c r="D143" s="17" t="s">
        <v>92</v>
      </c>
      <c r="E143" s="24">
        <v>4001</v>
      </c>
      <c r="F143" s="24" t="s">
        <v>93</v>
      </c>
      <c r="G143" s="22">
        <v>40137</v>
      </c>
      <c r="H143" s="22" t="s">
        <v>117</v>
      </c>
      <c r="I143" s="17" t="s">
        <v>1063</v>
      </c>
      <c r="J143" s="18" t="s">
        <v>1559</v>
      </c>
      <c r="K143" s="18" t="s">
        <v>1560</v>
      </c>
      <c r="L143" s="18" t="s">
        <v>1328</v>
      </c>
      <c r="M143" s="18" t="s">
        <v>1328</v>
      </c>
      <c r="N143" s="18" t="s">
        <v>1329</v>
      </c>
      <c r="O143" s="19" t="str">
        <f>IF(N143="","",VLOOKUP(N143,Sheet1!$B$3:$C$7,2,0))</f>
        <v>慢性期</v>
      </c>
      <c r="P143" s="18" t="s">
        <v>1329</v>
      </c>
      <c r="Q143" s="19" t="str">
        <f>IF(P143="","",VLOOKUP(P143,Sheet1!$B$3:$C$7,2,0))</f>
        <v>慢性期</v>
      </c>
      <c r="R143" s="18" t="s">
        <v>1329</v>
      </c>
      <c r="S143" s="25" t="str">
        <f t="shared" si="24"/>
        <v>○</v>
      </c>
      <c r="T143" s="26" t="str">
        <f t="shared" si="25"/>
        <v/>
      </c>
      <c r="U143" s="26" t="str">
        <f t="shared" si="26"/>
        <v>○</v>
      </c>
      <c r="V143" s="26" t="str">
        <f t="shared" si="27"/>
        <v>○</v>
      </c>
      <c r="W143" s="26" t="str">
        <f t="shared" si="28"/>
        <v>○</v>
      </c>
      <c r="X143" s="26" t="str">
        <f t="shared" si="29"/>
        <v/>
      </c>
      <c r="Y143" s="27" t="str">
        <f t="shared" si="30"/>
        <v/>
      </c>
      <c r="Z143" s="28" t="s">
        <v>1328</v>
      </c>
      <c r="AA143" s="28" t="s">
        <v>1331</v>
      </c>
      <c r="AB143" s="28" t="s">
        <v>1329</v>
      </c>
      <c r="AC143" s="28" t="s">
        <v>1336</v>
      </c>
      <c r="AD143" s="28" t="s">
        <v>96</v>
      </c>
      <c r="AE143" s="23" t="str">
        <f t="shared" si="31"/>
        <v>慢性期</v>
      </c>
      <c r="AF143" s="34">
        <v>19</v>
      </c>
      <c r="AG143" s="34">
        <v>19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5"/>
      <c r="AT143" s="35"/>
      <c r="AU143" s="35"/>
      <c r="AV143" s="34">
        <v>19</v>
      </c>
      <c r="AW143" s="35">
        <v>155</v>
      </c>
      <c r="AX143" s="35">
        <v>152</v>
      </c>
      <c r="AY143" s="36">
        <v>0.02</v>
      </c>
      <c r="AZ143" s="38" t="s">
        <v>96</v>
      </c>
      <c r="BA143" s="30" t="str">
        <f t="shared" ref="BA143:BA222" si="32">IF(AZ143="1","○","")</f>
        <v/>
      </c>
      <c r="BB143" s="35"/>
      <c r="BC143" s="35"/>
      <c r="BD143" s="35">
        <v>0</v>
      </c>
      <c r="BE143" s="35"/>
      <c r="BF143" s="35"/>
      <c r="BG143" s="35">
        <v>0</v>
      </c>
      <c r="BH143" s="35"/>
      <c r="BI143" s="35"/>
      <c r="BJ143" s="35"/>
    </row>
    <row r="144" spans="2:62" outlineLevel="3">
      <c r="B144" s="17">
        <v>24028928</v>
      </c>
      <c r="C144" s="17" t="s">
        <v>1274</v>
      </c>
      <c r="D144" s="17" t="s">
        <v>92</v>
      </c>
      <c r="E144" s="24">
        <v>4001</v>
      </c>
      <c r="F144" s="24" t="s">
        <v>93</v>
      </c>
      <c r="G144" s="22">
        <v>40137</v>
      </c>
      <c r="H144" s="22" t="s">
        <v>117</v>
      </c>
      <c r="I144" s="17" t="s">
        <v>1275</v>
      </c>
      <c r="J144" s="19" t="s">
        <v>1561</v>
      </c>
      <c r="K144" s="19" t="s">
        <v>1562</v>
      </c>
      <c r="L144" s="19" t="s">
        <v>1328</v>
      </c>
      <c r="M144" s="19" t="s">
        <v>1328</v>
      </c>
      <c r="N144" s="19" t="s">
        <v>1331</v>
      </c>
      <c r="O144" s="19" t="str">
        <f>IF(N144="","",VLOOKUP(N144,Sheet1!$B$3:$C$7,2,0))</f>
        <v>回復期</v>
      </c>
      <c r="P144" s="19" t="s">
        <v>1331</v>
      </c>
      <c r="Q144" s="19" t="str">
        <f>IF(P144="","",VLOOKUP(P144,Sheet1!$B$3:$C$7,2,0))</f>
        <v>回復期</v>
      </c>
      <c r="R144" s="19" t="s">
        <v>1331</v>
      </c>
      <c r="S144" s="25" t="str">
        <f t="shared" si="24"/>
        <v>○</v>
      </c>
      <c r="T144" s="26" t="str">
        <f t="shared" si="25"/>
        <v>○</v>
      </c>
      <c r="U144" s="26" t="str">
        <f t="shared" si="26"/>
        <v>○</v>
      </c>
      <c r="V144" s="26" t="str">
        <f t="shared" si="27"/>
        <v>○</v>
      </c>
      <c r="W144" s="26" t="str">
        <f t="shared" si="28"/>
        <v/>
      </c>
      <c r="X144" s="26" t="str">
        <f t="shared" si="29"/>
        <v/>
      </c>
      <c r="Y144" s="27" t="str">
        <f t="shared" si="30"/>
        <v/>
      </c>
      <c r="Z144" s="29" t="s">
        <v>1328</v>
      </c>
      <c r="AA144" s="29" t="s">
        <v>1330</v>
      </c>
      <c r="AB144" s="29" t="s">
        <v>1331</v>
      </c>
      <c r="AC144" s="29" t="s">
        <v>1329</v>
      </c>
      <c r="AD144" s="29" t="s">
        <v>96</v>
      </c>
      <c r="AE144" s="23" t="str">
        <f t="shared" si="31"/>
        <v>回復期</v>
      </c>
      <c r="AF144" s="34">
        <v>19</v>
      </c>
      <c r="AG144" s="34">
        <v>19</v>
      </c>
      <c r="AH144" s="34">
        <v>0</v>
      </c>
      <c r="AI144" s="34">
        <v>19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0</v>
      </c>
      <c r="AS144" s="35">
        <v>19</v>
      </c>
      <c r="AT144" s="34">
        <v>0</v>
      </c>
      <c r="AU144" s="34">
        <v>0</v>
      </c>
      <c r="AV144" s="34">
        <v>0</v>
      </c>
      <c r="AW144" s="35">
        <v>99</v>
      </c>
      <c r="AX144" s="35">
        <v>0</v>
      </c>
      <c r="AY144" s="36">
        <v>8.1</v>
      </c>
      <c r="AZ144" s="37" t="s">
        <v>1328</v>
      </c>
      <c r="BA144" s="30" t="str">
        <f t="shared" si="32"/>
        <v>○</v>
      </c>
      <c r="BB144" s="35">
        <v>0</v>
      </c>
      <c r="BC144" s="35">
        <v>0</v>
      </c>
      <c r="BD144" s="35">
        <v>0</v>
      </c>
      <c r="BE144" s="35">
        <v>0</v>
      </c>
      <c r="BF144" s="35">
        <v>0</v>
      </c>
      <c r="BG144" s="35">
        <v>0</v>
      </c>
      <c r="BH144" s="35">
        <v>0</v>
      </c>
      <c r="BI144" s="35">
        <v>0</v>
      </c>
      <c r="BJ144" s="35">
        <v>0</v>
      </c>
    </row>
    <row r="145" spans="2:62" outlineLevel="3">
      <c r="B145" s="17">
        <v>24028940</v>
      </c>
      <c r="C145" s="17" t="s">
        <v>452</v>
      </c>
      <c r="D145" s="17" t="s">
        <v>92</v>
      </c>
      <c r="E145" s="24">
        <v>4001</v>
      </c>
      <c r="F145" s="49" t="s">
        <v>93</v>
      </c>
      <c r="G145" s="49">
        <v>40137</v>
      </c>
      <c r="H145" s="49" t="s">
        <v>117</v>
      </c>
      <c r="I145" s="48" t="s">
        <v>1292</v>
      </c>
      <c r="J145" s="50" t="s">
        <v>1563</v>
      </c>
      <c r="K145" s="50" t="s">
        <v>1564</v>
      </c>
      <c r="L145" s="50" t="s">
        <v>1328</v>
      </c>
      <c r="M145" s="50" t="s">
        <v>1328</v>
      </c>
      <c r="N145" s="50" t="s">
        <v>96</v>
      </c>
      <c r="O145" s="51" t="str">
        <f>IF(N145="","",VLOOKUP(N145,Sheet1!$B$3:$C$7,2,0))</f>
        <v/>
      </c>
      <c r="P145" s="50" t="s">
        <v>96</v>
      </c>
      <c r="Q145" s="51" t="str">
        <f>IF(P145="","",VLOOKUP(P145,Sheet1!$B$3:$C$7,2,0))</f>
        <v/>
      </c>
      <c r="R145" s="50" t="s">
        <v>96</v>
      </c>
      <c r="S145" s="52" t="str">
        <f t="shared" si="24"/>
        <v/>
      </c>
      <c r="T145" s="53" t="str">
        <f t="shared" si="25"/>
        <v/>
      </c>
      <c r="U145" s="53" t="str">
        <f t="shared" si="26"/>
        <v/>
      </c>
      <c r="V145" s="53" t="str">
        <f t="shared" si="27"/>
        <v/>
      </c>
      <c r="W145" s="53" t="str">
        <f t="shared" si="28"/>
        <v/>
      </c>
      <c r="X145" s="53" t="str">
        <f t="shared" si="29"/>
        <v>○</v>
      </c>
      <c r="Y145" s="54" t="str">
        <f t="shared" si="30"/>
        <v/>
      </c>
      <c r="Z145" s="55" t="s">
        <v>1333</v>
      </c>
      <c r="AA145" s="55" t="s">
        <v>96</v>
      </c>
      <c r="AB145" s="55" t="s">
        <v>96</v>
      </c>
      <c r="AC145" s="55" t="s">
        <v>96</v>
      </c>
      <c r="AD145" s="55" t="s">
        <v>96</v>
      </c>
      <c r="AE145" s="56" t="str">
        <f t="shared" si="31"/>
        <v>無回答</v>
      </c>
      <c r="AF145" s="57">
        <v>6</v>
      </c>
      <c r="AG145" s="57"/>
      <c r="AH145" s="57">
        <v>6</v>
      </c>
      <c r="AI145" s="57">
        <v>6</v>
      </c>
      <c r="AJ145" s="57"/>
      <c r="AK145" s="57"/>
      <c r="AL145" s="57"/>
      <c r="AM145" s="57"/>
      <c r="AN145" s="57"/>
      <c r="AO145" s="57"/>
      <c r="AP145" s="57"/>
      <c r="AQ145" s="57"/>
      <c r="AR145" s="57"/>
      <c r="AS145" s="58">
        <v>6</v>
      </c>
      <c r="AT145" s="58"/>
      <c r="AU145" s="58"/>
      <c r="AV145" s="57">
        <v>0</v>
      </c>
      <c r="AW145" s="58">
        <v>255</v>
      </c>
      <c r="AX145" s="58"/>
      <c r="AY145" s="59"/>
      <c r="AZ145" s="60" t="s">
        <v>1330</v>
      </c>
      <c r="BA145" s="61" t="str">
        <f t="shared" si="32"/>
        <v/>
      </c>
      <c r="BB145" s="58">
        <v>0</v>
      </c>
      <c r="BC145" s="58">
        <v>0</v>
      </c>
      <c r="BD145" s="58"/>
      <c r="BE145" s="58"/>
      <c r="BF145" s="58"/>
      <c r="BG145" s="58"/>
      <c r="BH145" s="58"/>
      <c r="BI145" s="58"/>
      <c r="BJ145" s="58"/>
    </row>
    <row r="146" spans="2:62" outlineLevel="2">
      <c r="B146" s="17"/>
      <c r="C146" s="17"/>
      <c r="D146" s="17"/>
      <c r="E146" s="24"/>
      <c r="F146" s="49"/>
      <c r="G146" s="49"/>
      <c r="H146" s="65" t="s">
        <v>2244</v>
      </c>
      <c r="I146" s="48"/>
      <c r="J146" s="50"/>
      <c r="K146" s="50"/>
      <c r="L146" s="50"/>
      <c r="M146" s="50"/>
      <c r="N146" s="50"/>
      <c r="O146" s="51"/>
      <c r="P146" s="50"/>
      <c r="Q146" s="51"/>
      <c r="R146" s="50"/>
      <c r="S146" s="52"/>
      <c r="T146" s="53"/>
      <c r="U146" s="53"/>
      <c r="V146" s="53"/>
      <c r="W146" s="53"/>
      <c r="X146" s="53"/>
      <c r="Y146" s="54"/>
      <c r="Z146" s="55"/>
      <c r="AA146" s="55"/>
      <c r="AB146" s="55"/>
      <c r="AC146" s="55"/>
      <c r="AD146" s="55"/>
      <c r="AE146" s="56"/>
      <c r="AF146" s="57">
        <f t="shared" ref="AF146:AV146" si="33">SUBTOTAL(9,AF124:AF145)</f>
        <v>322</v>
      </c>
      <c r="AG146" s="57">
        <f t="shared" si="33"/>
        <v>233</v>
      </c>
      <c r="AH146" s="57">
        <f t="shared" si="33"/>
        <v>89</v>
      </c>
      <c r="AI146" s="57">
        <f t="shared" si="33"/>
        <v>141</v>
      </c>
      <c r="AJ146" s="57">
        <f t="shared" si="33"/>
        <v>23</v>
      </c>
      <c r="AK146" s="57">
        <f t="shared" si="33"/>
        <v>12</v>
      </c>
      <c r="AL146" s="57">
        <f t="shared" si="33"/>
        <v>11</v>
      </c>
      <c r="AM146" s="57">
        <f t="shared" si="33"/>
        <v>23</v>
      </c>
      <c r="AN146" s="57">
        <f t="shared" si="33"/>
        <v>12</v>
      </c>
      <c r="AO146" s="57">
        <f t="shared" si="33"/>
        <v>11</v>
      </c>
      <c r="AP146" s="57">
        <f t="shared" si="33"/>
        <v>0</v>
      </c>
      <c r="AQ146" s="57">
        <f t="shared" si="33"/>
        <v>0</v>
      </c>
      <c r="AR146" s="57">
        <f t="shared" si="33"/>
        <v>0</v>
      </c>
      <c r="AS146" s="58">
        <f t="shared" si="33"/>
        <v>255</v>
      </c>
      <c r="AT146" s="58">
        <f t="shared" si="33"/>
        <v>23</v>
      </c>
      <c r="AU146" s="58">
        <f t="shared" si="33"/>
        <v>0</v>
      </c>
      <c r="AV146" s="57">
        <f t="shared" si="33"/>
        <v>67</v>
      </c>
      <c r="AW146" s="58"/>
      <c r="AX146" s="58"/>
      <c r="AY146" s="59"/>
      <c r="AZ146" s="60"/>
      <c r="BA146" s="61"/>
      <c r="BB146" s="58"/>
      <c r="BC146" s="58"/>
      <c r="BD146" s="58"/>
      <c r="BE146" s="58"/>
      <c r="BF146" s="58"/>
      <c r="BG146" s="58"/>
      <c r="BH146" s="58"/>
      <c r="BI146" s="58"/>
      <c r="BJ146" s="58">
        <f>SUBTOTAL(9,BJ124:BJ145)</f>
        <v>43</v>
      </c>
    </row>
    <row r="147" spans="2:62" outlineLevel="3">
      <c r="B147" s="17">
        <v>24028026</v>
      </c>
      <c r="C147" s="17" t="s">
        <v>151</v>
      </c>
      <c r="D147" s="17" t="s">
        <v>92</v>
      </c>
      <c r="E147" s="24">
        <v>4001</v>
      </c>
      <c r="F147" s="24" t="s">
        <v>93</v>
      </c>
      <c r="G147" s="22">
        <v>40230</v>
      </c>
      <c r="H147" s="22" t="s">
        <v>152</v>
      </c>
      <c r="I147" s="17" t="s">
        <v>153</v>
      </c>
      <c r="J147" s="18" t="s">
        <v>1565</v>
      </c>
      <c r="K147" s="18" t="s">
        <v>1566</v>
      </c>
      <c r="L147" s="18" t="s">
        <v>1567</v>
      </c>
      <c r="M147" s="18" t="s">
        <v>1567</v>
      </c>
      <c r="N147" s="18" t="s">
        <v>1568</v>
      </c>
      <c r="O147" s="19" t="str">
        <f>IF(N147="","",VLOOKUP(N147,Sheet1!$B$3:$C$7,2,0))</f>
        <v>慢性期</v>
      </c>
      <c r="P147" s="18" t="s">
        <v>1568</v>
      </c>
      <c r="Q147" s="19" t="str">
        <f>IF(P147="","",VLOOKUP(P147,Sheet1!$B$3:$C$7,2,0))</f>
        <v>慢性期</v>
      </c>
      <c r="R147" s="18" t="s">
        <v>96</v>
      </c>
      <c r="S147" s="25" t="str">
        <f t="shared" si="24"/>
        <v/>
      </c>
      <c r="T147" s="26" t="str">
        <f t="shared" si="25"/>
        <v>○</v>
      </c>
      <c r="U147" s="26" t="str">
        <f t="shared" si="26"/>
        <v/>
      </c>
      <c r="V147" s="26" t="str">
        <f t="shared" si="27"/>
        <v>○</v>
      </c>
      <c r="W147" s="26" t="str">
        <f t="shared" si="28"/>
        <v>○</v>
      </c>
      <c r="X147" s="26" t="str">
        <f t="shared" si="29"/>
        <v/>
      </c>
      <c r="Y147" s="27" t="str">
        <f t="shared" si="30"/>
        <v/>
      </c>
      <c r="Z147" s="28" t="s">
        <v>1569</v>
      </c>
      <c r="AA147" s="28" t="s">
        <v>1568</v>
      </c>
      <c r="AB147" s="28" t="s">
        <v>1570</v>
      </c>
      <c r="AC147" s="28" t="s">
        <v>96</v>
      </c>
      <c r="AD147" s="28" t="s">
        <v>96</v>
      </c>
      <c r="AE147" s="23" t="str">
        <f t="shared" si="31"/>
        <v>慢性期</v>
      </c>
      <c r="AF147" s="34">
        <v>0</v>
      </c>
      <c r="AG147" s="34">
        <v>0</v>
      </c>
      <c r="AH147" s="34">
        <v>0</v>
      </c>
      <c r="AI147" s="34">
        <v>0</v>
      </c>
      <c r="AJ147" s="34">
        <v>19</v>
      </c>
      <c r="AK147" s="34">
        <v>19</v>
      </c>
      <c r="AL147" s="34">
        <v>0</v>
      </c>
      <c r="AM147" s="34">
        <v>19</v>
      </c>
      <c r="AN147" s="34">
        <v>19</v>
      </c>
      <c r="AO147" s="34">
        <v>0</v>
      </c>
      <c r="AP147" s="34">
        <v>0</v>
      </c>
      <c r="AQ147" s="34">
        <v>0</v>
      </c>
      <c r="AR147" s="34">
        <v>0</v>
      </c>
      <c r="AS147" s="35">
        <v>0</v>
      </c>
      <c r="AT147" s="35">
        <v>19</v>
      </c>
      <c r="AU147" s="35">
        <v>0</v>
      </c>
      <c r="AV147" s="34">
        <v>0</v>
      </c>
      <c r="AW147" s="35">
        <v>24</v>
      </c>
      <c r="AX147" s="35">
        <v>0</v>
      </c>
      <c r="AY147" s="36">
        <v>0</v>
      </c>
      <c r="AZ147" s="38" t="s">
        <v>1567</v>
      </c>
      <c r="BA147" s="30" t="str">
        <f t="shared" si="32"/>
        <v>○</v>
      </c>
      <c r="BB147" s="35">
        <v>0</v>
      </c>
      <c r="BC147" s="35">
        <v>27</v>
      </c>
      <c r="BD147" s="35">
        <v>2</v>
      </c>
      <c r="BE147" s="35">
        <v>2</v>
      </c>
      <c r="BF147" s="35">
        <v>0</v>
      </c>
      <c r="BG147" s="35">
        <v>0</v>
      </c>
      <c r="BH147" s="35">
        <v>0</v>
      </c>
      <c r="BI147" s="35">
        <v>0</v>
      </c>
      <c r="BJ147" s="35">
        <v>0</v>
      </c>
    </row>
    <row r="148" spans="2:62" outlineLevel="3">
      <c r="B148" s="17">
        <v>24028098</v>
      </c>
      <c r="C148" s="17" t="s">
        <v>255</v>
      </c>
      <c r="D148" s="17" t="s">
        <v>92</v>
      </c>
      <c r="E148" s="24">
        <v>4001</v>
      </c>
      <c r="F148" s="49" t="s">
        <v>93</v>
      </c>
      <c r="G148" s="49">
        <v>40230</v>
      </c>
      <c r="H148" s="49" t="s">
        <v>152</v>
      </c>
      <c r="I148" s="48" t="s">
        <v>256</v>
      </c>
      <c r="J148" s="50" t="s">
        <v>1571</v>
      </c>
      <c r="K148" s="50" t="s">
        <v>1572</v>
      </c>
      <c r="L148" s="50" t="s">
        <v>1567</v>
      </c>
      <c r="M148" s="50" t="s">
        <v>1569</v>
      </c>
      <c r="N148" s="50" t="s">
        <v>1569</v>
      </c>
      <c r="O148" s="51" t="str">
        <f>IF(N148="","",VLOOKUP(N148,Sheet1!$B$3:$C$7,2,0))</f>
        <v>急性期</v>
      </c>
      <c r="P148" s="50" t="s">
        <v>1569</v>
      </c>
      <c r="Q148" s="51" t="str">
        <f>IF(P148="","",VLOOKUP(P148,Sheet1!$B$3:$C$7,2,0))</f>
        <v>急性期</v>
      </c>
      <c r="R148" s="50" t="s">
        <v>96</v>
      </c>
      <c r="S148" s="52" t="str">
        <f t="shared" si="24"/>
        <v/>
      </c>
      <c r="T148" s="53" t="str">
        <f t="shared" si="25"/>
        <v/>
      </c>
      <c r="U148" s="53" t="str">
        <f t="shared" si="26"/>
        <v/>
      </c>
      <c r="V148" s="53" t="str">
        <f t="shared" si="27"/>
        <v/>
      </c>
      <c r="W148" s="53" t="str">
        <f t="shared" si="28"/>
        <v/>
      </c>
      <c r="X148" s="53" t="str">
        <f t="shared" si="29"/>
        <v>○</v>
      </c>
      <c r="Y148" s="54" t="str">
        <f t="shared" si="30"/>
        <v/>
      </c>
      <c r="Z148" s="55" t="s">
        <v>1573</v>
      </c>
      <c r="AA148" s="55" t="s">
        <v>96</v>
      </c>
      <c r="AB148" s="55" t="s">
        <v>96</v>
      </c>
      <c r="AC148" s="55" t="s">
        <v>96</v>
      </c>
      <c r="AD148" s="55" t="s">
        <v>96</v>
      </c>
      <c r="AE148" s="56" t="str">
        <f t="shared" si="31"/>
        <v>急性期</v>
      </c>
      <c r="AF148" s="57">
        <v>9</v>
      </c>
      <c r="AG148" s="57">
        <v>9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8">
        <v>9</v>
      </c>
      <c r="AT148" s="58">
        <v>0</v>
      </c>
      <c r="AU148" s="58">
        <v>0</v>
      </c>
      <c r="AV148" s="57">
        <v>0</v>
      </c>
      <c r="AW148" s="58"/>
      <c r="AX148" s="58"/>
      <c r="AY148" s="59"/>
      <c r="AZ148" s="60" t="s">
        <v>96</v>
      </c>
      <c r="BA148" s="61" t="str">
        <f t="shared" si="32"/>
        <v/>
      </c>
      <c r="BB148" s="58">
        <v>0</v>
      </c>
      <c r="BC148" s="58">
        <v>0</v>
      </c>
      <c r="BD148" s="58">
        <v>0</v>
      </c>
      <c r="BE148" s="58"/>
      <c r="BF148" s="58"/>
      <c r="BG148" s="58">
        <v>0</v>
      </c>
      <c r="BH148" s="58"/>
      <c r="BI148" s="58"/>
      <c r="BJ148" s="58">
        <v>0</v>
      </c>
    </row>
    <row r="149" spans="2:62" outlineLevel="3">
      <c r="B149" s="17">
        <v>24028118</v>
      </c>
      <c r="C149" s="17" t="s">
        <v>280</v>
      </c>
      <c r="D149" s="17" t="s">
        <v>92</v>
      </c>
      <c r="E149" s="24">
        <v>4001</v>
      </c>
      <c r="F149" s="24" t="s">
        <v>93</v>
      </c>
      <c r="G149" s="22">
        <v>40230</v>
      </c>
      <c r="H149" s="22" t="s">
        <v>152</v>
      </c>
      <c r="I149" s="17" t="s">
        <v>281</v>
      </c>
      <c r="J149" s="18" t="s">
        <v>1574</v>
      </c>
      <c r="K149" s="18" t="s">
        <v>1575</v>
      </c>
      <c r="L149" s="18" t="s">
        <v>1567</v>
      </c>
      <c r="M149" s="18" t="s">
        <v>1567</v>
      </c>
      <c r="N149" s="18" t="s">
        <v>1569</v>
      </c>
      <c r="O149" s="19" t="str">
        <f>IF(N149="","",VLOOKUP(N149,Sheet1!$B$3:$C$7,2,0))</f>
        <v>急性期</v>
      </c>
      <c r="P149" s="18" t="s">
        <v>1569</v>
      </c>
      <c r="Q149" s="19" t="str">
        <f>IF(P149="","",VLOOKUP(P149,Sheet1!$B$3:$C$7,2,0))</f>
        <v>急性期</v>
      </c>
      <c r="R149" s="18" t="s">
        <v>96</v>
      </c>
      <c r="S149" s="25" t="str">
        <f t="shared" si="24"/>
        <v>○</v>
      </c>
      <c r="T149" s="26" t="str">
        <f t="shared" si="25"/>
        <v/>
      </c>
      <c r="U149" s="26" t="str">
        <f t="shared" si="26"/>
        <v>○</v>
      </c>
      <c r="V149" s="26" t="str">
        <f t="shared" si="27"/>
        <v/>
      </c>
      <c r="W149" s="26" t="str">
        <f t="shared" si="28"/>
        <v/>
      </c>
      <c r="X149" s="26" t="str">
        <f t="shared" si="29"/>
        <v/>
      </c>
      <c r="Y149" s="27" t="str">
        <f t="shared" si="30"/>
        <v/>
      </c>
      <c r="Z149" s="28" t="s">
        <v>1567</v>
      </c>
      <c r="AA149" s="28" t="s">
        <v>1576</v>
      </c>
      <c r="AB149" s="28" t="s">
        <v>96</v>
      </c>
      <c r="AC149" s="28" t="s">
        <v>96</v>
      </c>
      <c r="AD149" s="28" t="s">
        <v>96</v>
      </c>
      <c r="AE149" s="23" t="str">
        <f t="shared" si="31"/>
        <v>急性期</v>
      </c>
      <c r="AF149" s="34">
        <v>19</v>
      </c>
      <c r="AG149" s="34">
        <v>19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5">
        <v>19</v>
      </c>
      <c r="AT149" s="35">
        <v>0</v>
      </c>
      <c r="AU149" s="35">
        <v>0</v>
      </c>
      <c r="AV149" s="34">
        <v>0</v>
      </c>
      <c r="AW149" s="35">
        <v>38</v>
      </c>
      <c r="AX149" s="35">
        <v>37</v>
      </c>
      <c r="AY149" s="36">
        <v>2</v>
      </c>
      <c r="AZ149" s="38" t="s">
        <v>1569</v>
      </c>
      <c r="BA149" s="30" t="str">
        <f t="shared" si="32"/>
        <v/>
      </c>
      <c r="BB149" s="35">
        <v>1</v>
      </c>
      <c r="BC149" s="35">
        <v>0</v>
      </c>
      <c r="BD149" s="35">
        <v>0</v>
      </c>
      <c r="BE149" s="35">
        <v>0</v>
      </c>
      <c r="BF149" s="35">
        <v>0</v>
      </c>
      <c r="BG149" s="35">
        <v>6</v>
      </c>
      <c r="BH149" s="35">
        <v>6</v>
      </c>
      <c r="BI149" s="35">
        <v>0</v>
      </c>
      <c r="BJ149" s="35">
        <v>0</v>
      </c>
    </row>
    <row r="150" spans="2:62" outlineLevel="3">
      <c r="B150" s="17">
        <v>24028149</v>
      </c>
      <c r="C150" s="17" t="s">
        <v>328</v>
      </c>
      <c r="D150" s="17" t="s">
        <v>92</v>
      </c>
      <c r="E150" s="24">
        <v>4001</v>
      </c>
      <c r="F150" s="24" t="s">
        <v>93</v>
      </c>
      <c r="G150" s="22">
        <v>40230</v>
      </c>
      <c r="H150" s="22" t="s">
        <v>152</v>
      </c>
      <c r="I150" s="17" t="s">
        <v>329</v>
      </c>
      <c r="J150" s="18" t="s">
        <v>1577</v>
      </c>
      <c r="K150" s="18" t="s">
        <v>1578</v>
      </c>
      <c r="L150" s="18" t="s">
        <v>1567</v>
      </c>
      <c r="M150" s="18" t="s">
        <v>1567</v>
      </c>
      <c r="N150" s="18" t="s">
        <v>1569</v>
      </c>
      <c r="O150" s="19" t="str">
        <f>IF(N150="","",VLOOKUP(N150,Sheet1!$B$3:$C$7,2,0))</f>
        <v>急性期</v>
      </c>
      <c r="P150" s="18" t="s">
        <v>1569</v>
      </c>
      <c r="Q150" s="19" t="str">
        <f>IF(P150="","",VLOOKUP(P150,Sheet1!$B$3:$C$7,2,0))</f>
        <v>急性期</v>
      </c>
      <c r="R150" s="18" t="s">
        <v>96</v>
      </c>
      <c r="S150" s="25" t="str">
        <f t="shared" si="24"/>
        <v>○</v>
      </c>
      <c r="T150" s="26" t="str">
        <f t="shared" si="25"/>
        <v/>
      </c>
      <c r="U150" s="26" t="str">
        <f t="shared" si="26"/>
        <v>○</v>
      </c>
      <c r="V150" s="26" t="str">
        <f t="shared" si="27"/>
        <v>○</v>
      </c>
      <c r="W150" s="26" t="str">
        <f t="shared" si="28"/>
        <v>○</v>
      </c>
      <c r="X150" s="26" t="str">
        <f t="shared" si="29"/>
        <v/>
      </c>
      <c r="Y150" s="27" t="str">
        <f t="shared" si="30"/>
        <v/>
      </c>
      <c r="Z150" s="28" t="s">
        <v>1567</v>
      </c>
      <c r="AA150" s="28" t="s">
        <v>1576</v>
      </c>
      <c r="AB150" s="28" t="s">
        <v>1568</v>
      </c>
      <c r="AC150" s="28" t="s">
        <v>1570</v>
      </c>
      <c r="AD150" s="28" t="s">
        <v>96</v>
      </c>
      <c r="AE150" s="23" t="str">
        <f t="shared" si="31"/>
        <v>急性期</v>
      </c>
      <c r="AF150" s="34">
        <v>1</v>
      </c>
      <c r="AG150" s="34">
        <v>1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5">
        <v>1</v>
      </c>
      <c r="AT150" s="34">
        <v>0</v>
      </c>
      <c r="AU150" s="34">
        <v>0</v>
      </c>
      <c r="AV150" s="34">
        <v>0</v>
      </c>
      <c r="AW150" s="35">
        <v>23</v>
      </c>
      <c r="AX150" s="35">
        <v>23</v>
      </c>
      <c r="AY150" s="36">
        <v>0</v>
      </c>
      <c r="AZ150" s="38" t="s">
        <v>1567</v>
      </c>
      <c r="BA150" s="30" t="str">
        <f t="shared" si="32"/>
        <v>○</v>
      </c>
      <c r="BB150" s="35">
        <v>2</v>
      </c>
      <c r="BC150" s="35">
        <v>22</v>
      </c>
      <c r="BD150" s="35">
        <v>2</v>
      </c>
      <c r="BE150" s="35">
        <v>0</v>
      </c>
      <c r="BF150" s="35">
        <v>2</v>
      </c>
      <c r="BG150" s="35">
        <v>1</v>
      </c>
      <c r="BH150" s="35">
        <v>1</v>
      </c>
      <c r="BI150" s="35">
        <v>0</v>
      </c>
      <c r="BJ150" s="35">
        <v>0</v>
      </c>
    </row>
    <row r="151" spans="2:62" outlineLevel="3">
      <c r="B151" s="17">
        <v>24028306</v>
      </c>
      <c r="C151" s="17" t="s">
        <v>508</v>
      </c>
      <c r="D151" s="17" t="s">
        <v>92</v>
      </c>
      <c r="E151" s="24">
        <v>4001</v>
      </c>
      <c r="F151" s="24" t="s">
        <v>93</v>
      </c>
      <c r="G151" s="22">
        <v>40230</v>
      </c>
      <c r="H151" s="22" t="s">
        <v>152</v>
      </c>
      <c r="I151" s="17" t="s">
        <v>509</v>
      </c>
      <c r="J151" s="18" t="s">
        <v>1579</v>
      </c>
      <c r="K151" s="18" t="s">
        <v>1580</v>
      </c>
      <c r="L151" s="18" t="s">
        <v>1567</v>
      </c>
      <c r="M151" s="18" t="s">
        <v>1567</v>
      </c>
      <c r="N151" s="18" t="s">
        <v>1569</v>
      </c>
      <c r="O151" s="19" t="str">
        <f>IF(N151="","",VLOOKUP(N151,Sheet1!$B$3:$C$7,2,0))</f>
        <v>急性期</v>
      </c>
      <c r="P151" s="18" t="s">
        <v>1576</v>
      </c>
      <c r="Q151" s="19" t="str">
        <f>IF(P151="","",VLOOKUP(P151,Sheet1!$B$3:$C$7,2,0))</f>
        <v>回復期</v>
      </c>
      <c r="R151" s="18" t="s">
        <v>1576</v>
      </c>
      <c r="S151" s="25" t="str">
        <f t="shared" si="24"/>
        <v/>
      </c>
      <c r="T151" s="26" t="str">
        <f t="shared" si="25"/>
        <v>○</v>
      </c>
      <c r="U151" s="26" t="str">
        <f t="shared" si="26"/>
        <v>○</v>
      </c>
      <c r="V151" s="26" t="str">
        <f t="shared" si="27"/>
        <v>○</v>
      </c>
      <c r="W151" s="26" t="str">
        <f t="shared" si="28"/>
        <v/>
      </c>
      <c r="X151" s="26" t="str">
        <f t="shared" si="29"/>
        <v/>
      </c>
      <c r="Y151" s="27" t="str">
        <f t="shared" si="30"/>
        <v/>
      </c>
      <c r="Z151" s="28" t="s">
        <v>1569</v>
      </c>
      <c r="AA151" s="28" t="s">
        <v>1576</v>
      </c>
      <c r="AB151" s="28" t="s">
        <v>1568</v>
      </c>
      <c r="AC151" s="28" t="s">
        <v>96</v>
      </c>
      <c r="AD151" s="28" t="s">
        <v>96</v>
      </c>
      <c r="AE151" s="23" t="str">
        <f t="shared" si="31"/>
        <v>急性期</v>
      </c>
      <c r="AF151" s="34">
        <v>19</v>
      </c>
      <c r="AG151" s="34">
        <v>19</v>
      </c>
      <c r="AH151" s="34">
        <v>0</v>
      </c>
      <c r="AI151" s="34">
        <v>5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5">
        <v>19</v>
      </c>
      <c r="AT151" s="34">
        <v>0</v>
      </c>
      <c r="AU151" s="34">
        <v>0</v>
      </c>
      <c r="AV151" s="34">
        <v>0</v>
      </c>
      <c r="AW151" s="35">
        <v>199</v>
      </c>
      <c r="AX151" s="35">
        <v>199</v>
      </c>
      <c r="AY151" s="36">
        <v>0</v>
      </c>
      <c r="AZ151" s="38" t="s">
        <v>1567</v>
      </c>
      <c r="BA151" s="30" t="str">
        <f t="shared" si="32"/>
        <v>○</v>
      </c>
      <c r="BB151" s="35">
        <v>0</v>
      </c>
      <c r="BC151" s="35">
        <v>2</v>
      </c>
      <c r="BD151" s="35">
        <v>0</v>
      </c>
      <c r="BE151" s="35">
        <v>0</v>
      </c>
      <c r="BF151" s="35">
        <v>0</v>
      </c>
      <c r="BG151" s="35">
        <v>0</v>
      </c>
      <c r="BH151" s="35">
        <v>0</v>
      </c>
      <c r="BI151" s="35">
        <v>0</v>
      </c>
      <c r="BJ151" s="35">
        <v>0</v>
      </c>
    </row>
    <row r="152" spans="2:62" outlineLevel="3">
      <c r="B152" s="17">
        <v>24028313</v>
      </c>
      <c r="C152" s="17" t="s">
        <v>517</v>
      </c>
      <c r="D152" s="17" t="s">
        <v>92</v>
      </c>
      <c r="E152" s="24">
        <v>4001</v>
      </c>
      <c r="F152" s="24" t="s">
        <v>93</v>
      </c>
      <c r="G152" s="22">
        <v>40230</v>
      </c>
      <c r="H152" s="22" t="s">
        <v>152</v>
      </c>
      <c r="I152" s="17" t="s">
        <v>518</v>
      </c>
      <c r="J152" s="18" t="s">
        <v>1581</v>
      </c>
      <c r="K152" s="18" t="s">
        <v>1582</v>
      </c>
      <c r="L152" s="18" t="s">
        <v>1567</v>
      </c>
      <c r="M152" s="18" t="s">
        <v>1567</v>
      </c>
      <c r="N152" s="18" t="s">
        <v>1569</v>
      </c>
      <c r="O152" s="19" t="str">
        <f>IF(N152="","",VLOOKUP(N152,Sheet1!$B$3:$C$7,2,0))</f>
        <v>急性期</v>
      </c>
      <c r="P152" s="18" t="s">
        <v>1569</v>
      </c>
      <c r="Q152" s="19" t="str">
        <f>IF(P152="","",VLOOKUP(P152,Sheet1!$B$3:$C$7,2,0))</f>
        <v>急性期</v>
      </c>
      <c r="R152" s="18" t="s">
        <v>96</v>
      </c>
      <c r="S152" s="25" t="str">
        <f t="shared" si="24"/>
        <v/>
      </c>
      <c r="T152" s="26" t="str">
        <f t="shared" si="25"/>
        <v>○</v>
      </c>
      <c r="U152" s="26" t="str">
        <f t="shared" si="26"/>
        <v/>
      </c>
      <c r="V152" s="26" t="str">
        <f t="shared" si="27"/>
        <v/>
      </c>
      <c r="W152" s="26" t="str">
        <f t="shared" si="28"/>
        <v/>
      </c>
      <c r="X152" s="26" t="str">
        <f t="shared" si="29"/>
        <v/>
      </c>
      <c r="Y152" s="27" t="str">
        <f t="shared" si="30"/>
        <v/>
      </c>
      <c r="Z152" s="28" t="s">
        <v>1569</v>
      </c>
      <c r="AA152" s="28" t="s">
        <v>96</v>
      </c>
      <c r="AB152" s="28" t="s">
        <v>96</v>
      </c>
      <c r="AC152" s="28" t="s">
        <v>96</v>
      </c>
      <c r="AD152" s="28" t="s">
        <v>96</v>
      </c>
      <c r="AE152" s="23" t="str">
        <f t="shared" si="31"/>
        <v>急性期</v>
      </c>
      <c r="AF152" s="34">
        <v>5</v>
      </c>
      <c r="AG152" s="34">
        <v>2</v>
      </c>
      <c r="AH152" s="34">
        <v>3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5">
        <v>5</v>
      </c>
      <c r="AT152" s="35">
        <v>0</v>
      </c>
      <c r="AU152" s="34">
        <v>0</v>
      </c>
      <c r="AV152" s="34">
        <v>0</v>
      </c>
      <c r="AW152" s="35">
        <v>25</v>
      </c>
      <c r="AX152" s="35"/>
      <c r="AY152" s="36"/>
      <c r="AZ152" s="38" t="s">
        <v>96</v>
      </c>
      <c r="BA152" s="30" t="str">
        <f t="shared" si="32"/>
        <v/>
      </c>
      <c r="BB152" s="35"/>
      <c r="BC152" s="35"/>
      <c r="BD152" s="35">
        <v>0</v>
      </c>
      <c r="BE152" s="35"/>
      <c r="BF152" s="35"/>
      <c r="BG152" s="35">
        <v>0</v>
      </c>
      <c r="BH152" s="35"/>
      <c r="BI152" s="35"/>
      <c r="BJ152" s="35"/>
    </row>
    <row r="153" spans="2:62" outlineLevel="3">
      <c r="B153" s="17">
        <v>24028338</v>
      </c>
      <c r="C153" s="17" t="s">
        <v>539</v>
      </c>
      <c r="D153" s="17" t="s">
        <v>92</v>
      </c>
      <c r="E153" s="24">
        <v>4001</v>
      </c>
      <c r="F153" s="24" t="s">
        <v>93</v>
      </c>
      <c r="G153" s="22">
        <v>40230</v>
      </c>
      <c r="H153" s="22" t="s">
        <v>152</v>
      </c>
      <c r="I153" s="17" t="s">
        <v>540</v>
      </c>
      <c r="J153" s="18" t="s">
        <v>1583</v>
      </c>
      <c r="K153" s="18" t="s">
        <v>1584</v>
      </c>
      <c r="L153" s="18" t="s">
        <v>1567</v>
      </c>
      <c r="M153" s="18" t="s">
        <v>1567</v>
      </c>
      <c r="N153" s="18" t="s">
        <v>1569</v>
      </c>
      <c r="O153" s="19" t="str">
        <f>IF(N153="","",VLOOKUP(N153,Sheet1!$B$3:$C$7,2,0))</f>
        <v>急性期</v>
      </c>
      <c r="P153" s="18" t="s">
        <v>1569</v>
      </c>
      <c r="Q153" s="19" t="str">
        <f>IF(P153="","",VLOOKUP(P153,Sheet1!$B$3:$C$7,2,0))</f>
        <v>急性期</v>
      </c>
      <c r="R153" s="18" t="s">
        <v>96</v>
      </c>
      <c r="S153" s="25" t="str">
        <f t="shared" si="24"/>
        <v/>
      </c>
      <c r="T153" s="26" t="str">
        <f t="shared" si="25"/>
        <v>○</v>
      </c>
      <c r="U153" s="26" t="str">
        <f t="shared" si="26"/>
        <v/>
      </c>
      <c r="V153" s="26" t="str">
        <f t="shared" si="27"/>
        <v/>
      </c>
      <c r="W153" s="26" t="str">
        <f t="shared" si="28"/>
        <v/>
      </c>
      <c r="X153" s="26" t="str">
        <f t="shared" si="29"/>
        <v/>
      </c>
      <c r="Y153" s="27" t="str">
        <f t="shared" si="30"/>
        <v/>
      </c>
      <c r="Z153" s="28" t="s">
        <v>1569</v>
      </c>
      <c r="AA153" s="28" t="s">
        <v>96</v>
      </c>
      <c r="AB153" s="28" t="s">
        <v>96</v>
      </c>
      <c r="AC153" s="28" t="s">
        <v>96</v>
      </c>
      <c r="AD153" s="28" t="s">
        <v>96</v>
      </c>
      <c r="AE153" s="23" t="str">
        <f t="shared" si="31"/>
        <v>急性期</v>
      </c>
      <c r="AF153" s="34">
        <v>16</v>
      </c>
      <c r="AG153" s="34">
        <v>16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5">
        <v>16</v>
      </c>
      <c r="AT153" s="34">
        <v>0</v>
      </c>
      <c r="AU153" s="34">
        <v>0</v>
      </c>
      <c r="AV153" s="34">
        <v>0</v>
      </c>
      <c r="AW153" s="35">
        <v>256</v>
      </c>
      <c r="AX153" s="35">
        <v>0</v>
      </c>
      <c r="AY153" s="36">
        <v>0</v>
      </c>
      <c r="AZ153" s="38" t="s">
        <v>1569</v>
      </c>
      <c r="BA153" s="30" t="str">
        <f t="shared" si="32"/>
        <v/>
      </c>
      <c r="BB153" s="35"/>
      <c r="BC153" s="35"/>
      <c r="BD153" s="35">
        <v>0</v>
      </c>
      <c r="BE153" s="35"/>
      <c r="BF153" s="35"/>
      <c r="BG153" s="35">
        <v>0</v>
      </c>
      <c r="BH153" s="35"/>
      <c r="BI153" s="35"/>
      <c r="BJ153" s="35"/>
    </row>
    <row r="154" spans="2:62" outlineLevel="3">
      <c r="B154" s="17">
        <v>24028439</v>
      </c>
      <c r="C154" s="17" t="s">
        <v>662</v>
      </c>
      <c r="D154" s="17" t="s">
        <v>92</v>
      </c>
      <c r="E154" s="24">
        <v>4001</v>
      </c>
      <c r="F154" s="24" t="s">
        <v>93</v>
      </c>
      <c r="G154" s="22">
        <v>40230</v>
      </c>
      <c r="H154" s="22" t="s">
        <v>152</v>
      </c>
      <c r="I154" s="17" t="s">
        <v>663</v>
      </c>
      <c r="J154" s="18" t="s">
        <v>1585</v>
      </c>
      <c r="K154" s="18" t="s">
        <v>1586</v>
      </c>
      <c r="L154" s="18" t="s">
        <v>1567</v>
      </c>
      <c r="M154" s="18" t="s">
        <v>1567</v>
      </c>
      <c r="N154" s="18" t="s">
        <v>1570</v>
      </c>
      <c r="O154" s="19" t="str">
        <f>IF(N154="","",VLOOKUP(N154,Sheet1!$B$3:$C$7,2,0))</f>
        <v>休棟等</v>
      </c>
      <c r="P154" s="18" t="s">
        <v>1570</v>
      </c>
      <c r="Q154" s="19" t="str">
        <f>IF(P154="","",VLOOKUP(P154,Sheet1!$B$3:$C$7,2,0))</f>
        <v>休棟等</v>
      </c>
      <c r="R154" s="18" t="s">
        <v>96</v>
      </c>
      <c r="S154" s="25" t="str">
        <f t="shared" si="24"/>
        <v/>
      </c>
      <c r="T154" s="26" t="str">
        <f t="shared" si="25"/>
        <v/>
      </c>
      <c r="U154" s="26" t="str">
        <f t="shared" si="26"/>
        <v/>
      </c>
      <c r="V154" s="26" t="str">
        <f t="shared" si="27"/>
        <v/>
      </c>
      <c r="W154" s="26" t="str">
        <f t="shared" si="28"/>
        <v/>
      </c>
      <c r="X154" s="26" t="str">
        <f t="shared" si="29"/>
        <v>○</v>
      </c>
      <c r="Y154" s="27" t="str">
        <f t="shared" si="30"/>
        <v/>
      </c>
      <c r="Z154" s="28" t="s">
        <v>1573</v>
      </c>
      <c r="AA154" s="28"/>
      <c r="AB154" s="28" t="s">
        <v>96</v>
      </c>
      <c r="AC154" s="28" t="s">
        <v>96</v>
      </c>
      <c r="AD154" s="28" t="s">
        <v>96</v>
      </c>
      <c r="AE154" s="23" t="str">
        <f t="shared" si="31"/>
        <v>休棟中等</v>
      </c>
      <c r="AF154" s="34">
        <v>19</v>
      </c>
      <c r="AG154" s="34">
        <v>12</v>
      </c>
      <c r="AH154" s="34">
        <v>7</v>
      </c>
      <c r="AI154" s="34"/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5">
        <v>19</v>
      </c>
      <c r="AT154" s="35">
        <v>0</v>
      </c>
      <c r="AU154" s="35">
        <v>0</v>
      </c>
      <c r="AV154" s="34">
        <v>0</v>
      </c>
      <c r="AW154" s="35">
        <v>2</v>
      </c>
      <c r="AX154" s="35">
        <v>2</v>
      </c>
      <c r="AY154" s="36">
        <v>0</v>
      </c>
      <c r="AZ154" s="38" t="s">
        <v>1567</v>
      </c>
      <c r="BA154" s="30" t="str">
        <f t="shared" si="32"/>
        <v>○</v>
      </c>
      <c r="BB154" s="35">
        <v>1</v>
      </c>
      <c r="BC154" s="35">
        <v>1</v>
      </c>
      <c r="BD154" s="35">
        <v>0</v>
      </c>
      <c r="BE154" s="35">
        <v>0</v>
      </c>
      <c r="BF154" s="35">
        <v>0</v>
      </c>
      <c r="BG154" s="35">
        <v>0</v>
      </c>
      <c r="BH154" s="35">
        <v>0</v>
      </c>
      <c r="BI154" s="35">
        <v>0</v>
      </c>
      <c r="BJ154" s="35"/>
    </row>
    <row r="155" spans="2:62" outlineLevel="3">
      <c r="B155" s="17">
        <v>24028551</v>
      </c>
      <c r="C155" s="17" t="s">
        <v>802</v>
      </c>
      <c r="D155" s="17" t="s">
        <v>92</v>
      </c>
      <c r="E155" s="24">
        <v>4001</v>
      </c>
      <c r="F155" s="24" t="s">
        <v>93</v>
      </c>
      <c r="G155" s="22">
        <v>40230</v>
      </c>
      <c r="H155" s="22" t="s">
        <v>152</v>
      </c>
      <c r="I155" s="17" t="s">
        <v>803</v>
      </c>
      <c r="J155" s="18" t="s">
        <v>1587</v>
      </c>
      <c r="K155" s="18" t="s">
        <v>1588</v>
      </c>
      <c r="L155" s="18" t="s">
        <v>1567</v>
      </c>
      <c r="M155" s="18" t="s">
        <v>1567</v>
      </c>
      <c r="N155" s="18" t="s">
        <v>1569</v>
      </c>
      <c r="O155" s="19" t="str">
        <f>IF(N155="","",VLOOKUP(N155,Sheet1!$B$3:$C$7,2,0))</f>
        <v>急性期</v>
      </c>
      <c r="P155" s="18" t="s">
        <v>1569</v>
      </c>
      <c r="Q155" s="19" t="str">
        <f>IF(P155="","",VLOOKUP(P155,Sheet1!$B$3:$C$7,2,0))</f>
        <v>急性期</v>
      </c>
      <c r="R155" s="18" t="s">
        <v>1569</v>
      </c>
      <c r="S155" s="25" t="str">
        <f t="shared" si="24"/>
        <v/>
      </c>
      <c r="T155" s="26" t="str">
        <f t="shared" si="25"/>
        <v/>
      </c>
      <c r="U155" s="26" t="str">
        <f t="shared" si="26"/>
        <v>○</v>
      </c>
      <c r="V155" s="26" t="str">
        <f t="shared" si="27"/>
        <v/>
      </c>
      <c r="W155" s="26" t="str">
        <f t="shared" si="28"/>
        <v/>
      </c>
      <c r="X155" s="26" t="str">
        <f t="shared" si="29"/>
        <v/>
      </c>
      <c r="Y155" s="27" t="str">
        <f t="shared" si="30"/>
        <v/>
      </c>
      <c r="Z155" s="28" t="s">
        <v>1576</v>
      </c>
      <c r="AA155" s="28" t="s">
        <v>96</v>
      </c>
      <c r="AB155" s="28" t="s">
        <v>96</v>
      </c>
      <c r="AC155" s="28" t="s">
        <v>96</v>
      </c>
      <c r="AD155" s="28" t="s">
        <v>96</v>
      </c>
      <c r="AE155" s="23" t="str">
        <f t="shared" si="31"/>
        <v>急性期</v>
      </c>
      <c r="AF155" s="34">
        <v>13</v>
      </c>
      <c r="AG155" s="34">
        <v>13</v>
      </c>
      <c r="AH155" s="34">
        <v>0</v>
      </c>
      <c r="AI155" s="34">
        <v>0</v>
      </c>
      <c r="AJ155" s="34">
        <v>6</v>
      </c>
      <c r="AK155" s="34">
        <v>3</v>
      </c>
      <c r="AL155" s="34">
        <v>3</v>
      </c>
      <c r="AM155" s="34">
        <v>6</v>
      </c>
      <c r="AN155" s="34">
        <v>3</v>
      </c>
      <c r="AO155" s="34">
        <v>3</v>
      </c>
      <c r="AP155" s="34">
        <v>0</v>
      </c>
      <c r="AQ155" s="34">
        <v>0</v>
      </c>
      <c r="AR155" s="34">
        <v>0</v>
      </c>
      <c r="AS155" s="35">
        <v>13</v>
      </c>
      <c r="AT155" s="35">
        <v>6</v>
      </c>
      <c r="AU155" s="35">
        <v>0</v>
      </c>
      <c r="AV155" s="34">
        <v>0</v>
      </c>
      <c r="AW155" s="35">
        <v>160</v>
      </c>
      <c r="AX155" s="35">
        <v>14</v>
      </c>
      <c r="AY155" s="36">
        <v>0</v>
      </c>
      <c r="AZ155" s="38" t="s">
        <v>1569</v>
      </c>
      <c r="BA155" s="30" t="str">
        <f t="shared" si="32"/>
        <v/>
      </c>
      <c r="BB155" s="35">
        <v>0</v>
      </c>
      <c r="BC155" s="35">
        <v>0</v>
      </c>
      <c r="BD155" s="35">
        <v>0</v>
      </c>
      <c r="BE155" s="35">
        <v>0</v>
      </c>
      <c r="BF155" s="35">
        <v>0</v>
      </c>
      <c r="BG155" s="35">
        <v>0</v>
      </c>
      <c r="BH155" s="35">
        <v>0</v>
      </c>
      <c r="BI155" s="35">
        <v>0</v>
      </c>
      <c r="BJ155" s="35">
        <v>0</v>
      </c>
    </row>
    <row r="156" spans="2:62" outlineLevel="3">
      <c r="B156" s="17">
        <v>24028646</v>
      </c>
      <c r="C156" s="17" t="s">
        <v>905</v>
      </c>
      <c r="D156" s="17" t="s">
        <v>92</v>
      </c>
      <c r="E156" s="24">
        <v>4001</v>
      </c>
      <c r="F156" s="24" t="s">
        <v>93</v>
      </c>
      <c r="G156" s="22">
        <v>40230</v>
      </c>
      <c r="H156" s="22" t="s">
        <v>152</v>
      </c>
      <c r="I156" s="17" t="s">
        <v>906</v>
      </c>
      <c r="J156" s="18" t="s">
        <v>1589</v>
      </c>
      <c r="K156" s="18" t="s">
        <v>1590</v>
      </c>
      <c r="L156" s="18" t="s">
        <v>1567</v>
      </c>
      <c r="M156" s="18" t="s">
        <v>1567</v>
      </c>
      <c r="N156" s="18" t="s">
        <v>1569</v>
      </c>
      <c r="O156" s="19" t="str">
        <f>IF(N156="","",VLOOKUP(N156,Sheet1!$B$3:$C$7,2,0))</f>
        <v>急性期</v>
      </c>
      <c r="P156" s="18" t="s">
        <v>1569</v>
      </c>
      <c r="Q156" s="19" t="str">
        <f>IF(P156="","",VLOOKUP(P156,Sheet1!$B$3:$C$7,2,0))</f>
        <v>急性期</v>
      </c>
      <c r="R156" s="18" t="s">
        <v>96</v>
      </c>
      <c r="S156" s="25" t="str">
        <f t="shared" si="24"/>
        <v>○</v>
      </c>
      <c r="T156" s="26" t="str">
        <f t="shared" si="25"/>
        <v/>
      </c>
      <c r="U156" s="26" t="str">
        <f t="shared" si="26"/>
        <v>○</v>
      </c>
      <c r="V156" s="26" t="str">
        <f t="shared" si="27"/>
        <v>○</v>
      </c>
      <c r="W156" s="26" t="str">
        <f t="shared" si="28"/>
        <v>○</v>
      </c>
      <c r="X156" s="26" t="str">
        <f t="shared" si="29"/>
        <v/>
      </c>
      <c r="Y156" s="27" t="str">
        <f t="shared" si="30"/>
        <v/>
      </c>
      <c r="Z156" s="28" t="s">
        <v>1567</v>
      </c>
      <c r="AA156" s="28" t="s">
        <v>1576</v>
      </c>
      <c r="AB156" s="28" t="s">
        <v>1568</v>
      </c>
      <c r="AC156" s="28" t="s">
        <v>1570</v>
      </c>
      <c r="AD156" s="28" t="s">
        <v>96</v>
      </c>
      <c r="AE156" s="23" t="str">
        <f t="shared" si="31"/>
        <v>急性期</v>
      </c>
      <c r="AF156" s="34">
        <v>11</v>
      </c>
      <c r="AG156" s="34">
        <v>11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5">
        <v>11</v>
      </c>
      <c r="AT156" s="35">
        <v>0</v>
      </c>
      <c r="AU156" s="35">
        <v>0</v>
      </c>
      <c r="AV156" s="34">
        <v>0</v>
      </c>
      <c r="AW156" s="35">
        <v>141</v>
      </c>
      <c r="AX156" s="35">
        <v>81</v>
      </c>
      <c r="AY156" s="36">
        <v>15.6</v>
      </c>
      <c r="AZ156" s="38" t="s">
        <v>1567</v>
      </c>
      <c r="BA156" s="30" t="str">
        <f t="shared" si="32"/>
        <v>○</v>
      </c>
      <c r="BB156" s="35">
        <v>5</v>
      </c>
      <c r="BC156" s="35">
        <v>60</v>
      </c>
      <c r="BD156" s="35">
        <v>4</v>
      </c>
      <c r="BE156" s="35">
        <v>3</v>
      </c>
      <c r="BF156" s="35">
        <v>1</v>
      </c>
      <c r="BG156" s="35">
        <v>0</v>
      </c>
      <c r="BH156" s="35">
        <v>0</v>
      </c>
      <c r="BI156" s="35">
        <v>0</v>
      </c>
      <c r="BJ156" s="35">
        <v>0</v>
      </c>
    </row>
    <row r="157" spans="2:62" outlineLevel="3">
      <c r="B157" s="17">
        <v>24028808</v>
      </c>
      <c r="C157" s="17" t="s">
        <v>1120</v>
      </c>
      <c r="D157" s="17" t="s">
        <v>92</v>
      </c>
      <c r="E157" s="24">
        <v>4001</v>
      </c>
      <c r="F157" s="24" t="s">
        <v>93</v>
      </c>
      <c r="G157" s="22">
        <v>40230</v>
      </c>
      <c r="H157" s="22" t="s">
        <v>152</v>
      </c>
      <c r="I157" s="17" t="s">
        <v>1121</v>
      </c>
      <c r="J157" s="18" t="s">
        <v>1122</v>
      </c>
      <c r="K157" s="18" t="s">
        <v>1123</v>
      </c>
      <c r="L157" s="18" t="s">
        <v>165</v>
      </c>
      <c r="M157" s="18" t="s">
        <v>165</v>
      </c>
      <c r="N157" s="18" t="s">
        <v>166</v>
      </c>
      <c r="O157" s="19" t="str">
        <f>IF(N157="","",VLOOKUP(N157,Sheet1!$B$3:$C$7,2,0))</f>
        <v>急性期</v>
      </c>
      <c r="P157" s="18" t="s">
        <v>166</v>
      </c>
      <c r="Q157" s="19" t="str">
        <f>IF(P157="","",VLOOKUP(P157,Sheet1!$B$3:$C$7,2,0))</f>
        <v>急性期</v>
      </c>
      <c r="R157" s="18" t="s">
        <v>96</v>
      </c>
      <c r="S157" s="25" t="str">
        <f t="shared" si="24"/>
        <v/>
      </c>
      <c r="T157" s="26" t="str">
        <f t="shared" si="25"/>
        <v>○</v>
      </c>
      <c r="U157" s="26" t="str">
        <f t="shared" si="26"/>
        <v>○</v>
      </c>
      <c r="V157" s="26" t="str">
        <f t="shared" si="27"/>
        <v/>
      </c>
      <c r="W157" s="26" t="str">
        <f t="shared" si="28"/>
        <v/>
      </c>
      <c r="X157" s="26" t="str">
        <f t="shared" si="29"/>
        <v/>
      </c>
      <c r="Y157" s="27" t="str">
        <f t="shared" si="30"/>
        <v/>
      </c>
      <c r="Z157" s="28" t="s">
        <v>166</v>
      </c>
      <c r="AA157" s="28" t="s">
        <v>143</v>
      </c>
      <c r="AB157" s="28" t="s">
        <v>96</v>
      </c>
      <c r="AC157" s="28" t="s">
        <v>96</v>
      </c>
      <c r="AD157" s="28" t="s">
        <v>96</v>
      </c>
      <c r="AE157" s="23" t="str">
        <f t="shared" si="31"/>
        <v>急性期</v>
      </c>
      <c r="AF157" s="34">
        <v>19</v>
      </c>
      <c r="AG157" s="34">
        <v>19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5">
        <v>19</v>
      </c>
      <c r="AT157" s="35">
        <v>0</v>
      </c>
      <c r="AU157" s="35">
        <v>0</v>
      </c>
      <c r="AV157" s="34">
        <v>0</v>
      </c>
      <c r="AW157" s="35">
        <v>932</v>
      </c>
      <c r="AX157" s="35">
        <v>528</v>
      </c>
      <c r="AY157" s="36">
        <v>0.9</v>
      </c>
      <c r="AZ157" s="38" t="s">
        <v>166</v>
      </c>
      <c r="BA157" s="30" t="str">
        <f t="shared" si="32"/>
        <v/>
      </c>
      <c r="BB157" s="35">
        <v>0</v>
      </c>
      <c r="BC157" s="35">
        <v>0</v>
      </c>
      <c r="BD157" s="35">
        <v>0</v>
      </c>
      <c r="BE157" s="35">
        <v>0</v>
      </c>
      <c r="BF157" s="35">
        <v>0</v>
      </c>
      <c r="BG157" s="35">
        <v>0</v>
      </c>
      <c r="BH157" s="35">
        <v>0</v>
      </c>
      <c r="BI157" s="35">
        <v>0</v>
      </c>
      <c r="BJ157" s="35">
        <v>38</v>
      </c>
    </row>
    <row r="158" spans="2:62" outlineLevel="3">
      <c r="B158" s="17">
        <v>24028851</v>
      </c>
      <c r="C158" s="17" t="s">
        <v>1182</v>
      </c>
      <c r="D158" s="17" t="s">
        <v>92</v>
      </c>
      <c r="E158" s="24">
        <v>4001</v>
      </c>
      <c r="F158" s="24" t="s">
        <v>93</v>
      </c>
      <c r="G158" s="22">
        <v>40230</v>
      </c>
      <c r="H158" s="22" t="s">
        <v>152</v>
      </c>
      <c r="I158" s="17" t="s">
        <v>1183</v>
      </c>
      <c r="J158" s="19" t="s">
        <v>1591</v>
      </c>
      <c r="K158" s="19" t="s">
        <v>1592</v>
      </c>
      <c r="L158" s="19" t="s">
        <v>1567</v>
      </c>
      <c r="M158" s="19" t="s">
        <v>1567</v>
      </c>
      <c r="N158" s="19" t="s">
        <v>1569</v>
      </c>
      <c r="O158" s="19" t="str">
        <f>IF(N158="","",VLOOKUP(N158,Sheet1!$B$3:$C$7,2,0))</f>
        <v>急性期</v>
      </c>
      <c r="P158" s="19" t="s">
        <v>1569</v>
      </c>
      <c r="Q158" s="19" t="str">
        <f>IF(P158="","",VLOOKUP(P158,Sheet1!$B$3:$C$7,2,0))</f>
        <v>急性期</v>
      </c>
      <c r="R158" s="19" t="s">
        <v>96</v>
      </c>
      <c r="S158" s="25" t="str">
        <f t="shared" si="24"/>
        <v/>
      </c>
      <c r="T158" s="26" t="str">
        <f t="shared" si="25"/>
        <v>○</v>
      </c>
      <c r="U158" s="26" t="str">
        <f t="shared" si="26"/>
        <v>○</v>
      </c>
      <c r="V158" s="26" t="str">
        <f t="shared" si="27"/>
        <v>○</v>
      </c>
      <c r="W158" s="26" t="str">
        <f t="shared" si="28"/>
        <v/>
      </c>
      <c r="X158" s="26" t="str">
        <f t="shared" si="29"/>
        <v/>
      </c>
      <c r="Y158" s="27" t="str">
        <f t="shared" si="30"/>
        <v/>
      </c>
      <c r="Z158" s="29" t="s">
        <v>1569</v>
      </c>
      <c r="AA158" s="29" t="s">
        <v>1576</v>
      </c>
      <c r="AB158" s="29" t="s">
        <v>1568</v>
      </c>
      <c r="AC158" s="29" t="s">
        <v>96</v>
      </c>
      <c r="AD158" s="29" t="s">
        <v>96</v>
      </c>
      <c r="AE158" s="23" t="str">
        <f t="shared" si="31"/>
        <v>急性期</v>
      </c>
      <c r="AF158" s="34">
        <v>1</v>
      </c>
      <c r="AG158" s="34">
        <v>1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5"/>
      <c r="AT158" s="35"/>
      <c r="AU158" s="35"/>
      <c r="AV158" s="34">
        <v>1</v>
      </c>
      <c r="AW158" s="35">
        <v>31</v>
      </c>
      <c r="AX158" s="35">
        <v>20</v>
      </c>
      <c r="AY158" s="36">
        <v>0</v>
      </c>
      <c r="AZ158" s="37" t="s">
        <v>96</v>
      </c>
      <c r="BA158" s="30" t="str">
        <f t="shared" si="32"/>
        <v/>
      </c>
      <c r="BB158" s="35"/>
      <c r="BC158" s="35"/>
      <c r="BD158" s="35">
        <v>0</v>
      </c>
      <c r="BE158" s="35"/>
      <c r="BF158" s="35"/>
      <c r="BG158" s="35">
        <v>0</v>
      </c>
      <c r="BH158" s="35"/>
      <c r="BI158" s="35"/>
      <c r="BJ158" s="35"/>
    </row>
    <row r="159" spans="2:62" outlineLevel="2">
      <c r="B159" s="17"/>
      <c r="C159" s="17"/>
      <c r="D159" s="17"/>
      <c r="E159" s="24"/>
      <c r="F159" s="24"/>
      <c r="G159" s="22"/>
      <c r="H159" s="64" t="s">
        <v>2245</v>
      </c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25"/>
      <c r="T159" s="26"/>
      <c r="U159" s="26"/>
      <c r="V159" s="26"/>
      <c r="W159" s="26"/>
      <c r="X159" s="26"/>
      <c r="Y159" s="27"/>
      <c r="Z159" s="29"/>
      <c r="AA159" s="29"/>
      <c r="AB159" s="29"/>
      <c r="AC159" s="29"/>
      <c r="AD159" s="29"/>
      <c r="AE159" s="23"/>
      <c r="AF159" s="34">
        <f t="shared" ref="AF159:AV159" si="34">SUBTOTAL(9,AF147:AF158)</f>
        <v>132</v>
      </c>
      <c r="AG159" s="34">
        <f t="shared" si="34"/>
        <v>122</v>
      </c>
      <c r="AH159" s="34">
        <f t="shared" si="34"/>
        <v>10</v>
      </c>
      <c r="AI159" s="34">
        <f t="shared" si="34"/>
        <v>5</v>
      </c>
      <c r="AJ159" s="34">
        <f t="shared" si="34"/>
        <v>25</v>
      </c>
      <c r="AK159" s="34">
        <f t="shared" si="34"/>
        <v>22</v>
      </c>
      <c r="AL159" s="34">
        <f t="shared" si="34"/>
        <v>3</v>
      </c>
      <c r="AM159" s="34">
        <f t="shared" si="34"/>
        <v>25</v>
      </c>
      <c r="AN159" s="34">
        <f t="shared" si="34"/>
        <v>22</v>
      </c>
      <c r="AO159" s="34">
        <f t="shared" si="34"/>
        <v>3</v>
      </c>
      <c r="AP159" s="34">
        <f t="shared" si="34"/>
        <v>0</v>
      </c>
      <c r="AQ159" s="34">
        <f t="shared" si="34"/>
        <v>0</v>
      </c>
      <c r="AR159" s="34">
        <f t="shared" si="34"/>
        <v>0</v>
      </c>
      <c r="AS159" s="35">
        <f t="shared" si="34"/>
        <v>131</v>
      </c>
      <c r="AT159" s="35">
        <f t="shared" si="34"/>
        <v>25</v>
      </c>
      <c r="AU159" s="35">
        <f t="shared" si="34"/>
        <v>0</v>
      </c>
      <c r="AV159" s="34">
        <f t="shared" si="34"/>
        <v>1</v>
      </c>
      <c r="AW159" s="35"/>
      <c r="AX159" s="35"/>
      <c r="AY159" s="36"/>
      <c r="AZ159" s="37"/>
      <c r="BA159" s="30"/>
      <c r="BB159" s="35"/>
      <c r="BC159" s="35"/>
      <c r="BD159" s="35"/>
      <c r="BE159" s="35"/>
      <c r="BF159" s="35"/>
      <c r="BG159" s="35"/>
      <c r="BH159" s="35"/>
      <c r="BI159" s="35"/>
      <c r="BJ159" s="35">
        <f>SUBTOTAL(9,BJ147:BJ158)</f>
        <v>38</v>
      </c>
    </row>
    <row r="160" spans="2:62" outlineLevel="1">
      <c r="B160" s="17"/>
      <c r="C160" s="17"/>
      <c r="D160" s="17"/>
      <c r="E160" s="24"/>
      <c r="F160" s="63" t="s">
        <v>2224</v>
      </c>
      <c r="G160" s="22"/>
      <c r="H160" s="22"/>
      <c r="I160" s="17"/>
      <c r="J160" s="19"/>
      <c r="K160" s="19"/>
      <c r="L160" s="19"/>
      <c r="M160" s="19"/>
      <c r="N160" s="19"/>
      <c r="O160" s="19"/>
      <c r="P160" s="19"/>
      <c r="Q160" s="19"/>
      <c r="R160" s="19"/>
      <c r="S160" s="25"/>
      <c r="T160" s="26"/>
      <c r="U160" s="26"/>
      <c r="V160" s="26"/>
      <c r="W160" s="26"/>
      <c r="X160" s="26"/>
      <c r="Y160" s="27"/>
      <c r="Z160" s="29"/>
      <c r="AA160" s="29"/>
      <c r="AB160" s="29"/>
      <c r="AC160" s="29"/>
      <c r="AD160" s="29"/>
      <c r="AE160" s="23"/>
      <c r="AF160" s="34">
        <f t="shared" ref="AF160:AV160" si="35">SUBTOTAL(9,AF8:AF158)</f>
        <v>1710</v>
      </c>
      <c r="AG160" s="34">
        <f t="shared" si="35"/>
        <v>1263</v>
      </c>
      <c r="AH160" s="34">
        <f t="shared" si="35"/>
        <v>415</v>
      </c>
      <c r="AI160" s="34">
        <f t="shared" si="35"/>
        <v>450</v>
      </c>
      <c r="AJ160" s="34">
        <f t="shared" si="35"/>
        <v>156</v>
      </c>
      <c r="AK160" s="34">
        <f t="shared" si="35"/>
        <v>107</v>
      </c>
      <c r="AL160" s="34">
        <f t="shared" si="35"/>
        <v>49</v>
      </c>
      <c r="AM160" s="34">
        <f t="shared" si="35"/>
        <v>154</v>
      </c>
      <c r="AN160" s="34">
        <f t="shared" si="35"/>
        <v>105</v>
      </c>
      <c r="AO160" s="34">
        <f t="shared" si="35"/>
        <v>49</v>
      </c>
      <c r="AP160" s="34">
        <f t="shared" si="35"/>
        <v>2</v>
      </c>
      <c r="AQ160" s="34">
        <f t="shared" si="35"/>
        <v>2</v>
      </c>
      <c r="AR160" s="34">
        <f t="shared" si="35"/>
        <v>0</v>
      </c>
      <c r="AS160" s="35">
        <f t="shared" si="35"/>
        <v>1352</v>
      </c>
      <c r="AT160" s="35">
        <f t="shared" si="35"/>
        <v>144</v>
      </c>
      <c r="AU160" s="35">
        <f t="shared" si="35"/>
        <v>2</v>
      </c>
      <c r="AV160" s="34">
        <f t="shared" si="35"/>
        <v>348</v>
      </c>
      <c r="AW160" s="35"/>
      <c r="AX160" s="35"/>
      <c r="AY160" s="36"/>
      <c r="AZ160" s="37"/>
      <c r="BA160" s="30"/>
      <c r="BB160" s="35"/>
      <c r="BC160" s="35"/>
      <c r="BD160" s="35"/>
      <c r="BE160" s="35"/>
      <c r="BF160" s="35"/>
      <c r="BG160" s="35"/>
      <c r="BH160" s="35"/>
      <c r="BI160" s="35"/>
      <c r="BJ160" s="35">
        <f>SUBTOTAL(9,BJ8:BJ158)</f>
        <v>806</v>
      </c>
    </row>
    <row r="161" spans="2:62" outlineLevel="3">
      <c r="B161" s="17">
        <v>24028020</v>
      </c>
      <c r="C161" s="17" t="s">
        <v>140</v>
      </c>
      <c r="D161" s="17" t="s">
        <v>92</v>
      </c>
      <c r="E161" s="22">
        <v>4002</v>
      </c>
      <c r="F161" s="22" t="s">
        <v>135</v>
      </c>
      <c r="G161" s="22">
        <v>40223</v>
      </c>
      <c r="H161" s="22" t="s">
        <v>141</v>
      </c>
      <c r="I161" s="17" t="s">
        <v>142</v>
      </c>
      <c r="J161" s="18" t="s">
        <v>1593</v>
      </c>
      <c r="K161" s="18" t="s">
        <v>1594</v>
      </c>
      <c r="L161" s="18" t="s">
        <v>1567</v>
      </c>
      <c r="M161" s="18" t="s">
        <v>1567</v>
      </c>
      <c r="N161" s="18" t="s">
        <v>1569</v>
      </c>
      <c r="O161" s="19" t="str">
        <f>IF(N161="","",VLOOKUP(N161,Sheet1!$B$3:$C$7,2,0))</f>
        <v>急性期</v>
      </c>
      <c r="P161" s="18" t="s">
        <v>1569</v>
      </c>
      <c r="Q161" s="19" t="str">
        <f>IF(P161="","",VLOOKUP(P161,Sheet1!$B$3:$C$7,2,0))</f>
        <v>急性期</v>
      </c>
      <c r="R161" s="18" t="s">
        <v>96</v>
      </c>
      <c r="S161" s="25" t="str">
        <f t="shared" si="24"/>
        <v/>
      </c>
      <c r="T161" s="26" t="str">
        <f t="shared" si="25"/>
        <v/>
      </c>
      <c r="U161" s="26" t="str">
        <f t="shared" si="26"/>
        <v>○</v>
      </c>
      <c r="V161" s="26" t="str">
        <f t="shared" si="27"/>
        <v/>
      </c>
      <c r="W161" s="26" t="str">
        <f t="shared" si="28"/>
        <v/>
      </c>
      <c r="X161" s="26" t="str">
        <f t="shared" si="29"/>
        <v/>
      </c>
      <c r="Y161" s="27" t="str">
        <f t="shared" si="30"/>
        <v/>
      </c>
      <c r="Z161" s="28" t="s">
        <v>143</v>
      </c>
      <c r="AA161" s="28" t="s">
        <v>96</v>
      </c>
      <c r="AB161" s="28" t="s">
        <v>96</v>
      </c>
      <c r="AC161" s="28" t="s">
        <v>96</v>
      </c>
      <c r="AD161" s="28"/>
      <c r="AE161" s="23" t="str">
        <f t="shared" si="31"/>
        <v>急性期</v>
      </c>
      <c r="AF161" s="34">
        <v>9</v>
      </c>
      <c r="AG161" s="34">
        <v>9</v>
      </c>
      <c r="AH161" s="34">
        <v>0</v>
      </c>
      <c r="AI161" s="34">
        <v>0</v>
      </c>
      <c r="AJ161" s="34">
        <v>5</v>
      </c>
      <c r="AK161" s="34">
        <v>5</v>
      </c>
      <c r="AL161" s="34">
        <v>0</v>
      </c>
      <c r="AM161" s="34">
        <v>5</v>
      </c>
      <c r="AN161" s="34">
        <v>5</v>
      </c>
      <c r="AO161" s="34">
        <v>0</v>
      </c>
      <c r="AP161" s="34">
        <v>0</v>
      </c>
      <c r="AQ161" s="34">
        <v>0</v>
      </c>
      <c r="AR161" s="34">
        <v>0</v>
      </c>
      <c r="AS161" s="35">
        <v>9</v>
      </c>
      <c r="AT161" s="35">
        <v>5</v>
      </c>
      <c r="AU161" s="34">
        <v>0</v>
      </c>
      <c r="AV161" s="34">
        <v>0</v>
      </c>
      <c r="AW161" s="35">
        <v>38</v>
      </c>
      <c r="AX161" s="35">
        <v>3</v>
      </c>
      <c r="AY161" s="36"/>
      <c r="AZ161" s="38" t="s">
        <v>1567</v>
      </c>
      <c r="BA161" s="30" t="str">
        <f t="shared" si="32"/>
        <v>○</v>
      </c>
      <c r="BB161" s="35">
        <v>3</v>
      </c>
      <c r="BC161" s="35">
        <v>0</v>
      </c>
      <c r="BD161" s="35">
        <v>0</v>
      </c>
      <c r="BE161" s="35">
        <v>0</v>
      </c>
      <c r="BF161" s="35">
        <v>0</v>
      </c>
      <c r="BG161" s="35">
        <v>3</v>
      </c>
      <c r="BH161" s="35">
        <v>3</v>
      </c>
      <c r="BI161" s="35">
        <v>0</v>
      </c>
      <c r="BJ161" s="35"/>
    </row>
    <row r="162" spans="2:62" outlineLevel="3">
      <c r="B162" s="17">
        <v>24028240</v>
      </c>
      <c r="C162" s="17" t="s">
        <v>440</v>
      </c>
      <c r="D162" s="17" t="s">
        <v>92</v>
      </c>
      <c r="E162" s="22">
        <v>4002</v>
      </c>
      <c r="F162" s="22" t="s">
        <v>135</v>
      </c>
      <c r="G162" s="22">
        <v>40223</v>
      </c>
      <c r="H162" s="22" t="s">
        <v>141</v>
      </c>
      <c r="I162" s="17" t="s">
        <v>441</v>
      </c>
      <c r="J162" s="18" t="s">
        <v>1595</v>
      </c>
      <c r="K162" s="18" t="s">
        <v>1596</v>
      </c>
      <c r="L162" s="18" t="s">
        <v>1567</v>
      </c>
      <c r="M162" s="18" t="s">
        <v>1567</v>
      </c>
      <c r="N162" s="18" t="s">
        <v>1568</v>
      </c>
      <c r="O162" s="19" t="str">
        <f>IF(N162="","",VLOOKUP(N162,Sheet1!$B$3:$C$7,2,0))</f>
        <v>慢性期</v>
      </c>
      <c r="P162" s="18" t="s">
        <v>1568</v>
      </c>
      <c r="Q162" s="19" t="str">
        <f>IF(P162="","",VLOOKUP(P162,Sheet1!$B$3:$C$7,2,0))</f>
        <v>慢性期</v>
      </c>
      <c r="R162" s="18" t="s">
        <v>1568</v>
      </c>
      <c r="S162" s="25" t="str">
        <f t="shared" si="24"/>
        <v>○</v>
      </c>
      <c r="T162" s="26" t="str">
        <f t="shared" si="25"/>
        <v>○</v>
      </c>
      <c r="U162" s="26" t="str">
        <f t="shared" si="26"/>
        <v/>
      </c>
      <c r="V162" s="26" t="str">
        <f t="shared" si="27"/>
        <v/>
      </c>
      <c r="W162" s="26" t="str">
        <f t="shared" si="28"/>
        <v>○</v>
      </c>
      <c r="X162" s="26" t="str">
        <f t="shared" si="29"/>
        <v/>
      </c>
      <c r="Y162" s="27" t="str">
        <f t="shared" si="30"/>
        <v/>
      </c>
      <c r="Z162" s="28" t="s">
        <v>1567</v>
      </c>
      <c r="AA162" s="28" t="s">
        <v>1569</v>
      </c>
      <c r="AB162" s="28" t="s">
        <v>1570</v>
      </c>
      <c r="AC162" s="28" t="s">
        <v>96</v>
      </c>
      <c r="AD162" s="28" t="s">
        <v>96</v>
      </c>
      <c r="AE162" s="23" t="str">
        <f t="shared" si="31"/>
        <v>慢性期</v>
      </c>
      <c r="AF162" s="34">
        <v>19</v>
      </c>
      <c r="AG162" s="34">
        <v>19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5">
        <v>19</v>
      </c>
      <c r="AT162" s="34">
        <v>0</v>
      </c>
      <c r="AU162" s="34">
        <v>0</v>
      </c>
      <c r="AV162" s="34">
        <v>0</v>
      </c>
      <c r="AW162" s="35">
        <v>44</v>
      </c>
      <c r="AX162" s="35"/>
      <c r="AY162" s="36"/>
      <c r="AZ162" s="38" t="s">
        <v>1569</v>
      </c>
      <c r="BA162" s="30" t="str">
        <f t="shared" si="32"/>
        <v/>
      </c>
      <c r="BB162" s="35">
        <v>0</v>
      </c>
      <c r="BC162" s="35">
        <v>0</v>
      </c>
      <c r="BD162" s="35">
        <v>0</v>
      </c>
      <c r="BE162" s="35">
        <v>0</v>
      </c>
      <c r="BF162" s="35">
        <v>0</v>
      </c>
      <c r="BG162" s="35">
        <v>0</v>
      </c>
      <c r="BH162" s="35">
        <v>0</v>
      </c>
      <c r="BI162" s="35">
        <v>0</v>
      </c>
      <c r="BJ162" s="35">
        <v>0</v>
      </c>
    </row>
    <row r="163" spans="2:62" outlineLevel="3">
      <c r="B163" s="17">
        <v>24028417</v>
      </c>
      <c r="C163" s="17" t="s">
        <v>631</v>
      </c>
      <c r="D163" s="17" t="s">
        <v>92</v>
      </c>
      <c r="E163" s="22">
        <v>4002</v>
      </c>
      <c r="F163" s="22" t="s">
        <v>135</v>
      </c>
      <c r="G163" s="22">
        <v>40223</v>
      </c>
      <c r="H163" s="22" t="s">
        <v>141</v>
      </c>
      <c r="I163" s="17" t="s">
        <v>632</v>
      </c>
      <c r="J163" s="19" t="s">
        <v>1597</v>
      </c>
      <c r="K163" s="19" t="s">
        <v>1598</v>
      </c>
      <c r="L163" s="19" t="s">
        <v>1567</v>
      </c>
      <c r="M163" s="19" t="s">
        <v>1567</v>
      </c>
      <c r="N163" s="19" t="s">
        <v>1569</v>
      </c>
      <c r="O163" s="19" t="str">
        <f>IF(N163="","",VLOOKUP(N163,Sheet1!$B$3:$C$7,2,0))</f>
        <v>急性期</v>
      </c>
      <c r="P163" s="19" t="s">
        <v>1569</v>
      </c>
      <c r="Q163" s="19" t="str">
        <f>IF(P163="","",VLOOKUP(P163,Sheet1!$B$3:$C$7,2,0))</f>
        <v>急性期</v>
      </c>
      <c r="R163" s="19" t="s">
        <v>96</v>
      </c>
      <c r="S163" s="25" t="str">
        <f t="shared" si="24"/>
        <v>○</v>
      </c>
      <c r="T163" s="26" t="str">
        <f t="shared" si="25"/>
        <v>○</v>
      </c>
      <c r="U163" s="26" t="str">
        <f t="shared" si="26"/>
        <v/>
      </c>
      <c r="V163" s="26" t="str">
        <f t="shared" si="27"/>
        <v/>
      </c>
      <c r="W163" s="26" t="str">
        <f t="shared" si="28"/>
        <v/>
      </c>
      <c r="X163" s="26" t="str">
        <f t="shared" si="29"/>
        <v/>
      </c>
      <c r="Y163" s="27" t="str">
        <f t="shared" si="30"/>
        <v/>
      </c>
      <c r="Z163" s="29" t="s">
        <v>1567</v>
      </c>
      <c r="AA163" s="29" t="s">
        <v>1569</v>
      </c>
      <c r="AB163" s="29" t="s">
        <v>96</v>
      </c>
      <c r="AC163" s="29" t="s">
        <v>96</v>
      </c>
      <c r="AD163" s="29" t="s">
        <v>96</v>
      </c>
      <c r="AE163" s="23" t="str">
        <f t="shared" si="31"/>
        <v>急性期</v>
      </c>
      <c r="AF163" s="34">
        <v>19</v>
      </c>
      <c r="AG163" s="34">
        <v>19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5">
        <v>19</v>
      </c>
      <c r="AT163" s="34">
        <v>0</v>
      </c>
      <c r="AU163" s="34">
        <v>0</v>
      </c>
      <c r="AV163" s="34">
        <v>0</v>
      </c>
      <c r="AW163" s="35">
        <v>213</v>
      </c>
      <c r="AX163" s="35"/>
      <c r="AY163" s="36"/>
      <c r="AZ163" s="37" t="s">
        <v>1569</v>
      </c>
      <c r="BA163" s="30" t="str">
        <f t="shared" si="32"/>
        <v/>
      </c>
      <c r="BB163" s="35">
        <v>0</v>
      </c>
      <c r="BC163" s="35">
        <v>0</v>
      </c>
      <c r="BD163" s="35">
        <v>0</v>
      </c>
      <c r="BE163" s="35"/>
      <c r="BF163" s="35"/>
      <c r="BG163" s="35">
        <v>0</v>
      </c>
      <c r="BH163" s="35"/>
      <c r="BI163" s="35"/>
      <c r="BJ163" s="35">
        <v>0</v>
      </c>
    </row>
    <row r="164" spans="2:62" outlineLevel="3">
      <c r="B164" s="17">
        <v>24028692</v>
      </c>
      <c r="C164" s="17" t="s">
        <v>973</v>
      </c>
      <c r="D164" s="17" t="s">
        <v>92</v>
      </c>
      <c r="E164" s="22">
        <v>4002</v>
      </c>
      <c r="F164" s="22" t="s">
        <v>135</v>
      </c>
      <c r="G164" s="22">
        <v>40223</v>
      </c>
      <c r="H164" s="22" t="s">
        <v>141</v>
      </c>
      <c r="I164" s="17" t="s">
        <v>974</v>
      </c>
      <c r="J164" s="18" t="s">
        <v>1599</v>
      </c>
      <c r="K164" s="18" t="s">
        <v>1600</v>
      </c>
      <c r="L164" s="18" t="s">
        <v>1567</v>
      </c>
      <c r="M164" s="18" t="s">
        <v>1567</v>
      </c>
      <c r="N164" s="18" t="s">
        <v>1569</v>
      </c>
      <c r="O164" s="19" t="str">
        <f>IF(N164="","",VLOOKUP(N164,Sheet1!$B$3:$C$7,2,0))</f>
        <v>急性期</v>
      </c>
      <c r="P164" s="18" t="s">
        <v>1569</v>
      </c>
      <c r="Q164" s="19" t="str">
        <f>IF(P164="","",VLOOKUP(P164,Sheet1!$B$3:$C$7,2,0))</f>
        <v>急性期</v>
      </c>
      <c r="R164" s="18" t="s">
        <v>1569</v>
      </c>
      <c r="S164" s="25" t="str">
        <f t="shared" si="24"/>
        <v>○</v>
      </c>
      <c r="T164" s="26" t="str">
        <f t="shared" si="25"/>
        <v>○</v>
      </c>
      <c r="U164" s="26" t="str">
        <f t="shared" si="26"/>
        <v>○</v>
      </c>
      <c r="V164" s="26" t="str">
        <f t="shared" si="27"/>
        <v/>
      </c>
      <c r="W164" s="26" t="str">
        <f t="shared" si="28"/>
        <v/>
      </c>
      <c r="X164" s="26" t="str">
        <f t="shared" si="29"/>
        <v/>
      </c>
      <c r="Y164" s="27" t="str">
        <f t="shared" si="30"/>
        <v/>
      </c>
      <c r="Z164" s="28" t="s">
        <v>1567</v>
      </c>
      <c r="AA164" s="28" t="s">
        <v>1569</v>
      </c>
      <c r="AB164" s="28" t="s">
        <v>1576</v>
      </c>
      <c r="AC164" s="28" t="s">
        <v>96</v>
      </c>
      <c r="AD164" s="28" t="s">
        <v>96</v>
      </c>
      <c r="AE164" s="23" t="str">
        <f t="shared" si="31"/>
        <v>急性期</v>
      </c>
      <c r="AF164" s="34">
        <v>19</v>
      </c>
      <c r="AG164" s="34">
        <v>19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5">
        <v>19</v>
      </c>
      <c r="AT164" s="34">
        <v>0</v>
      </c>
      <c r="AU164" s="34">
        <v>0</v>
      </c>
      <c r="AV164" s="34">
        <v>0</v>
      </c>
      <c r="AW164" s="35">
        <v>203</v>
      </c>
      <c r="AX164" s="35">
        <v>123</v>
      </c>
      <c r="AY164" s="36">
        <v>4.4000000000000004</v>
      </c>
      <c r="AZ164" s="38" t="s">
        <v>1569</v>
      </c>
      <c r="BA164" s="30" t="str">
        <f t="shared" si="32"/>
        <v/>
      </c>
      <c r="BB164" s="35">
        <v>0</v>
      </c>
      <c r="BC164" s="35">
        <v>0</v>
      </c>
      <c r="BD164" s="35">
        <v>0</v>
      </c>
      <c r="BE164" s="35">
        <v>0</v>
      </c>
      <c r="BF164" s="35">
        <v>0</v>
      </c>
      <c r="BG164" s="35">
        <v>0</v>
      </c>
      <c r="BH164" s="35">
        <v>0</v>
      </c>
      <c r="BI164" s="35">
        <v>0</v>
      </c>
      <c r="BJ164" s="35">
        <v>0</v>
      </c>
    </row>
    <row r="165" spans="2:62" outlineLevel="3">
      <c r="B165" s="17">
        <v>24028929</v>
      </c>
      <c r="C165" s="17" t="s">
        <v>1276</v>
      </c>
      <c r="D165" s="17" t="s">
        <v>92</v>
      </c>
      <c r="E165" s="22">
        <v>4002</v>
      </c>
      <c r="F165" s="22" t="s">
        <v>135</v>
      </c>
      <c r="G165" s="22">
        <v>40223</v>
      </c>
      <c r="H165" s="22" t="s">
        <v>141</v>
      </c>
      <c r="I165" s="17" t="s">
        <v>1277</v>
      </c>
      <c r="J165" s="18" t="s">
        <v>1601</v>
      </c>
      <c r="K165" s="18" t="s">
        <v>1602</v>
      </c>
      <c r="L165" s="18" t="s">
        <v>1567</v>
      </c>
      <c r="M165" s="18" t="s">
        <v>1567</v>
      </c>
      <c r="N165" s="18" t="s">
        <v>1569</v>
      </c>
      <c r="O165" s="19" t="str">
        <f>IF(N165="","",VLOOKUP(N165,Sheet1!$B$3:$C$7,2,0))</f>
        <v>急性期</v>
      </c>
      <c r="P165" s="18" t="s">
        <v>1569</v>
      </c>
      <c r="Q165" s="19" t="str">
        <f>IF(P165="","",VLOOKUP(P165,Sheet1!$B$3:$C$7,2,0))</f>
        <v>急性期</v>
      </c>
      <c r="R165" s="18" t="s">
        <v>1569</v>
      </c>
      <c r="S165" s="25" t="str">
        <f t="shared" si="24"/>
        <v>○</v>
      </c>
      <c r="T165" s="26" t="str">
        <f t="shared" si="25"/>
        <v/>
      </c>
      <c r="U165" s="26" t="str">
        <f t="shared" si="26"/>
        <v>○</v>
      </c>
      <c r="V165" s="26" t="str">
        <f t="shared" si="27"/>
        <v>○</v>
      </c>
      <c r="W165" s="26" t="str">
        <f t="shared" si="28"/>
        <v>○</v>
      </c>
      <c r="X165" s="26" t="str">
        <f t="shared" si="29"/>
        <v/>
      </c>
      <c r="Y165" s="27" t="str">
        <f t="shared" si="30"/>
        <v/>
      </c>
      <c r="Z165" s="28" t="s">
        <v>1567</v>
      </c>
      <c r="AA165" s="28" t="s">
        <v>1576</v>
      </c>
      <c r="AB165" s="28" t="s">
        <v>1568</v>
      </c>
      <c r="AC165" s="28" t="s">
        <v>1570</v>
      </c>
      <c r="AD165" s="28" t="s">
        <v>96</v>
      </c>
      <c r="AE165" s="23" t="str">
        <f t="shared" si="31"/>
        <v>急性期</v>
      </c>
      <c r="AF165" s="34">
        <v>17</v>
      </c>
      <c r="AG165" s="34">
        <v>17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5">
        <v>17</v>
      </c>
      <c r="AT165" s="35">
        <v>0</v>
      </c>
      <c r="AU165" s="35">
        <v>0</v>
      </c>
      <c r="AV165" s="34">
        <v>0</v>
      </c>
      <c r="AW165" s="35">
        <v>208</v>
      </c>
      <c r="AX165" s="35">
        <v>0</v>
      </c>
      <c r="AY165" s="36">
        <v>0</v>
      </c>
      <c r="AZ165" s="38" t="s">
        <v>96</v>
      </c>
      <c r="BA165" s="30" t="str">
        <f t="shared" si="32"/>
        <v/>
      </c>
      <c r="BB165" s="35">
        <v>0</v>
      </c>
      <c r="BC165" s="35">
        <v>0</v>
      </c>
      <c r="BD165" s="35">
        <v>0</v>
      </c>
      <c r="BE165" s="35">
        <v>0</v>
      </c>
      <c r="BF165" s="35">
        <v>0</v>
      </c>
      <c r="BG165" s="35">
        <v>0</v>
      </c>
      <c r="BH165" s="35">
        <v>0</v>
      </c>
      <c r="BI165" s="35">
        <v>0</v>
      </c>
      <c r="BJ165" s="35">
        <v>0</v>
      </c>
    </row>
    <row r="166" spans="2:62" outlineLevel="2">
      <c r="B166" s="17"/>
      <c r="C166" s="17"/>
      <c r="D166" s="17"/>
      <c r="E166" s="22"/>
      <c r="F166" s="22"/>
      <c r="G166" s="22"/>
      <c r="H166" s="64" t="s">
        <v>2246</v>
      </c>
      <c r="I166" s="17"/>
      <c r="J166" s="18"/>
      <c r="K166" s="18"/>
      <c r="L166" s="18"/>
      <c r="M166" s="18"/>
      <c r="N166" s="18"/>
      <c r="O166" s="19"/>
      <c r="P166" s="18"/>
      <c r="Q166" s="19"/>
      <c r="R166" s="18"/>
      <c r="S166" s="25"/>
      <c r="T166" s="26"/>
      <c r="U166" s="26"/>
      <c r="V166" s="26"/>
      <c r="W166" s="26"/>
      <c r="X166" s="26"/>
      <c r="Y166" s="27"/>
      <c r="Z166" s="28"/>
      <c r="AA166" s="28"/>
      <c r="AB166" s="28"/>
      <c r="AC166" s="28"/>
      <c r="AD166" s="28"/>
      <c r="AE166" s="23"/>
      <c r="AF166" s="34">
        <f t="shared" ref="AF166:AV166" si="36">SUBTOTAL(9,AF161:AF165)</f>
        <v>83</v>
      </c>
      <c r="AG166" s="34">
        <f t="shared" si="36"/>
        <v>83</v>
      </c>
      <c r="AH166" s="34">
        <f t="shared" si="36"/>
        <v>0</v>
      </c>
      <c r="AI166" s="34">
        <f t="shared" si="36"/>
        <v>0</v>
      </c>
      <c r="AJ166" s="34">
        <f t="shared" si="36"/>
        <v>5</v>
      </c>
      <c r="AK166" s="34">
        <f t="shared" si="36"/>
        <v>5</v>
      </c>
      <c r="AL166" s="34">
        <f t="shared" si="36"/>
        <v>0</v>
      </c>
      <c r="AM166" s="34">
        <f t="shared" si="36"/>
        <v>5</v>
      </c>
      <c r="AN166" s="34">
        <f t="shared" si="36"/>
        <v>5</v>
      </c>
      <c r="AO166" s="34">
        <f t="shared" si="36"/>
        <v>0</v>
      </c>
      <c r="AP166" s="34">
        <f t="shared" si="36"/>
        <v>0</v>
      </c>
      <c r="AQ166" s="34">
        <f t="shared" si="36"/>
        <v>0</v>
      </c>
      <c r="AR166" s="34">
        <f t="shared" si="36"/>
        <v>0</v>
      </c>
      <c r="AS166" s="35">
        <f t="shared" si="36"/>
        <v>83</v>
      </c>
      <c r="AT166" s="35">
        <f t="shared" si="36"/>
        <v>5</v>
      </c>
      <c r="AU166" s="35">
        <f t="shared" si="36"/>
        <v>0</v>
      </c>
      <c r="AV166" s="34">
        <f t="shared" si="36"/>
        <v>0</v>
      </c>
      <c r="AW166" s="35"/>
      <c r="AX166" s="35"/>
      <c r="AY166" s="36"/>
      <c r="AZ166" s="38"/>
      <c r="BA166" s="30"/>
      <c r="BB166" s="35"/>
      <c r="BC166" s="35"/>
      <c r="BD166" s="35"/>
      <c r="BE166" s="35"/>
      <c r="BF166" s="35"/>
      <c r="BG166" s="35"/>
      <c r="BH166" s="35"/>
      <c r="BI166" s="35"/>
      <c r="BJ166" s="35">
        <f>SUBTOTAL(9,BJ161:BJ165)</f>
        <v>0</v>
      </c>
    </row>
    <row r="167" spans="2:62" outlineLevel="3">
      <c r="B167" s="17">
        <v>24028703</v>
      </c>
      <c r="C167" s="17" t="s">
        <v>987</v>
      </c>
      <c r="D167" s="17" t="s">
        <v>92</v>
      </c>
      <c r="E167" s="22">
        <v>4002</v>
      </c>
      <c r="F167" s="22" t="s">
        <v>135</v>
      </c>
      <c r="G167" s="22">
        <v>40341</v>
      </c>
      <c r="H167" s="22" t="s">
        <v>988</v>
      </c>
      <c r="I167" s="17" t="s">
        <v>989</v>
      </c>
      <c r="J167" s="18" t="s">
        <v>990</v>
      </c>
      <c r="K167" s="18" t="s">
        <v>991</v>
      </c>
      <c r="L167" s="18" t="s">
        <v>97</v>
      </c>
      <c r="M167" s="18" t="s">
        <v>97</v>
      </c>
      <c r="N167" s="18" t="s">
        <v>98</v>
      </c>
      <c r="O167" s="19" t="str">
        <f>IF(N167="","",VLOOKUP(N167,Sheet1!$B$3:$C$7,2,0))</f>
        <v>急性期</v>
      </c>
      <c r="P167" s="18" t="s">
        <v>98</v>
      </c>
      <c r="Q167" s="19" t="str">
        <f>IF(P167="","",VLOOKUP(P167,Sheet1!$B$3:$C$7,2,0))</f>
        <v>急性期</v>
      </c>
      <c r="R167" s="18" t="s">
        <v>96</v>
      </c>
      <c r="S167" s="25" t="str">
        <f t="shared" si="24"/>
        <v/>
      </c>
      <c r="T167" s="26" t="str">
        <f t="shared" si="25"/>
        <v>○</v>
      </c>
      <c r="U167" s="26" t="str">
        <f t="shared" si="26"/>
        <v/>
      </c>
      <c r="V167" s="26" t="str">
        <f t="shared" si="27"/>
        <v/>
      </c>
      <c r="W167" s="26" t="str">
        <f t="shared" si="28"/>
        <v/>
      </c>
      <c r="X167" s="26" t="str">
        <f t="shared" si="29"/>
        <v/>
      </c>
      <c r="Y167" s="27" t="str">
        <f t="shared" si="30"/>
        <v/>
      </c>
      <c r="Z167" s="28" t="s">
        <v>98</v>
      </c>
      <c r="AA167" s="28" t="s">
        <v>96</v>
      </c>
      <c r="AB167" s="28" t="s">
        <v>96</v>
      </c>
      <c r="AC167" s="28" t="s">
        <v>96</v>
      </c>
      <c r="AD167" s="28" t="s">
        <v>96</v>
      </c>
      <c r="AE167" s="23" t="str">
        <f t="shared" si="31"/>
        <v>急性期</v>
      </c>
      <c r="AF167" s="34">
        <v>11</v>
      </c>
      <c r="AG167" s="34">
        <v>11</v>
      </c>
      <c r="AH167" s="34">
        <v>0</v>
      </c>
      <c r="AI167" s="34">
        <v>11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5">
        <v>11</v>
      </c>
      <c r="AT167" s="35">
        <v>0</v>
      </c>
      <c r="AU167" s="35">
        <v>0</v>
      </c>
      <c r="AV167" s="34">
        <v>0</v>
      </c>
      <c r="AW167" s="35">
        <v>319</v>
      </c>
      <c r="AX167" s="35">
        <v>0</v>
      </c>
      <c r="AY167" s="36">
        <v>0</v>
      </c>
      <c r="AZ167" s="38" t="s">
        <v>98</v>
      </c>
      <c r="BA167" s="30" t="str">
        <f t="shared" si="32"/>
        <v/>
      </c>
      <c r="BB167" s="35">
        <v>0</v>
      </c>
      <c r="BC167" s="35">
        <v>0</v>
      </c>
      <c r="BD167" s="35">
        <v>0</v>
      </c>
      <c r="BE167" s="35">
        <v>0</v>
      </c>
      <c r="BF167" s="35">
        <v>0</v>
      </c>
      <c r="BG167" s="35">
        <v>0</v>
      </c>
      <c r="BH167" s="35">
        <v>0</v>
      </c>
      <c r="BI167" s="35">
        <v>0</v>
      </c>
      <c r="BJ167" s="35">
        <v>156</v>
      </c>
    </row>
    <row r="168" spans="2:62" outlineLevel="2">
      <c r="B168" s="17"/>
      <c r="C168" s="17"/>
      <c r="D168" s="17"/>
      <c r="E168" s="22"/>
      <c r="F168" s="22"/>
      <c r="G168" s="22"/>
      <c r="H168" s="64" t="s">
        <v>2247</v>
      </c>
      <c r="I168" s="17"/>
      <c r="J168" s="18"/>
      <c r="K168" s="18"/>
      <c r="L168" s="18"/>
      <c r="M168" s="18"/>
      <c r="N168" s="18"/>
      <c r="O168" s="19"/>
      <c r="P168" s="18"/>
      <c r="Q168" s="19"/>
      <c r="R168" s="18"/>
      <c r="S168" s="25"/>
      <c r="T168" s="26"/>
      <c r="U168" s="26"/>
      <c r="V168" s="26"/>
      <c r="W168" s="26"/>
      <c r="X168" s="26"/>
      <c r="Y168" s="27"/>
      <c r="Z168" s="28"/>
      <c r="AA168" s="28"/>
      <c r="AB168" s="28"/>
      <c r="AC168" s="28"/>
      <c r="AD168" s="28"/>
      <c r="AE168" s="23"/>
      <c r="AF168" s="34">
        <f t="shared" ref="AF168:AV168" si="37">SUBTOTAL(9,AF167:AF167)</f>
        <v>11</v>
      </c>
      <c r="AG168" s="34">
        <f t="shared" si="37"/>
        <v>11</v>
      </c>
      <c r="AH168" s="34">
        <f t="shared" si="37"/>
        <v>0</v>
      </c>
      <c r="AI168" s="34">
        <f t="shared" si="37"/>
        <v>11</v>
      </c>
      <c r="AJ168" s="34">
        <f t="shared" si="37"/>
        <v>0</v>
      </c>
      <c r="AK168" s="34">
        <f t="shared" si="37"/>
        <v>0</v>
      </c>
      <c r="AL168" s="34">
        <f t="shared" si="37"/>
        <v>0</v>
      </c>
      <c r="AM168" s="34">
        <f t="shared" si="37"/>
        <v>0</v>
      </c>
      <c r="AN168" s="34">
        <f t="shared" si="37"/>
        <v>0</v>
      </c>
      <c r="AO168" s="34">
        <f t="shared" si="37"/>
        <v>0</v>
      </c>
      <c r="AP168" s="34">
        <f t="shared" si="37"/>
        <v>0</v>
      </c>
      <c r="AQ168" s="34">
        <f t="shared" si="37"/>
        <v>0</v>
      </c>
      <c r="AR168" s="34">
        <f t="shared" si="37"/>
        <v>0</v>
      </c>
      <c r="AS168" s="35">
        <f t="shared" si="37"/>
        <v>11</v>
      </c>
      <c r="AT168" s="35">
        <f t="shared" si="37"/>
        <v>0</v>
      </c>
      <c r="AU168" s="35">
        <f t="shared" si="37"/>
        <v>0</v>
      </c>
      <c r="AV168" s="34">
        <f t="shared" si="37"/>
        <v>0</v>
      </c>
      <c r="AW168" s="35"/>
      <c r="AX168" s="35"/>
      <c r="AY168" s="36"/>
      <c r="AZ168" s="38"/>
      <c r="BA168" s="30"/>
      <c r="BB168" s="35"/>
      <c r="BC168" s="35"/>
      <c r="BD168" s="35"/>
      <c r="BE168" s="35"/>
      <c r="BF168" s="35"/>
      <c r="BG168" s="35"/>
      <c r="BH168" s="35"/>
      <c r="BI168" s="35"/>
      <c r="BJ168" s="35">
        <f>SUBTOTAL(9,BJ167:BJ167)</f>
        <v>156</v>
      </c>
    </row>
    <row r="169" spans="2:62" outlineLevel="3">
      <c r="B169" s="17">
        <v>24028717</v>
      </c>
      <c r="C169" s="17" t="s">
        <v>1008</v>
      </c>
      <c r="D169" s="17" t="s">
        <v>92</v>
      </c>
      <c r="E169" s="22">
        <v>4002</v>
      </c>
      <c r="F169" s="22" t="s">
        <v>135</v>
      </c>
      <c r="G169" s="22">
        <v>40342</v>
      </c>
      <c r="H169" s="22" t="s">
        <v>1009</v>
      </c>
      <c r="I169" s="17" t="s">
        <v>1010</v>
      </c>
      <c r="J169" s="18" t="s">
        <v>1011</v>
      </c>
      <c r="K169" s="18" t="s">
        <v>1012</v>
      </c>
      <c r="L169" s="18" t="s">
        <v>165</v>
      </c>
      <c r="M169" s="18" t="s">
        <v>165</v>
      </c>
      <c r="N169" s="18" t="s">
        <v>166</v>
      </c>
      <c r="O169" s="19" t="str">
        <f>IF(N169="","",VLOOKUP(N169,Sheet1!$B$3:$C$7,2,0))</f>
        <v>急性期</v>
      </c>
      <c r="P169" s="18" t="s">
        <v>166</v>
      </c>
      <c r="Q169" s="19" t="str">
        <f>IF(P169="","",VLOOKUP(P169,Sheet1!$B$3:$C$7,2,0))</f>
        <v>急性期</v>
      </c>
      <c r="R169" s="18" t="s">
        <v>166</v>
      </c>
      <c r="S169" s="25" t="str">
        <f t="shared" si="24"/>
        <v/>
      </c>
      <c r="T169" s="26" t="str">
        <f t="shared" si="25"/>
        <v/>
      </c>
      <c r="U169" s="26" t="str">
        <f t="shared" si="26"/>
        <v>○</v>
      </c>
      <c r="V169" s="26" t="str">
        <f t="shared" si="27"/>
        <v/>
      </c>
      <c r="W169" s="26" t="str">
        <f t="shared" si="28"/>
        <v/>
      </c>
      <c r="X169" s="26" t="str">
        <f t="shared" si="29"/>
        <v/>
      </c>
      <c r="Y169" s="27" t="str">
        <f t="shared" si="30"/>
        <v/>
      </c>
      <c r="Z169" s="28" t="s">
        <v>143</v>
      </c>
      <c r="AA169" s="28" t="s">
        <v>96</v>
      </c>
      <c r="AB169" s="28" t="s">
        <v>96</v>
      </c>
      <c r="AC169" s="28" t="s">
        <v>96</v>
      </c>
      <c r="AD169" s="28" t="s">
        <v>96</v>
      </c>
      <c r="AE169" s="23" t="str">
        <f t="shared" si="31"/>
        <v>急性期</v>
      </c>
      <c r="AF169" s="34">
        <v>8</v>
      </c>
      <c r="AG169" s="34">
        <v>8</v>
      </c>
      <c r="AH169" s="34">
        <v>0</v>
      </c>
      <c r="AI169" s="34">
        <v>8</v>
      </c>
      <c r="AJ169" s="34">
        <v>0</v>
      </c>
      <c r="AK169" s="34">
        <v>0</v>
      </c>
      <c r="AL169" s="34">
        <v>0</v>
      </c>
      <c r="AM169" s="34">
        <v>0</v>
      </c>
      <c r="AN169" s="34">
        <v>0</v>
      </c>
      <c r="AO169" s="34">
        <v>0</v>
      </c>
      <c r="AP169" s="34">
        <v>0</v>
      </c>
      <c r="AQ169" s="34">
        <v>0</v>
      </c>
      <c r="AR169" s="34">
        <v>0</v>
      </c>
      <c r="AS169" s="35">
        <v>8</v>
      </c>
      <c r="AT169" s="34">
        <v>0</v>
      </c>
      <c r="AU169" s="34">
        <v>0</v>
      </c>
      <c r="AV169" s="34">
        <v>0</v>
      </c>
      <c r="AW169" s="35">
        <v>204</v>
      </c>
      <c r="AX169" s="35"/>
      <c r="AY169" s="36"/>
      <c r="AZ169" s="38" t="s">
        <v>166</v>
      </c>
      <c r="BA169" s="30" t="str">
        <f t="shared" si="32"/>
        <v/>
      </c>
      <c r="BB169" s="35">
        <v>0</v>
      </c>
      <c r="BC169" s="35">
        <v>0</v>
      </c>
      <c r="BD169" s="35">
        <v>0</v>
      </c>
      <c r="BE169" s="35">
        <v>0</v>
      </c>
      <c r="BF169" s="35">
        <v>0</v>
      </c>
      <c r="BG169" s="35">
        <v>0</v>
      </c>
      <c r="BH169" s="35">
        <v>0</v>
      </c>
      <c r="BI169" s="35">
        <v>0</v>
      </c>
      <c r="BJ169" s="35">
        <v>12</v>
      </c>
    </row>
    <row r="170" spans="2:62" outlineLevel="2">
      <c r="B170" s="17"/>
      <c r="C170" s="17"/>
      <c r="D170" s="17"/>
      <c r="E170" s="22"/>
      <c r="F170" s="22"/>
      <c r="G170" s="22"/>
      <c r="H170" s="64" t="s">
        <v>2248</v>
      </c>
      <c r="I170" s="17"/>
      <c r="J170" s="18"/>
      <c r="K170" s="18"/>
      <c r="L170" s="18"/>
      <c r="M170" s="18"/>
      <c r="N170" s="18"/>
      <c r="O170" s="19"/>
      <c r="P170" s="18"/>
      <c r="Q170" s="19"/>
      <c r="R170" s="18"/>
      <c r="S170" s="25"/>
      <c r="T170" s="26"/>
      <c r="U170" s="26"/>
      <c r="V170" s="26"/>
      <c r="W170" s="26"/>
      <c r="X170" s="26"/>
      <c r="Y170" s="27"/>
      <c r="Z170" s="28"/>
      <c r="AA170" s="28"/>
      <c r="AB170" s="28"/>
      <c r="AC170" s="28"/>
      <c r="AD170" s="28"/>
      <c r="AE170" s="23"/>
      <c r="AF170" s="34">
        <f t="shared" ref="AF170:AV170" si="38">SUBTOTAL(9,AF169:AF169)</f>
        <v>8</v>
      </c>
      <c r="AG170" s="34">
        <f t="shared" si="38"/>
        <v>8</v>
      </c>
      <c r="AH170" s="34">
        <f t="shared" si="38"/>
        <v>0</v>
      </c>
      <c r="AI170" s="34">
        <f t="shared" si="38"/>
        <v>8</v>
      </c>
      <c r="AJ170" s="34">
        <f t="shared" si="38"/>
        <v>0</v>
      </c>
      <c r="AK170" s="34">
        <f t="shared" si="38"/>
        <v>0</v>
      </c>
      <c r="AL170" s="34">
        <f t="shared" si="38"/>
        <v>0</v>
      </c>
      <c r="AM170" s="34">
        <f t="shared" si="38"/>
        <v>0</v>
      </c>
      <c r="AN170" s="34">
        <f t="shared" si="38"/>
        <v>0</v>
      </c>
      <c r="AO170" s="34">
        <f t="shared" si="38"/>
        <v>0</v>
      </c>
      <c r="AP170" s="34">
        <f t="shared" si="38"/>
        <v>0</v>
      </c>
      <c r="AQ170" s="34">
        <f t="shared" si="38"/>
        <v>0</v>
      </c>
      <c r="AR170" s="34">
        <f t="shared" si="38"/>
        <v>0</v>
      </c>
      <c r="AS170" s="35">
        <f t="shared" si="38"/>
        <v>8</v>
      </c>
      <c r="AT170" s="34">
        <f t="shared" si="38"/>
        <v>0</v>
      </c>
      <c r="AU170" s="34">
        <f t="shared" si="38"/>
        <v>0</v>
      </c>
      <c r="AV170" s="34">
        <f t="shared" si="38"/>
        <v>0</v>
      </c>
      <c r="AW170" s="35"/>
      <c r="AX170" s="35"/>
      <c r="AY170" s="36"/>
      <c r="AZ170" s="38"/>
      <c r="BA170" s="30"/>
      <c r="BB170" s="35"/>
      <c r="BC170" s="35"/>
      <c r="BD170" s="35"/>
      <c r="BE170" s="35"/>
      <c r="BF170" s="35"/>
      <c r="BG170" s="35"/>
      <c r="BH170" s="35"/>
      <c r="BI170" s="35"/>
      <c r="BJ170" s="35">
        <f>SUBTOTAL(9,BJ169:BJ169)</f>
        <v>12</v>
      </c>
    </row>
    <row r="171" spans="2:62" outlineLevel="3">
      <c r="B171" s="17">
        <v>24028018</v>
      </c>
      <c r="C171" s="17" t="s">
        <v>134</v>
      </c>
      <c r="D171" s="17" t="s">
        <v>92</v>
      </c>
      <c r="E171" s="22">
        <v>4002</v>
      </c>
      <c r="F171" s="22" t="s">
        <v>135</v>
      </c>
      <c r="G171" s="22">
        <v>40343</v>
      </c>
      <c r="H171" s="22" t="s">
        <v>136</v>
      </c>
      <c r="I171" s="17" t="s">
        <v>137</v>
      </c>
      <c r="J171" s="18" t="s">
        <v>138</v>
      </c>
      <c r="K171" s="18" t="s">
        <v>139</v>
      </c>
      <c r="L171" s="18" t="s">
        <v>97</v>
      </c>
      <c r="M171" s="18" t="s">
        <v>97</v>
      </c>
      <c r="N171" s="18" t="s">
        <v>98</v>
      </c>
      <c r="O171" s="19" t="str">
        <f>IF(N171="","",VLOOKUP(N171,Sheet1!$B$3:$C$7,2,0))</f>
        <v>急性期</v>
      </c>
      <c r="P171" s="18" t="s">
        <v>98</v>
      </c>
      <c r="Q171" s="19" t="str">
        <f>IF(P171="","",VLOOKUP(P171,Sheet1!$B$3:$C$7,2,0))</f>
        <v>急性期</v>
      </c>
      <c r="R171" s="18" t="s">
        <v>98</v>
      </c>
      <c r="S171" s="25" t="str">
        <f t="shared" si="24"/>
        <v/>
      </c>
      <c r="T171" s="26" t="str">
        <f t="shared" si="25"/>
        <v/>
      </c>
      <c r="U171" s="26" t="str">
        <f t="shared" si="26"/>
        <v/>
      </c>
      <c r="V171" s="26" t="str">
        <f t="shared" si="27"/>
        <v/>
      </c>
      <c r="W171" s="26" t="str">
        <f t="shared" si="28"/>
        <v/>
      </c>
      <c r="X171" s="26" t="str">
        <f t="shared" si="29"/>
        <v/>
      </c>
      <c r="Y171" s="27" t="str">
        <f t="shared" si="30"/>
        <v>○</v>
      </c>
      <c r="Z171" s="28" t="s">
        <v>110</v>
      </c>
      <c r="AA171" s="28" t="s">
        <v>96</v>
      </c>
      <c r="AB171" s="28" t="s">
        <v>96</v>
      </c>
      <c r="AC171" s="28" t="s">
        <v>96</v>
      </c>
      <c r="AD171" s="28" t="s">
        <v>96</v>
      </c>
      <c r="AE171" s="23" t="str">
        <f t="shared" si="31"/>
        <v>急性期</v>
      </c>
      <c r="AF171" s="34">
        <v>14</v>
      </c>
      <c r="AG171" s="34">
        <v>14</v>
      </c>
      <c r="AH171" s="34">
        <v>0</v>
      </c>
      <c r="AI171" s="34">
        <v>0</v>
      </c>
      <c r="AJ171" s="34">
        <v>0</v>
      </c>
      <c r="AK171" s="34">
        <v>0</v>
      </c>
      <c r="AL171" s="34">
        <v>0</v>
      </c>
      <c r="AM171" s="34">
        <v>0</v>
      </c>
      <c r="AN171" s="34">
        <v>0</v>
      </c>
      <c r="AO171" s="34">
        <v>0</v>
      </c>
      <c r="AP171" s="34">
        <v>0</v>
      </c>
      <c r="AQ171" s="34">
        <v>0</v>
      </c>
      <c r="AR171" s="34">
        <v>0</v>
      </c>
      <c r="AS171" s="35">
        <v>14</v>
      </c>
      <c r="AT171" s="35">
        <v>0</v>
      </c>
      <c r="AU171" s="35">
        <v>0</v>
      </c>
      <c r="AV171" s="34">
        <v>0</v>
      </c>
      <c r="AW171" s="35">
        <v>278</v>
      </c>
      <c r="AX171" s="35">
        <v>240</v>
      </c>
      <c r="AY171" s="36"/>
      <c r="AZ171" s="38" t="s">
        <v>98</v>
      </c>
      <c r="BA171" s="30" t="str">
        <f t="shared" si="32"/>
        <v/>
      </c>
      <c r="BB171" s="35">
        <v>0</v>
      </c>
      <c r="BC171" s="35">
        <v>0</v>
      </c>
      <c r="BD171" s="35">
        <v>0</v>
      </c>
      <c r="BE171" s="35">
        <v>0</v>
      </c>
      <c r="BF171" s="35">
        <v>0</v>
      </c>
      <c r="BG171" s="35">
        <v>0</v>
      </c>
      <c r="BH171" s="35">
        <v>0</v>
      </c>
      <c r="BI171" s="35">
        <v>0</v>
      </c>
      <c r="BJ171" s="35">
        <v>2</v>
      </c>
    </row>
    <row r="172" spans="2:62" outlineLevel="3">
      <c r="B172" s="17">
        <v>24028695</v>
      </c>
      <c r="C172" s="17" t="s">
        <v>977</v>
      </c>
      <c r="D172" s="17" t="s">
        <v>92</v>
      </c>
      <c r="E172" s="22">
        <v>4002</v>
      </c>
      <c r="F172" s="22" t="s">
        <v>135</v>
      </c>
      <c r="G172" s="22">
        <v>40343</v>
      </c>
      <c r="H172" s="22" t="s">
        <v>136</v>
      </c>
      <c r="I172" s="17" t="s">
        <v>978</v>
      </c>
      <c r="J172" s="18" t="s">
        <v>979</v>
      </c>
      <c r="K172" s="18" t="s">
        <v>980</v>
      </c>
      <c r="L172" s="18" t="s">
        <v>97</v>
      </c>
      <c r="M172" s="18" t="s">
        <v>97</v>
      </c>
      <c r="N172" s="18" t="s">
        <v>98</v>
      </c>
      <c r="O172" s="19" t="str">
        <f>IF(N172="","",VLOOKUP(N172,Sheet1!$B$3:$C$7,2,0))</f>
        <v>急性期</v>
      </c>
      <c r="P172" s="18" t="s">
        <v>98</v>
      </c>
      <c r="Q172" s="19" t="str">
        <f>IF(P172="","",VLOOKUP(P172,Sheet1!$B$3:$C$7,2,0))</f>
        <v>急性期</v>
      </c>
      <c r="R172" s="18" t="s">
        <v>98</v>
      </c>
      <c r="S172" s="25" t="str">
        <f t="shared" si="24"/>
        <v/>
      </c>
      <c r="T172" s="26" t="str">
        <f t="shared" si="25"/>
        <v>○</v>
      </c>
      <c r="U172" s="26" t="str">
        <f t="shared" si="26"/>
        <v/>
      </c>
      <c r="V172" s="26" t="str">
        <f t="shared" si="27"/>
        <v/>
      </c>
      <c r="W172" s="26" t="str">
        <f t="shared" si="28"/>
        <v/>
      </c>
      <c r="X172" s="26" t="str">
        <f t="shared" si="29"/>
        <v/>
      </c>
      <c r="Y172" s="27" t="str">
        <f t="shared" si="30"/>
        <v/>
      </c>
      <c r="Z172" s="28" t="s">
        <v>98</v>
      </c>
      <c r="AA172" s="28" t="s">
        <v>96</v>
      </c>
      <c r="AB172" s="28" t="s">
        <v>96</v>
      </c>
      <c r="AC172" s="28" t="s">
        <v>96</v>
      </c>
      <c r="AD172" s="28" t="s">
        <v>96</v>
      </c>
      <c r="AE172" s="23" t="str">
        <f t="shared" si="31"/>
        <v>急性期</v>
      </c>
      <c r="AF172" s="34">
        <v>19</v>
      </c>
      <c r="AG172" s="34">
        <v>19</v>
      </c>
      <c r="AH172" s="34">
        <v>0</v>
      </c>
      <c r="AI172" s="34">
        <v>0</v>
      </c>
      <c r="AJ172" s="34">
        <v>0</v>
      </c>
      <c r="AK172" s="34">
        <v>0</v>
      </c>
      <c r="AL172" s="34">
        <v>0</v>
      </c>
      <c r="AM172" s="34">
        <v>0</v>
      </c>
      <c r="AN172" s="34">
        <v>0</v>
      </c>
      <c r="AO172" s="34">
        <v>0</v>
      </c>
      <c r="AP172" s="34">
        <v>0</v>
      </c>
      <c r="AQ172" s="34">
        <v>0</v>
      </c>
      <c r="AR172" s="34">
        <v>0</v>
      </c>
      <c r="AS172" s="35">
        <v>19</v>
      </c>
      <c r="AT172" s="34">
        <v>0</v>
      </c>
      <c r="AU172" s="34">
        <v>0</v>
      </c>
      <c r="AV172" s="34">
        <v>0</v>
      </c>
      <c r="AW172" s="35">
        <v>819</v>
      </c>
      <c r="AX172" s="35">
        <v>0</v>
      </c>
      <c r="AY172" s="36"/>
      <c r="AZ172" s="38" t="s">
        <v>96</v>
      </c>
      <c r="BA172" s="30" t="str">
        <f t="shared" si="32"/>
        <v/>
      </c>
      <c r="BB172" s="35"/>
      <c r="BC172" s="35"/>
      <c r="BD172" s="35">
        <v>0</v>
      </c>
      <c r="BE172" s="35"/>
      <c r="BF172" s="35"/>
      <c r="BG172" s="35">
        <v>0</v>
      </c>
      <c r="BH172" s="35"/>
      <c r="BI172" s="35"/>
      <c r="BJ172" s="35"/>
    </row>
    <row r="173" spans="2:62" outlineLevel="3">
      <c r="B173" s="17">
        <v>24028843</v>
      </c>
      <c r="C173" s="17" t="s">
        <v>1176</v>
      </c>
      <c r="D173" s="17" t="s">
        <v>92</v>
      </c>
      <c r="E173" s="22">
        <v>4002</v>
      </c>
      <c r="F173" s="22" t="s">
        <v>135</v>
      </c>
      <c r="G173" s="22">
        <v>40343</v>
      </c>
      <c r="H173" s="22" t="s">
        <v>136</v>
      </c>
      <c r="I173" s="17" t="s">
        <v>1177</v>
      </c>
      <c r="J173" s="19" t="s">
        <v>1178</v>
      </c>
      <c r="K173" s="19" t="s">
        <v>1179</v>
      </c>
      <c r="L173" s="19" t="s">
        <v>97</v>
      </c>
      <c r="M173" s="19" t="s">
        <v>97</v>
      </c>
      <c r="N173" s="19" t="s">
        <v>98</v>
      </c>
      <c r="O173" s="19" t="str">
        <f>IF(N173="","",VLOOKUP(N173,Sheet1!$B$3:$C$7,2,0))</f>
        <v>急性期</v>
      </c>
      <c r="P173" s="19" t="s">
        <v>98</v>
      </c>
      <c r="Q173" s="19" t="str">
        <f>IF(P173="","",VLOOKUP(P173,Sheet1!$B$3:$C$7,2,0))</f>
        <v>急性期</v>
      </c>
      <c r="R173" s="19" t="s">
        <v>98</v>
      </c>
      <c r="S173" s="25" t="str">
        <f t="shared" si="24"/>
        <v/>
      </c>
      <c r="T173" s="26" t="str">
        <f t="shared" si="25"/>
        <v>○</v>
      </c>
      <c r="U173" s="26" t="str">
        <f t="shared" si="26"/>
        <v>○</v>
      </c>
      <c r="V173" s="26" t="str">
        <f t="shared" si="27"/>
        <v/>
      </c>
      <c r="W173" s="26" t="str">
        <f t="shared" si="28"/>
        <v/>
      </c>
      <c r="X173" s="26" t="str">
        <f t="shared" si="29"/>
        <v/>
      </c>
      <c r="Y173" s="27" t="str">
        <f t="shared" si="30"/>
        <v/>
      </c>
      <c r="Z173" s="29" t="s">
        <v>98</v>
      </c>
      <c r="AA173" s="29" t="s">
        <v>99</v>
      </c>
      <c r="AB173" s="29" t="s">
        <v>96</v>
      </c>
      <c r="AC173" s="29" t="s">
        <v>96</v>
      </c>
      <c r="AD173" s="29" t="s">
        <v>96</v>
      </c>
      <c r="AE173" s="23" t="str">
        <f t="shared" si="31"/>
        <v>急性期</v>
      </c>
      <c r="AF173" s="34">
        <v>11</v>
      </c>
      <c r="AG173" s="34">
        <v>11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0</v>
      </c>
      <c r="AQ173" s="34">
        <v>0</v>
      </c>
      <c r="AR173" s="34">
        <v>0</v>
      </c>
      <c r="AS173" s="35">
        <v>11</v>
      </c>
      <c r="AT173" s="34">
        <v>0</v>
      </c>
      <c r="AU173" s="34">
        <v>0</v>
      </c>
      <c r="AV173" s="34">
        <v>0</v>
      </c>
      <c r="AW173" s="35">
        <v>240</v>
      </c>
      <c r="AX173" s="35">
        <v>123</v>
      </c>
      <c r="AY173" s="36">
        <v>0</v>
      </c>
      <c r="AZ173" s="37" t="s">
        <v>98</v>
      </c>
      <c r="BA173" s="30" t="str">
        <f t="shared" si="32"/>
        <v/>
      </c>
      <c r="BB173" s="35">
        <v>0</v>
      </c>
      <c r="BC173" s="35">
        <v>0</v>
      </c>
      <c r="BD173" s="35">
        <v>0</v>
      </c>
      <c r="BE173" s="35"/>
      <c r="BF173" s="35"/>
      <c r="BG173" s="35">
        <v>0</v>
      </c>
      <c r="BH173" s="35"/>
      <c r="BI173" s="35"/>
      <c r="BJ173" s="35">
        <v>16</v>
      </c>
    </row>
    <row r="174" spans="2:62" outlineLevel="2">
      <c r="B174" s="17"/>
      <c r="C174" s="17"/>
      <c r="D174" s="17"/>
      <c r="E174" s="22"/>
      <c r="F174" s="22"/>
      <c r="G174" s="22"/>
      <c r="H174" s="64" t="s">
        <v>2249</v>
      </c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25"/>
      <c r="T174" s="26"/>
      <c r="U174" s="26"/>
      <c r="V174" s="26"/>
      <c r="W174" s="26"/>
      <c r="X174" s="26"/>
      <c r="Y174" s="27"/>
      <c r="Z174" s="29"/>
      <c r="AA174" s="29"/>
      <c r="AB174" s="29"/>
      <c r="AC174" s="29"/>
      <c r="AD174" s="29"/>
      <c r="AE174" s="23"/>
      <c r="AF174" s="34">
        <f t="shared" ref="AF174:AV174" si="39">SUBTOTAL(9,AF171:AF173)</f>
        <v>44</v>
      </c>
      <c r="AG174" s="34">
        <f t="shared" si="39"/>
        <v>44</v>
      </c>
      <c r="AH174" s="34">
        <f t="shared" si="39"/>
        <v>0</v>
      </c>
      <c r="AI174" s="34">
        <f t="shared" si="39"/>
        <v>0</v>
      </c>
      <c r="AJ174" s="34">
        <f t="shared" si="39"/>
        <v>0</v>
      </c>
      <c r="AK174" s="34">
        <f t="shared" si="39"/>
        <v>0</v>
      </c>
      <c r="AL174" s="34">
        <f t="shared" si="39"/>
        <v>0</v>
      </c>
      <c r="AM174" s="34">
        <f t="shared" si="39"/>
        <v>0</v>
      </c>
      <c r="AN174" s="34">
        <f t="shared" si="39"/>
        <v>0</v>
      </c>
      <c r="AO174" s="34">
        <f t="shared" si="39"/>
        <v>0</v>
      </c>
      <c r="AP174" s="34">
        <f t="shared" si="39"/>
        <v>0</v>
      </c>
      <c r="AQ174" s="34">
        <f t="shared" si="39"/>
        <v>0</v>
      </c>
      <c r="AR174" s="34">
        <f t="shared" si="39"/>
        <v>0</v>
      </c>
      <c r="AS174" s="35">
        <f t="shared" si="39"/>
        <v>44</v>
      </c>
      <c r="AT174" s="34">
        <f t="shared" si="39"/>
        <v>0</v>
      </c>
      <c r="AU174" s="34">
        <f t="shared" si="39"/>
        <v>0</v>
      </c>
      <c r="AV174" s="34">
        <f t="shared" si="39"/>
        <v>0</v>
      </c>
      <c r="AW174" s="35"/>
      <c r="AX174" s="35"/>
      <c r="AY174" s="36"/>
      <c r="AZ174" s="37"/>
      <c r="BA174" s="30"/>
      <c r="BB174" s="35"/>
      <c r="BC174" s="35"/>
      <c r="BD174" s="35"/>
      <c r="BE174" s="35"/>
      <c r="BF174" s="35"/>
      <c r="BG174" s="35"/>
      <c r="BH174" s="35"/>
      <c r="BI174" s="35"/>
      <c r="BJ174" s="35">
        <f>SUBTOTAL(9,BJ171:BJ173)</f>
        <v>18</v>
      </c>
    </row>
    <row r="175" spans="2:62" outlineLevel="3">
      <c r="B175" s="17">
        <v>24028868</v>
      </c>
      <c r="C175" s="17" t="s">
        <v>1202</v>
      </c>
      <c r="D175" s="17" t="s">
        <v>92</v>
      </c>
      <c r="E175" s="22">
        <v>4002</v>
      </c>
      <c r="F175" s="22" t="s">
        <v>135</v>
      </c>
      <c r="G175" s="22">
        <v>40344</v>
      </c>
      <c r="H175" s="22" t="s">
        <v>1203</v>
      </c>
      <c r="I175" s="17" t="s">
        <v>1204</v>
      </c>
      <c r="J175" s="18" t="s">
        <v>1205</v>
      </c>
      <c r="K175" s="18" t="s">
        <v>1206</v>
      </c>
      <c r="L175" s="18" t="s">
        <v>97</v>
      </c>
      <c r="M175" s="18" t="s">
        <v>97</v>
      </c>
      <c r="N175" s="18" t="s">
        <v>99</v>
      </c>
      <c r="O175" s="19" t="str">
        <f>IF(N175="","",VLOOKUP(N175,Sheet1!$B$3:$C$7,2,0))</f>
        <v>回復期</v>
      </c>
      <c r="P175" s="18" t="s">
        <v>99</v>
      </c>
      <c r="Q175" s="19" t="str">
        <f>IF(P175="","",VLOOKUP(P175,Sheet1!$B$3:$C$7,2,0))</f>
        <v>回復期</v>
      </c>
      <c r="R175" s="18" t="s">
        <v>96</v>
      </c>
      <c r="S175" s="25" t="str">
        <f t="shared" si="24"/>
        <v/>
      </c>
      <c r="T175" s="26" t="str">
        <f t="shared" si="25"/>
        <v/>
      </c>
      <c r="U175" s="26" t="str">
        <f t="shared" si="26"/>
        <v/>
      </c>
      <c r="V175" s="26" t="str">
        <f t="shared" si="27"/>
        <v/>
      </c>
      <c r="W175" s="26" t="str">
        <f t="shared" si="28"/>
        <v/>
      </c>
      <c r="X175" s="26" t="str">
        <f t="shared" si="29"/>
        <v>○</v>
      </c>
      <c r="Y175" s="27" t="str">
        <f t="shared" si="30"/>
        <v/>
      </c>
      <c r="Z175" s="28" t="s">
        <v>133</v>
      </c>
      <c r="AA175" s="28" t="s">
        <v>96</v>
      </c>
      <c r="AB175" s="28" t="s">
        <v>96</v>
      </c>
      <c r="AC175" s="28" t="s">
        <v>96</v>
      </c>
      <c r="AD175" s="28" t="s">
        <v>96</v>
      </c>
      <c r="AE175" s="23" t="str">
        <f t="shared" si="31"/>
        <v>回復期</v>
      </c>
      <c r="AF175" s="34">
        <v>19</v>
      </c>
      <c r="AG175" s="34">
        <v>19</v>
      </c>
      <c r="AH175" s="34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4">
        <v>0</v>
      </c>
      <c r="AQ175" s="34">
        <v>0</v>
      </c>
      <c r="AR175" s="34">
        <v>0</v>
      </c>
      <c r="AS175" s="35">
        <v>19</v>
      </c>
      <c r="AT175" s="34">
        <v>0</v>
      </c>
      <c r="AU175" s="34">
        <v>0</v>
      </c>
      <c r="AV175" s="34">
        <v>0</v>
      </c>
      <c r="AW175" s="35">
        <v>38</v>
      </c>
      <c r="AX175" s="35">
        <v>0</v>
      </c>
      <c r="AY175" s="36">
        <v>0</v>
      </c>
      <c r="AZ175" s="38" t="s">
        <v>98</v>
      </c>
      <c r="BA175" s="30" t="str">
        <f t="shared" si="32"/>
        <v/>
      </c>
      <c r="BB175" s="35"/>
      <c r="BC175" s="35"/>
      <c r="BD175" s="35">
        <v>0</v>
      </c>
      <c r="BE175" s="35"/>
      <c r="BF175" s="35"/>
      <c r="BG175" s="35">
        <v>0</v>
      </c>
      <c r="BH175" s="35"/>
      <c r="BI175" s="35"/>
      <c r="BJ175" s="35"/>
    </row>
    <row r="176" spans="2:62" outlineLevel="2">
      <c r="B176" s="17"/>
      <c r="C176" s="17"/>
      <c r="D176" s="17"/>
      <c r="E176" s="22"/>
      <c r="F176" s="22"/>
      <c r="G176" s="22"/>
      <c r="H176" s="64" t="s">
        <v>2250</v>
      </c>
      <c r="I176" s="17"/>
      <c r="J176" s="18"/>
      <c r="K176" s="18"/>
      <c r="L176" s="18"/>
      <c r="M176" s="18"/>
      <c r="N176" s="18"/>
      <c r="O176" s="19"/>
      <c r="P176" s="18"/>
      <c r="Q176" s="19"/>
      <c r="R176" s="18"/>
      <c r="S176" s="25"/>
      <c r="T176" s="26"/>
      <c r="U176" s="26"/>
      <c r="V176" s="26"/>
      <c r="W176" s="26"/>
      <c r="X176" s="26"/>
      <c r="Y176" s="27"/>
      <c r="Z176" s="28"/>
      <c r="AA176" s="28"/>
      <c r="AB176" s="28"/>
      <c r="AC176" s="28"/>
      <c r="AD176" s="28"/>
      <c r="AE176" s="23"/>
      <c r="AF176" s="34">
        <f t="shared" ref="AF176:AV176" si="40">SUBTOTAL(9,AF175:AF175)</f>
        <v>19</v>
      </c>
      <c r="AG176" s="34">
        <f t="shared" si="40"/>
        <v>19</v>
      </c>
      <c r="AH176" s="34">
        <f t="shared" si="40"/>
        <v>0</v>
      </c>
      <c r="AI176" s="34">
        <f t="shared" si="40"/>
        <v>0</v>
      </c>
      <c r="AJ176" s="34">
        <f t="shared" si="40"/>
        <v>0</v>
      </c>
      <c r="AK176" s="34">
        <f t="shared" si="40"/>
        <v>0</v>
      </c>
      <c r="AL176" s="34">
        <f t="shared" si="40"/>
        <v>0</v>
      </c>
      <c r="AM176" s="34">
        <f t="shared" si="40"/>
        <v>0</v>
      </c>
      <c r="AN176" s="34">
        <f t="shared" si="40"/>
        <v>0</v>
      </c>
      <c r="AO176" s="34">
        <f t="shared" si="40"/>
        <v>0</v>
      </c>
      <c r="AP176" s="34">
        <f t="shared" si="40"/>
        <v>0</v>
      </c>
      <c r="AQ176" s="34">
        <f t="shared" si="40"/>
        <v>0</v>
      </c>
      <c r="AR176" s="34">
        <f t="shared" si="40"/>
        <v>0</v>
      </c>
      <c r="AS176" s="35">
        <f t="shared" si="40"/>
        <v>19</v>
      </c>
      <c r="AT176" s="34">
        <f t="shared" si="40"/>
        <v>0</v>
      </c>
      <c r="AU176" s="34">
        <f t="shared" si="40"/>
        <v>0</v>
      </c>
      <c r="AV176" s="34">
        <f t="shared" si="40"/>
        <v>0</v>
      </c>
      <c r="AW176" s="35"/>
      <c r="AX176" s="35"/>
      <c r="AY176" s="36"/>
      <c r="AZ176" s="38"/>
      <c r="BA176" s="30"/>
      <c r="BB176" s="35"/>
      <c r="BC176" s="35"/>
      <c r="BD176" s="35"/>
      <c r="BE176" s="35"/>
      <c r="BF176" s="35"/>
      <c r="BG176" s="35"/>
      <c r="BH176" s="35"/>
      <c r="BI176" s="35"/>
      <c r="BJ176" s="35">
        <f>SUBTOTAL(9,BJ175:BJ175)</f>
        <v>0</v>
      </c>
    </row>
    <row r="177" spans="2:62" outlineLevel="3">
      <c r="B177" s="17">
        <v>24028042</v>
      </c>
      <c r="C177" s="17" t="s">
        <v>176</v>
      </c>
      <c r="D177" s="17" t="s">
        <v>92</v>
      </c>
      <c r="E177" s="22">
        <v>4002</v>
      </c>
      <c r="F177" s="22" t="s">
        <v>135</v>
      </c>
      <c r="G177" s="22">
        <v>40345</v>
      </c>
      <c r="H177" s="22" t="s">
        <v>177</v>
      </c>
      <c r="I177" s="17" t="s">
        <v>178</v>
      </c>
      <c r="J177" s="18" t="s">
        <v>179</v>
      </c>
      <c r="K177" s="18" t="s">
        <v>180</v>
      </c>
      <c r="L177" s="18" t="s">
        <v>97</v>
      </c>
      <c r="M177" s="18" t="s">
        <v>97</v>
      </c>
      <c r="N177" s="18" t="s">
        <v>98</v>
      </c>
      <c r="O177" s="19" t="str">
        <f>IF(N177="","",VLOOKUP(N177,Sheet1!$B$3:$C$7,2,0))</f>
        <v>急性期</v>
      </c>
      <c r="P177" s="18" t="s">
        <v>98</v>
      </c>
      <c r="Q177" s="19" t="str">
        <f>IF(P177="","",VLOOKUP(P177,Sheet1!$B$3:$C$7,2,0))</f>
        <v>急性期</v>
      </c>
      <c r="R177" s="18" t="s">
        <v>98</v>
      </c>
      <c r="S177" s="25" t="str">
        <f t="shared" si="24"/>
        <v>○</v>
      </c>
      <c r="T177" s="26" t="str">
        <f t="shared" si="25"/>
        <v>○</v>
      </c>
      <c r="U177" s="26" t="str">
        <f t="shared" si="26"/>
        <v>○</v>
      </c>
      <c r="V177" s="26" t="str">
        <f t="shared" si="27"/>
        <v>○</v>
      </c>
      <c r="W177" s="26" t="str">
        <f t="shared" si="28"/>
        <v>○</v>
      </c>
      <c r="X177" s="26" t="str">
        <f t="shared" si="29"/>
        <v/>
      </c>
      <c r="Y177" s="27" t="str">
        <f t="shared" si="30"/>
        <v/>
      </c>
      <c r="Z177" s="28" t="s">
        <v>97</v>
      </c>
      <c r="AA177" s="28" t="s">
        <v>98</v>
      </c>
      <c r="AB177" s="28" t="s">
        <v>99</v>
      </c>
      <c r="AC177" s="28" t="s">
        <v>104</v>
      </c>
      <c r="AD177" s="28" t="s">
        <v>105</v>
      </c>
      <c r="AE177" s="23" t="str">
        <f t="shared" si="31"/>
        <v>急性期</v>
      </c>
      <c r="AF177" s="34">
        <v>8</v>
      </c>
      <c r="AG177" s="34">
        <v>8</v>
      </c>
      <c r="AH177" s="34">
        <v>0</v>
      </c>
      <c r="AI177" s="34">
        <v>8</v>
      </c>
      <c r="AJ177" s="34">
        <v>0</v>
      </c>
      <c r="AK177" s="34">
        <v>0</v>
      </c>
      <c r="AL177" s="34">
        <v>0</v>
      </c>
      <c r="AM177" s="34">
        <v>0</v>
      </c>
      <c r="AN177" s="34">
        <v>0</v>
      </c>
      <c r="AO177" s="34">
        <v>0</v>
      </c>
      <c r="AP177" s="34">
        <v>0</v>
      </c>
      <c r="AQ177" s="34">
        <v>0</v>
      </c>
      <c r="AR177" s="34">
        <v>0</v>
      </c>
      <c r="AS177" s="35">
        <v>8</v>
      </c>
      <c r="AT177" s="34">
        <v>0</v>
      </c>
      <c r="AU177" s="34">
        <v>0</v>
      </c>
      <c r="AV177" s="34">
        <v>0</v>
      </c>
      <c r="AW177" s="35">
        <v>92</v>
      </c>
      <c r="AX177" s="35">
        <v>76</v>
      </c>
      <c r="AY177" s="36">
        <v>17</v>
      </c>
      <c r="AZ177" s="38" t="s">
        <v>97</v>
      </c>
      <c r="BA177" s="30" t="str">
        <f t="shared" si="32"/>
        <v>○</v>
      </c>
      <c r="BB177" s="35">
        <v>3</v>
      </c>
      <c r="BC177" s="35">
        <v>29</v>
      </c>
      <c r="BD177" s="35">
        <v>11</v>
      </c>
      <c r="BE177" s="35">
        <v>9</v>
      </c>
      <c r="BF177" s="35">
        <v>2</v>
      </c>
      <c r="BG177" s="35">
        <v>5</v>
      </c>
      <c r="BH177" s="35">
        <v>3</v>
      </c>
      <c r="BI177" s="35">
        <v>2</v>
      </c>
      <c r="BJ177" s="35">
        <v>0</v>
      </c>
    </row>
    <row r="178" spans="2:62" outlineLevel="3">
      <c r="B178" s="17">
        <v>24028117</v>
      </c>
      <c r="C178" s="17" t="s">
        <v>276</v>
      </c>
      <c r="D178" s="17" t="s">
        <v>92</v>
      </c>
      <c r="E178" s="22">
        <v>4002</v>
      </c>
      <c r="F178" s="22" t="s">
        <v>135</v>
      </c>
      <c r="G178" s="22">
        <v>40345</v>
      </c>
      <c r="H178" s="22" t="s">
        <v>177</v>
      </c>
      <c r="I178" s="17" t="s">
        <v>277</v>
      </c>
      <c r="J178" s="18" t="s">
        <v>278</v>
      </c>
      <c r="K178" s="18" t="s">
        <v>279</v>
      </c>
      <c r="L178" s="18" t="s">
        <v>97</v>
      </c>
      <c r="M178" s="18" t="s">
        <v>97</v>
      </c>
      <c r="N178" s="18" t="s">
        <v>97</v>
      </c>
      <c r="O178" s="19" t="str">
        <f>IF(N178="","",VLOOKUP(N178,Sheet1!$B$3:$C$7,2,0))</f>
        <v>高度急性期</v>
      </c>
      <c r="P178" s="18" t="s">
        <v>97</v>
      </c>
      <c r="Q178" s="19" t="str">
        <f>IF(P178="","",VLOOKUP(P178,Sheet1!$B$3:$C$7,2,0))</f>
        <v>高度急性期</v>
      </c>
      <c r="R178" s="18" t="s">
        <v>97</v>
      </c>
      <c r="S178" s="25" t="str">
        <f t="shared" si="24"/>
        <v/>
      </c>
      <c r="T178" s="26" t="str">
        <f t="shared" si="25"/>
        <v>○</v>
      </c>
      <c r="U178" s="26" t="str">
        <f t="shared" si="26"/>
        <v>○</v>
      </c>
      <c r="V178" s="26" t="str">
        <f t="shared" si="27"/>
        <v/>
      </c>
      <c r="W178" s="26" t="str">
        <f t="shared" si="28"/>
        <v/>
      </c>
      <c r="X178" s="26" t="str">
        <f t="shared" si="29"/>
        <v/>
      </c>
      <c r="Y178" s="27" t="str">
        <f t="shared" si="30"/>
        <v/>
      </c>
      <c r="Z178" s="28" t="s">
        <v>98</v>
      </c>
      <c r="AA178" s="28" t="s">
        <v>99</v>
      </c>
      <c r="AB178" s="28" t="s">
        <v>96</v>
      </c>
      <c r="AC178" s="28" t="s">
        <v>96</v>
      </c>
      <c r="AD178" s="28" t="s">
        <v>96</v>
      </c>
      <c r="AE178" s="23" t="str">
        <f t="shared" si="31"/>
        <v>高度急性期</v>
      </c>
      <c r="AF178" s="34">
        <v>17</v>
      </c>
      <c r="AG178" s="34">
        <v>17</v>
      </c>
      <c r="AH178" s="34">
        <v>0</v>
      </c>
      <c r="AI178" s="34">
        <v>4</v>
      </c>
      <c r="AJ178" s="34">
        <v>0</v>
      </c>
      <c r="AK178" s="34">
        <v>0</v>
      </c>
      <c r="AL178" s="34">
        <v>0</v>
      </c>
      <c r="AM178" s="34">
        <v>0</v>
      </c>
      <c r="AN178" s="34">
        <v>0</v>
      </c>
      <c r="AO178" s="34">
        <v>0</v>
      </c>
      <c r="AP178" s="34">
        <v>0</v>
      </c>
      <c r="AQ178" s="34">
        <v>0</v>
      </c>
      <c r="AR178" s="34">
        <v>0</v>
      </c>
      <c r="AS178" s="35">
        <v>17</v>
      </c>
      <c r="AT178" s="34">
        <v>0</v>
      </c>
      <c r="AU178" s="34">
        <v>0</v>
      </c>
      <c r="AV178" s="34">
        <v>0</v>
      </c>
      <c r="AW178" s="35">
        <v>3</v>
      </c>
      <c r="AX178" s="35">
        <v>0</v>
      </c>
      <c r="AY178" s="36">
        <v>0</v>
      </c>
      <c r="AZ178" s="38" t="s">
        <v>98</v>
      </c>
      <c r="BA178" s="30" t="str">
        <f t="shared" si="32"/>
        <v/>
      </c>
      <c r="BB178" s="35">
        <v>0</v>
      </c>
      <c r="BC178" s="35">
        <v>0</v>
      </c>
      <c r="BD178" s="35">
        <v>0</v>
      </c>
      <c r="BE178" s="35">
        <v>0</v>
      </c>
      <c r="BF178" s="35">
        <v>0</v>
      </c>
      <c r="BG178" s="35">
        <v>0</v>
      </c>
      <c r="BH178" s="35">
        <v>0</v>
      </c>
      <c r="BI178" s="35">
        <v>0</v>
      </c>
      <c r="BJ178" s="35">
        <v>0</v>
      </c>
    </row>
    <row r="179" spans="2:62" outlineLevel="3">
      <c r="B179" s="17">
        <v>24028170</v>
      </c>
      <c r="C179" s="17" t="s">
        <v>354</v>
      </c>
      <c r="D179" s="17" t="s">
        <v>92</v>
      </c>
      <c r="E179" s="22">
        <v>4002</v>
      </c>
      <c r="F179" s="22" t="s">
        <v>135</v>
      </c>
      <c r="G179" s="22">
        <v>40345</v>
      </c>
      <c r="H179" s="22" t="s">
        <v>177</v>
      </c>
      <c r="I179" s="17" t="s">
        <v>355</v>
      </c>
      <c r="J179" s="18" t="s">
        <v>356</v>
      </c>
      <c r="K179" s="18" t="s">
        <v>357</v>
      </c>
      <c r="L179" s="18" t="s">
        <v>97</v>
      </c>
      <c r="M179" s="18" t="s">
        <v>97</v>
      </c>
      <c r="N179" s="18" t="s">
        <v>98</v>
      </c>
      <c r="O179" s="19" t="str">
        <f>IF(N179="","",VLOOKUP(N179,Sheet1!$B$3:$C$7,2,0))</f>
        <v>急性期</v>
      </c>
      <c r="P179" s="18" t="s">
        <v>98</v>
      </c>
      <c r="Q179" s="19" t="str">
        <f>IF(P179="","",VLOOKUP(P179,Sheet1!$B$3:$C$7,2,0))</f>
        <v>急性期</v>
      </c>
      <c r="R179" s="18" t="s">
        <v>98</v>
      </c>
      <c r="S179" s="25" t="str">
        <f t="shared" si="24"/>
        <v>○</v>
      </c>
      <c r="T179" s="26" t="str">
        <f t="shared" si="25"/>
        <v>○</v>
      </c>
      <c r="U179" s="26" t="str">
        <f t="shared" si="26"/>
        <v>○</v>
      </c>
      <c r="V179" s="26" t="str">
        <f t="shared" si="27"/>
        <v/>
      </c>
      <c r="W179" s="26" t="str">
        <f t="shared" si="28"/>
        <v/>
      </c>
      <c r="X179" s="26" t="str">
        <f t="shared" si="29"/>
        <v/>
      </c>
      <c r="Y179" s="27" t="str">
        <f t="shared" si="30"/>
        <v/>
      </c>
      <c r="Z179" s="28" t="s">
        <v>97</v>
      </c>
      <c r="AA179" s="28" t="s">
        <v>98</v>
      </c>
      <c r="AB179" s="28" t="s">
        <v>99</v>
      </c>
      <c r="AC179" s="28" t="s">
        <v>96</v>
      </c>
      <c r="AD179" s="28" t="s">
        <v>96</v>
      </c>
      <c r="AE179" s="23" t="str">
        <f t="shared" si="31"/>
        <v>急性期</v>
      </c>
      <c r="AF179" s="34">
        <v>19</v>
      </c>
      <c r="AG179" s="34">
        <v>19</v>
      </c>
      <c r="AH179" s="34">
        <v>0</v>
      </c>
      <c r="AI179" s="34">
        <v>19</v>
      </c>
      <c r="AJ179" s="34">
        <v>0</v>
      </c>
      <c r="AK179" s="34">
        <v>0</v>
      </c>
      <c r="AL179" s="34">
        <v>0</v>
      </c>
      <c r="AM179" s="34">
        <v>0</v>
      </c>
      <c r="AN179" s="34">
        <v>0</v>
      </c>
      <c r="AO179" s="34">
        <v>0</v>
      </c>
      <c r="AP179" s="34">
        <v>0</v>
      </c>
      <c r="AQ179" s="34">
        <v>0</v>
      </c>
      <c r="AR179" s="34">
        <v>0</v>
      </c>
      <c r="AS179" s="35">
        <v>19</v>
      </c>
      <c r="AT179" s="34">
        <v>0</v>
      </c>
      <c r="AU179" s="34">
        <v>0</v>
      </c>
      <c r="AV179" s="34">
        <v>0</v>
      </c>
      <c r="AW179" s="35">
        <v>127</v>
      </c>
      <c r="AX179" s="35">
        <v>0</v>
      </c>
      <c r="AY179" s="36">
        <v>70.099999999999994</v>
      </c>
      <c r="AZ179" s="38" t="s">
        <v>98</v>
      </c>
      <c r="BA179" s="30" t="str">
        <f t="shared" si="32"/>
        <v/>
      </c>
      <c r="BB179" s="35">
        <v>0</v>
      </c>
      <c r="BC179" s="35">
        <v>0</v>
      </c>
      <c r="BD179" s="35">
        <v>0</v>
      </c>
      <c r="BE179" s="35">
        <v>0</v>
      </c>
      <c r="BF179" s="35">
        <v>0</v>
      </c>
      <c r="BG179" s="35">
        <v>1</v>
      </c>
      <c r="BH179" s="35">
        <v>1</v>
      </c>
      <c r="BI179" s="35">
        <v>0</v>
      </c>
      <c r="BJ179" s="35">
        <v>0</v>
      </c>
    </row>
    <row r="180" spans="2:62" outlineLevel="2">
      <c r="B180" s="17"/>
      <c r="C180" s="17"/>
      <c r="D180" s="17"/>
      <c r="E180" s="22"/>
      <c r="F180" s="22"/>
      <c r="G180" s="22"/>
      <c r="H180" s="64" t="s">
        <v>2251</v>
      </c>
      <c r="I180" s="17"/>
      <c r="J180" s="18"/>
      <c r="K180" s="18"/>
      <c r="L180" s="18"/>
      <c r="M180" s="18"/>
      <c r="N180" s="18"/>
      <c r="O180" s="19"/>
      <c r="P180" s="18"/>
      <c r="Q180" s="19"/>
      <c r="R180" s="18"/>
      <c r="S180" s="25"/>
      <c r="T180" s="26"/>
      <c r="U180" s="26"/>
      <c r="V180" s="26"/>
      <c r="W180" s="26"/>
      <c r="X180" s="26"/>
      <c r="Y180" s="27"/>
      <c r="Z180" s="28"/>
      <c r="AA180" s="28"/>
      <c r="AB180" s="28"/>
      <c r="AC180" s="28"/>
      <c r="AD180" s="28"/>
      <c r="AE180" s="23"/>
      <c r="AF180" s="34">
        <f t="shared" ref="AF180:AV180" si="41">SUBTOTAL(9,AF177:AF179)</f>
        <v>44</v>
      </c>
      <c r="AG180" s="34">
        <f t="shared" si="41"/>
        <v>44</v>
      </c>
      <c r="AH180" s="34">
        <f t="shared" si="41"/>
        <v>0</v>
      </c>
      <c r="AI180" s="34">
        <f t="shared" si="41"/>
        <v>31</v>
      </c>
      <c r="AJ180" s="34">
        <f t="shared" si="41"/>
        <v>0</v>
      </c>
      <c r="AK180" s="34">
        <f t="shared" si="41"/>
        <v>0</v>
      </c>
      <c r="AL180" s="34">
        <f t="shared" si="41"/>
        <v>0</v>
      </c>
      <c r="AM180" s="34">
        <f t="shared" si="41"/>
        <v>0</v>
      </c>
      <c r="AN180" s="34">
        <f t="shared" si="41"/>
        <v>0</v>
      </c>
      <c r="AO180" s="34">
        <f t="shared" si="41"/>
        <v>0</v>
      </c>
      <c r="AP180" s="34">
        <f t="shared" si="41"/>
        <v>0</v>
      </c>
      <c r="AQ180" s="34">
        <f t="shared" si="41"/>
        <v>0</v>
      </c>
      <c r="AR180" s="34">
        <f t="shared" si="41"/>
        <v>0</v>
      </c>
      <c r="AS180" s="35">
        <f t="shared" si="41"/>
        <v>44</v>
      </c>
      <c r="AT180" s="34">
        <f t="shared" si="41"/>
        <v>0</v>
      </c>
      <c r="AU180" s="34">
        <f t="shared" si="41"/>
        <v>0</v>
      </c>
      <c r="AV180" s="34">
        <f t="shared" si="41"/>
        <v>0</v>
      </c>
      <c r="AW180" s="35"/>
      <c r="AX180" s="35"/>
      <c r="AY180" s="36"/>
      <c r="AZ180" s="38"/>
      <c r="BA180" s="30"/>
      <c r="BB180" s="35"/>
      <c r="BC180" s="35"/>
      <c r="BD180" s="35"/>
      <c r="BE180" s="35"/>
      <c r="BF180" s="35"/>
      <c r="BG180" s="35"/>
      <c r="BH180" s="35"/>
      <c r="BI180" s="35"/>
      <c r="BJ180" s="35">
        <f>SUBTOTAL(9,BJ177:BJ179)</f>
        <v>0</v>
      </c>
    </row>
    <row r="181" spans="2:62" outlineLevel="3">
      <c r="B181" s="17">
        <v>24028661</v>
      </c>
      <c r="C181" s="17" t="s">
        <v>923</v>
      </c>
      <c r="D181" s="17" t="s">
        <v>92</v>
      </c>
      <c r="E181" s="22">
        <v>4002</v>
      </c>
      <c r="F181" s="22" t="s">
        <v>135</v>
      </c>
      <c r="G181" s="22">
        <v>40348</v>
      </c>
      <c r="H181" s="22" t="s">
        <v>924</v>
      </c>
      <c r="I181" s="17" t="s">
        <v>925</v>
      </c>
      <c r="J181" s="18" t="s">
        <v>923</v>
      </c>
      <c r="K181" s="18" t="s">
        <v>926</v>
      </c>
      <c r="L181" s="18" t="s">
        <v>166</v>
      </c>
      <c r="M181" s="18" t="s">
        <v>166</v>
      </c>
      <c r="N181" s="18" t="s">
        <v>166</v>
      </c>
      <c r="O181" s="19" t="str">
        <f>IF(N181="","",VLOOKUP(N181,Sheet1!$B$3:$C$7,2,0))</f>
        <v>急性期</v>
      </c>
      <c r="P181" s="18" t="s">
        <v>166</v>
      </c>
      <c r="Q181" s="19" t="str">
        <f>IF(P181="","",VLOOKUP(P181,Sheet1!$B$3:$C$7,2,0))</f>
        <v>急性期</v>
      </c>
      <c r="R181" s="18" t="s">
        <v>96</v>
      </c>
      <c r="S181" s="25" t="str">
        <f t="shared" si="24"/>
        <v/>
      </c>
      <c r="T181" s="26" t="str">
        <f t="shared" si="25"/>
        <v/>
      </c>
      <c r="U181" s="26" t="str">
        <f t="shared" si="26"/>
        <v/>
      </c>
      <c r="V181" s="26" t="str">
        <f t="shared" si="27"/>
        <v/>
      </c>
      <c r="W181" s="26" t="str">
        <f t="shared" si="28"/>
        <v/>
      </c>
      <c r="X181" s="26" t="str">
        <f t="shared" si="29"/>
        <v>○</v>
      </c>
      <c r="Y181" s="27" t="str">
        <f t="shared" si="30"/>
        <v/>
      </c>
      <c r="Z181" s="28" t="s">
        <v>478</v>
      </c>
      <c r="AA181" s="28" t="s">
        <v>96</v>
      </c>
      <c r="AB181" s="28" t="s">
        <v>96</v>
      </c>
      <c r="AC181" s="28" t="s">
        <v>96</v>
      </c>
      <c r="AD181" s="28" t="s">
        <v>96</v>
      </c>
      <c r="AE181" s="23" t="str">
        <f t="shared" si="31"/>
        <v>急性期</v>
      </c>
      <c r="AF181" s="34">
        <v>2</v>
      </c>
      <c r="AG181" s="34">
        <v>0</v>
      </c>
      <c r="AH181" s="34">
        <v>2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4">
        <v>0</v>
      </c>
      <c r="AQ181" s="34">
        <v>0</v>
      </c>
      <c r="AR181" s="34">
        <v>0</v>
      </c>
      <c r="AS181" s="35">
        <v>0</v>
      </c>
      <c r="AT181" s="35">
        <v>0</v>
      </c>
      <c r="AU181" s="35">
        <v>0</v>
      </c>
      <c r="AV181" s="34">
        <v>2</v>
      </c>
      <c r="AW181" s="35">
        <v>0</v>
      </c>
      <c r="AX181" s="35">
        <v>0</v>
      </c>
      <c r="AY181" s="36">
        <v>0</v>
      </c>
      <c r="AZ181" s="38" t="s">
        <v>96</v>
      </c>
      <c r="BA181" s="30" t="str">
        <f t="shared" si="32"/>
        <v/>
      </c>
      <c r="BB181" s="35">
        <v>16</v>
      </c>
      <c r="BC181" s="35">
        <v>0</v>
      </c>
      <c r="BD181" s="35">
        <v>0</v>
      </c>
      <c r="BE181" s="35"/>
      <c r="BF181" s="35"/>
      <c r="BG181" s="35">
        <v>0</v>
      </c>
      <c r="BH181" s="35"/>
      <c r="BI181" s="35"/>
      <c r="BJ181" s="35"/>
    </row>
    <row r="182" spans="2:62" outlineLevel="2">
      <c r="B182" s="17"/>
      <c r="C182" s="17"/>
      <c r="D182" s="17"/>
      <c r="E182" s="22"/>
      <c r="F182" s="22"/>
      <c r="G182" s="22"/>
      <c r="H182" s="64" t="s">
        <v>2252</v>
      </c>
      <c r="I182" s="17"/>
      <c r="J182" s="18"/>
      <c r="K182" s="18"/>
      <c r="L182" s="18"/>
      <c r="M182" s="18"/>
      <c r="N182" s="18"/>
      <c r="O182" s="19"/>
      <c r="P182" s="18"/>
      <c r="Q182" s="19"/>
      <c r="R182" s="18"/>
      <c r="S182" s="25"/>
      <c r="T182" s="26"/>
      <c r="U182" s="26"/>
      <c r="V182" s="26"/>
      <c r="W182" s="26"/>
      <c r="X182" s="26"/>
      <c r="Y182" s="27"/>
      <c r="Z182" s="28"/>
      <c r="AA182" s="28"/>
      <c r="AB182" s="28"/>
      <c r="AC182" s="28"/>
      <c r="AD182" s="28"/>
      <c r="AE182" s="23"/>
      <c r="AF182" s="34">
        <f t="shared" ref="AF182:AV182" si="42">SUBTOTAL(9,AF181:AF181)</f>
        <v>2</v>
      </c>
      <c r="AG182" s="34">
        <f t="shared" si="42"/>
        <v>0</v>
      </c>
      <c r="AH182" s="34">
        <f t="shared" si="42"/>
        <v>2</v>
      </c>
      <c r="AI182" s="34">
        <f t="shared" si="42"/>
        <v>0</v>
      </c>
      <c r="AJ182" s="34">
        <f t="shared" si="42"/>
        <v>0</v>
      </c>
      <c r="AK182" s="34">
        <f t="shared" si="42"/>
        <v>0</v>
      </c>
      <c r="AL182" s="34">
        <f t="shared" si="42"/>
        <v>0</v>
      </c>
      <c r="AM182" s="34">
        <f t="shared" si="42"/>
        <v>0</v>
      </c>
      <c r="AN182" s="34">
        <f t="shared" si="42"/>
        <v>0</v>
      </c>
      <c r="AO182" s="34">
        <f t="shared" si="42"/>
        <v>0</v>
      </c>
      <c r="AP182" s="34">
        <f t="shared" si="42"/>
        <v>0</v>
      </c>
      <c r="AQ182" s="34">
        <f t="shared" si="42"/>
        <v>0</v>
      </c>
      <c r="AR182" s="34">
        <f t="shared" si="42"/>
        <v>0</v>
      </c>
      <c r="AS182" s="35">
        <f t="shared" si="42"/>
        <v>0</v>
      </c>
      <c r="AT182" s="35">
        <f t="shared" si="42"/>
        <v>0</v>
      </c>
      <c r="AU182" s="35">
        <f t="shared" si="42"/>
        <v>0</v>
      </c>
      <c r="AV182" s="34">
        <f t="shared" si="42"/>
        <v>2</v>
      </c>
      <c r="AW182" s="35"/>
      <c r="AX182" s="35"/>
      <c r="AY182" s="36"/>
      <c r="AZ182" s="38"/>
      <c r="BA182" s="30"/>
      <c r="BB182" s="35"/>
      <c r="BC182" s="35"/>
      <c r="BD182" s="35"/>
      <c r="BE182" s="35"/>
      <c r="BF182" s="35"/>
      <c r="BG182" s="35"/>
      <c r="BH182" s="35"/>
      <c r="BI182" s="35"/>
      <c r="BJ182" s="35">
        <f>SUBTOTAL(9,BJ181:BJ181)</f>
        <v>0</v>
      </c>
    </row>
    <row r="183" spans="2:62" outlineLevel="3">
      <c r="B183" s="17">
        <v>24028038</v>
      </c>
      <c r="C183" s="17" t="s">
        <v>168</v>
      </c>
      <c r="D183" s="17" t="s">
        <v>92</v>
      </c>
      <c r="E183" s="22">
        <v>4002</v>
      </c>
      <c r="F183" s="22" t="s">
        <v>135</v>
      </c>
      <c r="G183" s="22">
        <v>40349</v>
      </c>
      <c r="H183" s="22" t="s">
        <v>169</v>
      </c>
      <c r="I183" s="17" t="s">
        <v>170</v>
      </c>
      <c r="J183" s="19" t="s">
        <v>171</v>
      </c>
      <c r="K183" s="19" t="s">
        <v>172</v>
      </c>
      <c r="L183" s="19" t="s">
        <v>97</v>
      </c>
      <c r="M183" s="19" t="s">
        <v>97</v>
      </c>
      <c r="N183" s="19" t="s">
        <v>98</v>
      </c>
      <c r="O183" s="19" t="str">
        <f>IF(N183="","",VLOOKUP(N183,Sheet1!$B$3:$C$7,2,0))</f>
        <v>急性期</v>
      </c>
      <c r="P183" s="19" t="s">
        <v>98</v>
      </c>
      <c r="Q183" s="19" t="str">
        <f>IF(P183="","",VLOOKUP(P183,Sheet1!$B$3:$C$7,2,0))</f>
        <v>急性期</v>
      </c>
      <c r="R183" s="19" t="s">
        <v>96</v>
      </c>
      <c r="S183" s="25" t="str">
        <f t="shared" si="24"/>
        <v/>
      </c>
      <c r="T183" s="26" t="str">
        <f t="shared" si="25"/>
        <v>○</v>
      </c>
      <c r="U183" s="26" t="str">
        <f t="shared" si="26"/>
        <v/>
      </c>
      <c r="V183" s="26" t="str">
        <f t="shared" si="27"/>
        <v/>
      </c>
      <c r="W183" s="26" t="str">
        <f t="shared" si="28"/>
        <v/>
      </c>
      <c r="X183" s="26" t="str">
        <f t="shared" si="29"/>
        <v/>
      </c>
      <c r="Y183" s="27" t="str">
        <f t="shared" si="30"/>
        <v/>
      </c>
      <c r="Z183" s="29" t="s">
        <v>98</v>
      </c>
      <c r="AA183" s="29" t="s">
        <v>96</v>
      </c>
      <c r="AB183" s="29" t="s">
        <v>96</v>
      </c>
      <c r="AC183" s="29" t="s">
        <v>96</v>
      </c>
      <c r="AD183" s="29" t="s">
        <v>96</v>
      </c>
      <c r="AE183" s="23" t="str">
        <f t="shared" si="31"/>
        <v>急性期</v>
      </c>
      <c r="AF183" s="34">
        <v>12</v>
      </c>
      <c r="AG183" s="34">
        <v>8</v>
      </c>
      <c r="AH183" s="34">
        <v>4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0</v>
      </c>
      <c r="AQ183" s="34">
        <v>0</v>
      </c>
      <c r="AR183" s="34">
        <v>0</v>
      </c>
      <c r="AS183" s="35">
        <v>12</v>
      </c>
      <c r="AT183" s="34">
        <v>0</v>
      </c>
      <c r="AU183" s="34">
        <v>0</v>
      </c>
      <c r="AV183" s="34">
        <v>0</v>
      </c>
      <c r="AW183" s="35">
        <v>70</v>
      </c>
      <c r="AX183" s="35">
        <v>0</v>
      </c>
      <c r="AY183" s="36">
        <v>0</v>
      </c>
      <c r="AZ183" s="37" t="s">
        <v>98</v>
      </c>
      <c r="BA183" s="30" t="str">
        <f t="shared" si="32"/>
        <v/>
      </c>
      <c r="BB183" s="35">
        <v>0</v>
      </c>
      <c r="BC183" s="35">
        <v>0</v>
      </c>
      <c r="BD183" s="35">
        <v>0</v>
      </c>
      <c r="BE183" s="35"/>
      <c r="BF183" s="35"/>
      <c r="BG183" s="35">
        <v>0</v>
      </c>
      <c r="BH183" s="35"/>
      <c r="BI183" s="35"/>
      <c r="BJ183" s="35">
        <v>0</v>
      </c>
    </row>
    <row r="184" spans="2:62" outlineLevel="2">
      <c r="B184" s="17"/>
      <c r="C184" s="17"/>
      <c r="D184" s="17"/>
      <c r="E184" s="22"/>
      <c r="F184" s="22"/>
      <c r="G184" s="22"/>
      <c r="H184" s="64" t="s">
        <v>2253</v>
      </c>
      <c r="I184" s="17"/>
      <c r="J184" s="19"/>
      <c r="K184" s="19"/>
      <c r="L184" s="19"/>
      <c r="M184" s="19"/>
      <c r="N184" s="19"/>
      <c r="O184" s="19"/>
      <c r="P184" s="19"/>
      <c r="Q184" s="19"/>
      <c r="R184" s="19"/>
      <c r="S184" s="25"/>
      <c r="T184" s="26"/>
      <c r="U184" s="26"/>
      <c r="V184" s="26"/>
      <c r="W184" s="26"/>
      <c r="X184" s="26"/>
      <c r="Y184" s="27"/>
      <c r="Z184" s="29"/>
      <c r="AA184" s="29"/>
      <c r="AB184" s="29"/>
      <c r="AC184" s="29"/>
      <c r="AD184" s="29"/>
      <c r="AE184" s="23"/>
      <c r="AF184" s="34">
        <f t="shared" ref="AF184:AV184" si="43">SUBTOTAL(9,AF183:AF183)</f>
        <v>12</v>
      </c>
      <c r="AG184" s="34">
        <f t="shared" si="43"/>
        <v>8</v>
      </c>
      <c r="AH184" s="34">
        <f t="shared" si="43"/>
        <v>4</v>
      </c>
      <c r="AI184" s="34">
        <f t="shared" si="43"/>
        <v>0</v>
      </c>
      <c r="AJ184" s="34">
        <f t="shared" si="43"/>
        <v>0</v>
      </c>
      <c r="AK184" s="34">
        <f t="shared" si="43"/>
        <v>0</v>
      </c>
      <c r="AL184" s="34">
        <f t="shared" si="43"/>
        <v>0</v>
      </c>
      <c r="AM184" s="34">
        <f t="shared" si="43"/>
        <v>0</v>
      </c>
      <c r="AN184" s="34">
        <f t="shared" si="43"/>
        <v>0</v>
      </c>
      <c r="AO184" s="34">
        <f t="shared" si="43"/>
        <v>0</v>
      </c>
      <c r="AP184" s="34">
        <f t="shared" si="43"/>
        <v>0</v>
      </c>
      <c r="AQ184" s="34">
        <f t="shared" si="43"/>
        <v>0</v>
      </c>
      <c r="AR184" s="34">
        <f t="shared" si="43"/>
        <v>0</v>
      </c>
      <c r="AS184" s="35">
        <f t="shared" si="43"/>
        <v>12</v>
      </c>
      <c r="AT184" s="34">
        <f t="shared" si="43"/>
        <v>0</v>
      </c>
      <c r="AU184" s="34">
        <f t="shared" si="43"/>
        <v>0</v>
      </c>
      <c r="AV184" s="34">
        <f t="shared" si="43"/>
        <v>0</v>
      </c>
      <c r="AW184" s="35"/>
      <c r="AX184" s="35"/>
      <c r="AY184" s="36"/>
      <c r="AZ184" s="37"/>
      <c r="BA184" s="30"/>
      <c r="BB184" s="35"/>
      <c r="BC184" s="35"/>
      <c r="BD184" s="35"/>
      <c r="BE184" s="35"/>
      <c r="BF184" s="35"/>
      <c r="BG184" s="35"/>
      <c r="BH184" s="35"/>
      <c r="BI184" s="35"/>
      <c r="BJ184" s="35">
        <f>SUBTOTAL(9,BJ183:BJ183)</f>
        <v>0</v>
      </c>
    </row>
    <row r="185" spans="2:62" outlineLevel="1">
      <c r="B185" s="17"/>
      <c r="C185" s="17"/>
      <c r="D185" s="17"/>
      <c r="E185" s="22"/>
      <c r="F185" s="64" t="s">
        <v>2225</v>
      </c>
      <c r="G185" s="22"/>
      <c r="H185" s="22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25"/>
      <c r="T185" s="26"/>
      <c r="U185" s="26"/>
      <c r="V185" s="26"/>
      <c r="W185" s="26"/>
      <c r="X185" s="26"/>
      <c r="Y185" s="27"/>
      <c r="Z185" s="29"/>
      <c r="AA185" s="29"/>
      <c r="AB185" s="29"/>
      <c r="AC185" s="29"/>
      <c r="AD185" s="29"/>
      <c r="AE185" s="23"/>
      <c r="AF185" s="34">
        <f t="shared" ref="AF185:AV185" si="44">SUBTOTAL(9,AF161:AF183)</f>
        <v>223</v>
      </c>
      <c r="AG185" s="34">
        <f t="shared" si="44"/>
        <v>217</v>
      </c>
      <c r="AH185" s="34">
        <f t="shared" si="44"/>
        <v>6</v>
      </c>
      <c r="AI185" s="34">
        <f t="shared" si="44"/>
        <v>50</v>
      </c>
      <c r="AJ185" s="34">
        <f t="shared" si="44"/>
        <v>5</v>
      </c>
      <c r="AK185" s="34">
        <f t="shared" si="44"/>
        <v>5</v>
      </c>
      <c r="AL185" s="34">
        <f t="shared" si="44"/>
        <v>0</v>
      </c>
      <c r="AM185" s="34">
        <f t="shared" si="44"/>
        <v>5</v>
      </c>
      <c r="AN185" s="34">
        <f t="shared" si="44"/>
        <v>5</v>
      </c>
      <c r="AO185" s="34">
        <f t="shared" si="44"/>
        <v>0</v>
      </c>
      <c r="AP185" s="34">
        <f t="shared" si="44"/>
        <v>0</v>
      </c>
      <c r="AQ185" s="34">
        <f t="shared" si="44"/>
        <v>0</v>
      </c>
      <c r="AR185" s="34">
        <f t="shared" si="44"/>
        <v>0</v>
      </c>
      <c r="AS185" s="35">
        <f t="shared" si="44"/>
        <v>221</v>
      </c>
      <c r="AT185" s="34">
        <f t="shared" si="44"/>
        <v>5</v>
      </c>
      <c r="AU185" s="34">
        <f t="shared" si="44"/>
        <v>0</v>
      </c>
      <c r="AV185" s="34">
        <f t="shared" si="44"/>
        <v>2</v>
      </c>
      <c r="AW185" s="35"/>
      <c r="AX185" s="35"/>
      <c r="AY185" s="36"/>
      <c r="AZ185" s="37"/>
      <c r="BA185" s="30"/>
      <c r="BB185" s="35"/>
      <c r="BC185" s="35"/>
      <c r="BD185" s="35"/>
      <c r="BE185" s="35"/>
      <c r="BF185" s="35"/>
      <c r="BG185" s="35"/>
      <c r="BH185" s="35"/>
      <c r="BI185" s="35"/>
      <c r="BJ185" s="35">
        <f>SUBTOTAL(9,BJ161:BJ183)</f>
        <v>186</v>
      </c>
    </row>
    <row r="186" spans="2:62" outlineLevel="3">
      <c r="B186" s="17">
        <v>24028012</v>
      </c>
      <c r="C186" s="17" t="s">
        <v>124</v>
      </c>
      <c r="D186" s="17" t="s">
        <v>92</v>
      </c>
      <c r="E186" s="24">
        <v>4003</v>
      </c>
      <c r="F186" s="24" t="s">
        <v>125</v>
      </c>
      <c r="G186" s="22">
        <v>40220</v>
      </c>
      <c r="H186" s="22" t="s">
        <v>126</v>
      </c>
      <c r="I186" s="17" t="s">
        <v>127</v>
      </c>
      <c r="J186" s="19" t="s">
        <v>1603</v>
      </c>
      <c r="K186" s="19" t="s">
        <v>1604</v>
      </c>
      <c r="L186" s="19" t="s">
        <v>1569</v>
      </c>
      <c r="M186" s="19" t="s">
        <v>1569</v>
      </c>
      <c r="N186" s="19" t="s">
        <v>1570</v>
      </c>
      <c r="O186" s="19" t="str">
        <f>IF(N186="","",VLOOKUP(N186,Sheet1!$B$3:$C$7,2,0))</f>
        <v>休棟等</v>
      </c>
      <c r="P186" s="19" t="s">
        <v>1570</v>
      </c>
      <c r="Q186" s="19" t="str">
        <f>IF(P186="","",VLOOKUP(P186,Sheet1!$B$3:$C$7,2,0))</f>
        <v>休棟等</v>
      </c>
      <c r="R186" s="19" t="s">
        <v>1570</v>
      </c>
      <c r="S186" s="25" t="str">
        <f t="shared" si="24"/>
        <v/>
      </c>
      <c r="T186" s="26" t="str">
        <f t="shared" si="25"/>
        <v/>
      </c>
      <c r="U186" s="26" t="str">
        <f t="shared" si="26"/>
        <v/>
      </c>
      <c r="V186" s="26" t="str">
        <f t="shared" si="27"/>
        <v/>
      </c>
      <c r="W186" s="26" t="str">
        <f t="shared" si="28"/>
        <v/>
      </c>
      <c r="X186" s="26" t="str">
        <f t="shared" si="29"/>
        <v/>
      </c>
      <c r="Y186" s="27" t="str">
        <f t="shared" si="30"/>
        <v>○</v>
      </c>
      <c r="Z186" s="29" t="s">
        <v>1605</v>
      </c>
      <c r="AA186" s="29" t="s">
        <v>96</v>
      </c>
      <c r="AB186" s="29" t="s">
        <v>96</v>
      </c>
      <c r="AC186" s="29" t="s">
        <v>96</v>
      </c>
      <c r="AD186" s="29" t="s">
        <v>96</v>
      </c>
      <c r="AE186" s="23" t="str">
        <f t="shared" si="31"/>
        <v>休棟中等</v>
      </c>
      <c r="AF186" s="34">
        <v>3</v>
      </c>
      <c r="AG186" s="34">
        <v>0</v>
      </c>
      <c r="AH186" s="34">
        <v>3</v>
      </c>
      <c r="AI186" s="34">
        <v>0</v>
      </c>
      <c r="AJ186" s="34">
        <v>9</v>
      </c>
      <c r="AK186" s="34">
        <v>0</v>
      </c>
      <c r="AL186" s="34">
        <v>9</v>
      </c>
      <c r="AM186" s="34">
        <v>9</v>
      </c>
      <c r="AN186" s="34">
        <v>0</v>
      </c>
      <c r="AO186" s="34">
        <v>9</v>
      </c>
      <c r="AP186" s="34">
        <v>0</v>
      </c>
      <c r="AQ186" s="34">
        <v>0</v>
      </c>
      <c r="AR186" s="34">
        <v>0</v>
      </c>
      <c r="AS186" s="35">
        <v>0</v>
      </c>
      <c r="AT186" s="35">
        <v>0</v>
      </c>
      <c r="AU186" s="35">
        <v>0</v>
      </c>
      <c r="AV186" s="34">
        <v>12</v>
      </c>
      <c r="AW186" s="35">
        <v>0</v>
      </c>
      <c r="AX186" s="35">
        <v>0</v>
      </c>
      <c r="AY186" s="36">
        <v>0</v>
      </c>
      <c r="AZ186" s="37" t="s">
        <v>1567</v>
      </c>
      <c r="BA186" s="30" t="str">
        <f t="shared" si="32"/>
        <v>○</v>
      </c>
      <c r="BB186" s="35">
        <v>0</v>
      </c>
      <c r="BC186" s="35">
        <v>9</v>
      </c>
      <c r="BD186" s="35">
        <v>9</v>
      </c>
      <c r="BE186" s="35">
        <v>0</v>
      </c>
      <c r="BF186" s="35">
        <v>9</v>
      </c>
      <c r="BG186" s="35">
        <v>1</v>
      </c>
      <c r="BH186" s="35">
        <v>0</v>
      </c>
      <c r="BI186" s="35">
        <v>1</v>
      </c>
      <c r="BJ186" s="35">
        <v>0</v>
      </c>
    </row>
    <row r="187" spans="2:62" outlineLevel="3">
      <c r="B187" s="17">
        <v>24028017</v>
      </c>
      <c r="C187" s="17" t="s">
        <v>131</v>
      </c>
      <c r="D187" s="17" t="s">
        <v>92</v>
      </c>
      <c r="E187" s="24">
        <v>4003</v>
      </c>
      <c r="F187" s="24" t="s">
        <v>125</v>
      </c>
      <c r="G187" s="22">
        <v>40220</v>
      </c>
      <c r="H187" s="22" t="s">
        <v>126</v>
      </c>
      <c r="I187" s="17" t="s">
        <v>132</v>
      </c>
      <c r="J187" s="18" t="s">
        <v>1606</v>
      </c>
      <c r="K187" s="18" t="s">
        <v>1607</v>
      </c>
      <c r="L187" s="18" t="s">
        <v>1567</v>
      </c>
      <c r="M187" s="18" t="s">
        <v>1569</v>
      </c>
      <c r="N187" s="18" t="s">
        <v>1569</v>
      </c>
      <c r="O187" s="19" t="str">
        <f>IF(N187="","",VLOOKUP(N187,Sheet1!$B$3:$C$7,2,0))</f>
        <v>急性期</v>
      </c>
      <c r="P187" s="18" t="s">
        <v>1569</v>
      </c>
      <c r="Q187" s="19" t="str">
        <f>IF(P187="","",VLOOKUP(P187,Sheet1!$B$3:$C$7,2,0))</f>
        <v>急性期</v>
      </c>
      <c r="R187" s="18" t="s">
        <v>96</v>
      </c>
      <c r="S187" s="25" t="str">
        <f t="shared" si="24"/>
        <v/>
      </c>
      <c r="T187" s="26" t="str">
        <f t="shared" si="25"/>
        <v/>
      </c>
      <c r="U187" s="26" t="str">
        <f t="shared" si="26"/>
        <v/>
      </c>
      <c r="V187" s="26" t="str">
        <f t="shared" si="27"/>
        <v/>
      </c>
      <c r="W187" s="26" t="str">
        <f t="shared" si="28"/>
        <v/>
      </c>
      <c r="X187" s="26" t="str">
        <f t="shared" si="29"/>
        <v>○</v>
      </c>
      <c r="Y187" s="27" t="str">
        <f t="shared" si="30"/>
        <v/>
      </c>
      <c r="Z187" s="28" t="s">
        <v>1573</v>
      </c>
      <c r="AA187" s="28" t="s">
        <v>96</v>
      </c>
      <c r="AB187" s="28" t="s">
        <v>96</v>
      </c>
      <c r="AC187" s="28" t="s">
        <v>96</v>
      </c>
      <c r="AD187" s="28" t="s">
        <v>96</v>
      </c>
      <c r="AE187" s="23" t="str">
        <f t="shared" si="31"/>
        <v>急性期</v>
      </c>
      <c r="AF187" s="34">
        <v>3</v>
      </c>
      <c r="AG187" s="34">
        <v>0</v>
      </c>
      <c r="AH187" s="34">
        <v>3</v>
      </c>
      <c r="AI187" s="34">
        <v>3</v>
      </c>
      <c r="AJ187" s="34">
        <v>0</v>
      </c>
      <c r="AK187" s="34">
        <v>0</v>
      </c>
      <c r="AL187" s="34">
        <v>0</v>
      </c>
      <c r="AM187" s="34">
        <v>0</v>
      </c>
      <c r="AN187" s="34">
        <v>0</v>
      </c>
      <c r="AO187" s="34">
        <v>0</v>
      </c>
      <c r="AP187" s="34">
        <v>0</v>
      </c>
      <c r="AQ187" s="34">
        <v>0</v>
      </c>
      <c r="AR187" s="34">
        <v>0</v>
      </c>
      <c r="AS187" s="35"/>
      <c r="AT187" s="35"/>
      <c r="AU187" s="35"/>
      <c r="AV187" s="34">
        <v>3</v>
      </c>
      <c r="AW187" s="35">
        <v>0</v>
      </c>
      <c r="AX187" s="35">
        <v>0</v>
      </c>
      <c r="AY187" s="36">
        <v>0</v>
      </c>
      <c r="AZ187" s="38" t="s">
        <v>96</v>
      </c>
      <c r="BA187" s="30" t="str">
        <f t="shared" si="32"/>
        <v/>
      </c>
      <c r="BB187" s="35"/>
      <c r="BC187" s="35"/>
      <c r="BD187" s="35">
        <v>0</v>
      </c>
      <c r="BE187" s="35"/>
      <c r="BF187" s="35"/>
      <c r="BG187" s="35">
        <v>0</v>
      </c>
      <c r="BH187" s="35"/>
      <c r="BI187" s="35"/>
      <c r="BJ187" s="35"/>
    </row>
    <row r="188" spans="2:62" outlineLevel="3">
      <c r="B188" s="17">
        <v>24028030</v>
      </c>
      <c r="C188" s="17" t="s">
        <v>158</v>
      </c>
      <c r="D188" s="17" t="s">
        <v>92</v>
      </c>
      <c r="E188" s="24">
        <v>4003</v>
      </c>
      <c r="F188" s="24" t="s">
        <v>125</v>
      </c>
      <c r="G188" s="22">
        <v>40220</v>
      </c>
      <c r="H188" s="22" t="s">
        <v>126</v>
      </c>
      <c r="I188" s="17" t="s">
        <v>159</v>
      </c>
      <c r="J188" s="18" t="s">
        <v>1608</v>
      </c>
      <c r="K188" s="18" t="s">
        <v>1609</v>
      </c>
      <c r="L188" s="18" t="s">
        <v>1567</v>
      </c>
      <c r="M188" s="18" t="s">
        <v>1567</v>
      </c>
      <c r="N188" s="18" t="s">
        <v>1576</v>
      </c>
      <c r="O188" s="19" t="str">
        <f>IF(N188="","",VLOOKUP(N188,Sheet1!$B$3:$C$7,2,0))</f>
        <v>回復期</v>
      </c>
      <c r="P188" s="18" t="s">
        <v>1576</v>
      </c>
      <c r="Q188" s="19" t="str">
        <f>IF(P188="","",VLOOKUP(P188,Sheet1!$B$3:$C$7,2,0))</f>
        <v>回復期</v>
      </c>
      <c r="R188" s="18" t="s">
        <v>96</v>
      </c>
      <c r="S188" s="25" t="str">
        <f t="shared" si="24"/>
        <v>○</v>
      </c>
      <c r="T188" s="26" t="str">
        <f t="shared" si="25"/>
        <v>○</v>
      </c>
      <c r="U188" s="26" t="str">
        <f t="shared" si="26"/>
        <v/>
      </c>
      <c r="V188" s="26" t="str">
        <f t="shared" si="27"/>
        <v/>
      </c>
      <c r="W188" s="26" t="str">
        <f t="shared" si="28"/>
        <v/>
      </c>
      <c r="X188" s="26" t="str">
        <f t="shared" si="29"/>
        <v/>
      </c>
      <c r="Y188" s="27" t="str">
        <f t="shared" si="30"/>
        <v/>
      </c>
      <c r="Z188" s="28" t="s">
        <v>1567</v>
      </c>
      <c r="AA188" s="28" t="s">
        <v>1569</v>
      </c>
      <c r="AB188" s="28" t="s">
        <v>96</v>
      </c>
      <c r="AC188" s="28" t="s">
        <v>96</v>
      </c>
      <c r="AD188" s="28" t="s">
        <v>96</v>
      </c>
      <c r="AE188" s="23" t="str">
        <f t="shared" si="31"/>
        <v>回復期</v>
      </c>
      <c r="AF188" s="34">
        <v>19</v>
      </c>
      <c r="AG188" s="34">
        <v>19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5">
        <v>19</v>
      </c>
      <c r="AT188" s="34">
        <v>0</v>
      </c>
      <c r="AU188" s="34">
        <v>0</v>
      </c>
      <c r="AV188" s="34">
        <v>0</v>
      </c>
      <c r="AW188" s="35">
        <v>54</v>
      </c>
      <c r="AX188" s="35"/>
      <c r="AY188" s="36">
        <v>0</v>
      </c>
      <c r="AZ188" s="38" t="s">
        <v>1569</v>
      </c>
      <c r="BA188" s="30" t="str">
        <f t="shared" si="32"/>
        <v/>
      </c>
      <c r="BB188" s="35">
        <v>0</v>
      </c>
      <c r="BC188" s="35">
        <v>0</v>
      </c>
      <c r="BD188" s="35">
        <v>0</v>
      </c>
      <c r="BE188" s="35"/>
      <c r="BF188" s="35"/>
      <c r="BG188" s="35">
        <v>0</v>
      </c>
      <c r="BH188" s="35"/>
      <c r="BI188" s="35"/>
      <c r="BJ188" s="35"/>
    </row>
    <row r="189" spans="2:62" outlineLevel="3">
      <c r="B189" s="17">
        <v>24028122</v>
      </c>
      <c r="C189" s="17" t="s">
        <v>288</v>
      </c>
      <c r="D189" s="17" t="s">
        <v>92</v>
      </c>
      <c r="E189" s="24">
        <v>4003</v>
      </c>
      <c r="F189" s="24" t="s">
        <v>125</v>
      </c>
      <c r="G189" s="22">
        <v>40220</v>
      </c>
      <c r="H189" s="22" t="s">
        <v>126</v>
      </c>
      <c r="I189" s="17" t="s">
        <v>289</v>
      </c>
      <c r="J189" s="18" t="s">
        <v>290</v>
      </c>
      <c r="K189" s="18" t="s">
        <v>291</v>
      </c>
      <c r="L189" s="18" t="s">
        <v>165</v>
      </c>
      <c r="M189" s="18" t="s">
        <v>165</v>
      </c>
      <c r="N189" s="18" t="s">
        <v>143</v>
      </c>
      <c r="O189" s="19" t="str">
        <f>IF(N189="","",VLOOKUP(N189,Sheet1!$B$3:$C$7,2,0))</f>
        <v>回復期</v>
      </c>
      <c r="P189" s="18" t="s">
        <v>143</v>
      </c>
      <c r="Q189" s="19" t="str">
        <f>IF(P189="","",VLOOKUP(P189,Sheet1!$B$3:$C$7,2,0))</f>
        <v>回復期</v>
      </c>
      <c r="R189" s="18" t="s">
        <v>96</v>
      </c>
      <c r="S189" s="25" t="str">
        <f t="shared" si="24"/>
        <v>○</v>
      </c>
      <c r="T189" s="26" t="str">
        <f t="shared" si="25"/>
        <v>○</v>
      </c>
      <c r="U189" s="26" t="str">
        <f t="shared" si="26"/>
        <v/>
      </c>
      <c r="V189" s="26" t="str">
        <f t="shared" si="27"/>
        <v/>
      </c>
      <c r="W189" s="26" t="str">
        <f t="shared" si="28"/>
        <v/>
      </c>
      <c r="X189" s="26" t="str">
        <f t="shared" si="29"/>
        <v/>
      </c>
      <c r="Y189" s="27" t="str">
        <f t="shared" si="30"/>
        <v/>
      </c>
      <c r="Z189" s="28" t="s">
        <v>165</v>
      </c>
      <c r="AA189" s="28" t="s">
        <v>166</v>
      </c>
      <c r="AB189" s="28" t="s">
        <v>96</v>
      </c>
      <c r="AC189" s="28" t="s">
        <v>96</v>
      </c>
      <c r="AD189" s="28" t="s">
        <v>96</v>
      </c>
      <c r="AE189" s="23" t="str">
        <f t="shared" si="31"/>
        <v>回復期</v>
      </c>
      <c r="AF189" s="34">
        <v>19</v>
      </c>
      <c r="AG189" s="34">
        <v>19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0</v>
      </c>
      <c r="AQ189" s="34">
        <v>0</v>
      </c>
      <c r="AR189" s="34">
        <v>0</v>
      </c>
      <c r="AS189" s="35">
        <v>3</v>
      </c>
      <c r="AT189" s="34">
        <v>0</v>
      </c>
      <c r="AU189" s="34">
        <v>0</v>
      </c>
      <c r="AV189" s="34">
        <v>16</v>
      </c>
      <c r="AW189" s="35">
        <v>265</v>
      </c>
      <c r="AX189" s="35"/>
      <c r="AY189" s="36"/>
      <c r="AZ189" s="38" t="s">
        <v>165</v>
      </c>
      <c r="BA189" s="30" t="str">
        <f t="shared" si="32"/>
        <v>○</v>
      </c>
      <c r="BB189" s="35">
        <v>2</v>
      </c>
      <c r="BC189" s="35">
        <v>37</v>
      </c>
      <c r="BD189" s="35">
        <v>0</v>
      </c>
      <c r="BE189" s="35">
        <v>0</v>
      </c>
      <c r="BF189" s="35">
        <v>0</v>
      </c>
      <c r="BG189" s="35">
        <v>2</v>
      </c>
      <c r="BH189" s="35">
        <v>0</v>
      </c>
      <c r="BI189" s="35">
        <v>2</v>
      </c>
      <c r="BJ189" s="35"/>
    </row>
    <row r="190" spans="2:62" outlineLevel="3">
      <c r="B190" s="17">
        <v>24028209</v>
      </c>
      <c r="C190" s="17" t="s">
        <v>396</v>
      </c>
      <c r="D190" s="17" t="s">
        <v>92</v>
      </c>
      <c r="E190" s="24">
        <v>4003</v>
      </c>
      <c r="F190" s="24" t="s">
        <v>125</v>
      </c>
      <c r="G190" s="22">
        <v>40220</v>
      </c>
      <c r="H190" s="22" t="s">
        <v>126</v>
      </c>
      <c r="I190" s="17" t="s">
        <v>397</v>
      </c>
      <c r="J190" s="18" t="s">
        <v>1610</v>
      </c>
      <c r="K190" s="18" t="s">
        <v>1611</v>
      </c>
      <c r="L190" s="18" t="s">
        <v>1567</v>
      </c>
      <c r="M190" s="18" t="s">
        <v>1567</v>
      </c>
      <c r="N190" s="18" t="s">
        <v>1569</v>
      </c>
      <c r="O190" s="19" t="str">
        <f>IF(N190="","",VLOOKUP(N190,Sheet1!$B$3:$C$7,2,0))</f>
        <v>急性期</v>
      </c>
      <c r="P190" s="18" t="s">
        <v>1576</v>
      </c>
      <c r="Q190" s="19" t="str">
        <f>IF(P190="","",VLOOKUP(P190,Sheet1!$B$3:$C$7,2,0))</f>
        <v>回復期</v>
      </c>
      <c r="R190" s="18" t="s">
        <v>96</v>
      </c>
      <c r="S190" s="25" t="str">
        <f t="shared" si="24"/>
        <v>○</v>
      </c>
      <c r="T190" s="26" t="str">
        <f t="shared" si="25"/>
        <v>○</v>
      </c>
      <c r="U190" s="26" t="str">
        <f t="shared" si="26"/>
        <v>○</v>
      </c>
      <c r="V190" s="26" t="str">
        <f t="shared" si="27"/>
        <v/>
      </c>
      <c r="W190" s="26" t="str">
        <f t="shared" si="28"/>
        <v>○</v>
      </c>
      <c r="X190" s="26" t="str">
        <f t="shared" si="29"/>
        <v/>
      </c>
      <c r="Y190" s="27" t="str">
        <f t="shared" si="30"/>
        <v/>
      </c>
      <c r="Z190" s="28" t="s">
        <v>1567</v>
      </c>
      <c r="AA190" s="28" t="s">
        <v>1569</v>
      </c>
      <c r="AB190" s="28" t="s">
        <v>1576</v>
      </c>
      <c r="AC190" s="28" t="s">
        <v>1570</v>
      </c>
      <c r="AD190" s="28" t="s">
        <v>96</v>
      </c>
      <c r="AE190" s="23" t="str">
        <f t="shared" si="31"/>
        <v>急性期</v>
      </c>
      <c r="AF190" s="34">
        <v>19</v>
      </c>
      <c r="AG190" s="34">
        <v>19</v>
      </c>
      <c r="AH190" s="34">
        <v>0</v>
      </c>
      <c r="AI190" s="34">
        <v>1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5">
        <v>19</v>
      </c>
      <c r="AT190" s="34">
        <v>0</v>
      </c>
      <c r="AU190" s="34">
        <v>0</v>
      </c>
      <c r="AV190" s="34">
        <v>0</v>
      </c>
      <c r="AW190" s="35">
        <v>204</v>
      </c>
      <c r="AX190" s="35">
        <v>0</v>
      </c>
      <c r="AY190" s="36">
        <v>0</v>
      </c>
      <c r="AZ190" s="38" t="s">
        <v>1569</v>
      </c>
      <c r="BA190" s="30" t="str">
        <f t="shared" si="32"/>
        <v/>
      </c>
      <c r="BB190" s="35">
        <v>0</v>
      </c>
      <c r="BC190" s="35">
        <v>0</v>
      </c>
      <c r="BD190" s="35">
        <v>0</v>
      </c>
      <c r="BE190" s="35">
        <v>0</v>
      </c>
      <c r="BF190" s="35">
        <v>0</v>
      </c>
      <c r="BG190" s="35">
        <v>0</v>
      </c>
      <c r="BH190" s="35">
        <v>0</v>
      </c>
      <c r="BI190" s="35">
        <v>0</v>
      </c>
      <c r="BJ190" s="35">
        <v>0</v>
      </c>
    </row>
    <row r="191" spans="2:62" outlineLevel="3">
      <c r="B191" s="17">
        <v>24028437</v>
      </c>
      <c r="C191" s="17" t="s">
        <v>656</v>
      </c>
      <c r="D191" s="17" t="s">
        <v>92</v>
      </c>
      <c r="E191" s="24">
        <v>4003</v>
      </c>
      <c r="F191" s="24" t="s">
        <v>125</v>
      </c>
      <c r="G191" s="22">
        <v>40220</v>
      </c>
      <c r="H191" s="22" t="s">
        <v>126</v>
      </c>
      <c r="I191" s="17" t="s">
        <v>657</v>
      </c>
      <c r="J191" s="18" t="s">
        <v>1612</v>
      </c>
      <c r="K191" s="18" t="s">
        <v>1613</v>
      </c>
      <c r="L191" s="18" t="s">
        <v>1567</v>
      </c>
      <c r="M191" s="18" t="s">
        <v>1569</v>
      </c>
      <c r="N191" s="18" t="s">
        <v>1569</v>
      </c>
      <c r="O191" s="19" t="str">
        <f>IF(N191="","",VLOOKUP(N191,Sheet1!$B$3:$C$7,2,0))</f>
        <v>急性期</v>
      </c>
      <c r="P191" s="18" t="s">
        <v>1569</v>
      </c>
      <c r="Q191" s="19" t="str">
        <f>IF(P191="","",VLOOKUP(P191,Sheet1!$B$3:$C$7,2,0))</f>
        <v>急性期</v>
      </c>
      <c r="R191" s="18" t="s">
        <v>96</v>
      </c>
      <c r="S191" s="25" t="str">
        <f t="shared" si="24"/>
        <v/>
      </c>
      <c r="T191" s="26" t="str">
        <f t="shared" si="25"/>
        <v>○</v>
      </c>
      <c r="U191" s="26" t="str">
        <f t="shared" si="26"/>
        <v>○</v>
      </c>
      <c r="V191" s="26" t="str">
        <f t="shared" si="27"/>
        <v/>
      </c>
      <c r="W191" s="26" t="str">
        <f t="shared" si="28"/>
        <v/>
      </c>
      <c r="X191" s="26" t="str">
        <f t="shared" si="29"/>
        <v/>
      </c>
      <c r="Y191" s="27" t="str">
        <f t="shared" si="30"/>
        <v/>
      </c>
      <c r="Z191" s="28" t="s">
        <v>1569</v>
      </c>
      <c r="AA191" s="28" t="s">
        <v>1576</v>
      </c>
      <c r="AB191" s="28" t="s">
        <v>96</v>
      </c>
      <c r="AC191" s="28" t="s">
        <v>96</v>
      </c>
      <c r="AD191" s="28" t="s">
        <v>96</v>
      </c>
      <c r="AE191" s="23" t="str">
        <f t="shared" si="31"/>
        <v>急性期</v>
      </c>
      <c r="AF191" s="34">
        <v>1</v>
      </c>
      <c r="AG191" s="34">
        <v>0</v>
      </c>
      <c r="AH191" s="34">
        <v>1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0</v>
      </c>
      <c r="AQ191" s="34">
        <v>0</v>
      </c>
      <c r="AR191" s="34">
        <v>0</v>
      </c>
      <c r="AS191" s="35">
        <v>1</v>
      </c>
      <c r="AT191" s="34">
        <v>0</v>
      </c>
      <c r="AU191" s="34">
        <v>0</v>
      </c>
      <c r="AV191" s="34">
        <v>0</v>
      </c>
      <c r="AW191" s="35">
        <v>0</v>
      </c>
      <c r="AX191" s="35">
        <v>0</v>
      </c>
      <c r="AY191" s="36">
        <v>0</v>
      </c>
      <c r="AZ191" s="38" t="s">
        <v>1569</v>
      </c>
      <c r="BA191" s="30" t="str">
        <f t="shared" si="32"/>
        <v/>
      </c>
      <c r="BB191" s="35"/>
      <c r="BC191" s="35"/>
      <c r="BD191" s="35">
        <v>0</v>
      </c>
      <c r="BE191" s="35"/>
      <c r="BF191" s="35"/>
      <c r="BG191" s="35">
        <v>0</v>
      </c>
      <c r="BH191" s="35"/>
      <c r="BI191" s="35"/>
      <c r="BJ191" s="35"/>
    </row>
    <row r="192" spans="2:62" outlineLevel="3">
      <c r="B192" s="17">
        <v>24028444</v>
      </c>
      <c r="C192" s="17" t="s">
        <v>669</v>
      </c>
      <c r="D192" s="17" t="s">
        <v>92</v>
      </c>
      <c r="E192" s="24">
        <v>4003</v>
      </c>
      <c r="F192" s="49" t="s">
        <v>125</v>
      </c>
      <c r="G192" s="49">
        <v>40220</v>
      </c>
      <c r="H192" s="49" t="s">
        <v>126</v>
      </c>
      <c r="I192" s="48" t="s">
        <v>670</v>
      </c>
      <c r="J192" s="50" t="s">
        <v>1614</v>
      </c>
      <c r="K192" s="50" t="s">
        <v>1615</v>
      </c>
      <c r="L192" s="50" t="s">
        <v>1567</v>
      </c>
      <c r="M192" s="50" t="s">
        <v>1567</v>
      </c>
      <c r="N192" s="50" t="s">
        <v>1569</v>
      </c>
      <c r="O192" s="51" t="str">
        <f>IF(N192="","",VLOOKUP(N192,Sheet1!$B$3:$C$7,2,0))</f>
        <v>急性期</v>
      </c>
      <c r="P192" s="50" t="s">
        <v>1569</v>
      </c>
      <c r="Q192" s="51" t="str">
        <f>IF(P192="","",VLOOKUP(P192,Sheet1!$B$3:$C$7,2,0))</f>
        <v>急性期</v>
      </c>
      <c r="R192" s="50" t="s">
        <v>96</v>
      </c>
      <c r="S192" s="52" t="str">
        <f t="shared" si="24"/>
        <v/>
      </c>
      <c r="T192" s="53" t="str">
        <f t="shared" si="25"/>
        <v/>
      </c>
      <c r="U192" s="53" t="str">
        <f t="shared" si="26"/>
        <v/>
      </c>
      <c r="V192" s="53" t="str">
        <f t="shared" si="27"/>
        <v/>
      </c>
      <c r="W192" s="53" t="str">
        <f t="shared" si="28"/>
        <v>○</v>
      </c>
      <c r="X192" s="53" t="str">
        <f t="shared" si="29"/>
        <v/>
      </c>
      <c r="Y192" s="54" t="str">
        <f t="shared" si="30"/>
        <v/>
      </c>
      <c r="Z192" s="55" t="s">
        <v>1570</v>
      </c>
      <c r="AA192" s="55" t="s">
        <v>96</v>
      </c>
      <c r="AB192" s="55" t="s">
        <v>96</v>
      </c>
      <c r="AC192" s="55" t="s">
        <v>96</v>
      </c>
      <c r="AD192" s="55" t="s">
        <v>96</v>
      </c>
      <c r="AE192" s="56" t="str">
        <f t="shared" si="31"/>
        <v>急性期</v>
      </c>
      <c r="AF192" s="57">
        <v>14</v>
      </c>
      <c r="AG192" s="57">
        <v>14</v>
      </c>
      <c r="AH192" s="57"/>
      <c r="AI192" s="57">
        <v>0</v>
      </c>
      <c r="AJ192" s="57">
        <v>0</v>
      </c>
      <c r="AK192" s="57">
        <v>0</v>
      </c>
      <c r="AL192" s="57"/>
      <c r="AM192" s="57">
        <v>0</v>
      </c>
      <c r="AN192" s="57">
        <v>0</v>
      </c>
      <c r="AO192" s="57"/>
      <c r="AP192" s="57">
        <v>0</v>
      </c>
      <c r="AQ192" s="57">
        <v>0</v>
      </c>
      <c r="AR192" s="57">
        <v>0</v>
      </c>
      <c r="AS192" s="58">
        <v>14</v>
      </c>
      <c r="AT192" s="58"/>
      <c r="AU192" s="58"/>
      <c r="AV192" s="57">
        <v>0</v>
      </c>
      <c r="AW192" s="58">
        <v>688</v>
      </c>
      <c r="AX192" s="58"/>
      <c r="AY192" s="59"/>
      <c r="AZ192" s="60" t="s">
        <v>96</v>
      </c>
      <c r="BA192" s="61" t="str">
        <f t="shared" si="32"/>
        <v/>
      </c>
      <c r="BB192" s="58"/>
      <c r="BC192" s="58"/>
      <c r="BD192" s="58">
        <v>0</v>
      </c>
      <c r="BE192" s="58"/>
      <c r="BF192" s="58"/>
      <c r="BG192" s="58">
        <v>0</v>
      </c>
      <c r="BH192" s="58"/>
      <c r="BI192" s="58"/>
      <c r="BJ192" s="58"/>
    </row>
    <row r="193" spans="2:62" outlineLevel="3">
      <c r="B193" s="17">
        <v>24028833</v>
      </c>
      <c r="C193" s="17" t="s">
        <v>1160</v>
      </c>
      <c r="D193" s="17" t="s">
        <v>92</v>
      </c>
      <c r="E193" s="24">
        <v>4003</v>
      </c>
      <c r="F193" s="24" t="s">
        <v>125</v>
      </c>
      <c r="G193" s="22">
        <v>40220</v>
      </c>
      <c r="H193" s="22" t="s">
        <v>126</v>
      </c>
      <c r="I193" s="17" t="s">
        <v>1161</v>
      </c>
      <c r="J193" s="19" t="s">
        <v>1616</v>
      </c>
      <c r="K193" s="19" t="s">
        <v>1617</v>
      </c>
      <c r="L193" s="19" t="s">
        <v>1567</v>
      </c>
      <c r="M193" s="19" t="s">
        <v>1567</v>
      </c>
      <c r="N193" s="19" t="s">
        <v>1569</v>
      </c>
      <c r="O193" s="19" t="str">
        <f>IF(N193="","",VLOOKUP(N193,Sheet1!$B$3:$C$7,2,0))</f>
        <v>急性期</v>
      </c>
      <c r="P193" s="19" t="s">
        <v>1569</v>
      </c>
      <c r="Q193" s="19" t="str">
        <f>IF(P193="","",VLOOKUP(P193,Sheet1!$B$3:$C$7,2,0))</f>
        <v>急性期</v>
      </c>
      <c r="R193" s="19" t="s">
        <v>1569</v>
      </c>
      <c r="S193" s="25" t="str">
        <f t="shared" si="24"/>
        <v/>
      </c>
      <c r="T193" s="26" t="str">
        <f t="shared" si="25"/>
        <v>○</v>
      </c>
      <c r="U193" s="26" t="str">
        <f t="shared" si="26"/>
        <v/>
      </c>
      <c r="V193" s="26" t="str">
        <f t="shared" si="27"/>
        <v/>
      </c>
      <c r="W193" s="26" t="str">
        <f t="shared" si="28"/>
        <v/>
      </c>
      <c r="X193" s="26" t="str">
        <f t="shared" si="29"/>
        <v/>
      </c>
      <c r="Y193" s="27" t="str">
        <f t="shared" si="30"/>
        <v/>
      </c>
      <c r="Z193" s="29" t="s">
        <v>1569</v>
      </c>
      <c r="AA193" s="29" t="s">
        <v>96</v>
      </c>
      <c r="AB193" s="29" t="s">
        <v>96</v>
      </c>
      <c r="AC193" s="29" t="s">
        <v>96</v>
      </c>
      <c r="AD193" s="29" t="s">
        <v>96</v>
      </c>
      <c r="AE193" s="23" t="str">
        <f t="shared" si="31"/>
        <v>急性期</v>
      </c>
      <c r="AF193" s="34">
        <v>13</v>
      </c>
      <c r="AG193" s="34">
        <v>13</v>
      </c>
      <c r="AH193" s="34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4">
        <v>0</v>
      </c>
      <c r="AO193" s="34">
        <v>0</v>
      </c>
      <c r="AP193" s="34">
        <v>0</v>
      </c>
      <c r="AQ193" s="34">
        <v>0</v>
      </c>
      <c r="AR193" s="34">
        <v>0</v>
      </c>
      <c r="AS193" s="35">
        <v>13</v>
      </c>
      <c r="AT193" s="34">
        <v>0</v>
      </c>
      <c r="AU193" s="34">
        <v>0</v>
      </c>
      <c r="AV193" s="34">
        <v>0</v>
      </c>
      <c r="AW193" s="35">
        <v>837</v>
      </c>
      <c r="AX193" s="35"/>
      <c r="AY193" s="36"/>
      <c r="AZ193" s="37" t="s">
        <v>96</v>
      </c>
      <c r="BA193" s="30" t="str">
        <f t="shared" si="32"/>
        <v/>
      </c>
      <c r="BB193" s="35"/>
      <c r="BC193" s="35"/>
      <c r="BD193" s="35">
        <v>0</v>
      </c>
      <c r="BE193" s="35"/>
      <c r="BF193" s="35"/>
      <c r="BG193" s="35">
        <v>0</v>
      </c>
      <c r="BH193" s="35"/>
      <c r="BI193" s="35"/>
      <c r="BJ193" s="35"/>
    </row>
    <row r="194" spans="2:62" outlineLevel="3">
      <c r="B194" s="17">
        <v>24028885</v>
      </c>
      <c r="C194" s="17" t="s">
        <v>1223</v>
      </c>
      <c r="D194" s="17" t="s">
        <v>92</v>
      </c>
      <c r="E194" s="24">
        <v>4003</v>
      </c>
      <c r="F194" s="24" t="s">
        <v>125</v>
      </c>
      <c r="G194" s="22">
        <v>40220</v>
      </c>
      <c r="H194" s="22" t="s">
        <v>126</v>
      </c>
      <c r="I194" s="17" t="s">
        <v>1224</v>
      </c>
      <c r="J194" s="18" t="s">
        <v>1618</v>
      </c>
      <c r="K194" s="18" t="s">
        <v>1619</v>
      </c>
      <c r="L194" s="18" t="s">
        <v>1567</v>
      </c>
      <c r="M194" s="18" t="s">
        <v>1567</v>
      </c>
      <c r="N194" s="18" t="s">
        <v>1569</v>
      </c>
      <c r="O194" s="19" t="str">
        <f>IF(N194="","",VLOOKUP(N194,Sheet1!$B$3:$C$7,2,0))</f>
        <v>急性期</v>
      </c>
      <c r="P194" s="18" t="s">
        <v>1569</v>
      </c>
      <c r="Q194" s="19" t="str">
        <f>IF(P194="","",VLOOKUP(P194,Sheet1!$B$3:$C$7,2,0))</f>
        <v>急性期</v>
      </c>
      <c r="R194" s="18" t="s">
        <v>1569</v>
      </c>
      <c r="S194" s="25" t="str">
        <f t="shared" si="24"/>
        <v/>
      </c>
      <c r="T194" s="26" t="str">
        <f t="shared" si="25"/>
        <v>○</v>
      </c>
      <c r="U194" s="26" t="str">
        <f t="shared" si="26"/>
        <v/>
      </c>
      <c r="V194" s="26" t="str">
        <f t="shared" si="27"/>
        <v/>
      </c>
      <c r="W194" s="26" t="str">
        <f t="shared" si="28"/>
        <v/>
      </c>
      <c r="X194" s="26" t="str">
        <f t="shared" si="29"/>
        <v/>
      </c>
      <c r="Y194" s="27" t="str">
        <f t="shared" si="30"/>
        <v/>
      </c>
      <c r="Z194" s="28" t="s">
        <v>1569</v>
      </c>
      <c r="AA194" s="28" t="s">
        <v>96</v>
      </c>
      <c r="AB194" s="28" t="s">
        <v>96</v>
      </c>
      <c r="AC194" s="28" t="s">
        <v>96</v>
      </c>
      <c r="AD194" s="28" t="s">
        <v>96</v>
      </c>
      <c r="AE194" s="23" t="str">
        <f t="shared" si="31"/>
        <v>急性期</v>
      </c>
      <c r="AF194" s="34">
        <v>5</v>
      </c>
      <c r="AG194" s="34">
        <v>5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5">
        <v>5</v>
      </c>
      <c r="AT194" s="34">
        <v>0</v>
      </c>
      <c r="AU194" s="34">
        <v>0</v>
      </c>
      <c r="AV194" s="34">
        <v>0</v>
      </c>
      <c r="AW194" s="35">
        <v>124</v>
      </c>
      <c r="AX194" s="35">
        <v>15</v>
      </c>
      <c r="AY194" s="36">
        <v>0</v>
      </c>
      <c r="AZ194" s="38" t="s">
        <v>1569</v>
      </c>
      <c r="BA194" s="30" t="str">
        <f t="shared" si="32"/>
        <v/>
      </c>
      <c r="BB194" s="35">
        <v>0</v>
      </c>
      <c r="BC194" s="35">
        <v>2</v>
      </c>
      <c r="BD194" s="35">
        <v>0</v>
      </c>
      <c r="BE194" s="35">
        <v>0</v>
      </c>
      <c r="BF194" s="35">
        <v>0</v>
      </c>
      <c r="BG194" s="35">
        <v>0</v>
      </c>
      <c r="BH194" s="35">
        <v>0</v>
      </c>
      <c r="BI194" s="35">
        <v>0</v>
      </c>
      <c r="BJ194" s="35">
        <v>3</v>
      </c>
    </row>
    <row r="195" spans="2:62" outlineLevel="2">
      <c r="B195" s="17"/>
      <c r="C195" s="17"/>
      <c r="D195" s="17"/>
      <c r="E195" s="24"/>
      <c r="F195" s="24"/>
      <c r="G195" s="22"/>
      <c r="H195" s="64" t="s">
        <v>2254</v>
      </c>
      <c r="I195" s="17"/>
      <c r="J195" s="18"/>
      <c r="K195" s="18"/>
      <c r="L195" s="18"/>
      <c r="M195" s="18"/>
      <c r="N195" s="18"/>
      <c r="O195" s="19"/>
      <c r="P195" s="18"/>
      <c r="Q195" s="19"/>
      <c r="R195" s="18"/>
      <c r="S195" s="25"/>
      <c r="T195" s="26"/>
      <c r="U195" s="26"/>
      <c r="V195" s="26"/>
      <c r="W195" s="26"/>
      <c r="X195" s="26"/>
      <c r="Y195" s="27"/>
      <c r="Z195" s="28"/>
      <c r="AA195" s="28"/>
      <c r="AB195" s="28"/>
      <c r="AC195" s="28"/>
      <c r="AD195" s="28"/>
      <c r="AE195" s="23"/>
      <c r="AF195" s="34">
        <f t="shared" ref="AF195:AV195" si="45">SUBTOTAL(9,AF186:AF194)</f>
        <v>96</v>
      </c>
      <c r="AG195" s="34">
        <f t="shared" si="45"/>
        <v>89</v>
      </c>
      <c r="AH195" s="34">
        <f t="shared" si="45"/>
        <v>7</v>
      </c>
      <c r="AI195" s="34">
        <f t="shared" si="45"/>
        <v>4</v>
      </c>
      <c r="AJ195" s="34">
        <f t="shared" si="45"/>
        <v>9</v>
      </c>
      <c r="AK195" s="34">
        <f t="shared" si="45"/>
        <v>0</v>
      </c>
      <c r="AL195" s="34">
        <f t="shared" si="45"/>
        <v>9</v>
      </c>
      <c r="AM195" s="34">
        <f t="shared" si="45"/>
        <v>9</v>
      </c>
      <c r="AN195" s="34">
        <f t="shared" si="45"/>
        <v>0</v>
      </c>
      <c r="AO195" s="34">
        <f t="shared" si="45"/>
        <v>9</v>
      </c>
      <c r="AP195" s="34">
        <f t="shared" si="45"/>
        <v>0</v>
      </c>
      <c r="AQ195" s="34">
        <f t="shared" si="45"/>
        <v>0</v>
      </c>
      <c r="AR195" s="34">
        <f t="shared" si="45"/>
        <v>0</v>
      </c>
      <c r="AS195" s="35">
        <f t="shared" si="45"/>
        <v>74</v>
      </c>
      <c r="AT195" s="34">
        <f t="shared" si="45"/>
        <v>0</v>
      </c>
      <c r="AU195" s="34">
        <f t="shared" si="45"/>
        <v>0</v>
      </c>
      <c r="AV195" s="34">
        <f t="shared" si="45"/>
        <v>31</v>
      </c>
      <c r="AW195" s="35"/>
      <c r="AX195" s="35"/>
      <c r="AY195" s="36"/>
      <c r="AZ195" s="38"/>
      <c r="BA195" s="30"/>
      <c r="BB195" s="35"/>
      <c r="BC195" s="35"/>
      <c r="BD195" s="35"/>
      <c r="BE195" s="35"/>
      <c r="BF195" s="35"/>
      <c r="BG195" s="35"/>
      <c r="BH195" s="35"/>
      <c r="BI195" s="35"/>
      <c r="BJ195" s="35">
        <f>SUBTOTAL(9,BJ186:BJ194)</f>
        <v>3</v>
      </c>
    </row>
    <row r="196" spans="2:62" outlineLevel="3">
      <c r="B196" s="17">
        <v>24028065</v>
      </c>
      <c r="C196" s="17" t="s">
        <v>209</v>
      </c>
      <c r="D196" s="17" t="s">
        <v>92</v>
      </c>
      <c r="E196" s="24">
        <v>4003</v>
      </c>
      <c r="F196" s="24" t="s">
        <v>125</v>
      </c>
      <c r="G196" s="22">
        <v>40224</v>
      </c>
      <c r="H196" s="22" t="s">
        <v>210</v>
      </c>
      <c r="I196" s="17" t="s">
        <v>211</v>
      </c>
      <c r="J196" s="18" t="s">
        <v>1620</v>
      </c>
      <c r="K196" s="18" t="s">
        <v>1621</v>
      </c>
      <c r="L196" s="18" t="s">
        <v>1567</v>
      </c>
      <c r="M196" s="18" t="s">
        <v>1567</v>
      </c>
      <c r="N196" s="18" t="s">
        <v>1576</v>
      </c>
      <c r="O196" s="19" t="str">
        <f>IF(N196="","",VLOOKUP(N196,Sheet1!$B$3:$C$7,2,0))</f>
        <v>回復期</v>
      </c>
      <c r="P196" s="18" t="s">
        <v>1576</v>
      </c>
      <c r="Q196" s="19" t="str">
        <f>IF(P196="","",VLOOKUP(P196,Sheet1!$B$3:$C$7,2,0))</f>
        <v>回復期</v>
      </c>
      <c r="R196" s="18" t="s">
        <v>96</v>
      </c>
      <c r="S196" s="25" t="str">
        <f t="shared" si="24"/>
        <v>○</v>
      </c>
      <c r="T196" s="26" t="str">
        <f t="shared" si="25"/>
        <v>○</v>
      </c>
      <c r="U196" s="26" t="str">
        <f t="shared" si="26"/>
        <v/>
      </c>
      <c r="V196" s="26" t="str">
        <f t="shared" si="27"/>
        <v>○</v>
      </c>
      <c r="W196" s="26" t="str">
        <f t="shared" si="28"/>
        <v>○</v>
      </c>
      <c r="X196" s="26" t="str">
        <f t="shared" si="29"/>
        <v/>
      </c>
      <c r="Y196" s="27" t="str">
        <f t="shared" si="30"/>
        <v/>
      </c>
      <c r="Z196" s="28" t="s">
        <v>1567</v>
      </c>
      <c r="AA196" s="28" t="s">
        <v>1569</v>
      </c>
      <c r="AB196" s="28" t="s">
        <v>1568</v>
      </c>
      <c r="AC196" s="28" t="s">
        <v>1570</v>
      </c>
      <c r="AD196" s="28" t="s">
        <v>96</v>
      </c>
      <c r="AE196" s="23" t="str">
        <f t="shared" si="31"/>
        <v>回復期</v>
      </c>
      <c r="AF196" s="34">
        <v>10</v>
      </c>
      <c r="AG196" s="34">
        <v>10</v>
      </c>
      <c r="AH196" s="34">
        <v>0</v>
      </c>
      <c r="AI196" s="34">
        <v>0</v>
      </c>
      <c r="AJ196" s="34">
        <v>9</v>
      </c>
      <c r="AK196" s="34">
        <v>3</v>
      </c>
      <c r="AL196" s="34">
        <v>6</v>
      </c>
      <c r="AM196" s="34">
        <v>9</v>
      </c>
      <c r="AN196" s="34">
        <v>3</v>
      </c>
      <c r="AO196" s="34">
        <v>6</v>
      </c>
      <c r="AP196" s="34">
        <v>0</v>
      </c>
      <c r="AQ196" s="34">
        <v>0</v>
      </c>
      <c r="AR196" s="34">
        <v>0</v>
      </c>
      <c r="AS196" s="35">
        <v>10</v>
      </c>
      <c r="AT196" s="35">
        <v>9</v>
      </c>
      <c r="AU196" s="35">
        <v>0</v>
      </c>
      <c r="AV196" s="34"/>
      <c r="AW196" s="35">
        <v>21</v>
      </c>
      <c r="AX196" s="35">
        <v>0</v>
      </c>
      <c r="AY196" s="36">
        <v>0</v>
      </c>
      <c r="AZ196" s="38" t="s">
        <v>1567</v>
      </c>
      <c r="BA196" s="30" t="str">
        <f t="shared" si="32"/>
        <v>○</v>
      </c>
      <c r="BB196" s="35">
        <v>1</v>
      </c>
      <c r="BC196" s="35">
        <v>8</v>
      </c>
      <c r="BD196" s="35">
        <v>1</v>
      </c>
      <c r="BE196" s="35">
        <v>1</v>
      </c>
      <c r="BF196" s="35">
        <v>0</v>
      </c>
      <c r="BG196" s="35">
        <v>0</v>
      </c>
      <c r="BH196" s="35">
        <v>0</v>
      </c>
      <c r="BI196" s="35">
        <v>0</v>
      </c>
      <c r="BJ196" s="35">
        <v>0</v>
      </c>
    </row>
    <row r="197" spans="2:62" outlineLevel="3">
      <c r="B197" s="17">
        <v>24028132</v>
      </c>
      <c r="C197" s="17" t="s">
        <v>304</v>
      </c>
      <c r="D197" s="17" t="s">
        <v>92</v>
      </c>
      <c r="E197" s="24">
        <v>4003</v>
      </c>
      <c r="F197" s="24" t="s">
        <v>125</v>
      </c>
      <c r="G197" s="22">
        <v>40224</v>
      </c>
      <c r="H197" s="22" t="s">
        <v>210</v>
      </c>
      <c r="I197" s="17" t="s">
        <v>305</v>
      </c>
      <c r="J197" s="18" t="s">
        <v>1622</v>
      </c>
      <c r="K197" s="18" t="s">
        <v>1623</v>
      </c>
      <c r="L197" s="18" t="s">
        <v>1569</v>
      </c>
      <c r="M197" s="18" t="s">
        <v>1569</v>
      </c>
      <c r="N197" s="18" t="s">
        <v>1570</v>
      </c>
      <c r="O197" s="19" t="str">
        <f>IF(N197="","",VLOOKUP(N197,Sheet1!$B$3:$C$7,2,0))</f>
        <v>休棟等</v>
      </c>
      <c r="P197" s="18" t="s">
        <v>1569</v>
      </c>
      <c r="Q197" s="19" t="str">
        <f>IF(P197="","",VLOOKUP(P197,Sheet1!$B$3:$C$7,2,0))</f>
        <v>急性期</v>
      </c>
      <c r="R197" s="18" t="s">
        <v>96</v>
      </c>
      <c r="S197" s="25" t="str">
        <f t="shared" si="24"/>
        <v/>
      </c>
      <c r="T197" s="26" t="str">
        <f t="shared" si="25"/>
        <v/>
      </c>
      <c r="U197" s="26" t="str">
        <f t="shared" si="26"/>
        <v/>
      </c>
      <c r="V197" s="26" t="str">
        <f t="shared" si="27"/>
        <v/>
      </c>
      <c r="W197" s="26" t="str">
        <f t="shared" si="28"/>
        <v/>
      </c>
      <c r="X197" s="26" t="str">
        <f t="shared" si="29"/>
        <v>○</v>
      </c>
      <c r="Y197" s="27" t="str">
        <f t="shared" si="30"/>
        <v/>
      </c>
      <c r="Z197" s="28" t="s">
        <v>1573</v>
      </c>
      <c r="AA197" s="28" t="s">
        <v>96</v>
      </c>
      <c r="AB197" s="28" t="s">
        <v>96</v>
      </c>
      <c r="AC197" s="28" t="s">
        <v>96</v>
      </c>
      <c r="AD197" s="28" t="s">
        <v>96</v>
      </c>
      <c r="AE197" s="23" t="str">
        <f t="shared" si="31"/>
        <v>休棟中等</v>
      </c>
      <c r="AF197" s="34">
        <v>10</v>
      </c>
      <c r="AG197" s="34">
        <v>0</v>
      </c>
      <c r="AH197" s="34">
        <v>10</v>
      </c>
      <c r="AI197" s="34">
        <v>10</v>
      </c>
      <c r="AJ197" s="34">
        <v>8</v>
      </c>
      <c r="AK197" s="34">
        <v>0</v>
      </c>
      <c r="AL197" s="34">
        <v>8</v>
      </c>
      <c r="AM197" s="34">
        <v>8</v>
      </c>
      <c r="AN197" s="34">
        <v>0</v>
      </c>
      <c r="AO197" s="34">
        <v>8</v>
      </c>
      <c r="AP197" s="34">
        <v>0</v>
      </c>
      <c r="AQ197" s="34">
        <v>0</v>
      </c>
      <c r="AR197" s="34">
        <v>0</v>
      </c>
      <c r="AS197" s="35">
        <v>0</v>
      </c>
      <c r="AT197" s="35">
        <v>0</v>
      </c>
      <c r="AU197" s="35">
        <v>0</v>
      </c>
      <c r="AV197" s="34">
        <v>18</v>
      </c>
      <c r="AW197" s="35">
        <v>0</v>
      </c>
      <c r="AX197" s="35">
        <v>0</v>
      </c>
      <c r="AY197" s="36">
        <v>0</v>
      </c>
      <c r="AZ197" s="38" t="s">
        <v>1567</v>
      </c>
      <c r="BA197" s="30" t="str">
        <f t="shared" si="32"/>
        <v>○</v>
      </c>
      <c r="BB197" s="35">
        <v>3</v>
      </c>
      <c r="BC197" s="35">
        <v>41</v>
      </c>
      <c r="BD197" s="35">
        <v>1</v>
      </c>
      <c r="BE197" s="35">
        <v>0</v>
      </c>
      <c r="BF197" s="35">
        <v>1</v>
      </c>
      <c r="BG197" s="35">
        <v>0</v>
      </c>
      <c r="BH197" s="35">
        <v>0</v>
      </c>
      <c r="BI197" s="35">
        <v>0</v>
      </c>
      <c r="BJ197" s="35"/>
    </row>
    <row r="198" spans="2:62" outlineLevel="3">
      <c r="B198" s="17">
        <v>24028241</v>
      </c>
      <c r="C198" s="17" t="s">
        <v>442</v>
      </c>
      <c r="D198" s="17" t="s">
        <v>92</v>
      </c>
      <c r="E198" s="24">
        <v>4003</v>
      </c>
      <c r="F198" s="24" t="s">
        <v>125</v>
      </c>
      <c r="G198" s="22">
        <v>40224</v>
      </c>
      <c r="H198" s="22" t="s">
        <v>210</v>
      </c>
      <c r="I198" s="17" t="s">
        <v>443</v>
      </c>
      <c r="J198" s="18" t="s">
        <v>1624</v>
      </c>
      <c r="K198" s="18" t="s">
        <v>1625</v>
      </c>
      <c r="L198" s="18" t="s">
        <v>1567</v>
      </c>
      <c r="M198" s="18" t="s">
        <v>1567</v>
      </c>
      <c r="N198" s="18" t="s">
        <v>1569</v>
      </c>
      <c r="O198" s="19" t="str">
        <f>IF(N198="","",VLOOKUP(N198,Sheet1!$B$3:$C$7,2,0))</f>
        <v>急性期</v>
      </c>
      <c r="P198" s="18" t="s">
        <v>1569</v>
      </c>
      <c r="Q198" s="19" t="str">
        <f>IF(P198="","",VLOOKUP(P198,Sheet1!$B$3:$C$7,2,0))</f>
        <v>急性期</v>
      </c>
      <c r="R198" s="18" t="s">
        <v>1569</v>
      </c>
      <c r="S198" s="25" t="str">
        <f t="shared" si="24"/>
        <v/>
      </c>
      <c r="T198" s="26" t="str">
        <f t="shared" si="25"/>
        <v>○</v>
      </c>
      <c r="U198" s="26" t="str">
        <f t="shared" si="26"/>
        <v>○</v>
      </c>
      <c r="V198" s="26" t="str">
        <f t="shared" si="27"/>
        <v/>
      </c>
      <c r="W198" s="26" t="str">
        <f t="shared" si="28"/>
        <v/>
      </c>
      <c r="X198" s="26" t="str">
        <f t="shared" si="29"/>
        <v/>
      </c>
      <c r="Y198" s="27" t="str">
        <f t="shared" si="30"/>
        <v/>
      </c>
      <c r="Z198" s="28" t="s">
        <v>1569</v>
      </c>
      <c r="AA198" s="28" t="s">
        <v>1576</v>
      </c>
      <c r="AB198" s="28" t="s">
        <v>96</v>
      </c>
      <c r="AC198" s="28" t="s">
        <v>96</v>
      </c>
      <c r="AD198" s="28" t="s">
        <v>96</v>
      </c>
      <c r="AE198" s="23" t="str">
        <f t="shared" si="31"/>
        <v>急性期</v>
      </c>
      <c r="AF198" s="34">
        <v>13</v>
      </c>
      <c r="AG198" s="34">
        <v>13</v>
      </c>
      <c r="AH198" s="34">
        <v>0</v>
      </c>
      <c r="AI198" s="34">
        <v>13</v>
      </c>
      <c r="AJ198" s="34">
        <v>0</v>
      </c>
      <c r="AK198" s="34">
        <v>0</v>
      </c>
      <c r="AL198" s="34">
        <v>0</v>
      </c>
      <c r="AM198" s="34">
        <v>0</v>
      </c>
      <c r="AN198" s="34">
        <v>0</v>
      </c>
      <c r="AO198" s="34">
        <v>0</v>
      </c>
      <c r="AP198" s="34">
        <v>0</v>
      </c>
      <c r="AQ198" s="34">
        <v>0</v>
      </c>
      <c r="AR198" s="34">
        <v>0</v>
      </c>
      <c r="AS198" s="35">
        <v>13</v>
      </c>
      <c r="AT198" s="34">
        <v>0</v>
      </c>
      <c r="AU198" s="34">
        <v>0</v>
      </c>
      <c r="AV198" s="34">
        <v>0</v>
      </c>
      <c r="AW198" s="35">
        <v>1522</v>
      </c>
      <c r="AX198" s="35"/>
      <c r="AY198" s="36"/>
      <c r="AZ198" s="38" t="s">
        <v>1569</v>
      </c>
      <c r="BA198" s="30" t="str">
        <f t="shared" si="32"/>
        <v/>
      </c>
      <c r="BB198" s="35">
        <v>0</v>
      </c>
      <c r="BC198" s="35">
        <v>0</v>
      </c>
      <c r="BD198" s="35">
        <v>0</v>
      </c>
      <c r="BE198" s="35">
        <v>0</v>
      </c>
      <c r="BF198" s="35">
        <v>0</v>
      </c>
      <c r="BG198" s="35">
        <v>0</v>
      </c>
      <c r="BH198" s="35">
        <v>0</v>
      </c>
      <c r="BI198" s="35">
        <v>0</v>
      </c>
      <c r="BJ198" s="35">
        <v>56</v>
      </c>
    </row>
    <row r="199" spans="2:62" outlineLevel="3">
      <c r="B199" s="17">
        <v>24028248</v>
      </c>
      <c r="C199" s="17" t="s">
        <v>450</v>
      </c>
      <c r="D199" s="17" t="s">
        <v>92</v>
      </c>
      <c r="E199" s="24">
        <v>4003</v>
      </c>
      <c r="F199" s="24" t="s">
        <v>125</v>
      </c>
      <c r="G199" s="22">
        <v>40224</v>
      </c>
      <c r="H199" s="22" t="s">
        <v>210</v>
      </c>
      <c r="I199" s="17" t="s">
        <v>451</v>
      </c>
      <c r="J199" s="18" t="s">
        <v>1626</v>
      </c>
      <c r="K199" s="18" t="s">
        <v>1627</v>
      </c>
      <c r="L199" s="18" t="s">
        <v>1567</v>
      </c>
      <c r="M199" s="18" t="s">
        <v>1567</v>
      </c>
      <c r="N199" s="18" t="s">
        <v>1576</v>
      </c>
      <c r="O199" s="19" t="str">
        <f>IF(N199="","",VLOOKUP(N199,Sheet1!$B$3:$C$7,2,0))</f>
        <v>回復期</v>
      </c>
      <c r="P199" s="18" t="s">
        <v>1576</v>
      </c>
      <c r="Q199" s="19" t="str">
        <f>IF(P199="","",VLOOKUP(P199,Sheet1!$B$3:$C$7,2,0))</f>
        <v>回復期</v>
      </c>
      <c r="R199" s="18" t="s">
        <v>1576</v>
      </c>
      <c r="S199" s="25" t="str">
        <f t="shared" si="24"/>
        <v>○</v>
      </c>
      <c r="T199" s="26" t="str">
        <f t="shared" si="25"/>
        <v>○</v>
      </c>
      <c r="U199" s="26" t="str">
        <f t="shared" si="26"/>
        <v>○</v>
      </c>
      <c r="V199" s="26" t="str">
        <f t="shared" si="27"/>
        <v>○</v>
      </c>
      <c r="W199" s="26" t="str">
        <f t="shared" si="28"/>
        <v>○</v>
      </c>
      <c r="X199" s="26" t="str">
        <f t="shared" si="29"/>
        <v/>
      </c>
      <c r="Y199" s="27" t="str">
        <f t="shared" si="30"/>
        <v/>
      </c>
      <c r="Z199" s="28" t="s">
        <v>1567</v>
      </c>
      <c r="AA199" s="28" t="s">
        <v>1569</v>
      </c>
      <c r="AB199" s="28" t="s">
        <v>1576</v>
      </c>
      <c r="AC199" s="28" t="s">
        <v>1568</v>
      </c>
      <c r="AD199" s="28" t="s">
        <v>1570</v>
      </c>
      <c r="AE199" s="23" t="str">
        <f t="shared" si="31"/>
        <v>回復期</v>
      </c>
      <c r="AF199" s="34">
        <v>15</v>
      </c>
      <c r="AG199" s="34">
        <v>15</v>
      </c>
      <c r="AH199" s="34">
        <v>0</v>
      </c>
      <c r="AI199" s="34">
        <v>0</v>
      </c>
      <c r="AJ199" s="34">
        <v>4</v>
      </c>
      <c r="AK199" s="34">
        <v>4</v>
      </c>
      <c r="AL199" s="34">
        <v>0</v>
      </c>
      <c r="AM199" s="34">
        <v>0</v>
      </c>
      <c r="AN199" s="34">
        <v>0</v>
      </c>
      <c r="AO199" s="34">
        <v>0</v>
      </c>
      <c r="AP199" s="34">
        <v>4</v>
      </c>
      <c r="AQ199" s="34">
        <v>4</v>
      </c>
      <c r="AR199" s="34">
        <v>0</v>
      </c>
      <c r="AS199" s="35">
        <v>15</v>
      </c>
      <c r="AT199" s="35">
        <v>0</v>
      </c>
      <c r="AU199" s="35">
        <v>4</v>
      </c>
      <c r="AV199" s="34">
        <v>0</v>
      </c>
      <c r="AW199" s="35">
        <v>29</v>
      </c>
      <c r="AX199" s="35"/>
      <c r="AY199" s="36"/>
      <c r="AZ199" s="38" t="s">
        <v>1567</v>
      </c>
      <c r="BA199" s="30" t="str">
        <f t="shared" si="32"/>
        <v>○</v>
      </c>
      <c r="BB199" s="35">
        <v>0</v>
      </c>
      <c r="BC199" s="35">
        <v>21</v>
      </c>
      <c r="BD199" s="35">
        <v>1</v>
      </c>
      <c r="BE199" s="35">
        <v>1</v>
      </c>
      <c r="BF199" s="35">
        <v>0</v>
      </c>
      <c r="BG199" s="35">
        <v>2</v>
      </c>
      <c r="BH199" s="35">
        <v>2</v>
      </c>
      <c r="BI199" s="35">
        <v>0</v>
      </c>
      <c r="BJ199" s="35"/>
    </row>
    <row r="200" spans="2:62" outlineLevel="3">
      <c r="B200" s="17">
        <v>24028523</v>
      </c>
      <c r="C200" s="17" t="s">
        <v>772</v>
      </c>
      <c r="D200" s="17" t="s">
        <v>92</v>
      </c>
      <c r="E200" s="24">
        <v>4003</v>
      </c>
      <c r="F200" s="24" t="s">
        <v>125</v>
      </c>
      <c r="G200" s="22">
        <v>40224</v>
      </c>
      <c r="H200" s="22" t="s">
        <v>210</v>
      </c>
      <c r="I200" s="17" t="s">
        <v>773</v>
      </c>
      <c r="J200" s="18" t="s">
        <v>1628</v>
      </c>
      <c r="K200" s="18" t="s">
        <v>1629</v>
      </c>
      <c r="L200" s="18" t="s">
        <v>1567</v>
      </c>
      <c r="M200" s="18" t="s">
        <v>1569</v>
      </c>
      <c r="N200" s="18" t="s">
        <v>1569</v>
      </c>
      <c r="O200" s="19" t="str">
        <f>IF(N200="","",VLOOKUP(N200,Sheet1!$B$3:$C$7,2,0))</f>
        <v>急性期</v>
      </c>
      <c r="P200" s="18" t="s">
        <v>1570</v>
      </c>
      <c r="Q200" s="19" t="str">
        <f>IF(P200="","",VLOOKUP(P200,Sheet1!$B$3:$C$7,2,0))</f>
        <v>休棟等</v>
      </c>
      <c r="R200" s="18" t="s">
        <v>96</v>
      </c>
      <c r="S200" s="25" t="str">
        <f t="shared" si="24"/>
        <v/>
      </c>
      <c r="T200" s="26" t="str">
        <f t="shared" si="25"/>
        <v>○</v>
      </c>
      <c r="U200" s="26" t="str">
        <f t="shared" si="26"/>
        <v/>
      </c>
      <c r="V200" s="26" t="str">
        <f t="shared" si="27"/>
        <v/>
      </c>
      <c r="W200" s="26" t="str">
        <f t="shared" si="28"/>
        <v/>
      </c>
      <c r="X200" s="26" t="str">
        <f t="shared" si="29"/>
        <v/>
      </c>
      <c r="Y200" s="27" t="str">
        <f t="shared" si="30"/>
        <v/>
      </c>
      <c r="Z200" s="28" t="s">
        <v>1569</v>
      </c>
      <c r="AA200" s="28" t="s">
        <v>96</v>
      </c>
      <c r="AB200" s="28" t="s">
        <v>96</v>
      </c>
      <c r="AC200" s="28" t="s">
        <v>96</v>
      </c>
      <c r="AD200" s="28" t="s">
        <v>96</v>
      </c>
      <c r="AE200" s="23" t="str">
        <f t="shared" si="31"/>
        <v>急性期</v>
      </c>
      <c r="AF200" s="34">
        <v>3</v>
      </c>
      <c r="AG200" s="34">
        <v>0</v>
      </c>
      <c r="AH200" s="34">
        <v>3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0</v>
      </c>
      <c r="AQ200" s="34">
        <v>0</v>
      </c>
      <c r="AR200" s="34">
        <v>0</v>
      </c>
      <c r="AS200" s="35">
        <v>3</v>
      </c>
      <c r="AT200" s="34">
        <v>0</v>
      </c>
      <c r="AU200" s="34">
        <v>0</v>
      </c>
      <c r="AV200" s="34">
        <v>0</v>
      </c>
      <c r="AW200" s="35">
        <v>0</v>
      </c>
      <c r="AX200" s="35">
        <v>0</v>
      </c>
      <c r="AY200" s="36">
        <v>0</v>
      </c>
      <c r="AZ200" s="38" t="s">
        <v>1569</v>
      </c>
      <c r="BA200" s="30" t="str">
        <f t="shared" si="32"/>
        <v/>
      </c>
      <c r="BB200" s="35">
        <v>0</v>
      </c>
      <c r="BC200" s="35">
        <v>0</v>
      </c>
      <c r="BD200" s="35">
        <v>0</v>
      </c>
      <c r="BE200" s="35"/>
      <c r="BF200" s="35"/>
      <c r="BG200" s="35">
        <v>0</v>
      </c>
      <c r="BH200" s="35"/>
      <c r="BI200" s="35"/>
      <c r="BJ200" s="35"/>
    </row>
    <row r="201" spans="2:62" outlineLevel="3">
      <c r="B201" s="17">
        <v>24028545</v>
      </c>
      <c r="C201" s="17" t="s">
        <v>797</v>
      </c>
      <c r="D201" s="17" t="s">
        <v>92</v>
      </c>
      <c r="E201" s="24">
        <v>4003</v>
      </c>
      <c r="F201" s="24" t="s">
        <v>125</v>
      </c>
      <c r="G201" s="22">
        <v>40224</v>
      </c>
      <c r="H201" s="22" t="s">
        <v>210</v>
      </c>
      <c r="I201" s="17" t="s">
        <v>111</v>
      </c>
      <c r="J201" s="18" t="s">
        <v>1630</v>
      </c>
      <c r="K201" s="18" t="s">
        <v>1631</v>
      </c>
      <c r="L201" s="18" t="s">
        <v>1567</v>
      </c>
      <c r="M201" s="18" t="s">
        <v>1569</v>
      </c>
      <c r="N201" s="18" t="s">
        <v>1570</v>
      </c>
      <c r="O201" s="19" t="str">
        <f>IF(N201="","",VLOOKUP(N201,Sheet1!$B$3:$C$7,2,0))</f>
        <v>休棟等</v>
      </c>
      <c r="P201" s="18" t="s">
        <v>1570</v>
      </c>
      <c r="Q201" s="19" t="str">
        <f>IF(P201="","",VLOOKUP(P201,Sheet1!$B$3:$C$7,2,0))</f>
        <v>休棟等</v>
      </c>
      <c r="R201" s="18" t="s">
        <v>1570</v>
      </c>
      <c r="S201" s="25" t="str">
        <f t="shared" si="24"/>
        <v/>
      </c>
      <c r="T201" s="26" t="str">
        <f t="shared" si="25"/>
        <v/>
      </c>
      <c r="U201" s="26" t="str">
        <f t="shared" si="26"/>
        <v/>
      </c>
      <c r="V201" s="26" t="str">
        <f t="shared" si="27"/>
        <v/>
      </c>
      <c r="W201" s="26" t="str">
        <f t="shared" si="28"/>
        <v/>
      </c>
      <c r="X201" s="26" t="str">
        <f t="shared" si="29"/>
        <v/>
      </c>
      <c r="Y201" s="27" t="str">
        <f t="shared" si="30"/>
        <v>○</v>
      </c>
      <c r="Z201" s="28" t="s">
        <v>1605</v>
      </c>
      <c r="AA201" s="28" t="s">
        <v>96</v>
      </c>
      <c r="AB201" s="28" t="s">
        <v>96</v>
      </c>
      <c r="AC201" s="28" t="s">
        <v>96</v>
      </c>
      <c r="AD201" s="28" t="s">
        <v>96</v>
      </c>
      <c r="AE201" s="23" t="str">
        <f t="shared" si="31"/>
        <v>休棟中等</v>
      </c>
      <c r="AF201" s="34">
        <v>11</v>
      </c>
      <c r="AG201" s="34">
        <v>0</v>
      </c>
      <c r="AH201" s="34">
        <v>11</v>
      </c>
      <c r="AI201" s="34">
        <v>0</v>
      </c>
      <c r="AJ201" s="34">
        <v>8</v>
      </c>
      <c r="AK201" s="34">
        <v>0</v>
      </c>
      <c r="AL201" s="34">
        <v>8</v>
      </c>
      <c r="AM201" s="34">
        <v>8</v>
      </c>
      <c r="AN201" s="34">
        <v>0</v>
      </c>
      <c r="AO201" s="34">
        <v>8</v>
      </c>
      <c r="AP201" s="34">
        <v>0</v>
      </c>
      <c r="AQ201" s="34">
        <v>0</v>
      </c>
      <c r="AR201" s="34">
        <v>0</v>
      </c>
      <c r="AS201" s="35">
        <v>11</v>
      </c>
      <c r="AT201" s="35">
        <v>8</v>
      </c>
      <c r="AU201" s="35">
        <v>0</v>
      </c>
      <c r="AV201" s="34">
        <v>0</v>
      </c>
      <c r="AW201" s="35">
        <v>0</v>
      </c>
      <c r="AX201" s="35">
        <v>0</v>
      </c>
      <c r="AY201" s="36">
        <v>0</v>
      </c>
      <c r="AZ201" s="38" t="s">
        <v>1567</v>
      </c>
      <c r="BA201" s="30" t="str">
        <f t="shared" si="32"/>
        <v>○</v>
      </c>
      <c r="BB201" s="35">
        <v>0</v>
      </c>
      <c r="BC201" s="35">
        <v>3</v>
      </c>
      <c r="BD201" s="35">
        <v>1</v>
      </c>
      <c r="BE201" s="35">
        <v>0</v>
      </c>
      <c r="BF201" s="35">
        <v>1</v>
      </c>
      <c r="BG201" s="35">
        <v>1</v>
      </c>
      <c r="BH201" s="35">
        <v>0</v>
      </c>
      <c r="BI201" s="35">
        <v>1</v>
      </c>
      <c r="BJ201" s="35">
        <v>0</v>
      </c>
    </row>
    <row r="202" spans="2:62" outlineLevel="3">
      <c r="B202" s="17">
        <v>24028590</v>
      </c>
      <c r="C202" s="17" t="s">
        <v>832</v>
      </c>
      <c r="D202" s="17" t="s">
        <v>92</v>
      </c>
      <c r="E202" s="24">
        <v>4003</v>
      </c>
      <c r="F202" s="24" t="s">
        <v>125</v>
      </c>
      <c r="G202" s="22">
        <v>40224</v>
      </c>
      <c r="H202" s="22" t="s">
        <v>210</v>
      </c>
      <c r="I202" s="17" t="s">
        <v>833</v>
      </c>
      <c r="J202" s="18" t="s">
        <v>1632</v>
      </c>
      <c r="K202" s="18" t="s">
        <v>1633</v>
      </c>
      <c r="L202" s="18" t="s">
        <v>1567</v>
      </c>
      <c r="M202" s="18" t="s">
        <v>1567</v>
      </c>
      <c r="N202" s="18" t="s">
        <v>1569</v>
      </c>
      <c r="O202" s="19" t="str">
        <f>IF(N202="","",VLOOKUP(N202,Sheet1!$B$3:$C$7,2,0))</f>
        <v>急性期</v>
      </c>
      <c r="P202" s="18" t="s">
        <v>1569</v>
      </c>
      <c r="Q202" s="19" t="str">
        <f>IF(P202="","",VLOOKUP(P202,Sheet1!$B$3:$C$7,2,0))</f>
        <v>急性期</v>
      </c>
      <c r="R202" s="18" t="s">
        <v>96</v>
      </c>
      <c r="S202" s="25" t="str">
        <f t="shared" si="24"/>
        <v>○</v>
      </c>
      <c r="T202" s="26" t="str">
        <f t="shared" si="25"/>
        <v>○</v>
      </c>
      <c r="U202" s="26" t="str">
        <f t="shared" si="26"/>
        <v/>
      </c>
      <c r="V202" s="26" t="str">
        <f t="shared" si="27"/>
        <v/>
      </c>
      <c r="W202" s="26" t="str">
        <f t="shared" si="28"/>
        <v/>
      </c>
      <c r="X202" s="26" t="str">
        <f t="shared" si="29"/>
        <v/>
      </c>
      <c r="Y202" s="27" t="str">
        <f t="shared" si="30"/>
        <v/>
      </c>
      <c r="Z202" s="28" t="s">
        <v>1567</v>
      </c>
      <c r="AA202" s="28" t="s">
        <v>1569</v>
      </c>
      <c r="AB202" s="28" t="s">
        <v>96</v>
      </c>
      <c r="AC202" s="28" t="s">
        <v>96</v>
      </c>
      <c r="AD202" s="28" t="s">
        <v>96</v>
      </c>
      <c r="AE202" s="23" t="str">
        <f t="shared" si="31"/>
        <v>急性期</v>
      </c>
      <c r="AF202" s="34">
        <v>19</v>
      </c>
      <c r="AG202" s="34">
        <v>17</v>
      </c>
      <c r="AH202" s="34">
        <v>2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5"/>
      <c r="AT202" s="35"/>
      <c r="AU202" s="35"/>
      <c r="AV202" s="34">
        <v>19</v>
      </c>
      <c r="AW202" s="35">
        <v>123</v>
      </c>
      <c r="AX202" s="35"/>
      <c r="AY202" s="36"/>
      <c r="AZ202" s="38" t="s">
        <v>96</v>
      </c>
      <c r="BA202" s="30" t="str">
        <f t="shared" si="32"/>
        <v/>
      </c>
      <c r="BB202" s="35"/>
      <c r="BC202" s="35"/>
      <c r="BD202" s="35">
        <v>0</v>
      </c>
      <c r="BE202" s="35"/>
      <c r="BF202" s="35"/>
      <c r="BG202" s="35">
        <v>0</v>
      </c>
      <c r="BH202" s="35"/>
      <c r="BI202" s="35"/>
      <c r="BJ202" s="35"/>
    </row>
    <row r="203" spans="2:62" outlineLevel="3">
      <c r="B203" s="17">
        <v>24028788</v>
      </c>
      <c r="C203" s="17" t="s">
        <v>1093</v>
      </c>
      <c r="D203" s="17" t="s">
        <v>92</v>
      </c>
      <c r="E203" s="24">
        <v>4003</v>
      </c>
      <c r="F203" s="24" t="s">
        <v>125</v>
      </c>
      <c r="G203" s="22">
        <v>40224</v>
      </c>
      <c r="H203" s="22" t="s">
        <v>210</v>
      </c>
      <c r="I203" s="17" t="s">
        <v>1094</v>
      </c>
      <c r="J203" s="18" t="s">
        <v>1093</v>
      </c>
      <c r="K203" s="18" t="s">
        <v>1095</v>
      </c>
      <c r="L203" s="18" t="s">
        <v>165</v>
      </c>
      <c r="M203" s="18" t="s">
        <v>165</v>
      </c>
      <c r="N203" s="18" t="s">
        <v>143</v>
      </c>
      <c r="O203" s="19" t="str">
        <f>IF(N203="","",VLOOKUP(N203,Sheet1!$B$3:$C$7,2,0))</f>
        <v>回復期</v>
      </c>
      <c r="P203" s="18" t="s">
        <v>143</v>
      </c>
      <c r="Q203" s="19" t="str">
        <f>IF(P203="","",VLOOKUP(P203,Sheet1!$B$3:$C$7,2,0))</f>
        <v>回復期</v>
      </c>
      <c r="R203" s="18" t="s">
        <v>96</v>
      </c>
      <c r="S203" s="25" t="str">
        <f t="shared" si="24"/>
        <v/>
      </c>
      <c r="T203" s="26" t="str">
        <f t="shared" si="25"/>
        <v>○</v>
      </c>
      <c r="U203" s="26" t="str">
        <f t="shared" si="26"/>
        <v>○</v>
      </c>
      <c r="V203" s="26" t="str">
        <f t="shared" si="27"/>
        <v/>
      </c>
      <c r="W203" s="26" t="str">
        <f t="shared" si="28"/>
        <v/>
      </c>
      <c r="X203" s="26" t="str">
        <f t="shared" si="29"/>
        <v/>
      </c>
      <c r="Y203" s="27" t="str">
        <f t="shared" si="30"/>
        <v/>
      </c>
      <c r="Z203" s="28" t="s">
        <v>166</v>
      </c>
      <c r="AA203" s="28" t="s">
        <v>143</v>
      </c>
      <c r="AB203" s="28" t="s">
        <v>96</v>
      </c>
      <c r="AC203" s="28" t="s">
        <v>96</v>
      </c>
      <c r="AD203" s="28" t="s">
        <v>96</v>
      </c>
      <c r="AE203" s="23" t="str">
        <f t="shared" si="31"/>
        <v>回復期</v>
      </c>
      <c r="AF203" s="34">
        <v>19</v>
      </c>
      <c r="AG203" s="34">
        <v>19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5">
        <v>19</v>
      </c>
      <c r="AT203" s="34">
        <v>0</v>
      </c>
      <c r="AU203" s="34">
        <v>0</v>
      </c>
      <c r="AV203" s="34">
        <v>0</v>
      </c>
      <c r="AW203" s="35">
        <v>134</v>
      </c>
      <c r="AX203" s="35"/>
      <c r="AY203" s="36"/>
      <c r="AZ203" s="38" t="s">
        <v>166</v>
      </c>
      <c r="BA203" s="30" t="str">
        <f t="shared" si="32"/>
        <v/>
      </c>
      <c r="BB203" s="35"/>
      <c r="BC203" s="35"/>
      <c r="BD203" s="35">
        <v>0</v>
      </c>
      <c r="BE203" s="35"/>
      <c r="BF203" s="35"/>
      <c r="BG203" s="35">
        <v>0</v>
      </c>
      <c r="BH203" s="35"/>
      <c r="BI203" s="35"/>
      <c r="BJ203" s="35">
        <v>0</v>
      </c>
    </row>
    <row r="204" spans="2:62" outlineLevel="3">
      <c r="B204" s="17">
        <v>24028931</v>
      </c>
      <c r="C204" s="17" t="s">
        <v>1280</v>
      </c>
      <c r="D204" s="17" t="s">
        <v>92</v>
      </c>
      <c r="E204" s="24">
        <v>4003</v>
      </c>
      <c r="F204" s="24" t="s">
        <v>125</v>
      </c>
      <c r="G204" s="22">
        <v>40224</v>
      </c>
      <c r="H204" s="22" t="s">
        <v>210</v>
      </c>
      <c r="I204" s="17" t="s">
        <v>1281</v>
      </c>
      <c r="J204" s="18" t="s">
        <v>1634</v>
      </c>
      <c r="K204" s="18" t="s">
        <v>1635</v>
      </c>
      <c r="L204" s="18" t="s">
        <v>1567</v>
      </c>
      <c r="M204" s="18" t="s">
        <v>1567</v>
      </c>
      <c r="N204" s="18" t="s">
        <v>1576</v>
      </c>
      <c r="O204" s="19" t="str">
        <f>IF(N204="","",VLOOKUP(N204,Sheet1!$B$3:$C$7,2,0))</f>
        <v>回復期</v>
      </c>
      <c r="P204" s="18" t="s">
        <v>1576</v>
      </c>
      <c r="Q204" s="19" t="str">
        <f>IF(P204="","",VLOOKUP(P204,Sheet1!$B$3:$C$7,2,0))</f>
        <v>回復期</v>
      </c>
      <c r="R204" s="18" t="s">
        <v>1576</v>
      </c>
      <c r="S204" s="25" t="str">
        <f t="shared" si="24"/>
        <v>○</v>
      </c>
      <c r="T204" s="26" t="str">
        <f t="shared" si="25"/>
        <v/>
      </c>
      <c r="U204" s="26" t="str">
        <f t="shared" si="26"/>
        <v/>
      </c>
      <c r="V204" s="26" t="str">
        <f t="shared" si="27"/>
        <v/>
      </c>
      <c r="W204" s="26" t="str">
        <f t="shared" si="28"/>
        <v/>
      </c>
      <c r="X204" s="26" t="str">
        <f t="shared" si="29"/>
        <v/>
      </c>
      <c r="Y204" s="27" t="str">
        <f t="shared" si="30"/>
        <v/>
      </c>
      <c r="Z204" s="28" t="s">
        <v>1567</v>
      </c>
      <c r="AA204" s="28" t="s">
        <v>96</v>
      </c>
      <c r="AB204" s="28" t="s">
        <v>96</v>
      </c>
      <c r="AC204" s="28" t="s">
        <v>96</v>
      </c>
      <c r="AD204" s="28" t="s">
        <v>96</v>
      </c>
      <c r="AE204" s="23" t="str">
        <f t="shared" si="31"/>
        <v>回復期</v>
      </c>
      <c r="AF204" s="34">
        <v>19</v>
      </c>
      <c r="AG204" s="34">
        <v>19</v>
      </c>
      <c r="AH204" s="34">
        <v>0</v>
      </c>
      <c r="AI204" s="34">
        <v>19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5">
        <v>19</v>
      </c>
      <c r="AT204" s="35">
        <v>0</v>
      </c>
      <c r="AU204" s="35">
        <v>0</v>
      </c>
      <c r="AV204" s="34">
        <v>0</v>
      </c>
      <c r="AW204" s="35">
        <v>39</v>
      </c>
      <c r="AX204" s="35">
        <v>37</v>
      </c>
      <c r="AY204" s="36">
        <v>50</v>
      </c>
      <c r="AZ204" s="38" t="s">
        <v>1569</v>
      </c>
      <c r="BA204" s="30" t="str">
        <f t="shared" si="32"/>
        <v/>
      </c>
      <c r="BB204" s="35">
        <v>0</v>
      </c>
      <c r="BC204" s="35">
        <v>0</v>
      </c>
      <c r="BD204" s="35">
        <v>0</v>
      </c>
      <c r="BE204" s="35">
        <v>0</v>
      </c>
      <c r="BF204" s="35">
        <v>0</v>
      </c>
      <c r="BG204" s="35">
        <v>0</v>
      </c>
      <c r="BH204" s="35">
        <v>0</v>
      </c>
      <c r="BI204" s="35">
        <v>0</v>
      </c>
      <c r="BJ204" s="35">
        <v>0</v>
      </c>
    </row>
    <row r="205" spans="2:62" outlineLevel="2">
      <c r="B205" s="17"/>
      <c r="C205" s="17"/>
      <c r="D205" s="17"/>
      <c r="E205" s="24"/>
      <c r="F205" s="24"/>
      <c r="G205" s="22"/>
      <c r="H205" s="64" t="s">
        <v>2255</v>
      </c>
      <c r="I205" s="17"/>
      <c r="J205" s="18"/>
      <c r="K205" s="18"/>
      <c r="L205" s="18"/>
      <c r="M205" s="18"/>
      <c r="N205" s="18"/>
      <c r="O205" s="19"/>
      <c r="P205" s="18"/>
      <c r="Q205" s="19"/>
      <c r="R205" s="18"/>
      <c r="S205" s="25"/>
      <c r="T205" s="26"/>
      <c r="U205" s="26"/>
      <c r="V205" s="26"/>
      <c r="W205" s="26"/>
      <c r="X205" s="26"/>
      <c r="Y205" s="27"/>
      <c r="Z205" s="28"/>
      <c r="AA205" s="28"/>
      <c r="AB205" s="28"/>
      <c r="AC205" s="28"/>
      <c r="AD205" s="28"/>
      <c r="AE205" s="23"/>
      <c r="AF205" s="34">
        <f t="shared" ref="AF205:AV205" si="46">SUBTOTAL(9,AF196:AF204)</f>
        <v>119</v>
      </c>
      <c r="AG205" s="34">
        <f t="shared" si="46"/>
        <v>93</v>
      </c>
      <c r="AH205" s="34">
        <f t="shared" si="46"/>
        <v>26</v>
      </c>
      <c r="AI205" s="34">
        <f t="shared" si="46"/>
        <v>42</v>
      </c>
      <c r="AJ205" s="34">
        <f t="shared" si="46"/>
        <v>29</v>
      </c>
      <c r="AK205" s="34">
        <f t="shared" si="46"/>
        <v>7</v>
      </c>
      <c r="AL205" s="34">
        <f t="shared" si="46"/>
        <v>22</v>
      </c>
      <c r="AM205" s="34">
        <f t="shared" si="46"/>
        <v>25</v>
      </c>
      <c r="AN205" s="34">
        <f t="shared" si="46"/>
        <v>3</v>
      </c>
      <c r="AO205" s="34">
        <f t="shared" si="46"/>
        <v>22</v>
      </c>
      <c r="AP205" s="34">
        <f t="shared" si="46"/>
        <v>4</v>
      </c>
      <c r="AQ205" s="34">
        <f t="shared" si="46"/>
        <v>4</v>
      </c>
      <c r="AR205" s="34">
        <f t="shared" si="46"/>
        <v>0</v>
      </c>
      <c r="AS205" s="35">
        <f t="shared" si="46"/>
        <v>90</v>
      </c>
      <c r="AT205" s="35">
        <f t="shared" si="46"/>
        <v>17</v>
      </c>
      <c r="AU205" s="35">
        <f t="shared" si="46"/>
        <v>4</v>
      </c>
      <c r="AV205" s="34">
        <f t="shared" si="46"/>
        <v>37</v>
      </c>
      <c r="AW205" s="35"/>
      <c r="AX205" s="35"/>
      <c r="AY205" s="36"/>
      <c r="AZ205" s="38"/>
      <c r="BA205" s="30"/>
      <c r="BB205" s="35"/>
      <c r="BC205" s="35"/>
      <c r="BD205" s="35"/>
      <c r="BE205" s="35"/>
      <c r="BF205" s="35"/>
      <c r="BG205" s="35"/>
      <c r="BH205" s="35"/>
      <c r="BI205" s="35"/>
      <c r="BJ205" s="35">
        <f>SUBTOTAL(9,BJ196:BJ204)</f>
        <v>56</v>
      </c>
    </row>
    <row r="206" spans="2:62" outlineLevel="1">
      <c r="B206" s="17"/>
      <c r="C206" s="17"/>
      <c r="D206" s="17"/>
      <c r="E206" s="24"/>
      <c r="F206" s="63" t="s">
        <v>2226</v>
      </c>
      <c r="G206" s="22"/>
      <c r="H206" s="22"/>
      <c r="I206" s="17"/>
      <c r="J206" s="18"/>
      <c r="K206" s="18"/>
      <c r="L206" s="18"/>
      <c r="M206" s="18"/>
      <c r="N206" s="18"/>
      <c r="O206" s="19"/>
      <c r="P206" s="18"/>
      <c r="Q206" s="19"/>
      <c r="R206" s="18"/>
      <c r="S206" s="25"/>
      <c r="T206" s="26"/>
      <c r="U206" s="26"/>
      <c r="V206" s="26"/>
      <c r="W206" s="26"/>
      <c r="X206" s="26"/>
      <c r="Y206" s="27"/>
      <c r="Z206" s="28"/>
      <c r="AA206" s="28"/>
      <c r="AB206" s="28"/>
      <c r="AC206" s="28"/>
      <c r="AD206" s="28"/>
      <c r="AE206" s="23"/>
      <c r="AF206" s="34">
        <f t="shared" ref="AF206:AV206" si="47">SUBTOTAL(9,AF186:AF204)</f>
        <v>215</v>
      </c>
      <c r="AG206" s="34">
        <f t="shared" si="47"/>
        <v>182</v>
      </c>
      <c r="AH206" s="34">
        <f t="shared" si="47"/>
        <v>33</v>
      </c>
      <c r="AI206" s="34">
        <f t="shared" si="47"/>
        <v>46</v>
      </c>
      <c r="AJ206" s="34">
        <f t="shared" si="47"/>
        <v>38</v>
      </c>
      <c r="AK206" s="34">
        <f t="shared" si="47"/>
        <v>7</v>
      </c>
      <c r="AL206" s="34">
        <f t="shared" si="47"/>
        <v>31</v>
      </c>
      <c r="AM206" s="34">
        <f t="shared" si="47"/>
        <v>34</v>
      </c>
      <c r="AN206" s="34">
        <f t="shared" si="47"/>
        <v>3</v>
      </c>
      <c r="AO206" s="34">
        <f t="shared" si="47"/>
        <v>31</v>
      </c>
      <c r="AP206" s="34">
        <f t="shared" si="47"/>
        <v>4</v>
      </c>
      <c r="AQ206" s="34">
        <f t="shared" si="47"/>
        <v>4</v>
      </c>
      <c r="AR206" s="34">
        <f t="shared" si="47"/>
        <v>0</v>
      </c>
      <c r="AS206" s="35">
        <f t="shared" si="47"/>
        <v>164</v>
      </c>
      <c r="AT206" s="35">
        <f t="shared" si="47"/>
        <v>17</v>
      </c>
      <c r="AU206" s="35">
        <f t="shared" si="47"/>
        <v>4</v>
      </c>
      <c r="AV206" s="34">
        <f t="shared" si="47"/>
        <v>68</v>
      </c>
      <c r="AW206" s="35"/>
      <c r="AX206" s="35"/>
      <c r="AY206" s="36"/>
      <c r="AZ206" s="38"/>
      <c r="BA206" s="30"/>
      <c r="BB206" s="35"/>
      <c r="BC206" s="35"/>
      <c r="BD206" s="35"/>
      <c r="BE206" s="35"/>
      <c r="BF206" s="35"/>
      <c r="BG206" s="35"/>
      <c r="BH206" s="35"/>
      <c r="BI206" s="35"/>
      <c r="BJ206" s="35">
        <f>SUBTOTAL(9,BJ186:BJ204)</f>
        <v>59</v>
      </c>
    </row>
    <row r="207" spans="2:62" outlineLevel="3">
      <c r="B207" s="17">
        <v>24028214</v>
      </c>
      <c r="C207" s="17" t="s">
        <v>403</v>
      </c>
      <c r="D207" s="17" t="s">
        <v>92</v>
      </c>
      <c r="E207" s="22">
        <v>4004</v>
      </c>
      <c r="F207" s="22" t="s">
        <v>113</v>
      </c>
      <c r="G207" s="22">
        <v>40217</v>
      </c>
      <c r="H207" s="22" t="s">
        <v>404</v>
      </c>
      <c r="I207" s="17" t="s">
        <v>405</v>
      </c>
      <c r="J207" s="18" t="s">
        <v>1636</v>
      </c>
      <c r="K207" s="18" t="s">
        <v>1637</v>
      </c>
      <c r="L207" s="18" t="s">
        <v>1567</v>
      </c>
      <c r="M207" s="18" t="s">
        <v>1567</v>
      </c>
      <c r="N207" s="18" t="s">
        <v>1569</v>
      </c>
      <c r="O207" s="19" t="str">
        <f>IF(N207="","",VLOOKUP(N207,Sheet1!$B$3:$C$7,2,0))</f>
        <v>急性期</v>
      </c>
      <c r="P207" s="18" t="s">
        <v>1569</v>
      </c>
      <c r="Q207" s="19" t="str">
        <f>IF(P207="","",VLOOKUP(P207,Sheet1!$B$3:$C$7,2,0))</f>
        <v>急性期</v>
      </c>
      <c r="R207" s="18" t="s">
        <v>1569</v>
      </c>
      <c r="S207" s="25" t="str">
        <f t="shared" si="24"/>
        <v/>
      </c>
      <c r="T207" s="26" t="str">
        <f t="shared" si="25"/>
        <v/>
      </c>
      <c r="U207" s="26" t="str">
        <f t="shared" si="26"/>
        <v/>
      </c>
      <c r="V207" s="26" t="str">
        <f t="shared" si="27"/>
        <v/>
      </c>
      <c r="W207" s="26" t="str">
        <f t="shared" si="28"/>
        <v/>
      </c>
      <c r="X207" s="26" t="str">
        <f t="shared" si="29"/>
        <v>○</v>
      </c>
      <c r="Y207" s="27" t="str">
        <f t="shared" si="30"/>
        <v/>
      </c>
      <c r="Z207" s="28" t="s">
        <v>1573</v>
      </c>
      <c r="AA207" s="28" t="s">
        <v>96</v>
      </c>
      <c r="AB207" s="28" t="s">
        <v>96</v>
      </c>
      <c r="AC207" s="28" t="s">
        <v>96</v>
      </c>
      <c r="AD207" s="28" t="s">
        <v>96</v>
      </c>
      <c r="AE207" s="23" t="str">
        <f t="shared" si="31"/>
        <v>急性期</v>
      </c>
      <c r="AF207" s="34">
        <v>5</v>
      </c>
      <c r="AG207" s="34">
        <v>1</v>
      </c>
      <c r="AH207" s="34">
        <v>4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5">
        <v>5</v>
      </c>
      <c r="AT207" s="35">
        <v>0</v>
      </c>
      <c r="AU207" s="35">
        <v>0</v>
      </c>
      <c r="AV207" s="34">
        <v>0</v>
      </c>
      <c r="AW207" s="35">
        <v>4</v>
      </c>
      <c r="AX207" s="35">
        <v>0</v>
      </c>
      <c r="AY207" s="36"/>
      <c r="AZ207" s="38" t="s">
        <v>1569</v>
      </c>
      <c r="BA207" s="30" t="str">
        <f t="shared" si="32"/>
        <v/>
      </c>
      <c r="BB207" s="35">
        <v>0</v>
      </c>
      <c r="BC207" s="35">
        <v>0</v>
      </c>
      <c r="BD207" s="35">
        <v>0</v>
      </c>
      <c r="BE207" s="35">
        <v>0</v>
      </c>
      <c r="BF207" s="35">
        <v>0</v>
      </c>
      <c r="BG207" s="35">
        <v>0</v>
      </c>
      <c r="BH207" s="35">
        <v>0</v>
      </c>
      <c r="BI207" s="35">
        <v>0</v>
      </c>
      <c r="BJ207" s="35">
        <v>0</v>
      </c>
    </row>
    <row r="208" spans="2:62" outlineLevel="3">
      <c r="B208" s="17">
        <v>24028442</v>
      </c>
      <c r="C208" s="17" t="s">
        <v>666</v>
      </c>
      <c r="D208" s="17" t="s">
        <v>92</v>
      </c>
      <c r="E208" s="22">
        <v>4004</v>
      </c>
      <c r="F208" s="22" t="s">
        <v>113</v>
      </c>
      <c r="G208" s="22">
        <v>40217</v>
      </c>
      <c r="H208" s="22" t="s">
        <v>404</v>
      </c>
      <c r="I208" s="17" t="s">
        <v>111</v>
      </c>
      <c r="J208" s="18" t="s">
        <v>1638</v>
      </c>
      <c r="K208" s="18" t="s">
        <v>1639</v>
      </c>
      <c r="L208" s="18" t="s">
        <v>1567</v>
      </c>
      <c r="M208" s="18" t="s">
        <v>1567</v>
      </c>
      <c r="N208" s="18" t="s">
        <v>1570</v>
      </c>
      <c r="O208" s="19" t="str">
        <f>IF(N208="","",VLOOKUP(N208,Sheet1!$B$3:$C$7,2,0))</f>
        <v>休棟等</v>
      </c>
      <c r="P208" s="18" t="s">
        <v>1570</v>
      </c>
      <c r="Q208" s="19" t="str">
        <f>IF(P208="","",VLOOKUP(P208,Sheet1!$B$3:$C$7,2,0))</f>
        <v>休棟等</v>
      </c>
      <c r="R208" s="18" t="s">
        <v>1570</v>
      </c>
      <c r="S208" s="25" t="str">
        <f t="shared" si="24"/>
        <v/>
      </c>
      <c r="T208" s="26" t="str">
        <f t="shared" si="25"/>
        <v>○</v>
      </c>
      <c r="U208" s="26" t="str">
        <f t="shared" si="26"/>
        <v/>
      </c>
      <c r="V208" s="26" t="str">
        <f t="shared" si="27"/>
        <v/>
      </c>
      <c r="W208" s="26" t="str">
        <f t="shared" si="28"/>
        <v/>
      </c>
      <c r="X208" s="26" t="str">
        <f t="shared" si="29"/>
        <v/>
      </c>
      <c r="Y208" s="27" t="str">
        <f t="shared" si="30"/>
        <v/>
      </c>
      <c r="Z208" s="28" t="s">
        <v>1569</v>
      </c>
      <c r="AA208" s="28" t="s">
        <v>96</v>
      </c>
      <c r="AB208" s="28" t="s">
        <v>96</v>
      </c>
      <c r="AC208" s="28" t="s">
        <v>96</v>
      </c>
      <c r="AD208" s="28" t="s">
        <v>96</v>
      </c>
      <c r="AE208" s="23" t="str">
        <f t="shared" si="31"/>
        <v>休棟中等</v>
      </c>
      <c r="AF208" s="34">
        <v>18</v>
      </c>
      <c r="AG208" s="34">
        <v>1</v>
      </c>
      <c r="AH208" s="34">
        <v>17</v>
      </c>
      <c r="AI208" s="34">
        <v>1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5">
        <v>18</v>
      </c>
      <c r="AT208" s="35">
        <v>0</v>
      </c>
      <c r="AU208" s="35">
        <v>0</v>
      </c>
      <c r="AV208" s="34">
        <v>0</v>
      </c>
      <c r="AW208" s="35">
        <v>4</v>
      </c>
      <c r="AX208" s="35">
        <v>0</v>
      </c>
      <c r="AY208" s="36">
        <v>0</v>
      </c>
      <c r="AZ208" s="38" t="s">
        <v>1569</v>
      </c>
      <c r="BA208" s="30" t="str">
        <f t="shared" si="32"/>
        <v/>
      </c>
      <c r="BB208" s="35">
        <v>1</v>
      </c>
      <c r="BC208" s="35">
        <v>1</v>
      </c>
      <c r="BD208" s="35">
        <v>0</v>
      </c>
      <c r="BE208" s="35">
        <v>0</v>
      </c>
      <c r="BF208" s="35">
        <v>0</v>
      </c>
      <c r="BG208" s="35">
        <v>0</v>
      </c>
      <c r="BH208" s="35">
        <v>0</v>
      </c>
      <c r="BI208" s="35">
        <v>0</v>
      </c>
      <c r="BJ208" s="35">
        <v>0</v>
      </c>
    </row>
    <row r="209" spans="2:62" outlineLevel="3">
      <c r="B209" s="17">
        <v>24028510</v>
      </c>
      <c r="C209" s="17" t="s">
        <v>755</v>
      </c>
      <c r="D209" s="17" t="s">
        <v>92</v>
      </c>
      <c r="E209" s="22">
        <v>4004</v>
      </c>
      <c r="F209" s="49" t="s">
        <v>113</v>
      </c>
      <c r="G209" s="49">
        <v>40217</v>
      </c>
      <c r="H209" s="49" t="s">
        <v>404</v>
      </c>
      <c r="I209" s="48" t="s">
        <v>756</v>
      </c>
      <c r="J209" s="50" t="s">
        <v>1640</v>
      </c>
      <c r="K209" s="50" t="s">
        <v>1641</v>
      </c>
      <c r="L209" s="50" t="s">
        <v>1567</v>
      </c>
      <c r="M209" s="50" t="s">
        <v>1569</v>
      </c>
      <c r="N209" s="50" t="s">
        <v>1576</v>
      </c>
      <c r="O209" s="51" t="str">
        <f>IF(N209="","",VLOOKUP(N209,Sheet1!$B$3:$C$7,2,0))</f>
        <v>回復期</v>
      </c>
      <c r="P209" s="50" t="s">
        <v>1576</v>
      </c>
      <c r="Q209" s="51" t="str">
        <f>IF(P209="","",VLOOKUP(P209,Sheet1!$B$3:$C$7,2,0))</f>
        <v>回復期</v>
      </c>
      <c r="R209" s="50" t="s">
        <v>96</v>
      </c>
      <c r="S209" s="52" t="str">
        <f t="shared" si="24"/>
        <v>○</v>
      </c>
      <c r="T209" s="53" t="str">
        <f t="shared" si="25"/>
        <v/>
      </c>
      <c r="U209" s="53" t="str">
        <f t="shared" si="26"/>
        <v>○</v>
      </c>
      <c r="V209" s="53" t="str">
        <f t="shared" si="27"/>
        <v/>
      </c>
      <c r="W209" s="53" t="str">
        <f t="shared" si="28"/>
        <v/>
      </c>
      <c r="X209" s="53" t="str">
        <f t="shared" si="29"/>
        <v/>
      </c>
      <c r="Y209" s="54" t="str">
        <f t="shared" si="30"/>
        <v/>
      </c>
      <c r="Z209" s="55" t="s">
        <v>1567</v>
      </c>
      <c r="AA209" s="55" t="s">
        <v>1576</v>
      </c>
      <c r="AB209" s="55" t="s">
        <v>96</v>
      </c>
      <c r="AC209" s="55" t="s">
        <v>96</v>
      </c>
      <c r="AD209" s="55" t="s">
        <v>96</v>
      </c>
      <c r="AE209" s="56" t="str">
        <f t="shared" si="31"/>
        <v>回復期</v>
      </c>
      <c r="AF209" s="57">
        <v>19</v>
      </c>
      <c r="AG209" s="57">
        <v>19</v>
      </c>
      <c r="AH209" s="57">
        <v>0</v>
      </c>
      <c r="AI209" s="57">
        <v>0</v>
      </c>
      <c r="AJ209" s="57">
        <v>0</v>
      </c>
      <c r="AK209" s="57">
        <v>0</v>
      </c>
      <c r="AL209" s="57">
        <v>0</v>
      </c>
      <c r="AM209" s="57">
        <v>0</v>
      </c>
      <c r="AN209" s="57">
        <v>0</v>
      </c>
      <c r="AO209" s="57">
        <v>0</v>
      </c>
      <c r="AP209" s="57">
        <v>0</v>
      </c>
      <c r="AQ209" s="57">
        <v>0</v>
      </c>
      <c r="AR209" s="57">
        <v>0</v>
      </c>
      <c r="AS209" s="58">
        <v>19</v>
      </c>
      <c r="AT209" s="58">
        <v>0</v>
      </c>
      <c r="AU209" s="58">
        <v>0</v>
      </c>
      <c r="AV209" s="57">
        <v>0</v>
      </c>
      <c r="AW209" s="58">
        <v>101</v>
      </c>
      <c r="AX209" s="58"/>
      <c r="AY209" s="59"/>
      <c r="AZ209" s="60" t="s">
        <v>1569</v>
      </c>
      <c r="BA209" s="61" t="str">
        <f t="shared" si="32"/>
        <v/>
      </c>
      <c r="BB209" s="58">
        <v>0</v>
      </c>
      <c r="BC209" s="58">
        <v>0</v>
      </c>
      <c r="BD209" s="58">
        <v>0</v>
      </c>
      <c r="BE209" s="58"/>
      <c r="BF209" s="58"/>
      <c r="BG209" s="58">
        <v>0</v>
      </c>
      <c r="BH209" s="58"/>
      <c r="BI209" s="58"/>
      <c r="BJ209" s="58">
        <v>0</v>
      </c>
    </row>
    <row r="210" spans="2:62" outlineLevel="3">
      <c r="B210" s="17">
        <v>24028638</v>
      </c>
      <c r="C210" s="17" t="s">
        <v>890</v>
      </c>
      <c r="D210" s="17" t="s">
        <v>92</v>
      </c>
      <c r="E210" s="22">
        <v>4004</v>
      </c>
      <c r="F210" s="49" t="s">
        <v>113</v>
      </c>
      <c r="G210" s="49">
        <v>40217</v>
      </c>
      <c r="H210" s="49" t="s">
        <v>404</v>
      </c>
      <c r="I210" s="48" t="s">
        <v>891</v>
      </c>
      <c r="J210" s="50" t="s">
        <v>1642</v>
      </c>
      <c r="K210" s="50" t="s">
        <v>1643</v>
      </c>
      <c r="L210" s="50" t="s">
        <v>1567</v>
      </c>
      <c r="M210" s="50" t="s">
        <v>1567</v>
      </c>
      <c r="N210" s="50" t="s">
        <v>1569</v>
      </c>
      <c r="O210" s="51" t="str">
        <f>IF(N210="","",VLOOKUP(N210,Sheet1!$B$3:$C$7,2,0))</f>
        <v>急性期</v>
      </c>
      <c r="P210" s="50" t="s">
        <v>1569</v>
      </c>
      <c r="Q210" s="51" t="str">
        <f>IF(P210="","",VLOOKUP(P210,Sheet1!$B$3:$C$7,2,0))</f>
        <v>急性期</v>
      </c>
      <c r="R210" s="50" t="s">
        <v>1569</v>
      </c>
      <c r="S210" s="52" t="str">
        <f t="shared" si="24"/>
        <v/>
      </c>
      <c r="T210" s="53" t="str">
        <f t="shared" si="25"/>
        <v>○</v>
      </c>
      <c r="U210" s="53" t="str">
        <f t="shared" si="26"/>
        <v/>
      </c>
      <c r="V210" s="53" t="str">
        <f t="shared" si="27"/>
        <v/>
      </c>
      <c r="W210" s="53" t="str">
        <f t="shared" si="28"/>
        <v/>
      </c>
      <c r="X210" s="53" t="str">
        <f t="shared" si="29"/>
        <v/>
      </c>
      <c r="Y210" s="54" t="str">
        <f t="shared" si="30"/>
        <v/>
      </c>
      <c r="Z210" s="55" t="s">
        <v>1569</v>
      </c>
      <c r="AA210" s="55" t="s">
        <v>96</v>
      </c>
      <c r="AB210" s="55" t="s">
        <v>96</v>
      </c>
      <c r="AC210" s="55" t="s">
        <v>96</v>
      </c>
      <c r="AD210" s="55" t="s">
        <v>96</v>
      </c>
      <c r="AE210" s="56" t="str">
        <f t="shared" si="31"/>
        <v>急性期</v>
      </c>
      <c r="AF210" s="57">
        <v>19</v>
      </c>
      <c r="AG210" s="57">
        <v>19</v>
      </c>
      <c r="AH210" s="57"/>
      <c r="AI210" s="57"/>
      <c r="AJ210" s="57">
        <v>19</v>
      </c>
      <c r="AK210" s="57">
        <v>19</v>
      </c>
      <c r="AL210" s="57"/>
      <c r="AM210" s="57">
        <v>19</v>
      </c>
      <c r="AN210" s="57">
        <v>19</v>
      </c>
      <c r="AO210" s="57"/>
      <c r="AP210" s="57">
        <v>0</v>
      </c>
      <c r="AQ210" s="57">
        <v>0</v>
      </c>
      <c r="AR210" s="57">
        <v>0</v>
      </c>
      <c r="AS210" s="58">
        <v>19</v>
      </c>
      <c r="AT210" s="58">
        <v>0</v>
      </c>
      <c r="AU210" s="58">
        <v>0</v>
      </c>
      <c r="AV210" s="57">
        <v>19</v>
      </c>
      <c r="AW210" s="58">
        <v>482</v>
      </c>
      <c r="AX210" s="58">
        <v>10</v>
      </c>
      <c r="AY210" s="59">
        <v>0</v>
      </c>
      <c r="AZ210" s="60" t="s">
        <v>1569</v>
      </c>
      <c r="BA210" s="61" t="str">
        <f t="shared" si="32"/>
        <v/>
      </c>
      <c r="BB210" s="58">
        <v>0</v>
      </c>
      <c r="BC210" s="58">
        <v>0</v>
      </c>
      <c r="BD210" s="58">
        <v>0</v>
      </c>
      <c r="BE210" s="58">
        <v>0</v>
      </c>
      <c r="BF210" s="58">
        <v>0</v>
      </c>
      <c r="BG210" s="58">
        <v>0</v>
      </c>
      <c r="BH210" s="58">
        <v>0</v>
      </c>
      <c r="BI210" s="58">
        <v>0</v>
      </c>
      <c r="BJ210" s="58">
        <v>41</v>
      </c>
    </row>
    <row r="211" spans="2:62" outlineLevel="3">
      <c r="B211" s="17">
        <v>24028670</v>
      </c>
      <c r="C211" s="17" t="s">
        <v>941</v>
      </c>
      <c r="D211" s="17" t="s">
        <v>92</v>
      </c>
      <c r="E211" s="22">
        <v>4004</v>
      </c>
      <c r="F211" s="49" t="s">
        <v>113</v>
      </c>
      <c r="G211" s="49">
        <v>40217</v>
      </c>
      <c r="H211" s="49" t="s">
        <v>404</v>
      </c>
      <c r="I211" s="48" t="s">
        <v>942</v>
      </c>
      <c r="J211" s="50" t="s">
        <v>1644</v>
      </c>
      <c r="K211" s="50" t="s">
        <v>1645</v>
      </c>
      <c r="L211" s="50" t="s">
        <v>1567</v>
      </c>
      <c r="M211" s="50" t="s">
        <v>1567</v>
      </c>
      <c r="N211" s="50" t="s">
        <v>96</v>
      </c>
      <c r="O211" s="51" t="str">
        <f>IF(N211="","",VLOOKUP(N211,Sheet1!$B$3:$C$7,2,0))</f>
        <v/>
      </c>
      <c r="P211" s="50" t="s">
        <v>96</v>
      </c>
      <c r="Q211" s="51" t="str">
        <f>IF(P211="","",VLOOKUP(P211,Sheet1!$B$3:$C$7,2,0))</f>
        <v/>
      </c>
      <c r="R211" s="50" t="s">
        <v>96</v>
      </c>
      <c r="S211" s="52" t="str">
        <f t="shared" si="24"/>
        <v>○</v>
      </c>
      <c r="T211" s="53" t="str">
        <f t="shared" si="25"/>
        <v>○</v>
      </c>
      <c r="U211" s="53" t="str">
        <f t="shared" si="26"/>
        <v>○</v>
      </c>
      <c r="V211" s="53" t="str">
        <f t="shared" si="27"/>
        <v/>
      </c>
      <c r="W211" s="53" t="str">
        <f t="shared" si="28"/>
        <v/>
      </c>
      <c r="X211" s="53" t="str">
        <f t="shared" si="29"/>
        <v/>
      </c>
      <c r="Y211" s="54" t="str">
        <f t="shared" si="30"/>
        <v/>
      </c>
      <c r="Z211" s="55" t="s">
        <v>1567</v>
      </c>
      <c r="AA211" s="55" t="s">
        <v>1569</v>
      </c>
      <c r="AB211" s="55" t="s">
        <v>1576</v>
      </c>
      <c r="AC211" s="55" t="s">
        <v>96</v>
      </c>
      <c r="AD211" s="55" t="s">
        <v>96</v>
      </c>
      <c r="AE211" s="56" t="str">
        <f t="shared" si="31"/>
        <v>無回答</v>
      </c>
      <c r="AF211" s="57">
        <v>9</v>
      </c>
      <c r="AG211" s="57">
        <v>9</v>
      </c>
      <c r="AH211" s="57">
        <v>0</v>
      </c>
      <c r="AI211" s="57">
        <v>9</v>
      </c>
      <c r="AJ211" s="57">
        <v>6</v>
      </c>
      <c r="AK211" s="57">
        <v>6</v>
      </c>
      <c r="AL211" s="57">
        <v>0</v>
      </c>
      <c r="AM211" s="57">
        <v>6</v>
      </c>
      <c r="AN211" s="57">
        <v>6</v>
      </c>
      <c r="AO211" s="57">
        <v>0</v>
      </c>
      <c r="AP211" s="57">
        <v>0</v>
      </c>
      <c r="AQ211" s="57">
        <v>0</v>
      </c>
      <c r="AR211" s="57">
        <v>0</v>
      </c>
      <c r="AS211" s="58">
        <v>9</v>
      </c>
      <c r="AT211" s="58">
        <v>6</v>
      </c>
      <c r="AU211" s="57">
        <v>0</v>
      </c>
      <c r="AV211" s="57">
        <v>0</v>
      </c>
      <c r="AW211" s="58">
        <v>64</v>
      </c>
      <c r="AX211" s="58"/>
      <c r="AY211" s="59"/>
      <c r="AZ211" s="60" t="s">
        <v>96</v>
      </c>
      <c r="BA211" s="61" t="str">
        <f t="shared" si="32"/>
        <v/>
      </c>
      <c r="BB211" s="58"/>
      <c r="BC211" s="58"/>
      <c r="BD211" s="58"/>
      <c r="BE211" s="58"/>
      <c r="BF211" s="58"/>
      <c r="BG211" s="58"/>
      <c r="BH211" s="58"/>
      <c r="BI211" s="58"/>
      <c r="BJ211" s="58"/>
    </row>
    <row r="212" spans="2:62" outlineLevel="3">
      <c r="B212" s="17">
        <v>24028683</v>
      </c>
      <c r="C212" s="17" t="s">
        <v>962</v>
      </c>
      <c r="D212" s="17" t="s">
        <v>92</v>
      </c>
      <c r="E212" s="22">
        <v>4004</v>
      </c>
      <c r="F212" s="22" t="s">
        <v>113</v>
      </c>
      <c r="G212" s="22">
        <v>40217</v>
      </c>
      <c r="H212" s="22" t="s">
        <v>404</v>
      </c>
      <c r="I212" s="17" t="s">
        <v>963</v>
      </c>
      <c r="J212" s="19" t="s">
        <v>1646</v>
      </c>
      <c r="K212" s="19" t="s">
        <v>1647</v>
      </c>
      <c r="L212" s="19" t="s">
        <v>1567</v>
      </c>
      <c r="M212" s="19" t="s">
        <v>1567</v>
      </c>
      <c r="N212" s="19" t="s">
        <v>1569</v>
      </c>
      <c r="O212" s="19" t="str">
        <f>IF(N212="","",VLOOKUP(N212,Sheet1!$B$3:$C$7,2,0))</f>
        <v>急性期</v>
      </c>
      <c r="P212" s="19" t="s">
        <v>1569</v>
      </c>
      <c r="Q212" s="19" t="str">
        <f>IF(P212="","",VLOOKUP(P212,Sheet1!$B$3:$C$7,2,0))</f>
        <v>急性期</v>
      </c>
      <c r="R212" s="19" t="s">
        <v>1569</v>
      </c>
      <c r="S212" s="25" t="str">
        <f t="shared" si="24"/>
        <v/>
      </c>
      <c r="T212" s="26" t="str">
        <f t="shared" si="25"/>
        <v/>
      </c>
      <c r="U212" s="26" t="str">
        <f t="shared" si="26"/>
        <v/>
      </c>
      <c r="V212" s="26" t="str">
        <f t="shared" si="27"/>
        <v/>
      </c>
      <c r="W212" s="26" t="str">
        <f t="shared" si="28"/>
        <v/>
      </c>
      <c r="X212" s="26" t="str">
        <f t="shared" si="29"/>
        <v>○</v>
      </c>
      <c r="Y212" s="27" t="str">
        <f t="shared" si="30"/>
        <v/>
      </c>
      <c r="Z212" s="29" t="s">
        <v>1573</v>
      </c>
      <c r="AA212" s="29" t="s">
        <v>96</v>
      </c>
      <c r="AB212" s="29" t="s">
        <v>96</v>
      </c>
      <c r="AC212" s="29" t="s">
        <v>96</v>
      </c>
      <c r="AD212" s="29" t="s">
        <v>96</v>
      </c>
      <c r="AE212" s="23" t="str">
        <f t="shared" si="31"/>
        <v>急性期</v>
      </c>
      <c r="AF212" s="34">
        <v>15</v>
      </c>
      <c r="AG212" s="34">
        <v>15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5">
        <v>15</v>
      </c>
      <c r="AT212" s="35">
        <v>0</v>
      </c>
      <c r="AU212" s="35">
        <v>0</v>
      </c>
      <c r="AV212" s="34">
        <v>0</v>
      </c>
      <c r="AW212" s="35">
        <v>247</v>
      </c>
      <c r="AX212" s="35">
        <v>0</v>
      </c>
      <c r="AY212" s="36"/>
      <c r="AZ212" s="37" t="s">
        <v>96</v>
      </c>
      <c r="BA212" s="30" t="str">
        <f t="shared" si="32"/>
        <v/>
      </c>
      <c r="BB212" s="35"/>
      <c r="BC212" s="35"/>
      <c r="BD212" s="35">
        <v>0</v>
      </c>
      <c r="BE212" s="35"/>
      <c r="BF212" s="35"/>
      <c r="BG212" s="35">
        <v>0</v>
      </c>
      <c r="BH212" s="35"/>
      <c r="BI212" s="35"/>
      <c r="BJ212" s="35">
        <v>15</v>
      </c>
    </row>
    <row r="213" spans="2:62" outlineLevel="3">
      <c r="B213" s="17">
        <v>24028798</v>
      </c>
      <c r="C213" s="17" t="s">
        <v>1102</v>
      </c>
      <c r="D213" s="17" t="s">
        <v>92</v>
      </c>
      <c r="E213" s="22">
        <v>4004</v>
      </c>
      <c r="F213" s="22" t="s">
        <v>113</v>
      </c>
      <c r="G213" s="22">
        <v>40217</v>
      </c>
      <c r="H213" s="22" t="s">
        <v>404</v>
      </c>
      <c r="I213" s="17" t="s">
        <v>1103</v>
      </c>
      <c r="J213" s="18" t="s">
        <v>1648</v>
      </c>
      <c r="K213" s="18" t="s">
        <v>1649</v>
      </c>
      <c r="L213" s="18" t="s">
        <v>1567</v>
      </c>
      <c r="M213" s="18" t="s">
        <v>1567</v>
      </c>
      <c r="N213" s="18" t="s">
        <v>1576</v>
      </c>
      <c r="O213" s="19" t="str">
        <f>IF(N213="","",VLOOKUP(N213,Sheet1!$B$3:$C$7,2,0))</f>
        <v>回復期</v>
      </c>
      <c r="P213" s="18" t="s">
        <v>1576</v>
      </c>
      <c r="Q213" s="19" t="str">
        <f>IF(P213="","",VLOOKUP(P213,Sheet1!$B$3:$C$7,2,0))</f>
        <v>回復期</v>
      </c>
      <c r="R213" s="18" t="s">
        <v>1576</v>
      </c>
      <c r="S213" s="25" t="str">
        <f t="shared" si="24"/>
        <v>○</v>
      </c>
      <c r="T213" s="26" t="str">
        <f t="shared" si="25"/>
        <v/>
      </c>
      <c r="U213" s="26" t="str">
        <f t="shared" si="26"/>
        <v/>
      </c>
      <c r="V213" s="26" t="str">
        <f t="shared" si="27"/>
        <v>○</v>
      </c>
      <c r="W213" s="26" t="str">
        <f t="shared" si="28"/>
        <v/>
      </c>
      <c r="X213" s="26" t="str">
        <f t="shared" si="29"/>
        <v/>
      </c>
      <c r="Y213" s="27" t="str">
        <f t="shared" si="30"/>
        <v/>
      </c>
      <c r="Z213" s="28" t="s">
        <v>1567</v>
      </c>
      <c r="AA213" s="28" t="s">
        <v>1568</v>
      </c>
      <c r="AB213" s="28" t="s">
        <v>96</v>
      </c>
      <c r="AC213" s="28" t="s">
        <v>96</v>
      </c>
      <c r="AD213" s="28" t="s">
        <v>96</v>
      </c>
      <c r="AE213" s="23" t="str">
        <f t="shared" si="31"/>
        <v>回復期</v>
      </c>
      <c r="AF213" s="34">
        <v>5</v>
      </c>
      <c r="AG213" s="34">
        <v>5</v>
      </c>
      <c r="AH213" s="34">
        <v>0</v>
      </c>
      <c r="AI213" s="34"/>
      <c r="AJ213" s="34">
        <v>10</v>
      </c>
      <c r="AK213" s="34">
        <v>10</v>
      </c>
      <c r="AL213" s="34">
        <v>0</v>
      </c>
      <c r="AM213" s="34">
        <v>4</v>
      </c>
      <c r="AN213" s="34">
        <v>4</v>
      </c>
      <c r="AO213" s="34">
        <v>0</v>
      </c>
      <c r="AP213" s="34">
        <v>6</v>
      </c>
      <c r="AQ213" s="34">
        <v>6</v>
      </c>
      <c r="AR213" s="34">
        <v>0</v>
      </c>
      <c r="AS213" s="35">
        <v>5</v>
      </c>
      <c r="AT213" s="35">
        <v>4</v>
      </c>
      <c r="AU213" s="35">
        <v>6</v>
      </c>
      <c r="AV213" s="34">
        <v>0</v>
      </c>
      <c r="AW213" s="35">
        <v>81</v>
      </c>
      <c r="AX213" s="35">
        <v>30</v>
      </c>
      <c r="AY213" s="36">
        <v>6.2</v>
      </c>
      <c r="AZ213" s="38" t="s">
        <v>1569</v>
      </c>
      <c r="BA213" s="30" t="str">
        <f t="shared" si="32"/>
        <v/>
      </c>
      <c r="BB213" s="35">
        <v>0</v>
      </c>
      <c r="BC213" s="35">
        <v>54</v>
      </c>
      <c r="BD213" s="35">
        <v>1</v>
      </c>
      <c r="BE213" s="35">
        <v>0</v>
      </c>
      <c r="BF213" s="35">
        <v>1</v>
      </c>
      <c r="BG213" s="35">
        <v>4</v>
      </c>
      <c r="BH213" s="35">
        <v>3</v>
      </c>
      <c r="BI213" s="35">
        <v>1</v>
      </c>
      <c r="BJ213" s="35">
        <v>0</v>
      </c>
    </row>
    <row r="214" spans="2:62" outlineLevel="3">
      <c r="B214" s="17">
        <v>24028834</v>
      </c>
      <c r="C214" s="17" t="s">
        <v>1162</v>
      </c>
      <c r="D214" s="17" t="s">
        <v>92</v>
      </c>
      <c r="E214" s="22">
        <v>4004</v>
      </c>
      <c r="F214" s="22" t="s">
        <v>113</v>
      </c>
      <c r="G214" s="22">
        <v>40217</v>
      </c>
      <c r="H214" s="22" t="s">
        <v>404</v>
      </c>
      <c r="I214" s="17" t="s">
        <v>1163</v>
      </c>
      <c r="J214" s="18" t="s">
        <v>1164</v>
      </c>
      <c r="K214" s="18" t="s">
        <v>1165</v>
      </c>
      <c r="L214" s="18" t="s">
        <v>165</v>
      </c>
      <c r="M214" s="18" t="s">
        <v>165</v>
      </c>
      <c r="N214" s="18" t="s">
        <v>166</v>
      </c>
      <c r="O214" s="19" t="str">
        <f>IF(N214="","",VLOOKUP(N214,Sheet1!$B$3:$C$7,2,0))</f>
        <v>急性期</v>
      </c>
      <c r="P214" s="18" t="s">
        <v>166</v>
      </c>
      <c r="Q214" s="19" t="str">
        <f>IF(P214="","",VLOOKUP(P214,Sheet1!$B$3:$C$7,2,0))</f>
        <v>急性期</v>
      </c>
      <c r="R214" s="18" t="s">
        <v>96</v>
      </c>
      <c r="S214" s="25" t="str">
        <f t="shared" si="24"/>
        <v>○</v>
      </c>
      <c r="T214" s="26" t="str">
        <f t="shared" si="25"/>
        <v>○</v>
      </c>
      <c r="U214" s="26" t="str">
        <f t="shared" si="26"/>
        <v>○</v>
      </c>
      <c r="V214" s="26" t="str">
        <f t="shared" si="27"/>
        <v/>
      </c>
      <c r="W214" s="26" t="str">
        <f t="shared" si="28"/>
        <v>○</v>
      </c>
      <c r="X214" s="26" t="str">
        <f t="shared" si="29"/>
        <v/>
      </c>
      <c r="Y214" s="27" t="str">
        <f t="shared" si="30"/>
        <v/>
      </c>
      <c r="Z214" s="28" t="s">
        <v>165</v>
      </c>
      <c r="AA214" s="28" t="s">
        <v>166</v>
      </c>
      <c r="AB214" s="28" t="s">
        <v>143</v>
      </c>
      <c r="AC214" s="28" t="s">
        <v>167</v>
      </c>
      <c r="AD214" s="28" t="s">
        <v>96</v>
      </c>
      <c r="AE214" s="23" t="str">
        <f t="shared" si="31"/>
        <v>急性期</v>
      </c>
      <c r="AF214" s="34">
        <v>19</v>
      </c>
      <c r="AG214" s="34">
        <v>19</v>
      </c>
      <c r="AH214" s="34">
        <v>0</v>
      </c>
      <c r="AI214" s="34">
        <v>2</v>
      </c>
      <c r="AJ214" s="34">
        <v>0</v>
      </c>
      <c r="AK214" s="34">
        <v>0</v>
      </c>
      <c r="AL214" s="34">
        <v>0</v>
      </c>
      <c r="AM214" s="34">
        <v>0</v>
      </c>
      <c r="AN214" s="34">
        <v>0</v>
      </c>
      <c r="AO214" s="34">
        <v>0</v>
      </c>
      <c r="AP214" s="34">
        <v>0</v>
      </c>
      <c r="AQ214" s="34">
        <v>0</v>
      </c>
      <c r="AR214" s="34">
        <v>0</v>
      </c>
      <c r="AS214" s="35">
        <v>19</v>
      </c>
      <c r="AT214" s="35">
        <v>0</v>
      </c>
      <c r="AU214" s="35">
        <v>0</v>
      </c>
      <c r="AV214" s="34">
        <v>0</v>
      </c>
      <c r="AW214" s="35">
        <v>84</v>
      </c>
      <c r="AX214" s="35">
        <v>34</v>
      </c>
      <c r="AY214" s="36">
        <v>10</v>
      </c>
      <c r="AZ214" s="38" t="s">
        <v>166</v>
      </c>
      <c r="BA214" s="30" t="str">
        <f t="shared" si="32"/>
        <v/>
      </c>
      <c r="BB214" s="35">
        <v>0</v>
      </c>
      <c r="BC214" s="35">
        <v>0</v>
      </c>
      <c r="BD214" s="35">
        <v>0</v>
      </c>
      <c r="BE214" s="35">
        <v>0</v>
      </c>
      <c r="BF214" s="35">
        <v>0</v>
      </c>
      <c r="BG214" s="35">
        <v>1</v>
      </c>
      <c r="BH214" s="35">
        <v>1</v>
      </c>
      <c r="BI214" s="35">
        <v>0</v>
      </c>
      <c r="BJ214" s="35">
        <v>0</v>
      </c>
    </row>
    <row r="215" spans="2:62" outlineLevel="3">
      <c r="B215" s="17">
        <v>24028874</v>
      </c>
      <c r="C215" s="17" t="s">
        <v>1207</v>
      </c>
      <c r="D215" s="17" t="s">
        <v>92</v>
      </c>
      <c r="E215" s="22">
        <v>4004</v>
      </c>
      <c r="F215" s="22" t="s">
        <v>113</v>
      </c>
      <c r="G215" s="22">
        <v>40217</v>
      </c>
      <c r="H215" s="22" t="s">
        <v>404</v>
      </c>
      <c r="I215" s="17" t="s">
        <v>1208</v>
      </c>
      <c r="J215" s="18" t="s">
        <v>1650</v>
      </c>
      <c r="K215" s="18" t="s">
        <v>1651</v>
      </c>
      <c r="L215" s="18" t="s">
        <v>1567</v>
      </c>
      <c r="M215" s="18" t="s">
        <v>1567</v>
      </c>
      <c r="N215" s="18" t="s">
        <v>1568</v>
      </c>
      <c r="O215" s="19" t="str">
        <f>IF(N215="","",VLOOKUP(N215,Sheet1!$B$3:$C$7,2,0))</f>
        <v>慢性期</v>
      </c>
      <c r="P215" s="18" t="s">
        <v>1568</v>
      </c>
      <c r="Q215" s="19" t="str">
        <f>IF(P215="","",VLOOKUP(P215,Sheet1!$B$3:$C$7,2,0))</f>
        <v>慢性期</v>
      </c>
      <c r="R215" s="18" t="s">
        <v>1568</v>
      </c>
      <c r="S215" s="25" t="str">
        <f t="shared" si="24"/>
        <v>○</v>
      </c>
      <c r="T215" s="26" t="str">
        <f t="shared" si="25"/>
        <v/>
      </c>
      <c r="U215" s="26" t="str">
        <f t="shared" si="26"/>
        <v>○</v>
      </c>
      <c r="V215" s="26" t="str">
        <f t="shared" si="27"/>
        <v>○</v>
      </c>
      <c r="W215" s="26" t="str">
        <f t="shared" si="28"/>
        <v>○</v>
      </c>
      <c r="X215" s="26" t="str">
        <f t="shared" si="29"/>
        <v/>
      </c>
      <c r="Y215" s="27" t="str">
        <f t="shared" si="30"/>
        <v/>
      </c>
      <c r="Z215" s="28" t="s">
        <v>1567</v>
      </c>
      <c r="AA215" s="28" t="s">
        <v>1576</v>
      </c>
      <c r="AB215" s="28" t="s">
        <v>1568</v>
      </c>
      <c r="AC215" s="28" t="s">
        <v>1570</v>
      </c>
      <c r="AD215" s="28" t="s">
        <v>96</v>
      </c>
      <c r="AE215" s="23" t="str">
        <f t="shared" si="31"/>
        <v>慢性期</v>
      </c>
      <c r="AF215" s="34">
        <v>19</v>
      </c>
      <c r="AG215" s="34">
        <v>19</v>
      </c>
      <c r="AH215" s="34">
        <v>0</v>
      </c>
      <c r="AI215" s="34">
        <v>4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5">
        <v>19</v>
      </c>
      <c r="AT215" s="35">
        <v>0</v>
      </c>
      <c r="AU215" s="35">
        <v>0</v>
      </c>
      <c r="AV215" s="34">
        <v>0</v>
      </c>
      <c r="AW215" s="35">
        <v>109</v>
      </c>
      <c r="AX215" s="35"/>
      <c r="AY215" s="36"/>
      <c r="AZ215" s="38" t="s">
        <v>96</v>
      </c>
      <c r="BA215" s="30" t="str">
        <f t="shared" si="32"/>
        <v/>
      </c>
      <c r="BB215" s="35">
        <v>3</v>
      </c>
      <c r="BC215" s="35">
        <v>94</v>
      </c>
      <c r="BD215" s="35"/>
      <c r="BE215" s="35"/>
      <c r="BF215" s="35"/>
      <c r="BG215" s="35"/>
      <c r="BH215" s="35"/>
      <c r="BI215" s="35"/>
      <c r="BJ215" s="35"/>
    </row>
    <row r="216" spans="2:62" outlineLevel="2">
      <c r="B216" s="17"/>
      <c r="C216" s="17"/>
      <c r="D216" s="17"/>
      <c r="E216" s="22"/>
      <c r="F216" s="22"/>
      <c r="G216" s="22"/>
      <c r="H216" s="64" t="s">
        <v>2256</v>
      </c>
      <c r="I216" s="17"/>
      <c r="J216" s="18"/>
      <c r="K216" s="18"/>
      <c r="L216" s="18"/>
      <c r="M216" s="18"/>
      <c r="N216" s="18"/>
      <c r="O216" s="19"/>
      <c r="P216" s="18"/>
      <c r="Q216" s="19"/>
      <c r="R216" s="18"/>
      <c r="S216" s="25"/>
      <c r="T216" s="26"/>
      <c r="U216" s="26"/>
      <c r="V216" s="26"/>
      <c r="W216" s="26"/>
      <c r="X216" s="26"/>
      <c r="Y216" s="27"/>
      <c r="Z216" s="28"/>
      <c r="AA216" s="28"/>
      <c r="AB216" s="28"/>
      <c r="AC216" s="28"/>
      <c r="AD216" s="28"/>
      <c r="AE216" s="23"/>
      <c r="AF216" s="34">
        <f t="shared" ref="AF216:AV216" si="48">SUBTOTAL(9,AF207:AF215)</f>
        <v>128</v>
      </c>
      <c r="AG216" s="34">
        <f t="shared" si="48"/>
        <v>107</v>
      </c>
      <c r="AH216" s="34">
        <f t="shared" si="48"/>
        <v>21</v>
      </c>
      <c r="AI216" s="34">
        <f t="shared" si="48"/>
        <v>16</v>
      </c>
      <c r="AJ216" s="34">
        <f t="shared" si="48"/>
        <v>35</v>
      </c>
      <c r="AK216" s="34">
        <f t="shared" si="48"/>
        <v>35</v>
      </c>
      <c r="AL216" s="34">
        <f t="shared" si="48"/>
        <v>0</v>
      </c>
      <c r="AM216" s="34">
        <f t="shared" si="48"/>
        <v>29</v>
      </c>
      <c r="AN216" s="34">
        <f t="shared" si="48"/>
        <v>29</v>
      </c>
      <c r="AO216" s="34">
        <f t="shared" si="48"/>
        <v>0</v>
      </c>
      <c r="AP216" s="34">
        <f t="shared" si="48"/>
        <v>6</v>
      </c>
      <c r="AQ216" s="34">
        <f t="shared" si="48"/>
        <v>6</v>
      </c>
      <c r="AR216" s="34">
        <f t="shared" si="48"/>
        <v>0</v>
      </c>
      <c r="AS216" s="35">
        <f t="shared" si="48"/>
        <v>128</v>
      </c>
      <c r="AT216" s="35">
        <f t="shared" si="48"/>
        <v>10</v>
      </c>
      <c r="AU216" s="35">
        <f t="shared" si="48"/>
        <v>6</v>
      </c>
      <c r="AV216" s="34">
        <f t="shared" si="48"/>
        <v>19</v>
      </c>
      <c r="AW216" s="35"/>
      <c r="AX216" s="35"/>
      <c r="AY216" s="36"/>
      <c r="AZ216" s="38"/>
      <c r="BA216" s="30"/>
      <c r="BB216" s="35"/>
      <c r="BC216" s="35"/>
      <c r="BD216" s="35"/>
      <c r="BE216" s="35"/>
      <c r="BF216" s="35"/>
      <c r="BG216" s="35"/>
      <c r="BH216" s="35"/>
      <c r="BI216" s="35"/>
      <c r="BJ216" s="35">
        <f>SUBTOTAL(9,BJ207:BJ215)</f>
        <v>56</v>
      </c>
    </row>
    <row r="217" spans="2:62" outlineLevel="3">
      <c r="B217" s="17">
        <v>24028025</v>
      </c>
      <c r="C217" s="17" t="s">
        <v>148</v>
      </c>
      <c r="D217" s="17" t="s">
        <v>92</v>
      </c>
      <c r="E217" s="22">
        <v>4004</v>
      </c>
      <c r="F217" s="22" t="s">
        <v>113</v>
      </c>
      <c r="G217" s="22">
        <v>40218</v>
      </c>
      <c r="H217" s="22" t="s">
        <v>149</v>
      </c>
      <c r="I217" s="17" t="s">
        <v>150</v>
      </c>
      <c r="J217" s="18" t="s">
        <v>1652</v>
      </c>
      <c r="K217" s="18" t="s">
        <v>1653</v>
      </c>
      <c r="L217" s="18" t="s">
        <v>1567</v>
      </c>
      <c r="M217" s="18" t="s">
        <v>1567</v>
      </c>
      <c r="N217" s="18" t="s">
        <v>1569</v>
      </c>
      <c r="O217" s="19" t="str">
        <f>IF(N217="","",VLOOKUP(N217,Sheet1!$B$3:$C$7,2,0))</f>
        <v>急性期</v>
      </c>
      <c r="P217" s="18" t="s">
        <v>1569</v>
      </c>
      <c r="Q217" s="19" t="str">
        <f>IF(P217="","",VLOOKUP(P217,Sheet1!$B$3:$C$7,2,0))</f>
        <v>急性期</v>
      </c>
      <c r="R217" s="18" t="s">
        <v>1569</v>
      </c>
      <c r="S217" s="25" t="str">
        <f t="shared" si="24"/>
        <v>○</v>
      </c>
      <c r="T217" s="26" t="str">
        <f t="shared" si="25"/>
        <v>○</v>
      </c>
      <c r="U217" s="26" t="str">
        <f t="shared" si="26"/>
        <v/>
      </c>
      <c r="V217" s="26" t="str">
        <f t="shared" si="27"/>
        <v/>
      </c>
      <c r="W217" s="26" t="str">
        <f t="shared" si="28"/>
        <v/>
      </c>
      <c r="X217" s="26" t="str">
        <f t="shared" si="29"/>
        <v/>
      </c>
      <c r="Y217" s="27" t="str">
        <f t="shared" si="30"/>
        <v/>
      </c>
      <c r="Z217" s="28" t="s">
        <v>1567</v>
      </c>
      <c r="AA217" s="28" t="s">
        <v>1569</v>
      </c>
      <c r="AB217" s="28" t="s">
        <v>96</v>
      </c>
      <c r="AC217" s="28" t="s">
        <v>96</v>
      </c>
      <c r="AD217" s="28" t="s">
        <v>96</v>
      </c>
      <c r="AE217" s="23" t="str">
        <f t="shared" si="31"/>
        <v>急性期</v>
      </c>
      <c r="AF217" s="34">
        <v>18</v>
      </c>
      <c r="AG217" s="34">
        <v>18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5">
        <v>18</v>
      </c>
      <c r="AT217" s="35">
        <v>0</v>
      </c>
      <c r="AU217" s="35">
        <v>0</v>
      </c>
      <c r="AV217" s="34">
        <v>0</v>
      </c>
      <c r="AW217" s="35">
        <v>100</v>
      </c>
      <c r="AX217" s="35"/>
      <c r="AY217" s="36"/>
      <c r="AZ217" s="38" t="s">
        <v>96</v>
      </c>
      <c r="BA217" s="30" t="str">
        <f t="shared" si="32"/>
        <v/>
      </c>
      <c r="BB217" s="35"/>
      <c r="BC217" s="35"/>
      <c r="BD217" s="35"/>
      <c r="BE217" s="35"/>
      <c r="BF217" s="35"/>
      <c r="BG217" s="35"/>
      <c r="BH217" s="35"/>
      <c r="BI217" s="35"/>
      <c r="BJ217" s="35"/>
    </row>
    <row r="218" spans="2:62" outlineLevel="3">
      <c r="B218" s="17">
        <v>24028277</v>
      </c>
      <c r="C218" s="31" t="s">
        <v>1654</v>
      </c>
      <c r="D218" s="17" t="s">
        <v>92</v>
      </c>
      <c r="E218" s="22">
        <v>4004</v>
      </c>
      <c r="F218" s="22" t="s">
        <v>113</v>
      </c>
      <c r="G218" s="22">
        <v>40218</v>
      </c>
      <c r="H218" s="22" t="s">
        <v>149</v>
      </c>
      <c r="I218" s="17" t="s">
        <v>483</v>
      </c>
      <c r="J218" s="18" t="s">
        <v>1655</v>
      </c>
      <c r="K218" s="18" t="s">
        <v>1656</v>
      </c>
      <c r="L218" s="18" t="s">
        <v>1567</v>
      </c>
      <c r="M218" s="18" t="s">
        <v>1567</v>
      </c>
      <c r="N218" s="18" t="s">
        <v>1569</v>
      </c>
      <c r="O218" s="19" t="str">
        <f>IF(N218="","",VLOOKUP(N218,Sheet1!$B$3:$C$7,2,0))</f>
        <v>急性期</v>
      </c>
      <c r="P218" s="18" t="s">
        <v>1569</v>
      </c>
      <c r="Q218" s="19" t="str">
        <f>IF(P218="","",VLOOKUP(P218,Sheet1!$B$3:$C$7,2,0))</f>
        <v>急性期</v>
      </c>
      <c r="R218" s="18" t="s">
        <v>1569</v>
      </c>
      <c r="S218" s="25" t="str">
        <f t="shared" si="24"/>
        <v>○</v>
      </c>
      <c r="T218" s="26" t="str">
        <f t="shared" si="25"/>
        <v>○</v>
      </c>
      <c r="U218" s="26" t="str">
        <f t="shared" si="26"/>
        <v>○</v>
      </c>
      <c r="V218" s="26" t="str">
        <f t="shared" si="27"/>
        <v>○</v>
      </c>
      <c r="W218" s="26" t="str">
        <f t="shared" si="28"/>
        <v>○</v>
      </c>
      <c r="X218" s="26" t="str">
        <f t="shared" si="29"/>
        <v/>
      </c>
      <c r="Y218" s="27" t="str">
        <f t="shared" si="30"/>
        <v/>
      </c>
      <c r="Z218" s="28" t="s">
        <v>1567</v>
      </c>
      <c r="AA218" s="28" t="s">
        <v>1569</v>
      </c>
      <c r="AB218" s="28" t="s">
        <v>1576</v>
      </c>
      <c r="AC218" s="28" t="s">
        <v>1568</v>
      </c>
      <c r="AD218" s="28" t="s">
        <v>1570</v>
      </c>
      <c r="AE218" s="23" t="str">
        <f t="shared" si="31"/>
        <v>急性期</v>
      </c>
      <c r="AF218" s="34">
        <v>19</v>
      </c>
      <c r="AG218" s="34">
        <v>19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5">
        <v>19</v>
      </c>
      <c r="AT218" s="35">
        <v>0</v>
      </c>
      <c r="AU218" s="34">
        <v>0</v>
      </c>
      <c r="AV218" s="34">
        <v>0</v>
      </c>
      <c r="AW218" s="35">
        <v>703</v>
      </c>
      <c r="AX218" s="35">
        <v>544</v>
      </c>
      <c r="AY218" s="36">
        <v>0.1</v>
      </c>
      <c r="AZ218" s="38" t="s">
        <v>1567</v>
      </c>
      <c r="BA218" s="30" t="str">
        <f t="shared" si="32"/>
        <v>○</v>
      </c>
      <c r="BB218" s="35">
        <v>13</v>
      </c>
      <c r="BC218" s="35">
        <v>173</v>
      </c>
      <c r="BD218" s="35">
        <v>12</v>
      </c>
      <c r="BE218" s="35">
        <v>3</v>
      </c>
      <c r="BF218" s="35">
        <v>9</v>
      </c>
      <c r="BG218" s="35">
        <v>25</v>
      </c>
      <c r="BH218" s="35">
        <v>13</v>
      </c>
      <c r="BI218" s="35">
        <v>12</v>
      </c>
      <c r="BJ218" s="35">
        <v>0</v>
      </c>
    </row>
    <row r="219" spans="2:62" outlineLevel="3">
      <c r="B219" s="17">
        <v>24028292</v>
      </c>
      <c r="C219" s="17" t="s">
        <v>496</v>
      </c>
      <c r="D219" s="17" t="s">
        <v>92</v>
      </c>
      <c r="E219" s="22">
        <v>4004</v>
      </c>
      <c r="F219" s="22" t="s">
        <v>113</v>
      </c>
      <c r="G219" s="22">
        <v>40218</v>
      </c>
      <c r="H219" s="22" t="s">
        <v>149</v>
      </c>
      <c r="I219" s="17" t="s">
        <v>497</v>
      </c>
      <c r="J219" s="19" t="s">
        <v>1657</v>
      </c>
      <c r="K219" s="19" t="s">
        <v>1658</v>
      </c>
      <c r="L219" s="19" t="s">
        <v>1567</v>
      </c>
      <c r="M219" s="19" t="s">
        <v>1567</v>
      </c>
      <c r="N219" s="19" t="s">
        <v>1569</v>
      </c>
      <c r="O219" s="19" t="str">
        <f>IF(N219="","",VLOOKUP(N219,Sheet1!$B$3:$C$7,2,0))</f>
        <v>急性期</v>
      </c>
      <c r="P219" s="19" t="s">
        <v>1569</v>
      </c>
      <c r="Q219" s="19" t="str">
        <f>IF(P219="","",VLOOKUP(P219,Sheet1!$B$3:$C$7,2,0))</f>
        <v>急性期</v>
      </c>
      <c r="R219" s="19" t="s">
        <v>1569</v>
      </c>
      <c r="S219" s="25" t="str">
        <f t="shared" si="24"/>
        <v/>
      </c>
      <c r="T219" s="26" t="str">
        <f t="shared" si="25"/>
        <v>○</v>
      </c>
      <c r="U219" s="26" t="str">
        <f t="shared" si="26"/>
        <v/>
      </c>
      <c r="V219" s="26" t="str">
        <f t="shared" si="27"/>
        <v/>
      </c>
      <c r="W219" s="26" t="str">
        <f t="shared" si="28"/>
        <v/>
      </c>
      <c r="X219" s="26" t="str">
        <f t="shared" si="29"/>
        <v/>
      </c>
      <c r="Y219" s="27" t="str">
        <f t="shared" si="30"/>
        <v/>
      </c>
      <c r="Z219" s="29" t="s">
        <v>1569</v>
      </c>
      <c r="AA219" s="29" t="s">
        <v>96</v>
      </c>
      <c r="AB219" s="29" t="s">
        <v>96</v>
      </c>
      <c r="AC219" s="29" t="s">
        <v>96</v>
      </c>
      <c r="AD219" s="29" t="s">
        <v>96</v>
      </c>
      <c r="AE219" s="23" t="str">
        <f t="shared" si="31"/>
        <v>急性期</v>
      </c>
      <c r="AF219" s="34">
        <v>19</v>
      </c>
      <c r="AG219" s="34">
        <v>19</v>
      </c>
      <c r="AH219" s="34">
        <v>0</v>
      </c>
      <c r="AI219" s="34">
        <v>0</v>
      </c>
      <c r="AJ219" s="34">
        <v>0</v>
      </c>
      <c r="AK219" s="34">
        <v>0</v>
      </c>
      <c r="AL219" s="34">
        <v>0</v>
      </c>
      <c r="AM219" s="34">
        <v>0</v>
      </c>
      <c r="AN219" s="34">
        <v>0</v>
      </c>
      <c r="AO219" s="34">
        <v>0</v>
      </c>
      <c r="AP219" s="34">
        <v>0</v>
      </c>
      <c r="AQ219" s="34">
        <v>0</v>
      </c>
      <c r="AR219" s="34">
        <v>0</v>
      </c>
      <c r="AS219" s="35">
        <v>19</v>
      </c>
      <c r="AT219" s="34">
        <v>0</v>
      </c>
      <c r="AU219" s="34">
        <v>0</v>
      </c>
      <c r="AV219" s="34">
        <v>0</v>
      </c>
      <c r="AW219" s="35">
        <v>1161</v>
      </c>
      <c r="AX219" s="35">
        <v>0</v>
      </c>
      <c r="AY219" s="36"/>
      <c r="AZ219" s="37" t="s">
        <v>1569</v>
      </c>
      <c r="BA219" s="30" t="str">
        <f t="shared" si="32"/>
        <v/>
      </c>
      <c r="BB219" s="35">
        <v>0</v>
      </c>
      <c r="BC219" s="35">
        <v>0</v>
      </c>
      <c r="BD219" s="35">
        <v>0</v>
      </c>
      <c r="BE219" s="35">
        <v>0</v>
      </c>
      <c r="BF219" s="35">
        <v>0</v>
      </c>
      <c r="BG219" s="35">
        <v>0</v>
      </c>
      <c r="BH219" s="35">
        <v>0</v>
      </c>
      <c r="BI219" s="35">
        <v>0</v>
      </c>
      <c r="BJ219" s="35">
        <v>0</v>
      </c>
    </row>
    <row r="220" spans="2:62" outlineLevel="3">
      <c r="B220" s="17">
        <v>24028455</v>
      </c>
      <c r="C220" s="17" t="s">
        <v>686</v>
      </c>
      <c r="D220" s="17" t="s">
        <v>92</v>
      </c>
      <c r="E220" s="22">
        <v>4004</v>
      </c>
      <c r="F220" s="22" t="s">
        <v>113</v>
      </c>
      <c r="G220" s="22">
        <v>40218</v>
      </c>
      <c r="H220" s="22" t="s">
        <v>149</v>
      </c>
      <c r="I220" s="17" t="s">
        <v>687</v>
      </c>
      <c r="J220" s="18" t="s">
        <v>1659</v>
      </c>
      <c r="K220" s="18" t="s">
        <v>1660</v>
      </c>
      <c r="L220" s="18" t="s">
        <v>1567</v>
      </c>
      <c r="M220" s="18" t="s">
        <v>1567</v>
      </c>
      <c r="N220" s="18" t="s">
        <v>1576</v>
      </c>
      <c r="O220" s="19" t="str">
        <f>IF(N220="","",VLOOKUP(N220,Sheet1!$B$3:$C$7,2,0))</f>
        <v>回復期</v>
      </c>
      <c r="P220" s="18" t="s">
        <v>1576</v>
      </c>
      <c r="Q220" s="19" t="str">
        <f>IF(P220="","",VLOOKUP(P220,Sheet1!$B$3:$C$7,2,0))</f>
        <v>回復期</v>
      </c>
      <c r="R220" s="18" t="s">
        <v>1576</v>
      </c>
      <c r="S220" s="25" t="str">
        <f t="shared" si="24"/>
        <v>○</v>
      </c>
      <c r="T220" s="26" t="str">
        <f t="shared" si="25"/>
        <v/>
      </c>
      <c r="U220" s="26" t="str">
        <f t="shared" si="26"/>
        <v/>
      </c>
      <c r="V220" s="26" t="str">
        <f t="shared" si="27"/>
        <v/>
      </c>
      <c r="W220" s="26" t="str">
        <f t="shared" si="28"/>
        <v/>
      </c>
      <c r="X220" s="26" t="str">
        <f t="shared" si="29"/>
        <v/>
      </c>
      <c r="Y220" s="27" t="str">
        <f t="shared" si="30"/>
        <v/>
      </c>
      <c r="Z220" s="28" t="s">
        <v>1567</v>
      </c>
      <c r="AA220" s="28" t="s">
        <v>96</v>
      </c>
      <c r="AB220" s="28" t="s">
        <v>96</v>
      </c>
      <c r="AC220" s="28" t="s">
        <v>96</v>
      </c>
      <c r="AD220" s="28" t="s">
        <v>96</v>
      </c>
      <c r="AE220" s="23" t="str">
        <f t="shared" si="31"/>
        <v>回復期</v>
      </c>
      <c r="AF220" s="34">
        <v>19</v>
      </c>
      <c r="AG220" s="34">
        <v>19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5">
        <v>19</v>
      </c>
      <c r="AT220" s="34">
        <v>0</v>
      </c>
      <c r="AU220" s="34">
        <v>0</v>
      </c>
      <c r="AV220" s="34">
        <v>0</v>
      </c>
      <c r="AW220" s="35">
        <v>14</v>
      </c>
      <c r="AX220" s="35">
        <v>0</v>
      </c>
      <c r="AY220" s="36">
        <v>28.6</v>
      </c>
      <c r="AZ220" s="38" t="s">
        <v>1569</v>
      </c>
      <c r="BA220" s="30" t="str">
        <f t="shared" si="32"/>
        <v/>
      </c>
      <c r="BB220" s="35">
        <v>0</v>
      </c>
      <c r="BC220" s="35">
        <v>0</v>
      </c>
      <c r="BD220" s="35">
        <v>0</v>
      </c>
      <c r="BE220" s="35">
        <v>0</v>
      </c>
      <c r="BF220" s="35">
        <v>0</v>
      </c>
      <c r="BG220" s="35">
        <v>0</v>
      </c>
      <c r="BH220" s="35">
        <v>0</v>
      </c>
      <c r="BI220" s="35">
        <v>0</v>
      </c>
      <c r="BJ220" s="35">
        <v>0</v>
      </c>
    </row>
    <row r="221" spans="2:62" outlineLevel="3">
      <c r="B221" s="17">
        <v>24028456</v>
      </c>
      <c r="C221" s="17" t="s">
        <v>688</v>
      </c>
      <c r="D221" s="17" t="s">
        <v>92</v>
      </c>
      <c r="E221" s="22">
        <v>4004</v>
      </c>
      <c r="F221" s="22" t="s">
        <v>113</v>
      </c>
      <c r="G221" s="22">
        <v>40218</v>
      </c>
      <c r="H221" s="22" t="s">
        <v>149</v>
      </c>
      <c r="I221" s="17" t="s">
        <v>689</v>
      </c>
      <c r="J221" s="18" t="s">
        <v>1661</v>
      </c>
      <c r="K221" s="18" t="s">
        <v>1662</v>
      </c>
      <c r="L221" s="18" t="s">
        <v>1569</v>
      </c>
      <c r="M221" s="18" t="s">
        <v>1569</v>
      </c>
      <c r="N221" s="18" t="s">
        <v>1570</v>
      </c>
      <c r="O221" s="19" t="str">
        <f>IF(N221="","",VLOOKUP(N221,Sheet1!$B$3:$C$7,2,0))</f>
        <v>休棟等</v>
      </c>
      <c r="P221" s="18" t="s">
        <v>1570</v>
      </c>
      <c r="Q221" s="19" t="str">
        <f>IF(P221="","",VLOOKUP(P221,Sheet1!$B$3:$C$7,2,0))</f>
        <v>休棟等</v>
      </c>
      <c r="R221" s="18" t="s">
        <v>1570</v>
      </c>
      <c r="S221" s="25" t="str">
        <f t="shared" si="24"/>
        <v/>
      </c>
      <c r="T221" s="26" t="str">
        <f t="shared" si="25"/>
        <v/>
      </c>
      <c r="U221" s="26" t="str">
        <f t="shared" si="26"/>
        <v/>
      </c>
      <c r="V221" s="26" t="str">
        <f t="shared" si="27"/>
        <v/>
      </c>
      <c r="W221" s="26" t="str">
        <f t="shared" si="28"/>
        <v/>
      </c>
      <c r="X221" s="26" t="str">
        <f t="shared" si="29"/>
        <v/>
      </c>
      <c r="Y221" s="27" t="str">
        <f t="shared" si="30"/>
        <v>○</v>
      </c>
      <c r="Z221" s="28" t="s">
        <v>1605</v>
      </c>
      <c r="AA221" s="28" t="s">
        <v>96</v>
      </c>
      <c r="AB221" s="28" t="s">
        <v>96</v>
      </c>
      <c r="AC221" s="28" t="s">
        <v>96</v>
      </c>
      <c r="AD221" s="28" t="s">
        <v>96</v>
      </c>
      <c r="AE221" s="23" t="str">
        <f t="shared" si="31"/>
        <v>休棟中等</v>
      </c>
      <c r="AF221" s="34">
        <v>19</v>
      </c>
      <c r="AG221" s="34">
        <v>0</v>
      </c>
      <c r="AH221" s="34">
        <v>19</v>
      </c>
      <c r="AI221" s="34">
        <v>19</v>
      </c>
      <c r="AJ221" s="34">
        <v>0</v>
      </c>
      <c r="AK221" s="34">
        <v>0</v>
      </c>
      <c r="AL221" s="34">
        <v>0</v>
      </c>
      <c r="AM221" s="34">
        <v>0</v>
      </c>
      <c r="AN221" s="34">
        <v>0</v>
      </c>
      <c r="AO221" s="34">
        <v>0</v>
      </c>
      <c r="AP221" s="34">
        <v>0</v>
      </c>
      <c r="AQ221" s="34">
        <v>0</v>
      </c>
      <c r="AR221" s="34">
        <v>0</v>
      </c>
      <c r="AS221" s="35">
        <v>0</v>
      </c>
      <c r="AT221" s="35">
        <v>0</v>
      </c>
      <c r="AU221" s="35">
        <v>0</v>
      </c>
      <c r="AV221" s="34">
        <v>19</v>
      </c>
      <c r="AW221" s="35">
        <v>0</v>
      </c>
      <c r="AX221" s="35">
        <v>0</v>
      </c>
      <c r="AY221" s="36">
        <v>0</v>
      </c>
      <c r="AZ221" s="38" t="s">
        <v>1569</v>
      </c>
      <c r="BA221" s="30" t="str">
        <f t="shared" si="32"/>
        <v/>
      </c>
      <c r="BB221" s="35">
        <v>0</v>
      </c>
      <c r="BC221" s="35">
        <v>0</v>
      </c>
      <c r="BD221" s="35">
        <v>0</v>
      </c>
      <c r="BE221" s="35">
        <v>0</v>
      </c>
      <c r="BF221" s="35">
        <v>0</v>
      </c>
      <c r="BG221" s="35">
        <v>0</v>
      </c>
      <c r="BH221" s="35">
        <v>0</v>
      </c>
      <c r="BI221" s="35">
        <v>0</v>
      </c>
      <c r="BJ221" s="35">
        <v>0</v>
      </c>
    </row>
    <row r="222" spans="2:62" outlineLevel="3">
      <c r="B222" s="17">
        <v>24028472</v>
      </c>
      <c r="C222" s="17" t="s">
        <v>704</v>
      </c>
      <c r="D222" s="17" t="s">
        <v>92</v>
      </c>
      <c r="E222" s="22">
        <v>4004</v>
      </c>
      <c r="F222" s="22" t="s">
        <v>113</v>
      </c>
      <c r="G222" s="22">
        <v>40218</v>
      </c>
      <c r="H222" s="22" t="s">
        <v>149</v>
      </c>
      <c r="I222" s="17" t="s">
        <v>705</v>
      </c>
      <c r="J222" s="18" t="s">
        <v>1663</v>
      </c>
      <c r="K222" s="18" t="s">
        <v>1664</v>
      </c>
      <c r="L222" s="18" t="s">
        <v>1567</v>
      </c>
      <c r="M222" s="18" t="s">
        <v>1567</v>
      </c>
      <c r="N222" s="18" t="s">
        <v>1569</v>
      </c>
      <c r="O222" s="19" t="str">
        <f>IF(N222="","",VLOOKUP(N222,Sheet1!$B$3:$C$7,2,0))</f>
        <v>急性期</v>
      </c>
      <c r="P222" s="18" t="s">
        <v>1569</v>
      </c>
      <c r="Q222" s="19" t="str">
        <f>IF(P222="","",VLOOKUP(P222,Sheet1!$B$3:$C$7,2,0))</f>
        <v>急性期</v>
      </c>
      <c r="R222" s="18" t="s">
        <v>1569</v>
      </c>
      <c r="S222" s="25" t="str">
        <f t="shared" ref="S222:S293" si="49">IF(OR(Z222="1",AA222="1",AB222="1",AC222="1",AD222="1"),"○","")</f>
        <v/>
      </c>
      <c r="T222" s="26" t="str">
        <f t="shared" ref="T222:T293" si="50">IF(OR(Z222="2",AA222="2",AB222="2",AC222="2",AD222="2"),"○","")</f>
        <v/>
      </c>
      <c r="U222" s="26" t="str">
        <f t="shared" ref="U222:U293" si="51">IF(OR(Z222="3",AA222="3",AB222="3",AC222="3",AD222="3"),"○","")</f>
        <v/>
      </c>
      <c r="V222" s="26" t="str">
        <f t="shared" ref="V222:V293" si="52">IF(OR(Z222="4",AA222="4",AB222="4",AC222="4",AD222="4"),"○","")</f>
        <v/>
      </c>
      <c r="W222" s="26" t="str">
        <f t="shared" ref="W222:W293" si="53">IF(OR(Z222="5",AA222="5",AB222="5",AC222="5",AD222="5"),"○","")</f>
        <v/>
      </c>
      <c r="X222" s="26" t="str">
        <f t="shared" ref="X222:X293" si="54">IF(OR(Z222="6",AA222="6",AB222="6",AC222="6",AD222="6"),"○","")</f>
        <v>○</v>
      </c>
      <c r="Y222" s="27" t="str">
        <f t="shared" ref="Y222:Y293" si="55">IF(OR(Z222="7",AA222="7",AB222="7",AC222="7",AD222="7"),"○","")</f>
        <v/>
      </c>
      <c r="Z222" s="28" t="s">
        <v>1573</v>
      </c>
      <c r="AA222" s="28" t="s">
        <v>96</v>
      </c>
      <c r="AB222" s="28" t="s">
        <v>96</v>
      </c>
      <c r="AC222" s="28" t="s">
        <v>96</v>
      </c>
      <c r="AD222" s="28" t="s">
        <v>96</v>
      </c>
      <c r="AE222" s="23" t="str">
        <f t="shared" ref="AE222:AE293" si="56">IF(N222="1","高度急性期",IF(N222="2","急性期",IF(N222="3","回復期",IF(N222="4","慢性期",IF(N222="5","休棟中等","無回答")))))</f>
        <v>急性期</v>
      </c>
      <c r="AF222" s="34">
        <v>19</v>
      </c>
      <c r="AG222" s="34">
        <v>19</v>
      </c>
      <c r="AH222" s="34">
        <v>0</v>
      </c>
      <c r="AI222" s="34">
        <v>0</v>
      </c>
      <c r="AJ222" s="34">
        <v>0</v>
      </c>
      <c r="AK222" s="34">
        <v>0</v>
      </c>
      <c r="AL222" s="34">
        <v>0</v>
      </c>
      <c r="AM222" s="34">
        <v>0</v>
      </c>
      <c r="AN222" s="34">
        <v>0</v>
      </c>
      <c r="AO222" s="34">
        <v>0</v>
      </c>
      <c r="AP222" s="34">
        <v>0</v>
      </c>
      <c r="AQ222" s="34">
        <v>0</v>
      </c>
      <c r="AR222" s="34">
        <v>0</v>
      </c>
      <c r="AS222" s="35">
        <v>19</v>
      </c>
      <c r="AT222" s="34">
        <v>0</v>
      </c>
      <c r="AU222" s="34">
        <v>0</v>
      </c>
      <c r="AV222" s="34">
        <v>0</v>
      </c>
      <c r="AW222" s="35">
        <v>168</v>
      </c>
      <c r="AX222" s="35"/>
      <c r="AY222" s="36"/>
      <c r="AZ222" s="38" t="s">
        <v>1569</v>
      </c>
      <c r="BA222" s="30" t="str">
        <f t="shared" si="32"/>
        <v/>
      </c>
      <c r="BB222" s="35">
        <v>0</v>
      </c>
      <c r="BC222" s="35">
        <v>0</v>
      </c>
      <c r="BD222" s="35">
        <v>0</v>
      </c>
      <c r="BE222" s="35">
        <v>0</v>
      </c>
      <c r="BF222" s="35">
        <v>0</v>
      </c>
      <c r="BG222" s="35">
        <v>0</v>
      </c>
      <c r="BH222" s="35">
        <v>0</v>
      </c>
      <c r="BI222" s="35">
        <v>0</v>
      </c>
      <c r="BJ222" s="35">
        <v>11</v>
      </c>
    </row>
    <row r="223" spans="2:62" outlineLevel="3">
      <c r="B223" s="17">
        <v>24028804</v>
      </c>
      <c r="C223" s="17" t="s">
        <v>1112</v>
      </c>
      <c r="D223" s="17" t="s">
        <v>92</v>
      </c>
      <c r="E223" s="22">
        <v>4004</v>
      </c>
      <c r="F223" s="22" t="s">
        <v>113</v>
      </c>
      <c r="G223" s="22">
        <v>40218</v>
      </c>
      <c r="H223" s="22" t="s">
        <v>149</v>
      </c>
      <c r="I223" s="17" t="s">
        <v>1113</v>
      </c>
      <c r="J223" s="18" t="s">
        <v>1114</v>
      </c>
      <c r="K223" s="18" t="s">
        <v>1115</v>
      </c>
      <c r="L223" s="18" t="s">
        <v>165</v>
      </c>
      <c r="M223" s="18" t="s">
        <v>165</v>
      </c>
      <c r="N223" s="18" t="s">
        <v>166</v>
      </c>
      <c r="O223" s="19" t="str">
        <f>IF(N223="","",VLOOKUP(N223,Sheet1!$B$3:$C$7,2,0))</f>
        <v>急性期</v>
      </c>
      <c r="P223" s="18" t="s">
        <v>166</v>
      </c>
      <c r="Q223" s="19" t="str">
        <f>IF(P223="","",VLOOKUP(P223,Sheet1!$B$3:$C$7,2,0))</f>
        <v>急性期</v>
      </c>
      <c r="R223" s="18" t="s">
        <v>166</v>
      </c>
      <c r="S223" s="25" t="str">
        <f t="shared" si="49"/>
        <v>○</v>
      </c>
      <c r="T223" s="26" t="str">
        <f t="shared" si="50"/>
        <v>○</v>
      </c>
      <c r="U223" s="26" t="str">
        <f t="shared" si="51"/>
        <v>○</v>
      </c>
      <c r="V223" s="26" t="str">
        <f t="shared" si="52"/>
        <v/>
      </c>
      <c r="W223" s="26" t="str">
        <f t="shared" si="53"/>
        <v/>
      </c>
      <c r="X223" s="26" t="str">
        <f t="shared" si="54"/>
        <v/>
      </c>
      <c r="Y223" s="27" t="str">
        <f t="shared" si="55"/>
        <v/>
      </c>
      <c r="Z223" s="28" t="s">
        <v>165</v>
      </c>
      <c r="AA223" s="28" t="s">
        <v>166</v>
      </c>
      <c r="AB223" s="28" t="s">
        <v>143</v>
      </c>
      <c r="AC223" s="28" t="s">
        <v>96</v>
      </c>
      <c r="AD223" s="28" t="s">
        <v>96</v>
      </c>
      <c r="AE223" s="23" t="str">
        <f t="shared" si="56"/>
        <v>急性期</v>
      </c>
      <c r="AF223" s="34">
        <v>19</v>
      </c>
      <c r="AG223" s="34">
        <v>19</v>
      </c>
      <c r="AH223" s="34">
        <v>0</v>
      </c>
      <c r="AI223" s="34">
        <v>19</v>
      </c>
      <c r="AJ223" s="34">
        <v>0</v>
      </c>
      <c r="AK223" s="34">
        <v>0</v>
      </c>
      <c r="AL223" s="34">
        <v>0</v>
      </c>
      <c r="AM223" s="34">
        <v>0</v>
      </c>
      <c r="AN223" s="34">
        <v>0</v>
      </c>
      <c r="AO223" s="34">
        <v>0</v>
      </c>
      <c r="AP223" s="34">
        <v>0</v>
      </c>
      <c r="AQ223" s="34">
        <v>0</v>
      </c>
      <c r="AR223" s="34">
        <v>0</v>
      </c>
      <c r="AS223" s="35">
        <v>19</v>
      </c>
      <c r="AT223" s="34">
        <v>0</v>
      </c>
      <c r="AU223" s="34">
        <v>0</v>
      </c>
      <c r="AV223" s="34">
        <v>0</v>
      </c>
      <c r="AW223" s="35">
        <v>124</v>
      </c>
      <c r="AX223" s="35">
        <v>68</v>
      </c>
      <c r="AY223" s="36">
        <v>19.399999999999999</v>
      </c>
      <c r="AZ223" s="38" t="s">
        <v>166</v>
      </c>
      <c r="BA223" s="30" t="str">
        <f t="shared" ref="BA223:BA294" si="57">IF(AZ223="1","○","")</f>
        <v/>
      </c>
      <c r="BB223" s="35">
        <v>0</v>
      </c>
      <c r="BC223" s="35">
        <v>0</v>
      </c>
      <c r="BD223" s="35">
        <v>0</v>
      </c>
      <c r="BE223" s="35">
        <v>0</v>
      </c>
      <c r="BF223" s="35">
        <v>0</v>
      </c>
      <c r="BG223" s="35">
        <v>0</v>
      </c>
      <c r="BH223" s="35">
        <v>0</v>
      </c>
      <c r="BI223" s="35">
        <v>0</v>
      </c>
      <c r="BJ223" s="35">
        <v>0</v>
      </c>
    </row>
    <row r="224" spans="2:62" outlineLevel="3">
      <c r="B224" s="17">
        <v>24028888</v>
      </c>
      <c r="C224" s="17" t="s">
        <v>1227</v>
      </c>
      <c r="D224" s="17" t="s">
        <v>92</v>
      </c>
      <c r="E224" s="22">
        <v>4004</v>
      </c>
      <c r="F224" s="22" t="s">
        <v>113</v>
      </c>
      <c r="G224" s="22">
        <v>40218</v>
      </c>
      <c r="H224" s="22" t="s">
        <v>149</v>
      </c>
      <c r="I224" s="17" t="s">
        <v>1228</v>
      </c>
      <c r="J224" s="18" t="s">
        <v>1229</v>
      </c>
      <c r="K224" s="18" t="s">
        <v>1230</v>
      </c>
      <c r="L224" s="18" t="s">
        <v>165</v>
      </c>
      <c r="M224" s="18" t="s">
        <v>165</v>
      </c>
      <c r="N224" s="18" t="s">
        <v>166</v>
      </c>
      <c r="O224" s="19" t="str">
        <f>IF(N224="","",VLOOKUP(N224,Sheet1!$B$3:$C$7,2,0))</f>
        <v>急性期</v>
      </c>
      <c r="P224" s="18" t="s">
        <v>166</v>
      </c>
      <c r="Q224" s="19" t="str">
        <f>IF(P224="","",VLOOKUP(P224,Sheet1!$B$3:$C$7,2,0))</f>
        <v>急性期</v>
      </c>
      <c r="R224" s="18" t="s">
        <v>166</v>
      </c>
      <c r="S224" s="25" t="str">
        <f t="shared" si="49"/>
        <v/>
      </c>
      <c r="T224" s="26" t="str">
        <f t="shared" si="50"/>
        <v/>
      </c>
      <c r="U224" s="26" t="str">
        <f t="shared" si="51"/>
        <v/>
      </c>
      <c r="V224" s="26" t="str">
        <f t="shared" si="52"/>
        <v/>
      </c>
      <c r="W224" s="26" t="str">
        <f t="shared" si="53"/>
        <v/>
      </c>
      <c r="X224" s="26" t="str">
        <f t="shared" si="54"/>
        <v>○</v>
      </c>
      <c r="Y224" s="27" t="str">
        <f t="shared" si="55"/>
        <v/>
      </c>
      <c r="Z224" s="28" t="s">
        <v>478</v>
      </c>
      <c r="AA224" s="28" t="s">
        <v>96</v>
      </c>
      <c r="AB224" s="28" t="s">
        <v>96</v>
      </c>
      <c r="AC224" s="28" t="s">
        <v>96</v>
      </c>
      <c r="AD224" s="28"/>
      <c r="AE224" s="23" t="str">
        <f t="shared" si="56"/>
        <v>急性期</v>
      </c>
      <c r="AF224" s="34">
        <v>18</v>
      </c>
      <c r="AG224" s="34">
        <v>18</v>
      </c>
      <c r="AH224" s="34">
        <v>0</v>
      </c>
      <c r="AI224" s="34">
        <v>0</v>
      </c>
      <c r="AJ224" s="34">
        <v>0</v>
      </c>
      <c r="AK224" s="34">
        <v>0</v>
      </c>
      <c r="AL224" s="34">
        <v>0</v>
      </c>
      <c r="AM224" s="34">
        <v>0</v>
      </c>
      <c r="AN224" s="34">
        <v>0</v>
      </c>
      <c r="AO224" s="34">
        <v>0</v>
      </c>
      <c r="AP224" s="34">
        <v>0</v>
      </c>
      <c r="AQ224" s="34">
        <v>0</v>
      </c>
      <c r="AR224" s="34">
        <v>0</v>
      </c>
      <c r="AS224" s="35"/>
      <c r="AT224" s="35"/>
      <c r="AU224" s="35"/>
      <c r="AV224" s="34">
        <v>18</v>
      </c>
      <c r="AW224" s="35">
        <v>804</v>
      </c>
      <c r="AX224" s="35">
        <v>0</v>
      </c>
      <c r="AY224" s="36">
        <v>0</v>
      </c>
      <c r="AZ224" s="38" t="s">
        <v>96</v>
      </c>
      <c r="BA224" s="30" t="str">
        <f t="shared" si="57"/>
        <v/>
      </c>
      <c r="BB224" s="35"/>
      <c r="BC224" s="35"/>
      <c r="BD224" s="35">
        <v>0</v>
      </c>
      <c r="BE224" s="35"/>
      <c r="BF224" s="35"/>
      <c r="BG224" s="35">
        <v>0</v>
      </c>
      <c r="BH224" s="35"/>
      <c r="BI224" s="35"/>
      <c r="BJ224" s="35">
        <v>83</v>
      </c>
    </row>
    <row r="225" spans="2:62" outlineLevel="2">
      <c r="B225" s="17"/>
      <c r="C225" s="17"/>
      <c r="D225" s="17"/>
      <c r="E225" s="22"/>
      <c r="F225" s="22"/>
      <c r="G225" s="22"/>
      <c r="H225" s="64" t="s">
        <v>2257</v>
      </c>
      <c r="I225" s="17"/>
      <c r="J225" s="18"/>
      <c r="K225" s="18"/>
      <c r="L225" s="18"/>
      <c r="M225" s="18"/>
      <c r="N225" s="18"/>
      <c r="O225" s="19"/>
      <c r="P225" s="18"/>
      <c r="Q225" s="19"/>
      <c r="R225" s="18"/>
      <c r="S225" s="25"/>
      <c r="T225" s="26"/>
      <c r="U225" s="26"/>
      <c r="V225" s="26"/>
      <c r="W225" s="26"/>
      <c r="X225" s="26"/>
      <c r="Y225" s="27"/>
      <c r="Z225" s="28"/>
      <c r="AA225" s="28"/>
      <c r="AB225" s="28"/>
      <c r="AC225" s="28"/>
      <c r="AD225" s="28"/>
      <c r="AE225" s="23"/>
      <c r="AF225" s="34">
        <f t="shared" ref="AF225:AV225" si="58">SUBTOTAL(9,AF217:AF224)</f>
        <v>150</v>
      </c>
      <c r="AG225" s="34">
        <f t="shared" si="58"/>
        <v>131</v>
      </c>
      <c r="AH225" s="34">
        <f t="shared" si="58"/>
        <v>19</v>
      </c>
      <c r="AI225" s="34">
        <f t="shared" si="58"/>
        <v>38</v>
      </c>
      <c r="AJ225" s="34">
        <f t="shared" si="58"/>
        <v>0</v>
      </c>
      <c r="AK225" s="34">
        <f t="shared" si="58"/>
        <v>0</v>
      </c>
      <c r="AL225" s="34">
        <f t="shared" si="58"/>
        <v>0</v>
      </c>
      <c r="AM225" s="34">
        <f t="shared" si="58"/>
        <v>0</v>
      </c>
      <c r="AN225" s="34">
        <f t="shared" si="58"/>
        <v>0</v>
      </c>
      <c r="AO225" s="34">
        <f t="shared" si="58"/>
        <v>0</v>
      </c>
      <c r="AP225" s="34">
        <f t="shared" si="58"/>
        <v>0</v>
      </c>
      <c r="AQ225" s="34">
        <f t="shared" si="58"/>
        <v>0</v>
      </c>
      <c r="AR225" s="34">
        <f t="shared" si="58"/>
        <v>0</v>
      </c>
      <c r="AS225" s="35">
        <f t="shared" si="58"/>
        <v>113</v>
      </c>
      <c r="AT225" s="35">
        <f t="shared" si="58"/>
        <v>0</v>
      </c>
      <c r="AU225" s="35">
        <f t="shared" si="58"/>
        <v>0</v>
      </c>
      <c r="AV225" s="34">
        <f t="shared" si="58"/>
        <v>37</v>
      </c>
      <c r="AW225" s="35"/>
      <c r="AX225" s="35"/>
      <c r="AY225" s="36"/>
      <c r="AZ225" s="38"/>
      <c r="BA225" s="30"/>
      <c r="BB225" s="35"/>
      <c r="BC225" s="35"/>
      <c r="BD225" s="35"/>
      <c r="BE225" s="35"/>
      <c r="BF225" s="35"/>
      <c r="BG225" s="35"/>
      <c r="BH225" s="35"/>
      <c r="BI225" s="35"/>
      <c r="BJ225" s="35">
        <f>SUBTOTAL(9,BJ217:BJ224)</f>
        <v>94</v>
      </c>
    </row>
    <row r="226" spans="2:62" outlineLevel="3">
      <c r="B226" s="17">
        <v>24028079</v>
      </c>
      <c r="C226" s="17" t="s">
        <v>233</v>
      </c>
      <c r="D226" s="17" t="s">
        <v>92</v>
      </c>
      <c r="E226" s="22">
        <v>4004</v>
      </c>
      <c r="F226" s="22" t="s">
        <v>113</v>
      </c>
      <c r="G226" s="22">
        <v>40219</v>
      </c>
      <c r="H226" s="22" t="s">
        <v>234</v>
      </c>
      <c r="I226" s="17" t="s">
        <v>111</v>
      </c>
      <c r="J226" s="18" t="s">
        <v>1665</v>
      </c>
      <c r="K226" s="18" t="s">
        <v>1666</v>
      </c>
      <c r="L226" s="18" t="s">
        <v>1567</v>
      </c>
      <c r="M226" s="18" t="s">
        <v>1569</v>
      </c>
      <c r="N226" s="18" t="s">
        <v>1570</v>
      </c>
      <c r="O226" s="19" t="str">
        <f>IF(N226="","",VLOOKUP(N226,Sheet1!$B$3:$C$7,2,0))</f>
        <v>休棟等</v>
      </c>
      <c r="P226" s="18" t="s">
        <v>1570</v>
      </c>
      <c r="Q226" s="19" t="str">
        <f>IF(P226="","",VLOOKUP(P226,Sheet1!$B$3:$C$7,2,0))</f>
        <v>休棟等</v>
      </c>
      <c r="R226" s="18" t="s">
        <v>96</v>
      </c>
      <c r="S226" s="25" t="str">
        <f t="shared" si="49"/>
        <v/>
      </c>
      <c r="T226" s="26" t="str">
        <f t="shared" si="50"/>
        <v/>
      </c>
      <c r="U226" s="26" t="str">
        <f t="shared" si="51"/>
        <v/>
      </c>
      <c r="V226" s="26" t="str">
        <f t="shared" si="52"/>
        <v/>
      </c>
      <c r="W226" s="26" t="str">
        <f t="shared" si="53"/>
        <v/>
      </c>
      <c r="X226" s="26" t="str">
        <f t="shared" si="54"/>
        <v>○</v>
      </c>
      <c r="Y226" s="27" t="str">
        <f t="shared" si="55"/>
        <v/>
      </c>
      <c r="Z226" s="28" t="s">
        <v>1573</v>
      </c>
      <c r="AA226" s="28"/>
      <c r="AB226" s="28" t="s">
        <v>96</v>
      </c>
      <c r="AC226" s="28" t="s">
        <v>96</v>
      </c>
      <c r="AD226" s="28" t="s">
        <v>96</v>
      </c>
      <c r="AE226" s="23" t="str">
        <f t="shared" si="56"/>
        <v>休棟中等</v>
      </c>
      <c r="AF226" s="34">
        <v>13</v>
      </c>
      <c r="AG226" s="34">
        <v>0</v>
      </c>
      <c r="AH226" s="34">
        <v>13</v>
      </c>
      <c r="AI226" s="34"/>
      <c r="AJ226" s="34">
        <v>6</v>
      </c>
      <c r="AK226" s="34">
        <v>0</v>
      </c>
      <c r="AL226" s="34">
        <v>6</v>
      </c>
      <c r="AM226" s="34">
        <v>6</v>
      </c>
      <c r="AN226" s="34">
        <v>0</v>
      </c>
      <c r="AO226" s="34">
        <v>6</v>
      </c>
      <c r="AP226" s="34">
        <v>0</v>
      </c>
      <c r="AQ226" s="34">
        <v>0</v>
      </c>
      <c r="AR226" s="34">
        <v>0</v>
      </c>
      <c r="AS226" s="35">
        <v>13</v>
      </c>
      <c r="AT226" s="35">
        <v>6</v>
      </c>
      <c r="AU226" s="35">
        <v>0</v>
      </c>
      <c r="AV226" s="34">
        <v>0</v>
      </c>
      <c r="AW226" s="35">
        <v>0</v>
      </c>
      <c r="AX226" s="35">
        <v>0</v>
      </c>
      <c r="AY226" s="36">
        <v>0</v>
      </c>
      <c r="AZ226" s="38" t="s">
        <v>96</v>
      </c>
      <c r="BA226" s="30" t="str">
        <f t="shared" si="57"/>
        <v/>
      </c>
      <c r="BB226" s="35">
        <v>11</v>
      </c>
      <c r="BC226" s="35">
        <v>50</v>
      </c>
      <c r="BD226" s="35">
        <v>15</v>
      </c>
      <c r="BE226" s="35">
        <v>12</v>
      </c>
      <c r="BF226" s="35">
        <v>3</v>
      </c>
      <c r="BG226" s="35">
        <v>0</v>
      </c>
      <c r="BH226" s="35">
        <v>0</v>
      </c>
      <c r="BI226" s="35">
        <v>0</v>
      </c>
      <c r="BJ226" s="35"/>
    </row>
    <row r="227" spans="2:62" outlineLevel="3">
      <c r="B227" s="17">
        <v>24028391</v>
      </c>
      <c r="C227" s="17" t="s">
        <v>599</v>
      </c>
      <c r="D227" s="17" t="s">
        <v>92</v>
      </c>
      <c r="E227" s="22">
        <v>4004</v>
      </c>
      <c r="F227" s="49" t="s">
        <v>113</v>
      </c>
      <c r="G227" s="49">
        <v>40219</v>
      </c>
      <c r="H227" s="49" t="s">
        <v>234</v>
      </c>
      <c r="I227" s="48" t="s">
        <v>600</v>
      </c>
      <c r="J227" s="50" t="s">
        <v>1667</v>
      </c>
      <c r="K227" s="50" t="s">
        <v>1668</v>
      </c>
      <c r="L227" s="50" t="s">
        <v>1569</v>
      </c>
      <c r="M227" s="50" t="s">
        <v>1569</v>
      </c>
      <c r="N227" s="50" t="s">
        <v>96</v>
      </c>
      <c r="O227" s="51" t="str">
        <f>IF(N227="","",VLOOKUP(N227,Sheet1!$B$3:$C$7,2,0))</f>
        <v/>
      </c>
      <c r="P227" s="50" t="s">
        <v>96</v>
      </c>
      <c r="Q227" s="51" t="str">
        <f>IF(P227="","",VLOOKUP(P227,Sheet1!$B$3:$C$7,2,0))</f>
        <v/>
      </c>
      <c r="R227" s="50" t="s">
        <v>96</v>
      </c>
      <c r="S227" s="52" t="str">
        <f t="shared" si="49"/>
        <v/>
      </c>
      <c r="T227" s="53" t="str">
        <f t="shared" si="50"/>
        <v>○</v>
      </c>
      <c r="U227" s="53" t="str">
        <f t="shared" si="51"/>
        <v/>
      </c>
      <c r="V227" s="53" t="str">
        <f t="shared" si="52"/>
        <v/>
      </c>
      <c r="W227" s="53" t="str">
        <f t="shared" si="53"/>
        <v/>
      </c>
      <c r="X227" s="53" t="str">
        <f t="shared" si="54"/>
        <v/>
      </c>
      <c r="Y227" s="54" t="str">
        <f t="shared" si="55"/>
        <v/>
      </c>
      <c r="Z227" s="55" t="s">
        <v>1569</v>
      </c>
      <c r="AA227" s="55" t="s">
        <v>96</v>
      </c>
      <c r="AB227" s="55" t="s">
        <v>96</v>
      </c>
      <c r="AC227" s="55" t="s">
        <v>96</v>
      </c>
      <c r="AD227" s="55" t="s">
        <v>96</v>
      </c>
      <c r="AE227" s="56" t="str">
        <f t="shared" si="56"/>
        <v>無回答</v>
      </c>
      <c r="AF227" s="57">
        <v>11</v>
      </c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8">
        <v>11</v>
      </c>
      <c r="AT227" s="58"/>
      <c r="AU227" s="58"/>
      <c r="AV227" s="57"/>
      <c r="AW227" s="58">
        <v>298</v>
      </c>
      <c r="AX227" s="58">
        <v>0</v>
      </c>
      <c r="AY227" s="59">
        <v>0</v>
      </c>
      <c r="AZ227" s="60" t="s">
        <v>1569</v>
      </c>
      <c r="BA227" s="61" t="str">
        <f t="shared" si="57"/>
        <v/>
      </c>
      <c r="BB227" s="58">
        <v>0</v>
      </c>
      <c r="BC227" s="58">
        <v>0</v>
      </c>
      <c r="BD227" s="58">
        <v>0</v>
      </c>
      <c r="BE227" s="58">
        <v>0</v>
      </c>
      <c r="BF227" s="58">
        <v>0</v>
      </c>
      <c r="BG227" s="58">
        <v>0</v>
      </c>
      <c r="BH227" s="58">
        <v>0</v>
      </c>
      <c r="BI227" s="58">
        <v>0</v>
      </c>
      <c r="BJ227" s="58">
        <v>24</v>
      </c>
    </row>
    <row r="228" spans="2:62" outlineLevel="3">
      <c r="B228" s="17">
        <v>24028476</v>
      </c>
      <c r="C228" s="31" t="s">
        <v>1669</v>
      </c>
      <c r="D228" s="17" t="s">
        <v>92</v>
      </c>
      <c r="E228" s="22">
        <v>4004</v>
      </c>
      <c r="F228" s="22" t="s">
        <v>113</v>
      </c>
      <c r="G228" s="22">
        <v>40219</v>
      </c>
      <c r="H228" s="22" t="s">
        <v>234</v>
      </c>
      <c r="I228" s="17" t="s">
        <v>708</v>
      </c>
      <c r="J228" s="19" t="s">
        <v>1669</v>
      </c>
      <c r="K228" s="19" t="s">
        <v>1670</v>
      </c>
      <c r="L228" s="19" t="s">
        <v>1567</v>
      </c>
      <c r="M228" s="19" t="s">
        <v>1567</v>
      </c>
      <c r="N228" s="19" t="s">
        <v>1569</v>
      </c>
      <c r="O228" s="19" t="str">
        <f>IF(N228="","",VLOOKUP(N228,Sheet1!$B$3:$C$7,2,0))</f>
        <v>急性期</v>
      </c>
      <c r="P228" s="19" t="s">
        <v>1569</v>
      </c>
      <c r="Q228" s="19" t="str">
        <f>IF(P228="","",VLOOKUP(P228,Sheet1!$B$3:$C$7,2,0))</f>
        <v>急性期</v>
      </c>
      <c r="R228" s="19" t="s">
        <v>1569</v>
      </c>
      <c r="S228" s="25" t="str">
        <f t="shared" si="49"/>
        <v>○</v>
      </c>
      <c r="T228" s="26" t="str">
        <f t="shared" si="50"/>
        <v/>
      </c>
      <c r="U228" s="26" t="str">
        <f t="shared" si="51"/>
        <v>○</v>
      </c>
      <c r="V228" s="26" t="str">
        <f t="shared" si="52"/>
        <v>○</v>
      </c>
      <c r="W228" s="26" t="str">
        <f t="shared" si="53"/>
        <v>○</v>
      </c>
      <c r="X228" s="26" t="str">
        <f t="shared" si="54"/>
        <v/>
      </c>
      <c r="Y228" s="27" t="str">
        <f t="shared" si="55"/>
        <v/>
      </c>
      <c r="Z228" s="29" t="s">
        <v>1567</v>
      </c>
      <c r="AA228" s="29" t="s">
        <v>1576</v>
      </c>
      <c r="AB228" s="29" t="s">
        <v>1568</v>
      </c>
      <c r="AC228" s="29" t="s">
        <v>1570</v>
      </c>
      <c r="AD228" s="29" t="s">
        <v>96</v>
      </c>
      <c r="AE228" s="23" t="str">
        <f t="shared" si="56"/>
        <v>急性期</v>
      </c>
      <c r="AF228" s="34">
        <v>19</v>
      </c>
      <c r="AG228" s="34">
        <v>18</v>
      </c>
      <c r="AH228" s="34">
        <v>1</v>
      </c>
      <c r="AI228" s="34">
        <v>19</v>
      </c>
      <c r="AJ228" s="34">
        <v>0</v>
      </c>
      <c r="AK228" s="34">
        <v>0</v>
      </c>
      <c r="AL228" s="34">
        <v>0</v>
      </c>
      <c r="AM228" s="34">
        <v>0</v>
      </c>
      <c r="AN228" s="34">
        <v>0</v>
      </c>
      <c r="AO228" s="34">
        <v>0</v>
      </c>
      <c r="AP228" s="34">
        <v>0</v>
      </c>
      <c r="AQ228" s="34">
        <v>0</v>
      </c>
      <c r="AR228" s="34">
        <v>0</v>
      </c>
      <c r="AS228" s="35">
        <v>19</v>
      </c>
      <c r="AT228" s="34">
        <v>0</v>
      </c>
      <c r="AU228" s="34">
        <v>0</v>
      </c>
      <c r="AV228" s="34">
        <v>0</v>
      </c>
      <c r="AW228" s="35">
        <v>117</v>
      </c>
      <c r="AX228" s="35">
        <v>16</v>
      </c>
      <c r="AY228" s="36"/>
      <c r="AZ228" s="37" t="s">
        <v>1567</v>
      </c>
      <c r="BA228" s="30" t="str">
        <f t="shared" si="57"/>
        <v>○</v>
      </c>
      <c r="BB228" s="35">
        <v>0</v>
      </c>
      <c r="BC228" s="35">
        <v>30</v>
      </c>
      <c r="BD228" s="35">
        <v>0</v>
      </c>
      <c r="BE228" s="35"/>
      <c r="BF228" s="35"/>
      <c r="BG228" s="35">
        <v>0</v>
      </c>
      <c r="BH228" s="35"/>
      <c r="BI228" s="35"/>
      <c r="BJ228" s="35">
        <v>0</v>
      </c>
    </row>
    <row r="229" spans="2:62" outlineLevel="3">
      <c r="B229" s="17">
        <v>24028569</v>
      </c>
      <c r="C229" s="17" t="s">
        <v>814</v>
      </c>
      <c r="D229" s="17" t="s">
        <v>92</v>
      </c>
      <c r="E229" s="22">
        <v>4004</v>
      </c>
      <c r="F229" s="22" t="s">
        <v>113</v>
      </c>
      <c r="G229" s="22">
        <v>40219</v>
      </c>
      <c r="H229" s="22" t="s">
        <v>234</v>
      </c>
      <c r="I229" s="17" t="s">
        <v>815</v>
      </c>
      <c r="J229" s="18" t="s">
        <v>1671</v>
      </c>
      <c r="K229" s="18" t="s">
        <v>1672</v>
      </c>
      <c r="L229" s="18" t="s">
        <v>1567</v>
      </c>
      <c r="M229" s="18" t="s">
        <v>1567</v>
      </c>
      <c r="N229" s="18" t="s">
        <v>1569</v>
      </c>
      <c r="O229" s="19" t="str">
        <f>IF(N229="","",VLOOKUP(N229,Sheet1!$B$3:$C$7,2,0))</f>
        <v>急性期</v>
      </c>
      <c r="P229" s="18" t="s">
        <v>1569</v>
      </c>
      <c r="Q229" s="19" t="str">
        <f>IF(P229="","",VLOOKUP(P229,Sheet1!$B$3:$C$7,2,0))</f>
        <v>急性期</v>
      </c>
      <c r="R229" s="18" t="s">
        <v>96</v>
      </c>
      <c r="S229" s="25" t="str">
        <f t="shared" si="49"/>
        <v/>
      </c>
      <c r="T229" s="26" t="str">
        <f t="shared" si="50"/>
        <v>○</v>
      </c>
      <c r="U229" s="26" t="str">
        <f t="shared" si="51"/>
        <v/>
      </c>
      <c r="V229" s="26" t="str">
        <f t="shared" si="52"/>
        <v/>
      </c>
      <c r="W229" s="26" t="str">
        <f t="shared" si="53"/>
        <v/>
      </c>
      <c r="X229" s="26" t="str">
        <f t="shared" si="54"/>
        <v/>
      </c>
      <c r="Y229" s="27" t="str">
        <f t="shared" si="55"/>
        <v/>
      </c>
      <c r="Z229" s="28" t="s">
        <v>1569</v>
      </c>
      <c r="AA229" s="28" t="s">
        <v>96</v>
      </c>
      <c r="AB229" s="28" t="s">
        <v>96</v>
      </c>
      <c r="AC229" s="28" t="s">
        <v>96</v>
      </c>
      <c r="AD229" s="28" t="s">
        <v>96</v>
      </c>
      <c r="AE229" s="23" t="str">
        <f t="shared" si="56"/>
        <v>急性期</v>
      </c>
      <c r="AF229" s="34">
        <v>19</v>
      </c>
      <c r="AG229" s="34">
        <v>19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5">
        <v>19</v>
      </c>
      <c r="AT229" s="34">
        <v>0</v>
      </c>
      <c r="AU229" s="34">
        <v>0</v>
      </c>
      <c r="AV229" s="34">
        <v>0</v>
      </c>
      <c r="AW229" s="35">
        <v>888</v>
      </c>
      <c r="AX229" s="35"/>
      <c r="AY229" s="36"/>
      <c r="AZ229" s="38" t="s">
        <v>1569</v>
      </c>
      <c r="BA229" s="30" t="str">
        <f t="shared" si="57"/>
        <v/>
      </c>
      <c r="BB229" s="35">
        <v>0</v>
      </c>
      <c r="BC229" s="35">
        <v>0</v>
      </c>
      <c r="BD229" s="35">
        <v>0</v>
      </c>
      <c r="BE229" s="35"/>
      <c r="BF229" s="35"/>
      <c r="BG229" s="35">
        <v>0</v>
      </c>
      <c r="BH229" s="35"/>
      <c r="BI229" s="35"/>
      <c r="BJ229" s="35">
        <v>49</v>
      </c>
    </row>
    <row r="230" spans="2:62" outlineLevel="2">
      <c r="B230" s="17"/>
      <c r="C230" s="17"/>
      <c r="D230" s="17"/>
      <c r="E230" s="22"/>
      <c r="F230" s="22"/>
      <c r="G230" s="22"/>
      <c r="H230" s="64" t="s">
        <v>2258</v>
      </c>
      <c r="I230" s="17"/>
      <c r="J230" s="18"/>
      <c r="K230" s="18"/>
      <c r="L230" s="18"/>
      <c r="M230" s="18"/>
      <c r="N230" s="18"/>
      <c r="O230" s="19"/>
      <c r="P230" s="18"/>
      <c r="Q230" s="19"/>
      <c r="R230" s="18"/>
      <c r="S230" s="25"/>
      <c r="T230" s="26"/>
      <c r="U230" s="26"/>
      <c r="V230" s="26"/>
      <c r="W230" s="26"/>
      <c r="X230" s="26"/>
      <c r="Y230" s="27"/>
      <c r="Z230" s="28"/>
      <c r="AA230" s="28"/>
      <c r="AB230" s="28"/>
      <c r="AC230" s="28"/>
      <c r="AD230" s="28"/>
      <c r="AE230" s="23"/>
      <c r="AF230" s="34">
        <f t="shared" ref="AF230:AV230" si="59">SUBTOTAL(9,AF226:AF229)</f>
        <v>62</v>
      </c>
      <c r="AG230" s="34">
        <f t="shared" si="59"/>
        <v>37</v>
      </c>
      <c r="AH230" s="34">
        <f t="shared" si="59"/>
        <v>14</v>
      </c>
      <c r="AI230" s="34">
        <f t="shared" si="59"/>
        <v>19</v>
      </c>
      <c r="AJ230" s="34">
        <f t="shared" si="59"/>
        <v>6</v>
      </c>
      <c r="AK230" s="34">
        <f t="shared" si="59"/>
        <v>0</v>
      </c>
      <c r="AL230" s="34">
        <f t="shared" si="59"/>
        <v>6</v>
      </c>
      <c r="AM230" s="34">
        <f t="shared" si="59"/>
        <v>6</v>
      </c>
      <c r="AN230" s="34">
        <f t="shared" si="59"/>
        <v>0</v>
      </c>
      <c r="AO230" s="34">
        <f t="shared" si="59"/>
        <v>6</v>
      </c>
      <c r="AP230" s="34">
        <f t="shared" si="59"/>
        <v>0</v>
      </c>
      <c r="AQ230" s="34">
        <f t="shared" si="59"/>
        <v>0</v>
      </c>
      <c r="AR230" s="34">
        <f t="shared" si="59"/>
        <v>0</v>
      </c>
      <c r="AS230" s="35">
        <f t="shared" si="59"/>
        <v>62</v>
      </c>
      <c r="AT230" s="34">
        <f t="shared" si="59"/>
        <v>6</v>
      </c>
      <c r="AU230" s="34">
        <f t="shared" si="59"/>
        <v>0</v>
      </c>
      <c r="AV230" s="34">
        <f t="shared" si="59"/>
        <v>0</v>
      </c>
      <c r="AW230" s="35"/>
      <c r="AX230" s="35"/>
      <c r="AY230" s="36"/>
      <c r="AZ230" s="38"/>
      <c r="BA230" s="30"/>
      <c r="BB230" s="35"/>
      <c r="BC230" s="35"/>
      <c r="BD230" s="35"/>
      <c r="BE230" s="35"/>
      <c r="BF230" s="35"/>
      <c r="BG230" s="35"/>
      <c r="BH230" s="35"/>
      <c r="BI230" s="35"/>
      <c r="BJ230" s="35">
        <f>SUBTOTAL(9,BJ226:BJ229)</f>
        <v>73</v>
      </c>
    </row>
    <row r="231" spans="2:62" outlineLevel="3">
      <c r="B231" s="17">
        <v>24028006</v>
      </c>
      <c r="C231" s="17" t="s">
        <v>112</v>
      </c>
      <c r="D231" s="17" t="s">
        <v>92</v>
      </c>
      <c r="E231" s="22">
        <v>4004</v>
      </c>
      <c r="F231" s="22" t="s">
        <v>113</v>
      </c>
      <c r="G231" s="22">
        <v>40221</v>
      </c>
      <c r="H231" s="22" t="s">
        <v>114</v>
      </c>
      <c r="I231" s="17" t="s">
        <v>115</v>
      </c>
      <c r="J231" s="19" t="s">
        <v>1673</v>
      </c>
      <c r="K231" s="19" t="s">
        <v>1674</v>
      </c>
      <c r="L231" s="19" t="s">
        <v>1567</v>
      </c>
      <c r="M231" s="19" t="s">
        <v>1567</v>
      </c>
      <c r="N231" s="19" t="s">
        <v>1567</v>
      </c>
      <c r="O231" s="19" t="str">
        <f>IF(N231="","",VLOOKUP(N231,Sheet1!$B$3:$C$7,2,0))</f>
        <v>高度急性期</v>
      </c>
      <c r="P231" s="19" t="s">
        <v>1567</v>
      </c>
      <c r="Q231" s="19" t="str">
        <f>IF(P231="","",VLOOKUP(P231,Sheet1!$B$3:$C$7,2,0))</f>
        <v>高度急性期</v>
      </c>
      <c r="R231" s="19" t="s">
        <v>96</v>
      </c>
      <c r="S231" s="25" t="str">
        <f t="shared" si="49"/>
        <v/>
      </c>
      <c r="T231" s="26" t="str">
        <f t="shared" si="50"/>
        <v>○</v>
      </c>
      <c r="U231" s="26" t="str">
        <f t="shared" si="51"/>
        <v/>
      </c>
      <c r="V231" s="26" t="str">
        <f t="shared" si="52"/>
        <v/>
      </c>
      <c r="W231" s="26" t="str">
        <f t="shared" si="53"/>
        <v/>
      </c>
      <c r="X231" s="26" t="str">
        <f t="shared" si="54"/>
        <v/>
      </c>
      <c r="Y231" s="27" t="str">
        <f t="shared" si="55"/>
        <v/>
      </c>
      <c r="Z231" s="29" t="s">
        <v>1569</v>
      </c>
      <c r="AA231" s="29" t="s">
        <v>96</v>
      </c>
      <c r="AB231" s="29" t="s">
        <v>96</v>
      </c>
      <c r="AC231" s="29" t="s">
        <v>96</v>
      </c>
      <c r="AD231" s="29" t="s">
        <v>96</v>
      </c>
      <c r="AE231" s="23" t="str">
        <f t="shared" si="56"/>
        <v>高度急性期</v>
      </c>
      <c r="AF231" s="34">
        <v>19</v>
      </c>
      <c r="AG231" s="34">
        <v>19</v>
      </c>
      <c r="AH231" s="34">
        <v>0</v>
      </c>
      <c r="AI231" s="34">
        <v>7</v>
      </c>
      <c r="AJ231" s="34">
        <v>0</v>
      </c>
      <c r="AK231" s="34">
        <v>0</v>
      </c>
      <c r="AL231" s="34">
        <v>0</v>
      </c>
      <c r="AM231" s="34">
        <v>0</v>
      </c>
      <c r="AN231" s="34">
        <v>0</v>
      </c>
      <c r="AO231" s="34">
        <v>0</v>
      </c>
      <c r="AP231" s="34">
        <v>0</v>
      </c>
      <c r="AQ231" s="34">
        <v>0</v>
      </c>
      <c r="AR231" s="34">
        <v>0</v>
      </c>
      <c r="AS231" s="35">
        <v>19</v>
      </c>
      <c r="AT231" s="34">
        <v>0</v>
      </c>
      <c r="AU231" s="34">
        <v>0</v>
      </c>
      <c r="AV231" s="34">
        <v>0</v>
      </c>
      <c r="AW231" s="35">
        <v>265</v>
      </c>
      <c r="AX231" s="35"/>
      <c r="AY231" s="36"/>
      <c r="AZ231" s="37" t="s">
        <v>96</v>
      </c>
      <c r="BA231" s="30" t="str">
        <f t="shared" si="57"/>
        <v/>
      </c>
      <c r="BB231" s="35"/>
      <c r="BC231" s="35"/>
      <c r="BD231" s="35">
        <v>0</v>
      </c>
      <c r="BE231" s="35"/>
      <c r="BF231" s="35"/>
      <c r="BG231" s="35">
        <v>0</v>
      </c>
      <c r="BH231" s="35"/>
      <c r="BI231" s="35"/>
      <c r="BJ231" s="35"/>
    </row>
    <row r="232" spans="2:62" outlineLevel="3">
      <c r="B232" s="17">
        <v>24028144</v>
      </c>
      <c r="C232" s="17" t="s">
        <v>317</v>
      </c>
      <c r="D232" s="17" t="s">
        <v>92</v>
      </c>
      <c r="E232" s="22">
        <v>4004</v>
      </c>
      <c r="F232" s="22" t="s">
        <v>113</v>
      </c>
      <c r="G232" s="22">
        <v>40221</v>
      </c>
      <c r="H232" s="22" t="s">
        <v>114</v>
      </c>
      <c r="I232" s="17" t="s">
        <v>111</v>
      </c>
      <c r="J232" s="18" t="s">
        <v>1675</v>
      </c>
      <c r="K232" s="18" t="s">
        <v>1676</v>
      </c>
      <c r="L232" s="18" t="s">
        <v>1569</v>
      </c>
      <c r="M232" s="18" t="s">
        <v>1569</v>
      </c>
      <c r="N232" s="18" t="s">
        <v>1570</v>
      </c>
      <c r="O232" s="19" t="str">
        <f>IF(N232="","",VLOOKUP(N232,Sheet1!$B$3:$C$7,2,0))</f>
        <v>休棟等</v>
      </c>
      <c r="P232" s="18" t="s">
        <v>1570</v>
      </c>
      <c r="Q232" s="19" t="str">
        <f>IF(P232="","",VLOOKUP(P232,Sheet1!$B$3:$C$7,2,0))</f>
        <v>休棟等</v>
      </c>
      <c r="R232" s="18" t="s">
        <v>96</v>
      </c>
      <c r="S232" s="25" t="str">
        <f t="shared" si="49"/>
        <v/>
      </c>
      <c r="T232" s="26" t="str">
        <f t="shared" si="50"/>
        <v/>
      </c>
      <c r="U232" s="26" t="str">
        <f t="shared" si="51"/>
        <v/>
      </c>
      <c r="V232" s="26" t="str">
        <f t="shared" si="52"/>
        <v/>
      </c>
      <c r="W232" s="26" t="str">
        <f t="shared" si="53"/>
        <v/>
      </c>
      <c r="X232" s="26" t="str">
        <f t="shared" si="54"/>
        <v/>
      </c>
      <c r="Y232" s="27" t="str">
        <f t="shared" si="55"/>
        <v>○</v>
      </c>
      <c r="Z232" s="28" t="s">
        <v>1605</v>
      </c>
      <c r="AA232" s="28" t="s">
        <v>96</v>
      </c>
      <c r="AB232" s="28" t="s">
        <v>96</v>
      </c>
      <c r="AC232" s="28" t="s">
        <v>96</v>
      </c>
      <c r="AD232" s="28" t="s">
        <v>96</v>
      </c>
      <c r="AE232" s="23" t="str">
        <f t="shared" si="56"/>
        <v>休棟中等</v>
      </c>
      <c r="AF232" s="34">
        <v>19</v>
      </c>
      <c r="AG232" s="34">
        <v>0</v>
      </c>
      <c r="AH232" s="34">
        <v>19</v>
      </c>
      <c r="AI232" s="34">
        <v>19</v>
      </c>
      <c r="AJ232" s="34">
        <v>0</v>
      </c>
      <c r="AK232" s="34">
        <v>0</v>
      </c>
      <c r="AL232" s="34">
        <v>0</v>
      </c>
      <c r="AM232" s="34">
        <v>0</v>
      </c>
      <c r="AN232" s="34">
        <v>0</v>
      </c>
      <c r="AO232" s="34">
        <v>0</v>
      </c>
      <c r="AP232" s="34">
        <v>0</v>
      </c>
      <c r="AQ232" s="34">
        <v>0</v>
      </c>
      <c r="AR232" s="34">
        <v>0</v>
      </c>
      <c r="AS232" s="35">
        <v>0</v>
      </c>
      <c r="AT232" s="34">
        <v>0</v>
      </c>
      <c r="AU232" s="34">
        <v>0</v>
      </c>
      <c r="AV232" s="34">
        <v>19</v>
      </c>
      <c r="AW232" s="35">
        <v>0</v>
      </c>
      <c r="AX232" s="35">
        <v>0</v>
      </c>
      <c r="AY232" s="36">
        <v>0</v>
      </c>
      <c r="AZ232" s="38" t="s">
        <v>96</v>
      </c>
      <c r="BA232" s="30" t="str">
        <f t="shared" si="57"/>
        <v/>
      </c>
      <c r="BB232" s="35"/>
      <c r="BC232" s="35"/>
      <c r="BD232" s="35">
        <v>0</v>
      </c>
      <c r="BE232" s="35"/>
      <c r="BF232" s="35"/>
      <c r="BG232" s="35">
        <v>0</v>
      </c>
      <c r="BH232" s="35"/>
      <c r="BI232" s="35"/>
      <c r="BJ232" s="35"/>
    </row>
    <row r="233" spans="2:62" outlineLevel="3">
      <c r="B233" s="17">
        <v>24028527</v>
      </c>
      <c r="C233" s="17" t="s">
        <v>779</v>
      </c>
      <c r="D233" s="17" t="s">
        <v>92</v>
      </c>
      <c r="E233" s="22">
        <v>4004</v>
      </c>
      <c r="F233" s="22" t="s">
        <v>113</v>
      </c>
      <c r="G233" s="22">
        <v>40221</v>
      </c>
      <c r="H233" s="22" t="s">
        <v>114</v>
      </c>
      <c r="I233" s="17" t="s">
        <v>780</v>
      </c>
      <c r="J233" s="18" t="s">
        <v>1677</v>
      </c>
      <c r="K233" s="18" t="s">
        <v>1678</v>
      </c>
      <c r="L233" s="18" t="s">
        <v>1567</v>
      </c>
      <c r="M233" s="18" t="s">
        <v>1567</v>
      </c>
      <c r="N233" s="18" t="s">
        <v>1569</v>
      </c>
      <c r="O233" s="19" t="str">
        <f>IF(N233="","",VLOOKUP(N233,Sheet1!$B$3:$C$7,2,0))</f>
        <v>急性期</v>
      </c>
      <c r="P233" s="18" t="s">
        <v>1569</v>
      </c>
      <c r="Q233" s="19" t="str">
        <f>IF(P233="","",VLOOKUP(P233,Sheet1!$B$3:$C$7,2,0))</f>
        <v>急性期</v>
      </c>
      <c r="R233" s="18" t="s">
        <v>1569</v>
      </c>
      <c r="S233" s="25" t="str">
        <f t="shared" si="49"/>
        <v>○</v>
      </c>
      <c r="T233" s="26" t="str">
        <f t="shared" si="50"/>
        <v>○</v>
      </c>
      <c r="U233" s="26" t="str">
        <f t="shared" si="51"/>
        <v>○</v>
      </c>
      <c r="V233" s="26" t="str">
        <f t="shared" si="52"/>
        <v/>
      </c>
      <c r="W233" s="26" t="str">
        <f t="shared" si="53"/>
        <v/>
      </c>
      <c r="X233" s="26" t="str">
        <f t="shared" si="54"/>
        <v/>
      </c>
      <c r="Y233" s="27" t="str">
        <f t="shared" si="55"/>
        <v/>
      </c>
      <c r="Z233" s="28" t="s">
        <v>1567</v>
      </c>
      <c r="AA233" s="28" t="s">
        <v>1569</v>
      </c>
      <c r="AB233" s="28" t="s">
        <v>1576</v>
      </c>
      <c r="AC233" s="28" t="s">
        <v>96</v>
      </c>
      <c r="AD233" s="28" t="s">
        <v>96</v>
      </c>
      <c r="AE233" s="23" t="str">
        <f t="shared" si="56"/>
        <v>急性期</v>
      </c>
      <c r="AF233" s="34">
        <v>19</v>
      </c>
      <c r="AG233" s="34">
        <v>19</v>
      </c>
      <c r="AH233" s="34">
        <v>0</v>
      </c>
      <c r="AI233" s="34">
        <v>0</v>
      </c>
      <c r="AJ233" s="34">
        <v>0</v>
      </c>
      <c r="AK233" s="34">
        <v>0</v>
      </c>
      <c r="AL233" s="34">
        <v>0</v>
      </c>
      <c r="AM233" s="34">
        <v>0</v>
      </c>
      <c r="AN233" s="34">
        <v>0</v>
      </c>
      <c r="AO233" s="34">
        <v>0</v>
      </c>
      <c r="AP233" s="34">
        <v>0</v>
      </c>
      <c r="AQ233" s="34">
        <v>0</v>
      </c>
      <c r="AR233" s="34">
        <v>0</v>
      </c>
      <c r="AS233" s="35">
        <v>19</v>
      </c>
      <c r="AT233" s="34">
        <v>0</v>
      </c>
      <c r="AU233" s="34">
        <v>0</v>
      </c>
      <c r="AV233" s="34">
        <v>0</v>
      </c>
      <c r="AW233" s="35">
        <v>153</v>
      </c>
      <c r="AX233" s="35"/>
      <c r="AY233" s="36"/>
      <c r="AZ233" s="38" t="s">
        <v>1567</v>
      </c>
      <c r="BA233" s="30" t="str">
        <f t="shared" si="57"/>
        <v>○</v>
      </c>
      <c r="BB233" s="35">
        <v>0</v>
      </c>
      <c r="BC233" s="35">
        <v>0</v>
      </c>
      <c r="BD233" s="35">
        <v>0</v>
      </c>
      <c r="BE233" s="35"/>
      <c r="BF233" s="35"/>
      <c r="BG233" s="35">
        <v>0</v>
      </c>
      <c r="BH233" s="35"/>
      <c r="BI233" s="35"/>
      <c r="BJ233" s="35">
        <v>0</v>
      </c>
    </row>
    <row r="234" spans="2:62" outlineLevel="3">
      <c r="B234" s="17">
        <v>24028566</v>
      </c>
      <c r="C234" s="17" t="s">
        <v>812</v>
      </c>
      <c r="D234" s="17" t="s">
        <v>92</v>
      </c>
      <c r="E234" s="22">
        <v>4004</v>
      </c>
      <c r="F234" s="22" t="s">
        <v>113</v>
      </c>
      <c r="G234" s="22">
        <v>40221</v>
      </c>
      <c r="H234" s="22" t="s">
        <v>114</v>
      </c>
      <c r="I234" s="17" t="s">
        <v>813</v>
      </c>
      <c r="J234" s="19" t="s">
        <v>1679</v>
      </c>
      <c r="K234" s="19" t="s">
        <v>1680</v>
      </c>
      <c r="L234" s="19" t="s">
        <v>1567</v>
      </c>
      <c r="M234" s="19" t="s">
        <v>1567</v>
      </c>
      <c r="N234" s="19" t="s">
        <v>1576</v>
      </c>
      <c r="O234" s="19" t="str">
        <f>IF(N234="","",VLOOKUP(N234,Sheet1!$B$3:$C$7,2,0))</f>
        <v>回復期</v>
      </c>
      <c r="P234" s="19" t="s">
        <v>1576</v>
      </c>
      <c r="Q234" s="19" t="str">
        <f>IF(P234="","",VLOOKUP(P234,Sheet1!$B$3:$C$7,2,0))</f>
        <v>回復期</v>
      </c>
      <c r="R234" s="19" t="s">
        <v>1576</v>
      </c>
      <c r="S234" s="25" t="str">
        <f t="shared" si="49"/>
        <v>○</v>
      </c>
      <c r="T234" s="26" t="str">
        <f t="shared" si="50"/>
        <v>○</v>
      </c>
      <c r="U234" s="26" t="str">
        <f t="shared" si="51"/>
        <v>○</v>
      </c>
      <c r="V234" s="26" t="str">
        <f t="shared" si="52"/>
        <v/>
      </c>
      <c r="W234" s="26" t="str">
        <f t="shared" si="53"/>
        <v/>
      </c>
      <c r="X234" s="26" t="str">
        <f t="shared" si="54"/>
        <v/>
      </c>
      <c r="Y234" s="27" t="str">
        <f t="shared" si="55"/>
        <v/>
      </c>
      <c r="Z234" s="29" t="s">
        <v>1567</v>
      </c>
      <c r="AA234" s="29" t="s">
        <v>1569</v>
      </c>
      <c r="AB234" s="29" t="s">
        <v>1576</v>
      </c>
      <c r="AC234" s="29" t="s">
        <v>96</v>
      </c>
      <c r="AD234" s="29" t="s">
        <v>96</v>
      </c>
      <c r="AE234" s="23" t="str">
        <f t="shared" si="56"/>
        <v>回復期</v>
      </c>
      <c r="AF234" s="34">
        <v>19</v>
      </c>
      <c r="AG234" s="34">
        <v>19</v>
      </c>
      <c r="AH234" s="34">
        <v>0</v>
      </c>
      <c r="AI234" s="34">
        <v>0</v>
      </c>
      <c r="AJ234" s="34">
        <v>0</v>
      </c>
      <c r="AK234" s="34">
        <v>0</v>
      </c>
      <c r="AL234" s="34">
        <v>0</v>
      </c>
      <c r="AM234" s="34">
        <v>0</v>
      </c>
      <c r="AN234" s="34">
        <v>0</v>
      </c>
      <c r="AO234" s="34">
        <v>0</v>
      </c>
      <c r="AP234" s="34">
        <v>0</v>
      </c>
      <c r="AQ234" s="34">
        <v>0</v>
      </c>
      <c r="AR234" s="34">
        <v>0</v>
      </c>
      <c r="AS234" s="35">
        <v>19</v>
      </c>
      <c r="AT234" s="34">
        <v>0</v>
      </c>
      <c r="AU234" s="34">
        <v>0</v>
      </c>
      <c r="AV234" s="34">
        <v>0</v>
      </c>
      <c r="AW234" s="35">
        <v>105</v>
      </c>
      <c r="AX234" s="35">
        <v>10</v>
      </c>
      <c r="AY234" s="36">
        <v>2</v>
      </c>
      <c r="AZ234" s="37" t="s">
        <v>1569</v>
      </c>
      <c r="BA234" s="30" t="str">
        <f t="shared" si="57"/>
        <v/>
      </c>
      <c r="BB234" s="35">
        <v>1</v>
      </c>
      <c r="BC234" s="35">
        <v>0</v>
      </c>
      <c r="BD234" s="35">
        <v>0</v>
      </c>
      <c r="BE234" s="35">
        <v>0</v>
      </c>
      <c r="BF234" s="35">
        <v>0</v>
      </c>
      <c r="BG234" s="35">
        <v>0</v>
      </c>
      <c r="BH234" s="35">
        <v>0</v>
      </c>
      <c r="BI234" s="35">
        <v>0</v>
      </c>
      <c r="BJ234" s="35">
        <v>0</v>
      </c>
    </row>
    <row r="235" spans="2:62" outlineLevel="3">
      <c r="B235" s="17">
        <v>24028811</v>
      </c>
      <c r="C235" s="17" t="s">
        <v>1126</v>
      </c>
      <c r="D235" s="17" t="s">
        <v>92</v>
      </c>
      <c r="E235" s="22">
        <v>4004</v>
      </c>
      <c r="F235" s="22" t="s">
        <v>113</v>
      </c>
      <c r="G235" s="22">
        <v>40221</v>
      </c>
      <c r="H235" s="22" t="s">
        <v>114</v>
      </c>
      <c r="I235" s="17" t="s">
        <v>1127</v>
      </c>
      <c r="J235" s="18" t="s">
        <v>1681</v>
      </c>
      <c r="K235" s="18" t="s">
        <v>1682</v>
      </c>
      <c r="L235" s="18" t="s">
        <v>1567</v>
      </c>
      <c r="M235" s="18" t="s">
        <v>1567</v>
      </c>
      <c r="N235" s="18" t="s">
        <v>1569</v>
      </c>
      <c r="O235" s="19" t="str">
        <f>IF(N235="","",VLOOKUP(N235,Sheet1!$B$3:$C$7,2,0))</f>
        <v>急性期</v>
      </c>
      <c r="P235" s="18" t="s">
        <v>1569</v>
      </c>
      <c r="Q235" s="19" t="str">
        <f>IF(P235="","",VLOOKUP(P235,Sheet1!$B$3:$C$7,2,0))</f>
        <v>急性期</v>
      </c>
      <c r="R235" s="18" t="s">
        <v>96</v>
      </c>
      <c r="S235" s="25" t="str">
        <f t="shared" si="49"/>
        <v/>
      </c>
      <c r="T235" s="26" t="str">
        <f t="shared" si="50"/>
        <v>○</v>
      </c>
      <c r="U235" s="26" t="str">
        <f t="shared" si="51"/>
        <v>○</v>
      </c>
      <c r="V235" s="26" t="str">
        <f t="shared" si="52"/>
        <v/>
      </c>
      <c r="W235" s="26" t="str">
        <f t="shared" si="53"/>
        <v/>
      </c>
      <c r="X235" s="26" t="str">
        <f t="shared" si="54"/>
        <v/>
      </c>
      <c r="Y235" s="27" t="str">
        <f t="shared" si="55"/>
        <v/>
      </c>
      <c r="Z235" s="28" t="s">
        <v>1569</v>
      </c>
      <c r="AA235" s="28" t="s">
        <v>1576</v>
      </c>
      <c r="AB235" s="28" t="s">
        <v>96</v>
      </c>
      <c r="AC235" s="28" t="s">
        <v>96</v>
      </c>
      <c r="AD235" s="28" t="s">
        <v>96</v>
      </c>
      <c r="AE235" s="23" t="str">
        <f t="shared" si="56"/>
        <v>急性期</v>
      </c>
      <c r="AF235" s="34">
        <v>11</v>
      </c>
      <c r="AG235" s="34">
        <v>11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5">
        <v>11</v>
      </c>
      <c r="AT235" s="35">
        <v>0</v>
      </c>
      <c r="AU235" s="35">
        <v>0</v>
      </c>
      <c r="AV235" s="34">
        <v>0</v>
      </c>
      <c r="AW235" s="35">
        <v>205</v>
      </c>
      <c r="AX235" s="35">
        <v>205</v>
      </c>
      <c r="AY235" s="36">
        <v>0</v>
      </c>
      <c r="AZ235" s="38" t="s">
        <v>1569</v>
      </c>
      <c r="BA235" s="30" t="str">
        <f t="shared" si="57"/>
        <v/>
      </c>
      <c r="BB235" s="35">
        <v>0</v>
      </c>
      <c r="BC235" s="35">
        <v>0</v>
      </c>
      <c r="BD235" s="35">
        <v>0</v>
      </c>
      <c r="BE235" s="35">
        <v>0</v>
      </c>
      <c r="BF235" s="35">
        <v>0</v>
      </c>
      <c r="BG235" s="35">
        <v>0</v>
      </c>
      <c r="BH235" s="35">
        <v>0</v>
      </c>
      <c r="BI235" s="35">
        <v>0</v>
      </c>
      <c r="BJ235" s="35">
        <v>12</v>
      </c>
    </row>
    <row r="236" spans="2:62" outlineLevel="3">
      <c r="B236" s="17">
        <v>24028837</v>
      </c>
      <c r="C236" s="17" t="s">
        <v>1168</v>
      </c>
      <c r="D236" s="17" t="s">
        <v>92</v>
      </c>
      <c r="E236" s="22">
        <v>4004</v>
      </c>
      <c r="F236" s="22" t="s">
        <v>113</v>
      </c>
      <c r="G236" s="22">
        <v>40221</v>
      </c>
      <c r="H236" s="22" t="s">
        <v>114</v>
      </c>
      <c r="I236" s="17" t="s">
        <v>1169</v>
      </c>
      <c r="J236" s="18" t="s">
        <v>1683</v>
      </c>
      <c r="K236" s="18" t="s">
        <v>1684</v>
      </c>
      <c r="L236" s="18" t="s">
        <v>1567</v>
      </c>
      <c r="M236" s="18" t="s">
        <v>1567</v>
      </c>
      <c r="N236" s="18" t="s">
        <v>1569</v>
      </c>
      <c r="O236" s="19" t="str">
        <f>IF(N236="","",VLOOKUP(N236,Sheet1!$B$3:$C$7,2,0))</f>
        <v>急性期</v>
      </c>
      <c r="P236" s="18" t="s">
        <v>1569</v>
      </c>
      <c r="Q236" s="19" t="str">
        <f>IF(P236="","",VLOOKUP(P236,Sheet1!$B$3:$C$7,2,0))</f>
        <v>急性期</v>
      </c>
      <c r="R236" s="18" t="s">
        <v>1569</v>
      </c>
      <c r="S236" s="25" t="str">
        <f t="shared" si="49"/>
        <v>○</v>
      </c>
      <c r="T236" s="26" t="str">
        <f t="shared" si="50"/>
        <v/>
      </c>
      <c r="U236" s="26" t="str">
        <f t="shared" si="51"/>
        <v>○</v>
      </c>
      <c r="V236" s="26" t="str">
        <f t="shared" si="52"/>
        <v>○</v>
      </c>
      <c r="W236" s="26" t="str">
        <f t="shared" si="53"/>
        <v>○</v>
      </c>
      <c r="X236" s="26" t="str">
        <f t="shared" si="54"/>
        <v/>
      </c>
      <c r="Y236" s="27" t="str">
        <f t="shared" si="55"/>
        <v/>
      </c>
      <c r="Z236" s="28" t="s">
        <v>1567</v>
      </c>
      <c r="AA236" s="28" t="s">
        <v>1576</v>
      </c>
      <c r="AB236" s="28" t="s">
        <v>1568</v>
      </c>
      <c r="AC236" s="28" t="s">
        <v>1570</v>
      </c>
      <c r="AD236" s="28" t="s">
        <v>96</v>
      </c>
      <c r="AE236" s="23" t="str">
        <f t="shared" si="56"/>
        <v>急性期</v>
      </c>
      <c r="AF236" s="34">
        <v>13</v>
      </c>
      <c r="AG236" s="34">
        <v>13</v>
      </c>
      <c r="AH236" s="34">
        <v>0</v>
      </c>
      <c r="AI236" s="34">
        <v>0</v>
      </c>
      <c r="AJ236" s="34">
        <v>6</v>
      </c>
      <c r="AK236" s="34">
        <v>6</v>
      </c>
      <c r="AL236" s="34">
        <v>0</v>
      </c>
      <c r="AM236" s="34">
        <v>6</v>
      </c>
      <c r="AN236" s="34">
        <v>6</v>
      </c>
      <c r="AO236" s="34">
        <v>0</v>
      </c>
      <c r="AP236" s="34">
        <v>0</v>
      </c>
      <c r="AQ236" s="34">
        <v>0</v>
      </c>
      <c r="AR236" s="34">
        <v>0</v>
      </c>
      <c r="AS236" s="35">
        <v>13</v>
      </c>
      <c r="AT236" s="35">
        <v>6</v>
      </c>
      <c r="AU236" s="34">
        <v>0</v>
      </c>
      <c r="AV236" s="34">
        <v>0</v>
      </c>
      <c r="AW236" s="35">
        <v>95</v>
      </c>
      <c r="AX236" s="35"/>
      <c r="AY236" s="36"/>
      <c r="AZ236" s="38" t="s">
        <v>1567</v>
      </c>
      <c r="BA236" s="30" t="str">
        <f t="shared" si="57"/>
        <v>○</v>
      </c>
      <c r="BB236" s="35"/>
      <c r="BC236" s="35"/>
      <c r="BD236" s="35"/>
      <c r="BE236" s="35"/>
      <c r="BF236" s="35"/>
      <c r="BG236" s="35"/>
      <c r="BH236" s="35"/>
      <c r="BI236" s="35"/>
      <c r="BJ236" s="35"/>
    </row>
    <row r="237" spans="2:62" outlineLevel="3">
      <c r="B237" s="17">
        <v>24028917</v>
      </c>
      <c r="C237" s="17" t="s">
        <v>1262</v>
      </c>
      <c r="D237" s="17" t="s">
        <v>92</v>
      </c>
      <c r="E237" s="22">
        <v>4004</v>
      </c>
      <c r="F237" s="22" t="s">
        <v>113</v>
      </c>
      <c r="G237" s="22">
        <v>40221</v>
      </c>
      <c r="H237" s="22" t="s">
        <v>114</v>
      </c>
      <c r="I237" s="17" t="s">
        <v>1263</v>
      </c>
      <c r="J237" s="18" t="s">
        <v>1685</v>
      </c>
      <c r="K237" s="18" t="s">
        <v>1686</v>
      </c>
      <c r="L237" s="18" t="s">
        <v>1567</v>
      </c>
      <c r="M237" s="18" t="s">
        <v>1567</v>
      </c>
      <c r="N237" s="18" t="s">
        <v>1569</v>
      </c>
      <c r="O237" s="19" t="str">
        <f>IF(N237="","",VLOOKUP(N237,Sheet1!$B$3:$C$7,2,0))</f>
        <v>急性期</v>
      </c>
      <c r="P237" s="18" t="s">
        <v>1569</v>
      </c>
      <c r="Q237" s="19" t="str">
        <f>IF(P237="","",VLOOKUP(P237,Sheet1!$B$3:$C$7,2,0))</f>
        <v>急性期</v>
      </c>
      <c r="R237" s="18" t="s">
        <v>1569</v>
      </c>
      <c r="S237" s="25" t="str">
        <f t="shared" si="49"/>
        <v>○</v>
      </c>
      <c r="T237" s="26" t="str">
        <f t="shared" si="50"/>
        <v>○</v>
      </c>
      <c r="U237" s="26" t="str">
        <f t="shared" si="51"/>
        <v>○</v>
      </c>
      <c r="V237" s="26" t="str">
        <f t="shared" si="52"/>
        <v/>
      </c>
      <c r="W237" s="26" t="str">
        <f t="shared" si="53"/>
        <v/>
      </c>
      <c r="X237" s="26" t="str">
        <f t="shared" si="54"/>
        <v/>
      </c>
      <c r="Y237" s="27" t="str">
        <f t="shared" si="55"/>
        <v/>
      </c>
      <c r="Z237" s="28" t="s">
        <v>1567</v>
      </c>
      <c r="AA237" s="28" t="s">
        <v>1569</v>
      </c>
      <c r="AB237" s="28" t="s">
        <v>1576</v>
      </c>
      <c r="AC237" s="28" t="s">
        <v>96</v>
      </c>
      <c r="AD237" s="28" t="s">
        <v>96</v>
      </c>
      <c r="AE237" s="23" t="str">
        <f t="shared" si="56"/>
        <v>急性期</v>
      </c>
      <c r="AF237" s="34">
        <v>19</v>
      </c>
      <c r="AG237" s="34">
        <v>19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5">
        <v>19</v>
      </c>
      <c r="AT237" s="35">
        <v>0</v>
      </c>
      <c r="AU237" s="35">
        <v>0</v>
      </c>
      <c r="AV237" s="34">
        <v>0</v>
      </c>
      <c r="AW237" s="35">
        <v>503</v>
      </c>
      <c r="AX237" s="35">
        <v>0</v>
      </c>
      <c r="AY237" s="36"/>
      <c r="AZ237" s="38" t="s">
        <v>1569</v>
      </c>
      <c r="BA237" s="30" t="str">
        <f t="shared" si="57"/>
        <v/>
      </c>
      <c r="BB237" s="35">
        <v>0</v>
      </c>
      <c r="BC237" s="35">
        <v>0</v>
      </c>
      <c r="BD237" s="35">
        <v>0</v>
      </c>
      <c r="BE237" s="35">
        <v>0</v>
      </c>
      <c r="BF237" s="35">
        <v>0</v>
      </c>
      <c r="BG237" s="35">
        <v>0</v>
      </c>
      <c r="BH237" s="35">
        <v>0</v>
      </c>
      <c r="BI237" s="35">
        <v>0</v>
      </c>
      <c r="BJ237" s="35">
        <v>0</v>
      </c>
    </row>
    <row r="238" spans="2:62" outlineLevel="2">
      <c r="B238" s="17"/>
      <c r="C238" s="17"/>
      <c r="D238" s="17"/>
      <c r="E238" s="22"/>
      <c r="F238" s="22"/>
      <c r="G238" s="22"/>
      <c r="H238" s="64" t="s">
        <v>2259</v>
      </c>
      <c r="I238" s="17"/>
      <c r="J238" s="18"/>
      <c r="K238" s="18"/>
      <c r="L238" s="18"/>
      <c r="M238" s="18"/>
      <c r="N238" s="18"/>
      <c r="O238" s="19"/>
      <c r="P238" s="18"/>
      <c r="Q238" s="19"/>
      <c r="R238" s="18"/>
      <c r="S238" s="25"/>
      <c r="T238" s="26"/>
      <c r="U238" s="26"/>
      <c r="V238" s="26"/>
      <c r="W238" s="26"/>
      <c r="X238" s="26"/>
      <c r="Y238" s="27"/>
      <c r="Z238" s="28"/>
      <c r="AA238" s="28"/>
      <c r="AB238" s="28"/>
      <c r="AC238" s="28"/>
      <c r="AD238" s="28"/>
      <c r="AE238" s="23"/>
      <c r="AF238" s="34">
        <f t="shared" ref="AF238:AV238" si="60">SUBTOTAL(9,AF231:AF237)</f>
        <v>119</v>
      </c>
      <c r="AG238" s="34">
        <f t="shared" si="60"/>
        <v>100</v>
      </c>
      <c r="AH238" s="34">
        <f t="shared" si="60"/>
        <v>19</v>
      </c>
      <c r="AI238" s="34">
        <f t="shared" si="60"/>
        <v>26</v>
      </c>
      <c r="AJ238" s="34">
        <f t="shared" si="60"/>
        <v>6</v>
      </c>
      <c r="AK238" s="34">
        <f t="shared" si="60"/>
        <v>6</v>
      </c>
      <c r="AL238" s="34">
        <f t="shared" si="60"/>
        <v>0</v>
      </c>
      <c r="AM238" s="34">
        <f t="shared" si="60"/>
        <v>6</v>
      </c>
      <c r="AN238" s="34">
        <f t="shared" si="60"/>
        <v>6</v>
      </c>
      <c r="AO238" s="34">
        <f t="shared" si="60"/>
        <v>0</v>
      </c>
      <c r="AP238" s="34">
        <f t="shared" si="60"/>
        <v>0</v>
      </c>
      <c r="AQ238" s="34">
        <f t="shared" si="60"/>
        <v>0</v>
      </c>
      <c r="AR238" s="34">
        <f t="shared" si="60"/>
        <v>0</v>
      </c>
      <c r="AS238" s="35">
        <f t="shared" si="60"/>
        <v>100</v>
      </c>
      <c r="AT238" s="35">
        <f t="shared" si="60"/>
        <v>6</v>
      </c>
      <c r="AU238" s="35">
        <f t="shared" si="60"/>
        <v>0</v>
      </c>
      <c r="AV238" s="34">
        <f t="shared" si="60"/>
        <v>19</v>
      </c>
      <c r="AW238" s="35"/>
      <c r="AX238" s="35"/>
      <c r="AY238" s="36"/>
      <c r="AZ238" s="38"/>
      <c r="BA238" s="30"/>
      <c r="BB238" s="35"/>
      <c r="BC238" s="35"/>
      <c r="BD238" s="35"/>
      <c r="BE238" s="35"/>
      <c r="BF238" s="35"/>
      <c r="BG238" s="35"/>
      <c r="BH238" s="35"/>
      <c r="BI238" s="35"/>
      <c r="BJ238" s="35">
        <f>SUBTOTAL(9,BJ231:BJ237)</f>
        <v>12</v>
      </c>
    </row>
    <row r="239" spans="2:62" outlineLevel="3">
      <c r="B239" s="17">
        <v>24028592</v>
      </c>
      <c r="C239" s="17" t="s">
        <v>836</v>
      </c>
      <c r="D239" s="17" t="s">
        <v>92</v>
      </c>
      <c r="E239" s="22">
        <v>4004</v>
      </c>
      <c r="F239" s="22" t="s">
        <v>113</v>
      </c>
      <c r="G239" s="22">
        <v>40305</v>
      </c>
      <c r="H239" s="22" t="s">
        <v>837</v>
      </c>
      <c r="I239" s="17" t="s">
        <v>838</v>
      </c>
      <c r="J239" s="18" t="s">
        <v>1687</v>
      </c>
      <c r="K239" s="18" t="s">
        <v>1688</v>
      </c>
      <c r="L239" s="18" t="s">
        <v>1567</v>
      </c>
      <c r="M239" s="18" t="s">
        <v>1567</v>
      </c>
      <c r="N239" s="18" t="s">
        <v>1569</v>
      </c>
      <c r="O239" s="19" t="str">
        <f>IF(N239="","",VLOOKUP(N239,Sheet1!$B$3:$C$7,2,0))</f>
        <v>急性期</v>
      </c>
      <c r="P239" s="18" t="s">
        <v>1576</v>
      </c>
      <c r="Q239" s="19" t="str">
        <f>IF(P239="","",VLOOKUP(P239,Sheet1!$B$3:$C$7,2,0))</f>
        <v>回復期</v>
      </c>
      <c r="R239" s="18" t="s">
        <v>1576</v>
      </c>
      <c r="S239" s="25" t="str">
        <f t="shared" si="49"/>
        <v>○</v>
      </c>
      <c r="T239" s="26" t="str">
        <f t="shared" si="50"/>
        <v>○</v>
      </c>
      <c r="U239" s="26" t="str">
        <f t="shared" si="51"/>
        <v>○</v>
      </c>
      <c r="V239" s="26" t="str">
        <f t="shared" si="52"/>
        <v>○</v>
      </c>
      <c r="W239" s="26" t="str">
        <f t="shared" si="53"/>
        <v>○</v>
      </c>
      <c r="X239" s="26" t="str">
        <f t="shared" si="54"/>
        <v/>
      </c>
      <c r="Y239" s="27" t="str">
        <f t="shared" si="55"/>
        <v/>
      </c>
      <c r="Z239" s="28" t="s">
        <v>1567</v>
      </c>
      <c r="AA239" s="28" t="s">
        <v>1569</v>
      </c>
      <c r="AB239" s="28" t="s">
        <v>1576</v>
      </c>
      <c r="AC239" s="28" t="s">
        <v>1568</v>
      </c>
      <c r="AD239" s="28" t="s">
        <v>1570</v>
      </c>
      <c r="AE239" s="23" t="str">
        <f t="shared" si="56"/>
        <v>急性期</v>
      </c>
      <c r="AF239" s="34">
        <v>19</v>
      </c>
      <c r="AG239" s="34">
        <v>19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5">
        <v>19</v>
      </c>
      <c r="AT239" s="34">
        <v>0</v>
      </c>
      <c r="AU239" s="34">
        <v>0</v>
      </c>
      <c r="AV239" s="34">
        <v>0</v>
      </c>
      <c r="AW239" s="35">
        <v>259</v>
      </c>
      <c r="AX239" s="35">
        <v>36</v>
      </c>
      <c r="AY239" s="36"/>
      <c r="AZ239" s="38" t="s">
        <v>1567</v>
      </c>
      <c r="BA239" s="30" t="str">
        <f t="shared" si="57"/>
        <v>○</v>
      </c>
      <c r="BB239" s="35">
        <v>7</v>
      </c>
      <c r="BC239" s="35">
        <v>244</v>
      </c>
      <c r="BD239" s="35">
        <v>1</v>
      </c>
      <c r="BE239" s="35">
        <v>1</v>
      </c>
      <c r="BF239" s="35">
        <v>0</v>
      </c>
      <c r="BG239" s="35">
        <v>10</v>
      </c>
      <c r="BH239" s="35">
        <v>10</v>
      </c>
      <c r="BI239" s="35">
        <v>0</v>
      </c>
      <c r="BJ239" s="35">
        <v>0</v>
      </c>
    </row>
    <row r="240" spans="2:62" outlineLevel="3">
      <c r="B240" s="17">
        <v>24028626</v>
      </c>
      <c r="C240" s="17" t="s">
        <v>873</v>
      </c>
      <c r="D240" s="17" t="s">
        <v>92</v>
      </c>
      <c r="E240" s="22">
        <v>4004</v>
      </c>
      <c r="F240" s="22" t="s">
        <v>113</v>
      </c>
      <c r="G240" s="22">
        <v>40305</v>
      </c>
      <c r="H240" s="22" t="s">
        <v>837</v>
      </c>
      <c r="I240" s="17" t="s">
        <v>874</v>
      </c>
      <c r="J240" s="18" t="s">
        <v>1689</v>
      </c>
      <c r="K240" s="18" t="s">
        <v>1690</v>
      </c>
      <c r="L240" s="18" t="s">
        <v>1567</v>
      </c>
      <c r="M240" s="18" t="s">
        <v>1567</v>
      </c>
      <c r="N240" s="18" t="s">
        <v>1568</v>
      </c>
      <c r="O240" s="19" t="str">
        <f>IF(N240="","",VLOOKUP(N240,Sheet1!$B$3:$C$7,2,0))</f>
        <v>慢性期</v>
      </c>
      <c r="P240" s="18" t="s">
        <v>1568</v>
      </c>
      <c r="Q240" s="19" t="str">
        <f>IF(P240="","",VLOOKUP(P240,Sheet1!$B$3:$C$7,2,0))</f>
        <v>慢性期</v>
      </c>
      <c r="R240" s="18" t="s">
        <v>96</v>
      </c>
      <c r="S240" s="25" t="str">
        <f t="shared" si="49"/>
        <v>○</v>
      </c>
      <c r="T240" s="26" t="str">
        <f t="shared" si="50"/>
        <v>○</v>
      </c>
      <c r="U240" s="26" t="str">
        <f t="shared" si="51"/>
        <v>○</v>
      </c>
      <c r="V240" s="26" t="str">
        <f t="shared" si="52"/>
        <v/>
      </c>
      <c r="W240" s="26" t="str">
        <f t="shared" si="53"/>
        <v>○</v>
      </c>
      <c r="X240" s="26" t="str">
        <f t="shared" si="54"/>
        <v/>
      </c>
      <c r="Y240" s="27" t="str">
        <f t="shared" si="55"/>
        <v/>
      </c>
      <c r="Z240" s="28" t="s">
        <v>1567</v>
      </c>
      <c r="AA240" s="28" t="s">
        <v>1569</v>
      </c>
      <c r="AB240" s="28" t="s">
        <v>1576</v>
      </c>
      <c r="AC240" s="28" t="s">
        <v>1570</v>
      </c>
      <c r="AD240" s="28" t="s">
        <v>96</v>
      </c>
      <c r="AE240" s="23" t="str">
        <f t="shared" si="56"/>
        <v>慢性期</v>
      </c>
      <c r="AF240" s="34">
        <v>13</v>
      </c>
      <c r="AG240" s="34">
        <v>13</v>
      </c>
      <c r="AH240" s="34">
        <v>0</v>
      </c>
      <c r="AI240" s="34">
        <v>13</v>
      </c>
      <c r="AJ240" s="34">
        <v>6</v>
      </c>
      <c r="AK240" s="34">
        <v>6</v>
      </c>
      <c r="AL240" s="34">
        <v>0</v>
      </c>
      <c r="AM240" s="34">
        <v>6</v>
      </c>
      <c r="AN240" s="34">
        <v>6</v>
      </c>
      <c r="AO240" s="34">
        <v>0</v>
      </c>
      <c r="AP240" s="34">
        <v>0</v>
      </c>
      <c r="AQ240" s="34">
        <v>0</v>
      </c>
      <c r="AR240" s="34">
        <v>0</v>
      </c>
      <c r="AS240" s="35">
        <v>13</v>
      </c>
      <c r="AT240" s="35">
        <v>6</v>
      </c>
      <c r="AU240" s="35">
        <v>0</v>
      </c>
      <c r="AV240" s="34">
        <v>0</v>
      </c>
      <c r="AW240" s="35">
        <v>142</v>
      </c>
      <c r="AX240" s="35">
        <v>10</v>
      </c>
      <c r="AY240" s="36">
        <v>0</v>
      </c>
      <c r="AZ240" s="38" t="s">
        <v>1569</v>
      </c>
      <c r="BA240" s="30" t="str">
        <f t="shared" si="57"/>
        <v/>
      </c>
      <c r="BB240" s="35">
        <v>0</v>
      </c>
      <c r="BC240" s="35">
        <v>0</v>
      </c>
      <c r="BD240" s="35">
        <v>0</v>
      </c>
      <c r="BE240" s="35">
        <v>0</v>
      </c>
      <c r="BF240" s="35">
        <v>0</v>
      </c>
      <c r="BG240" s="35">
        <v>0</v>
      </c>
      <c r="BH240" s="35">
        <v>0</v>
      </c>
      <c r="BI240" s="35">
        <v>0</v>
      </c>
      <c r="BJ240" s="35">
        <v>0</v>
      </c>
    </row>
    <row r="241" spans="2:62" outlineLevel="3">
      <c r="B241" s="17">
        <v>24028951</v>
      </c>
      <c r="C241" s="17" t="s">
        <v>1305</v>
      </c>
      <c r="D241" s="17" t="s">
        <v>92</v>
      </c>
      <c r="E241" s="22">
        <v>4004</v>
      </c>
      <c r="F241" s="22" t="s">
        <v>113</v>
      </c>
      <c r="G241" s="22">
        <v>40305</v>
      </c>
      <c r="H241" s="22" t="s">
        <v>837</v>
      </c>
      <c r="I241" s="17" t="s">
        <v>1306</v>
      </c>
      <c r="J241" s="18" t="s">
        <v>1307</v>
      </c>
      <c r="K241" s="18" t="s">
        <v>1308</v>
      </c>
      <c r="L241" s="18" t="s">
        <v>165</v>
      </c>
      <c r="M241" s="18" t="s">
        <v>165</v>
      </c>
      <c r="N241" s="18" t="s">
        <v>143</v>
      </c>
      <c r="O241" s="19" t="str">
        <f>IF(N241="","",VLOOKUP(N241,Sheet1!$B$3:$C$7,2,0))</f>
        <v>回復期</v>
      </c>
      <c r="P241" s="18" t="s">
        <v>143</v>
      </c>
      <c r="Q241" s="19" t="str">
        <f>IF(P241="","",VLOOKUP(P241,Sheet1!$B$3:$C$7,2,0))</f>
        <v>回復期</v>
      </c>
      <c r="R241" s="18" t="s">
        <v>143</v>
      </c>
      <c r="S241" s="25" t="str">
        <f t="shared" si="49"/>
        <v>○</v>
      </c>
      <c r="T241" s="26" t="str">
        <f t="shared" si="50"/>
        <v/>
      </c>
      <c r="U241" s="26" t="str">
        <f t="shared" si="51"/>
        <v/>
      </c>
      <c r="V241" s="26" t="str">
        <f t="shared" si="52"/>
        <v/>
      </c>
      <c r="W241" s="26" t="str">
        <f t="shared" si="53"/>
        <v/>
      </c>
      <c r="X241" s="26" t="str">
        <f t="shared" si="54"/>
        <v/>
      </c>
      <c r="Y241" s="27" t="str">
        <f t="shared" si="55"/>
        <v/>
      </c>
      <c r="Z241" s="28" t="s">
        <v>165</v>
      </c>
      <c r="AA241" s="28" t="s">
        <v>96</v>
      </c>
      <c r="AB241" s="28" t="s">
        <v>96</v>
      </c>
      <c r="AC241" s="28" t="s">
        <v>96</v>
      </c>
      <c r="AD241" s="28" t="s">
        <v>96</v>
      </c>
      <c r="AE241" s="23" t="str">
        <f t="shared" si="56"/>
        <v>回復期</v>
      </c>
      <c r="AF241" s="34">
        <v>19</v>
      </c>
      <c r="AG241" s="34">
        <v>19</v>
      </c>
      <c r="AH241" s="34">
        <v>0</v>
      </c>
      <c r="AI241" s="34">
        <v>0</v>
      </c>
      <c r="AJ241" s="34">
        <v>0</v>
      </c>
      <c r="AK241" s="34">
        <v>0</v>
      </c>
      <c r="AL241" s="34">
        <v>0</v>
      </c>
      <c r="AM241" s="34">
        <v>0</v>
      </c>
      <c r="AN241" s="34">
        <v>0</v>
      </c>
      <c r="AO241" s="34">
        <v>0</v>
      </c>
      <c r="AP241" s="34">
        <v>0</v>
      </c>
      <c r="AQ241" s="34">
        <v>0</v>
      </c>
      <c r="AR241" s="34">
        <v>0</v>
      </c>
      <c r="AS241" s="35">
        <v>19</v>
      </c>
      <c r="AT241" s="34">
        <v>0</v>
      </c>
      <c r="AU241" s="34">
        <v>0</v>
      </c>
      <c r="AV241" s="34">
        <v>0</v>
      </c>
      <c r="AW241" s="35">
        <v>144</v>
      </c>
      <c r="AX241" s="35">
        <v>0</v>
      </c>
      <c r="AY241" s="36"/>
      <c r="AZ241" s="38" t="s">
        <v>166</v>
      </c>
      <c r="BA241" s="30" t="str">
        <f t="shared" si="57"/>
        <v/>
      </c>
      <c r="BB241" s="35">
        <v>2</v>
      </c>
      <c r="BC241" s="35">
        <v>0</v>
      </c>
      <c r="BD241" s="35">
        <v>0</v>
      </c>
      <c r="BE241" s="35">
        <v>0</v>
      </c>
      <c r="BF241" s="35">
        <v>0</v>
      </c>
      <c r="BG241" s="35">
        <v>0</v>
      </c>
      <c r="BH241" s="35">
        <v>0</v>
      </c>
      <c r="BI241" s="35">
        <v>0</v>
      </c>
      <c r="BJ241" s="35">
        <v>0</v>
      </c>
    </row>
    <row r="242" spans="2:62" outlineLevel="2">
      <c r="B242" s="17"/>
      <c r="C242" s="17"/>
      <c r="D242" s="17"/>
      <c r="E242" s="22"/>
      <c r="F242" s="22"/>
      <c r="G242" s="22"/>
      <c r="H242" s="64" t="s">
        <v>2260</v>
      </c>
      <c r="I242" s="17"/>
      <c r="J242" s="18"/>
      <c r="K242" s="18"/>
      <c r="L242" s="18"/>
      <c r="M242" s="18"/>
      <c r="N242" s="18"/>
      <c r="O242" s="19"/>
      <c r="P242" s="18"/>
      <c r="Q242" s="19"/>
      <c r="R242" s="18"/>
      <c r="S242" s="25"/>
      <c r="T242" s="26"/>
      <c r="U242" s="26"/>
      <c r="V242" s="26"/>
      <c r="W242" s="26"/>
      <c r="X242" s="26"/>
      <c r="Y242" s="27"/>
      <c r="Z242" s="28"/>
      <c r="AA242" s="28"/>
      <c r="AB242" s="28"/>
      <c r="AC242" s="28"/>
      <c r="AD242" s="28"/>
      <c r="AE242" s="23"/>
      <c r="AF242" s="34">
        <f t="shared" ref="AF242:AV242" si="61">SUBTOTAL(9,AF239:AF241)</f>
        <v>51</v>
      </c>
      <c r="AG242" s="34">
        <f t="shared" si="61"/>
        <v>51</v>
      </c>
      <c r="AH242" s="34">
        <f t="shared" si="61"/>
        <v>0</v>
      </c>
      <c r="AI242" s="34">
        <f t="shared" si="61"/>
        <v>13</v>
      </c>
      <c r="AJ242" s="34">
        <f t="shared" si="61"/>
        <v>6</v>
      </c>
      <c r="AK242" s="34">
        <f t="shared" si="61"/>
        <v>6</v>
      </c>
      <c r="AL242" s="34">
        <f t="shared" si="61"/>
        <v>0</v>
      </c>
      <c r="AM242" s="34">
        <f t="shared" si="61"/>
        <v>6</v>
      </c>
      <c r="AN242" s="34">
        <f t="shared" si="61"/>
        <v>6</v>
      </c>
      <c r="AO242" s="34">
        <f t="shared" si="61"/>
        <v>0</v>
      </c>
      <c r="AP242" s="34">
        <f t="shared" si="61"/>
        <v>0</v>
      </c>
      <c r="AQ242" s="34">
        <f t="shared" si="61"/>
        <v>0</v>
      </c>
      <c r="AR242" s="34">
        <f t="shared" si="61"/>
        <v>0</v>
      </c>
      <c r="AS242" s="35">
        <f t="shared" si="61"/>
        <v>51</v>
      </c>
      <c r="AT242" s="34">
        <f t="shared" si="61"/>
        <v>6</v>
      </c>
      <c r="AU242" s="34">
        <f t="shared" si="61"/>
        <v>0</v>
      </c>
      <c r="AV242" s="34">
        <f t="shared" si="61"/>
        <v>0</v>
      </c>
      <c r="AW242" s="35"/>
      <c r="AX242" s="35"/>
      <c r="AY242" s="36"/>
      <c r="AZ242" s="38"/>
      <c r="BA242" s="30"/>
      <c r="BB242" s="35"/>
      <c r="BC242" s="35"/>
      <c r="BD242" s="35"/>
      <c r="BE242" s="35"/>
      <c r="BF242" s="35"/>
      <c r="BG242" s="35"/>
      <c r="BH242" s="35"/>
      <c r="BI242" s="35"/>
      <c r="BJ242" s="35">
        <f>SUBTOTAL(9,BJ239:BJ241)</f>
        <v>0</v>
      </c>
    </row>
    <row r="243" spans="2:62" outlineLevel="1">
      <c r="B243" s="17"/>
      <c r="C243" s="17"/>
      <c r="D243" s="17"/>
      <c r="E243" s="22"/>
      <c r="F243" s="64" t="s">
        <v>2227</v>
      </c>
      <c r="G243" s="22"/>
      <c r="H243" s="22"/>
      <c r="I243" s="17"/>
      <c r="J243" s="18"/>
      <c r="K243" s="18"/>
      <c r="L243" s="18"/>
      <c r="M243" s="18"/>
      <c r="N243" s="18"/>
      <c r="O243" s="19"/>
      <c r="P243" s="18"/>
      <c r="Q243" s="19"/>
      <c r="R243" s="18"/>
      <c r="S243" s="25"/>
      <c r="T243" s="26"/>
      <c r="U243" s="26"/>
      <c r="V243" s="26"/>
      <c r="W243" s="26"/>
      <c r="X243" s="26"/>
      <c r="Y243" s="27"/>
      <c r="Z243" s="28"/>
      <c r="AA243" s="28"/>
      <c r="AB243" s="28"/>
      <c r="AC243" s="28"/>
      <c r="AD243" s="28"/>
      <c r="AE243" s="23"/>
      <c r="AF243" s="34">
        <f t="shared" ref="AF243:AV243" si="62">SUBTOTAL(9,AF207:AF241)</f>
        <v>510</v>
      </c>
      <c r="AG243" s="34">
        <f t="shared" si="62"/>
        <v>426</v>
      </c>
      <c r="AH243" s="34">
        <f t="shared" si="62"/>
        <v>73</v>
      </c>
      <c r="AI243" s="34">
        <f t="shared" si="62"/>
        <v>112</v>
      </c>
      <c r="AJ243" s="34">
        <f t="shared" si="62"/>
        <v>53</v>
      </c>
      <c r="AK243" s="34">
        <f t="shared" si="62"/>
        <v>47</v>
      </c>
      <c r="AL243" s="34">
        <f t="shared" si="62"/>
        <v>6</v>
      </c>
      <c r="AM243" s="34">
        <f t="shared" si="62"/>
        <v>47</v>
      </c>
      <c r="AN243" s="34">
        <f t="shared" si="62"/>
        <v>41</v>
      </c>
      <c r="AO243" s="34">
        <f t="shared" si="62"/>
        <v>6</v>
      </c>
      <c r="AP243" s="34">
        <f t="shared" si="62"/>
        <v>6</v>
      </c>
      <c r="AQ243" s="34">
        <f t="shared" si="62"/>
        <v>6</v>
      </c>
      <c r="AR243" s="34">
        <f t="shared" si="62"/>
        <v>0</v>
      </c>
      <c r="AS243" s="35">
        <f t="shared" si="62"/>
        <v>454</v>
      </c>
      <c r="AT243" s="34">
        <f t="shared" si="62"/>
        <v>28</v>
      </c>
      <c r="AU243" s="34">
        <f t="shared" si="62"/>
        <v>6</v>
      </c>
      <c r="AV243" s="34">
        <f t="shared" si="62"/>
        <v>75</v>
      </c>
      <c r="AW243" s="35"/>
      <c r="AX243" s="35"/>
      <c r="AY243" s="36"/>
      <c r="AZ243" s="38"/>
      <c r="BA243" s="30"/>
      <c r="BB243" s="35"/>
      <c r="BC243" s="35"/>
      <c r="BD243" s="35"/>
      <c r="BE243" s="35"/>
      <c r="BF243" s="35"/>
      <c r="BG243" s="35"/>
      <c r="BH243" s="35"/>
      <c r="BI243" s="35"/>
      <c r="BJ243" s="35">
        <f>SUBTOTAL(9,BJ207:BJ241)</f>
        <v>235</v>
      </c>
    </row>
    <row r="244" spans="2:62" outlineLevel="3">
      <c r="B244" s="17">
        <v>24028608</v>
      </c>
      <c r="C244" s="17" t="s">
        <v>859</v>
      </c>
      <c r="D244" s="17" t="s">
        <v>92</v>
      </c>
      <c r="E244" s="24">
        <v>4005</v>
      </c>
      <c r="F244" s="24" t="s">
        <v>860</v>
      </c>
      <c r="G244" s="22">
        <v>40228</v>
      </c>
      <c r="H244" s="22" t="s">
        <v>861</v>
      </c>
      <c r="I244" s="17" t="s">
        <v>862</v>
      </c>
      <c r="J244" s="18" t="s">
        <v>1691</v>
      </c>
      <c r="K244" s="18" t="s">
        <v>1692</v>
      </c>
      <c r="L244" s="18" t="s">
        <v>1567</v>
      </c>
      <c r="M244" s="18" t="s">
        <v>1567</v>
      </c>
      <c r="N244" s="18" t="s">
        <v>1568</v>
      </c>
      <c r="O244" s="19" t="str">
        <f>IF(N244="","",VLOOKUP(N244,Sheet1!$B$3:$C$7,2,0))</f>
        <v>慢性期</v>
      </c>
      <c r="P244" s="18" t="s">
        <v>1568</v>
      </c>
      <c r="Q244" s="19" t="str">
        <f>IF(P244="","",VLOOKUP(P244,Sheet1!$B$3:$C$7,2,0))</f>
        <v>慢性期</v>
      </c>
      <c r="R244" s="18" t="s">
        <v>96</v>
      </c>
      <c r="S244" s="25" t="str">
        <f t="shared" si="49"/>
        <v>○</v>
      </c>
      <c r="T244" s="26" t="str">
        <f t="shared" si="50"/>
        <v/>
      </c>
      <c r="U244" s="26" t="str">
        <f t="shared" si="51"/>
        <v/>
      </c>
      <c r="V244" s="26" t="str">
        <f t="shared" si="52"/>
        <v/>
      </c>
      <c r="W244" s="26" t="str">
        <f t="shared" si="53"/>
        <v>○</v>
      </c>
      <c r="X244" s="26" t="str">
        <f t="shared" si="54"/>
        <v/>
      </c>
      <c r="Y244" s="27" t="str">
        <f t="shared" si="55"/>
        <v/>
      </c>
      <c r="Z244" s="28" t="s">
        <v>1567</v>
      </c>
      <c r="AA244" s="28" t="s">
        <v>1570</v>
      </c>
      <c r="AB244" s="28" t="s">
        <v>96</v>
      </c>
      <c r="AC244" s="28" t="s">
        <v>96</v>
      </c>
      <c r="AD244" s="28" t="s">
        <v>96</v>
      </c>
      <c r="AE244" s="23" t="str">
        <f t="shared" si="56"/>
        <v>慢性期</v>
      </c>
      <c r="AF244" s="34">
        <v>19</v>
      </c>
      <c r="AG244" s="34">
        <v>19</v>
      </c>
      <c r="AH244" s="34">
        <v>0</v>
      </c>
      <c r="AI244" s="34">
        <v>0</v>
      </c>
      <c r="AJ244" s="34">
        <v>0</v>
      </c>
      <c r="AK244" s="34">
        <v>0</v>
      </c>
      <c r="AL244" s="34">
        <v>0</v>
      </c>
      <c r="AM244" s="34">
        <v>0</v>
      </c>
      <c r="AN244" s="34">
        <v>0</v>
      </c>
      <c r="AO244" s="34">
        <v>0</v>
      </c>
      <c r="AP244" s="34">
        <v>0</v>
      </c>
      <c r="AQ244" s="34">
        <v>0</v>
      </c>
      <c r="AR244" s="34">
        <v>0</v>
      </c>
      <c r="AS244" s="35">
        <v>19</v>
      </c>
      <c r="AT244" s="35">
        <v>0</v>
      </c>
      <c r="AU244" s="35">
        <v>0</v>
      </c>
      <c r="AV244" s="34">
        <v>0</v>
      </c>
      <c r="AW244" s="35">
        <v>34</v>
      </c>
      <c r="AX244" s="35"/>
      <c r="AY244" s="36"/>
      <c r="AZ244" s="38" t="s">
        <v>1567</v>
      </c>
      <c r="BA244" s="30" t="str">
        <f t="shared" si="57"/>
        <v>○</v>
      </c>
      <c r="BB244" s="35">
        <v>0</v>
      </c>
      <c r="BC244" s="35">
        <v>88</v>
      </c>
      <c r="BD244" s="35">
        <v>1</v>
      </c>
      <c r="BE244" s="35">
        <v>0</v>
      </c>
      <c r="BF244" s="35">
        <v>1</v>
      </c>
      <c r="BG244" s="35">
        <v>4</v>
      </c>
      <c r="BH244" s="35">
        <v>0</v>
      </c>
      <c r="BI244" s="35">
        <v>4</v>
      </c>
      <c r="BJ244" s="35"/>
    </row>
    <row r="245" spans="2:62" outlineLevel="3">
      <c r="B245" s="17">
        <v>24028614</v>
      </c>
      <c r="C245" s="17" t="s">
        <v>865</v>
      </c>
      <c r="D245" s="17" t="s">
        <v>92</v>
      </c>
      <c r="E245" s="24">
        <v>4005</v>
      </c>
      <c r="F245" s="24" t="s">
        <v>860</v>
      </c>
      <c r="G245" s="22">
        <v>40228</v>
      </c>
      <c r="H245" s="22" t="s">
        <v>861</v>
      </c>
      <c r="I245" s="17" t="s">
        <v>866</v>
      </c>
      <c r="J245" s="19" t="s">
        <v>1693</v>
      </c>
      <c r="K245" s="19" t="s">
        <v>1694</v>
      </c>
      <c r="L245" s="19" t="s">
        <v>1567</v>
      </c>
      <c r="M245" s="19" t="s">
        <v>1567</v>
      </c>
      <c r="N245" s="19" t="s">
        <v>1569</v>
      </c>
      <c r="O245" s="19" t="str">
        <f>IF(N245="","",VLOOKUP(N245,Sheet1!$B$3:$C$7,2,0))</f>
        <v>急性期</v>
      </c>
      <c r="P245" s="19" t="s">
        <v>1569</v>
      </c>
      <c r="Q245" s="19" t="str">
        <f>IF(P245="","",VLOOKUP(P245,Sheet1!$B$3:$C$7,2,0))</f>
        <v>急性期</v>
      </c>
      <c r="R245" s="19" t="s">
        <v>1569</v>
      </c>
      <c r="S245" s="25" t="str">
        <f t="shared" si="49"/>
        <v/>
      </c>
      <c r="T245" s="26" t="str">
        <f t="shared" si="50"/>
        <v>○</v>
      </c>
      <c r="U245" s="26" t="str">
        <f t="shared" si="51"/>
        <v>○</v>
      </c>
      <c r="V245" s="26" t="str">
        <f t="shared" si="52"/>
        <v/>
      </c>
      <c r="W245" s="26" t="str">
        <f t="shared" si="53"/>
        <v/>
      </c>
      <c r="X245" s="26" t="str">
        <f t="shared" si="54"/>
        <v/>
      </c>
      <c r="Y245" s="27" t="str">
        <f t="shared" si="55"/>
        <v/>
      </c>
      <c r="Z245" s="29" t="s">
        <v>1569</v>
      </c>
      <c r="AA245" s="29" t="s">
        <v>1576</v>
      </c>
      <c r="AB245" s="29" t="s">
        <v>96</v>
      </c>
      <c r="AC245" s="29" t="s">
        <v>96</v>
      </c>
      <c r="AD245" s="29" t="s">
        <v>96</v>
      </c>
      <c r="AE245" s="23" t="str">
        <f t="shared" si="56"/>
        <v>急性期</v>
      </c>
      <c r="AF245" s="34">
        <v>12</v>
      </c>
      <c r="AG245" s="34">
        <v>12</v>
      </c>
      <c r="AH245" s="34">
        <v>0</v>
      </c>
      <c r="AI245" s="34">
        <v>0</v>
      </c>
      <c r="AJ245" s="34">
        <v>0</v>
      </c>
      <c r="AK245" s="34">
        <v>0</v>
      </c>
      <c r="AL245" s="34">
        <v>0</v>
      </c>
      <c r="AM245" s="34">
        <v>0</v>
      </c>
      <c r="AN245" s="34">
        <v>0</v>
      </c>
      <c r="AO245" s="34">
        <v>0</v>
      </c>
      <c r="AP245" s="34">
        <v>0</v>
      </c>
      <c r="AQ245" s="34">
        <v>0</v>
      </c>
      <c r="AR245" s="34">
        <v>0</v>
      </c>
      <c r="AS245" s="35">
        <v>12</v>
      </c>
      <c r="AT245" s="35">
        <v>0</v>
      </c>
      <c r="AU245" s="35">
        <v>0</v>
      </c>
      <c r="AV245" s="34">
        <v>0</v>
      </c>
      <c r="AW245" s="35">
        <v>542</v>
      </c>
      <c r="AX245" s="35">
        <v>5</v>
      </c>
      <c r="AY245" s="36">
        <v>0</v>
      </c>
      <c r="AZ245" s="37" t="s">
        <v>1569</v>
      </c>
      <c r="BA245" s="30" t="str">
        <f t="shared" si="57"/>
        <v/>
      </c>
      <c r="BB245" s="35">
        <v>0</v>
      </c>
      <c r="BC245" s="35">
        <v>0</v>
      </c>
      <c r="BD245" s="35">
        <v>0</v>
      </c>
      <c r="BE245" s="35"/>
      <c r="BF245" s="35"/>
      <c r="BG245" s="35">
        <v>0</v>
      </c>
      <c r="BH245" s="35"/>
      <c r="BI245" s="35"/>
      <c r="BJ245" s="35">
        <v>40</v>
      </c>
    </row>
    <row r="246" spans="2:62" outlineLevel="3">
      <c r="B246" s="17">
        <v>24028673</v>
      </c>
      <c r="C246" s="17" t="s">
        <v>945</v>
      </c>
      <c r="D246" s="17" t="s">
        <v>92</v>
      </c>
      <c r="E246" s="24">
        <v>4005</v>
      </c>
      <c r="F246" s="24" t="s">
        <v>860</v>
      </c>
      <c r="G246" s="22">
        <v>40228</v>
      </c>
      <c r="H246" s="22" t="s">
        <v>861</v>
      </c>
      <c r="I246" s="17" t="s">
        <v>946</v>
      </c>
      <c r="J246" s="18" t="s">
        <v>1695</v>
      </c>
      <c r="K246" s="18" t="s">
        <v>1696</v>
      </c>
      <c r="L246" s="18" t="s">
        <v>1569</v>
      </c>
      <c r="M246" s="18" t="s">
        <v>1569</v>
      </c>
      <c r="N246" s="18" t="s">
        <v>1570</v>
      </c>
      <c r="O246" s="19" t="str">
        <f>IF(N246="","",VLOOKUP(N246,Sheet1!$B$3:$C$7,2,0))</f>
        <v>休棟等</v>
      </c>
      <c r="P246" s="18" t="s">
        <v>1570</v>
      </c>
      <c r="Q246" s="19" t="str">
        <f>IF(P246="","",VLOOKUP(P246,Sheet1!$B$3:$C$7,2,0))</f>
        <v>休棟等</v>
      </c>
      <c r="R246" s="18" t="s">
        <v>1570</v>
      </c>
      <c r="S246" s="25" t="str">
        <f t="shared" si="49"/>
        <v/>
      </c>
      <c r="T246" s="26" t="str">
        <f t="shared" si="50"/>
        <v/>
      </c>
      <c r="U246" s="26" t="str">
        <f t="shared" si="51"/>
        <v/>
      </c>
      <c r="V246" s="26" t="str">
        <f t="shared" si="52"/>
        <v/>
      </c>
      <c r="W246" s="26" t="str">
        <f t="shared" si="53"/>
        <v/>
      </c>
      <c r="X246" s="26" t="str">
        <f t="shared" si="54"/>
        <v/>
      </c>
      <c r="Y246" s="27" t="str">
        <f t="shared" si="55"/>
        <v>○</v>
      </c>
      <c r="Z246" s="28" t="s">
        <v>1605</v>
      </c>
      <c r="AA246" s="28" t="s">
        <v>96</v>
      </c>
      <c r="AB246" s="28" t="s">
        <v>96</v>
      </c>
      <c r="AC246" s="28" t="s">
        <v>96</v>
      </c>
      <c r="AD246" s="28" t="s">
        <v>96</v>
      </c>
      <c r="AE246" s="23" t="str">
        <f t="shared" si="56"/>
        <v>休棟中等</v>
      </c>
      <c r="AF246" s="34">
        <v>19</v>
      </c>
      <c r="AG246" s="34">
        <v>0</v>
      </c>
      <c r="AH246" s="34">
        <v>19</v>
      </c>
      <c r="AI246" s="34">
        <v>19</v>
      </c>
      <c r="AJ246" s="34">
        <v>0</v>
      </c>
      <c r="AK246" s="34">
        <v>0</v>
      </c>
      <c r="AL246" s="34">
        <v>0</v>
      </c>
      <c r="AM246" s="34">
        <v>0</v>
      </c>
      <c r="AN246" s="34">
        <v>0</v>
      </c>
      <c r="AO246" s="34">
        <v>0</v>
      </c>
      <c r="AP246" s="34">
        <v>0</v>
      </c>
      <c r="AQ246" s="34">
        <v>0</v>
      </c>
      <c r="AR246" s="34">
        <v>0</v>
      </c>
      <c r="AS246" s="35">
        <v>0</v>
      </c>
      <c r="AT246" s="34">
        <v>0</v>
      </c>
      <c r="AU246" s="34">
        <v>0</v>
      </c>
      <c r="AV246" s="34">
        <v>19</v>
      </c>
      <c r="AW246" s="35">
        <v>0</v>
      </c>
      <c r="AX246" s="35">
        <v>0</v>
      </c>
      <c r="AY246" s="36">
        <v>0</v>
      </c>
      <c r="AZ246" s="38" t="s">
        <v>1569</v>
      </c>
      <c r="BA246" s="30" t="str">
        <f t="shared" si="57"/>
        <v/>
      </c>
      <c r="BB246" s="35">
        <v>0</v>
      </c>
      <c r="BC246" s="35">
        <v>0</v>
      </c>
      <c r="BD246" s="35">
        <v>0</v>
      </c>
      <c r="BE246" s="35">
        <v>0</v>
      </c>
      <c r="BF246" s="35">
        <v>0</v>
      </c>
      <c r="BG246" s="35">
        <v>0</v>
      </c>
      <c r="BH246" s="35">
        <v>0</v>
      </c>
      <c r="BI246" s="35">
        <v>0</v>
      </c>
      <c r="BJ246" s="35">
        <v>0</v>
      </c>
    </row>
    <row r="247" spans="2:62" outlineLevel="3">
      <c r="B247" s="17">
        <v>24028737</v>
      </c>
      <c r="C247" s="17" t="s">
        <v>1032</v>
      </c>
      <c r="D247" s="17" t="s">
        <v>92</v>
      </c>
      <c r="E247" s="24">
        <v>4005</v>
      </c>
      <c r="F247" s="24" t="s">
        <v>860</v>
      </c>
      <c r="G247" s="22">
        <v>40228</v>
      </c>
      <c r="H247" s="22" t="s">
        <v>861</v>
      </c>
      <c r="I247" s="17" t="s">
        <v>1033</v>
      </c>
      <c r="J247" s="18" t="s">
        <v>1697</v>
      </c>
      <c r="K247" s="18" t="s">
        <v>1698</v>
      </c>
      <c r="L247" s="18" t="s">
        <v>1567</v>
      </c>
      <c r="M247" s="18" t="s">
        <v>1569</v>
      </c>
      <c r="N247" s="18" t="s">
        <v>1569</v>
      </c>
      <c r="O247" s="19" t="str">
        <f>IF(N247="","",VLOOKUP(N247,Sheet1!$B$3:$C$7,2,0))</f>
        <v>急性期</v>
      </c>
      <c r="P247" s="18" t="s">
        <v>1569</v>
      </c>
      <c r="Q247" s="19" t="str">
        <f>IF(P247="","",VLOOKUP(P247,Sheet1!$B$3:$C$7,2,0))</f>
        <v>急性期</v>
      </c>
      <c r="R247" s="18" t="s">
        <v>96</v>
      </c>
      <c r="S247" s="25" t="str">
        <f t="shared" si="49"/>
        <v/>
      </c>
      <c r="T247" s="26" t="str">
        <f t="shared" si="50"/>
        <v/>
      </c>
      <c r="U247" s="26" t="str">
        <f t="shared" si="51"/>
        <v/>
      </c>
      <c r="V247" s="26" t="str">
        <f t="shared" si="52"/>
        <v/>
      </c>
      <c r="W247" s="26" t="str">
        <f t="shared" si="53"/>
        <v/>
      </c>
      <c r="X247" s="26" t="str">
        <f t="shared" si="54"/>
        <v>○</v>
      </c>
      <c r="Y247" s="27" t="str">
        <f t="shared" si="55"/>
        <v/>
      </c>
      <c r="Z247" s="28" t="s">
        <v>1573</v>
      </c>
      <c r="AA247" s="28" t="s">
        <v>96</v>
      </c>
      <c r="AB247" s="28" t="s">
        <v>96</v>
      </c>
      <c r="AC247" s="28" t="s">
        <v>96</v>
      </c>
      <c r="AD247" s="28" t="s">
        <v>96</v>
      </c>
      <c r="AE247" s="23" t="str">
        <f t="shared" si="56"/>
        <v>急性期</v>
      </c>
      <c r="AF247" s="34">
        <v>10</v>
      </c>
      <c r="AG247" s="34">
        <v>0</v>
      </c>
      <c r="AH247" s="34">
        <v>10</v>
      </c>
      <c r="AI247" s="34">
        <v>0</v>
      </c>
      <c r="AJ247" s="34">
        <v>0</v>
      </c>
      <c r="AK247" s="34">
        <v>0</v>
      </c>
      <c r="AL247" s="34">
        <v>0</v>
      </c>
      <c r="AM247" s="34">
        <v>0</v>
      </c>
      <c r="AN247" s="34">
        <v>0</v>
      </c>
      <c r="AO247" s="34">
        <v>0</v>
      </c>
      <c r="AP247" s="34">
        <v>0</v>
      </c>
      <c r="AQ247" s="34">
        <v>0</v>
      </c>
      <c r="AR247" s="34">
        <v>0</v>
      </c>
      <c r="AS247" s="35">
        <v>10</v>
      </c>
      <c r="AT247" s="35">
        <v>0</v>
      </c>
      <c r="AU247" s="35">
        <v>0</v>
      </c>
      <c r="AV247" s="34">
        <v>0</v>
      </c>
      <c r="AW247" s="35">
        <v>0</v>
      </c>
      <c r="AX247" s="35">
        <v>0</v>
      </c>
      <c r="AY247" s="36">
        <v>0</v>
      </c>
      <c r="AZ247" s="38" t="s">
        <v>1569</v>
      </c>
      <c r="BA247" s="30" t="str">
        <f t="shared" si="57"/>
        <v/>
      </c>
      <c r="BB247" s="35">
        <v>0</v>
      </c>
      <c r="BC247" s="35">
        <v>0</v>
      </c>
      <c r="BD247" s="35">
        <v>0</v>
      </c>
      <c r="BE247" s="35"/>
      <c r="BF247" s="35"/>
      <c r="BG247" s="35">
        <v>0</v>
      </c>
      <c r="BH247" s="35"/>
      <c r="BI247" s="35"/>
      <c r="BJ247" s="35">
        <v>0</v>
      </c>
    </row>
    <row r="248" spans="2:62" outlineLevel="3">
      <c r="B248" s="17">
        <v>24028743</v>
      </c>
      <c r="C248" s="17" t="s">
        <v>1036</v>
      </c>
      <c r="D248" s="17" t="s">
        <v>92</v>
      </c>
      <c r="E248" s="24">
        <v>4005</v>
      </c>
      <c r="F248" s="24" t="s">
        <v>860</v>
      </c>
      <c r="G248" s="22">
        <v>40228</v>
      </c>
      <c r="H248" s="22" t="s">
        <v>861</v>
      </c>
      <c r="I248" s="17" t="s">
        <v>1037</v>
      </c>
      <c r="J248" s="18" t="s">
        <v>1036</v>
      </c>
      <c r="K248" s="18" t="s">
        <v>1038</v>
      </c>
      <c r="L248" s="18" t="s">
        <v>165</v>
      </c>
      <c r="M248" s="18" t="s">
        <v>165</v>
      </c>
      <c r="N248" s="18" t="s">
        <v>166</v>
      </c>
      <c r="O248" s="19" t="str">
        <f>IF(N248="","",VLOOKUP(N248,Sheet1!$B$3:$C$7,2,0))</f>
        <v>急性期</v>
      </c>
      <c r="P248" s="18" t="s">
        <v>166</v>
      </c>
      <c r="Q248" s="19" t="str">
        <f>IF(P248="","",VLOOKUP(P248,Sheet1!$B$3:$C$7,2,0))</f>
        <v>急性期</v>
      </c>
      <c r="R248" s="18" t="s">
        <v>166</v>
      </c>
      <c r="S248" s="25" t="str">
        <f t="shared" si="49"/>
        <v>○</v>
      </c>
      <c r="T248" s="26" t="str">
        <f t="shared" si="50"/>
        <v>○</v>
      </c>
      <c r="U248" s="26" t="str">
        <f t="shared" si="51"/>
        <v>○</v>
      </c>
      <c r="V248" s="26" t="str">
        <f t="shared" si="52"/>
        <v>○</v>
      </c>
      <c r="W248" s="26" t="str">
        <f t="shared" si="53"/>
        <v>○</v>
      </c>
      <c r="X248" s="26" t="str">
        <f t="shared" si="54"/>
        <v/>
      </c>
      <c r="Y248" s="27" t="str">
        <f t="shared" si="55"/>
        <v/>
      </c>
      <c r="Z248" s="28" t="s">
        <v>165</v>
      </c>
      <c r="AA248" s="28" t="s">
        <v>166</v>
      </c>
      <c r="AB248" s="28" t="s">
        <v>143</v>
      </c>
      <c r="AC248" s="28" t="s">
        <v>184</v>
      </c>
      <c r="AD248" s="28" t="s">
        <v>167</v>
      </c>
      <c r="AE248" s="23" t="str">
        <f t="shared" si="56"/>
        <v>急性期</v>
      </c>
      <c r="AF248" s="34">
        <v>18</v>
      </c>
      <c r="AG248" s="34">
        <v>18</v>
      </c>
      <c r="AH248" s="34">
        <v>0</v>
      </c>
      <c r="AI248" s="34">
        <v>0</v>
      </c>
      <c r="AJ248" s="34">
        <v>1</v>
      </c>
      <c r="AK248" s="34">
        <v>1</v>
      </c>
      <c r="AL248" s="34">
        <v>0</v>
      </c>
      <c r="AM248" s="34">
        <v>1</v>
      </c>
      <c r="AN248" s="34">
        <v>1</v>
      </c>
      <c r="AO248" s="34">
        <v>0</v>
      </c>
      <c r="AP248" s="34">
        <v>0</v>
      </c>
      <c r="AQ248" s="34">
        <v>0</v>
      </c>
      <c r="AR248" s="34">
        <v>0</v>
      </c>
      <c r="AS248" s="35">
        <v>18</v>
      </c>
      <c r="AT248" s="35">
        <v>1</v>
      </c>
      <c r="AU248" s="35">
        <v>0</v>
      </c>
      <c r="AV248" s="34">
        <v>0</v>
      </c>
      <c r="AW248" s="35">
        <v>143</v>
      </c>
      <c r="AX248" s="35">
        <v>6</v>
      </c>
      <c r="AY248" s="36"/>
      <c r="AZ248" s="38" t="s">
        <v>165</v>
      </c>
      <c r="BA248" s="30" t="str">
        <f t="shared" si="57"/>
        <v>○</v>
      </c>
      <c r="BB248" s="35">
        <v>2</v>
      </c>
      <c r="BC248" s="35">
        <v>38</v>
      </c>
      <c r="BD248" s="35">
        <v>1</v>
      </c>
      <c r="BE248" s="35">
        <v>0</v>
      </c>
      <c r="BF248" s="35">
        <v>1</v>
      </c>
      <c r="BG248" s="35">
        <v>0</v>
      </c>
      <c r="BH248" s="35">
        <v>0</v>
      </c>
      <c r="BI248" s="35">
        <v>0</v>
      </c>
      <c r="BJ248" s="35"/>
    </row>
    <row r="249" spans="2:62" outlineLevel="3">
      <c r="B249" s="17">
        <v>24028828</v>
      </c>
      <c r="C249" s="17" t="s">
        <v>1153</v>
      </c>
      <c r="D249" s="17" t="s">
        <v>92</v>
      </c>
      <c r="E249" s="24">
        <v>4005</v>
      </c>
      <c r="F249" s="24" t="s">
        <v>860</v>
      </c>
      <c r="G249" s="22">
        <v>40228</v>
      </c>
      <c r="H249" s="22" t="s">
        <v>861</v>
      </c>
      <c r="I249" s="17" t="s">
        <v>1154</v>
      </c>
      <c r="J249" s="18" t="s">
        <v>1699</v>
      </c>
      <c r="K249" s="18" t="s">
        <v>1700</v>
      </c>
      <c r="L249" s="18" t="s">
        <v>1569</v>
      </c>
      <c r="M249" s="18" t="s">
        <v>1569</v>
      </c>
      <c r="N249" s="18" t="s">
        <v>1570</v>
      </c>
      <c r="O249" s="19" t="str">
        <f>IF(N249="","",VLOOKUP(N249,Sheet1!$B$3:$C$7,2,0))</f>
        <v>休棟等</v>
      </c>
      <c r="P249" s="18" t="s">
        <v>1570</v>
      </c>
      <c r="Q249" s="19" t="str">
        <f>IF(P249="","",VLOOKUP(P249,Sheet1!$B$3:$C$7,2,0))</f>
        <v>休棟等</v>
      </c>
      <c r="R249" s="18" t="s">
        <v>1570</v>
      </c>
      <c r="S249" s="25" t="str">
        <f t="shared" si="49"/>
        <v/>
      </c>
      <c r="T249" s="26" t="str">
        <f t="shared" si="50"/>
        <v/>
      </c>
      <c r="U249" s="26" t="str">
        <f t="shared" si="51"/>
        <v/>
      </c>
      <c r="V249" s="26" t="str">
        <f t="shared" si="52"/>
        <v/>
      </c>
      <c r="W249" s="26" t="str">
        <f t="shared" si="53"/>
        <v/>
      </c>
      <c r="X249" s="26" t="str">
        <f t="shared" si="54"/>
        <v/>
      </c>
      <c r="Y249" s="27" t="str">
        <f t="shared" si="55"/>
        <v>○</v>
      </c>
      <c r="Z249" s="28" t="s">
        <v>208</v>
      </c>
      <c r="AA249" s="28" t="s">
        <v>96</v>
      </c>
      <c r="AB249" s="28" t="s">
        <v>96</v>
      </c>
      <c r="AC249" s="28" t="s">
        <v>96</v>
      </c>
      <c r="AD249" s="28"/>
      <c r="AE249" s="23" t="str">
        <f t="shared" si="56"/>
        <v>休棟中等</v>
      </c>
      <c r="AF249" s="34">
        <v>4</v>
      </c>
      <c r="AG249" s="34">
        <v>0</v>
      </c>
      <c r="AH249" s="34">
        <v>4</v>
      </c>
      <c r="AI249" s="34">
        <v>0</v>
      </c>
      <c r="AJ249" s="34">
        <v>0</v>
      </c>
      <c r="AK249" s="34">
        <v>0</v>
      </c>
      <c r="AL249" s="34">
        <v>0</v>
      </c>
      <c r="AM249" s="34">
        <v>0</v>
      </c>
      <c r="AN249" s="34">
        <v>0</v>
      </c>
      <c r="AO249" s="34">
        <v>0</v>
      </c>
      <c r="AP249" s="34">
        <v>0</v>
      </c>
      <c r="AQ249" s="34">
        <v>0</v>
      </c>
      <c r="AR249" s="34">
        <v>0</v>
      </c>
      <c r="AS249" s="35">
        <v>0</v>
      </c>
      <c r="AT249" s="34">
        <v>0</v>
      </c>
      <c r="AU249" s="34">
        <v>0</v>
      </c>
      <c r="AV249" s="34">
        <v>4</v>
      </c>
      <c r="AW249" s="35">
        <v>0</v>
      </c>
      <c r="AX249" s="35">
        <v>0</v>
      </c>
      <c r="AY249" s="36">
        <v>0</v>
      </c>
      <c r="AZ249" s="38" t="s">
        <v>1569</v>
      </c>
      <c r="BA249" s="30" t="str">
        <f t="shared" si="57"/>
        <v/>
      </c>
      <c r="BB249" s="35">
        <v>0</v>
      </c>
      <c r="BC249" s="35">
        <v>0</v>
      </c>
      <c r="BD249" s="35">
        <v>0</v>
      </c>
      <c r="BE249" s="35">
        <v>0</v>
      </c>
      <c r="BF249" s="35">
        <v>0</v>
      </c>
      <c r="BG249" s="35">
        <v>0</v>
      </c>
      <c r="BH249" s="35">
        <v>0</v>
      </c>
      <c r="BI249" s="35">
        <v>0</v>
      </c>
      <c r="BJ249" s="35">
        <v>0</v>
      </c>
    </row>
    <row r="250" spans="2:62" outlineLevel="2">
      <c r="B250" s="17"/>
      <c r="C250" s="17"/>
      <c r="D250" s="17"/>
      <c r="E250" s="24"/>
      <c r="F250" s="24"/>
      <c r="G250" s="22"/>
      <c r="H250" s="64" t="s">
        <v>2261</v>
      </c>
      <c r="I250" s="17"/>
      <c r="J250" s="18"/>
      <c r="K250" s="18"/>
      <c r="L250" s="18"/>
      <c r="M250" s="18"/>
      <c r="N250" s="18"/>
      <c r="O250" s="19"/>
      <c r="P250" s="18"/>
      <c r="Q250" s="19"/>
      <c r="R250" s="18"/>
      <c r="S250" s="25"/>
      <c r="T250" s="26"/>
      <c r="U250" s="26"/>
      <c r="V250" s="26"/>
      <c r="W250" s="26"/>
      <c r="X250" s="26"/>
      <c r="Y250" s="27"/>
      <c r="Z250" s="28"/>
      <c r="AA250" s="28"/>
      <c r="AB250" s="28"/>
      <c r="AC250" s="28"/>
      <c r="AD250" s="28"/>
      <c r="AE250" s="23"/>
      <c r="AF250" s="34">
        <f t="shared" ref="AF250:AV250" si="63">SUBTOTAL(9,AF244:AF249)</f>
        <v>82</v>
      </c>
      <c r="AG250" s="34">
        <f t="shared" si="63"/>
        <v>49</v>
      </c>
      <c r="AH250" s="34">
        <f t="shared" si="63"/>
        <v>33</v>
      </c>
      <c r="AI250" s="34">
        <f t="shared" si="63"/>
        <v>19</v>
      </c>
      <c r="AJ250" s="34">
        <f t="shared" si="63"/>
        <v>1</v>
      </c>
      <c r="AK250" s="34">
        <f t="shared" si="63"/>
        <v>1</v>
      </c>
      <c r="AL250" s="34">
        <f t="shared" si="63"/>
        <v>0</v>
      </c>
      <c r="AM250" s="34">
        <f t="shared" si="63"/>
        <v>1</v>
      </c>
      <c r="AN250" s="34">
        <f t="shared" si="63"/>
        <v>1</v>
      </c>
      <c r="AO250" s="34">
        <f t="shared" si="63"/>
        <v>0</v>
      </c>
      <c r="AP250" s="34">
        <f t="shared" si="63"/>
        <v>0</v>
      </c>
      <c r="AQ250" s="34">
        <f t="shared" si="63"/>
        <v>0</v>
      </c>
      <c r="AR250" s="34">
        <f t="shared" si="63"/>
        <v>0</v>
      </c>
      <c r="AS250" s="35">
        <f t="shared" si="63"/>
        <v>59</v>
      </c>
      <c r="AT250" s="34">
        <f t="shared" si="63"/>
        <v>1</v>
      </c>
      <c r="AU250" s="34">
        <f t="shared" si="63"/>
        <v>0</v>
      </c>
      <c r="AV250" s="34">
        <f t="shared" si="63"/>
        <v>23</v>
      </c>
      <c r="AW250" s="35"/>
      <c r="AX250" s="35"/>
      <c r="AY250" s="36"/>
      <c r="AZ250" s="38"/>
      <c r="BA250" s="30"/>
      <c r="BB250" s="35"/>
      <c r="BC250" s="35"/>
      <c r="BD250" s="35"/>
      <c r="BE250" s="35"/>
      <c r="BF250" s="35"/>
      <c r="BG250" s="35"/>
      <c r="BH250" s="35"/>
      <c r="BI250" s="35"/>
      <c r="BJ250" s="35">
        <f>SUBTOTAL(9,BJ244:BJ249)</f>
        <v>40</v>
      </c>
    </row>
    <row r="251" spans="2:62" outlineLevel="3">
      <c r="B251" s="17">
        <v>24028830</v>
      </c>
      <c r="C251" s="17" t="s">
        <v>1155</v>
      </c>
      <c r="D251" s="17" t="s">
        <v>92</v>
      </c>
      <c r="E251" s="24">
        <v>4005</v>
      </c>
      <c r="F251" s="24" t="s">
        <v>860</v>
      </c>
      <c r="G251" s="22">
        <v>40447</v>
      </c>
      <c r="H251" s="22" t="s">
        <v>1156</v>
      </c>
      <c r="I251" s="17" t="s">
        <v>1157</v>
      </c>
      <c r="J251" s="18" t="s">
        <v>1701</v>
      </c>
      <c r="K251" s="18" t="s">
        <v>1702</v>
      </c>
      <c r="L251" s="18" t="s">
        <v>1569</v>
      </c>
      <c r="M251" s="18" t="s">
        <v>1569</v>
      </c>
      <c r="N251" s="18" t="s">
        <v>1576</v>
      </c>
      <c r="O251" s="19" t="str">
        <f>IF(N251="","",VLOOKUP(N251,Sheet1!$B$3:$C$7,2,0))</f>
        <v>回復期</v>
      </c>
      <c r="P251" s="18" t="s">
        <v>1576</v>
      </c>
      <c r="Q251" s="19" t="str">
        <f>IF(P251="","",VLOOKUP(P251,Sheet1!$B$3:$C$7,2,0))</f>
        <v>回復期</v>
      </c>
      <c r="R251" s="18" t="s">
        <v>1576</v>
      </c>
      <c r="S251" s="25" t="str">
        <f t="shared" si="49"/>
        <v>○</v>
      </c>
      <c r="T251" s="26" t="str">
        <f t="shared" si="50"/>
        <v>○</v>
      </c>
      <c r="U251" s="26" t="str">
        <f t="shared" si="51"/>
        <v>○</v>
      </c>
      <c r="V251" s="26" t="str">
        <f t="shared" si="52"/>
        <v>○</v>
      </c>
      <c r="W251" s="26" t="str">
        <f t="shared" si="53"/>
        <v>○</v>
      </c>
      <c r="X251" s="26" t="str">
        <f t="shared" si="54"/>
        <v/>
      </c>
      <c r="Y251" s="27" t="str">
        <f t="shared" si="55"/>
        <v/>
      </c>
      <c r="Z251" s="28" t="s">
        <v>1567</v>
      </c>
      <c r="AA251" s="28" t="s">
        <v>1569</v>
      </c>
      <c r="AB251" s="28" t="s">
        <v>1576</v>
      </c>
      <c r="AC251" s="28" t="s">
        <v>1568</v>
      </c>
      <c r="AD251" s="28" t="s">
        <v>1570</v>
      </c>
      <c r="AE251" s="23" t="str">
        <f t="shared" si="56"/>
        <v>回復期</v>
      </c>
      <c r="AF251" s="34">
        <v>19</v>
      </c>
      <c r="AG251" s="34">
        <v>0</v>
      </c>
      <c r="AH251" s="34">
        <v>19</v>
      </c>
      <c r="AI251" s="34">
        <v>2</v>
      </c>
      <c r="AJ251" s="34">
        <v>0</v>
      </c>
      <c r="AK251" s="34">
        <v>0</v>
      </c>
      <c r="AL251" s="34">
        <v>0</v>
      </c>
      <c r="AM251" s="34">
        <v>0</v>
      </c>
      <c r="AN251" s="34">
        <v>0</v>
      </c>
      <c r="AO251" s="34">
        <v>0</v>
      </c>
      <c r="AP251" s="34">
        <v>0</v>
      </c>
      <c r="AQ251" s="34">
        <v>0</v>
      </c>
      <c r="AR251" s="34">
        <v>0</v>
      </c>
      <c r="AS251" s="35">
        <v>0</v>
      </c>
      <c r="AT251" s="35">
        <v>0</v>
      </c>
      <c r="AU251" s="35">
        <v>0</v>
      </c>
      <c r="AV251" s="34">
        <v>19</v>
      </c>
      <c r="AW251" s="35">
        <v>0</v>
      </c>
      <c r="AX251" s="35">
        <v>0</v>
      </c>
      <c r="AY251" s="36">
        <v>0</v>
      </c>
      <c r="AZ251" s="38" t="s">
        <v>1567</v>
      </c>
      <c r="BA251" s="30" t="str">
        <f t="shared" si="57"/>
        <v>○</v>
      </c>
      <c r="BB251" s="35">
        <v>0</v>
      </c>
      <c r="BC251" s="35">
        <v>4</v>
      </c>
      <c r="BD251" s="35">
        <v>0</v>
      </c>
      <c r="BE251" s="35">
        <v>0</v>
      </c>
      <c r="BF251" s="35">
        <v>0</v>
      </c>
      <c r="BG251" s="35">
        <v>0</v>
      </c>
      <c r="BH251" s="35">
        <v>0</v>
      </c>
      <c r="BI251" s="35">
        <v>0</v>
      </c>
      <c r="BJ251" s="35">
        <v>0</v>
      </c>
    </row>
    <row r="252" spans="2:62" outlineLevel="2">
      <c r="B252" s="17"/>
      <c r="C252" s="17"/>
      <c r="D252" s="17"/>
      <c r="E252" s="24"/>
      <c r="F252" s="24"/>
      <c r="G252" s="22"/>
      <c r="H252" s="64" t="s">
        <v>2262</v>
      </c>
      <c r="I252" s="17"/>
      <c r="J252" s="18"/>
      <c r="K252" s="18"/>
      <c r="L252" s="18"/>
      <c r="M252" s="18"/>
      <c r="N252" s="18"/>
      <c r="O252" s="19"/>
      <c r="P252" s="18"/>
      <c r="Q252" s="19"/>
      <c r="R252" s="18"/>
      <c r="S252" s="25"/>
      <c r="T252" s="26"/>
      <c r="U252" s="26"/>
      <c r="V252" s="26"/>
      <c r="W252" s="26"/>
      <c r="X252" s="26"/>
      <c r="Y252" s="27"/>
      <c r="Z252" s="28"/>
      <c r="AA252" s="28"/>
      <c r="AB252" s="28"/>
      <c r="AC252" s="28"/>
      <c r="AD252" s="28"/>
      <c r="AE252" s="23"/>
      <c r="AF252" s="34">
        <f t="shared" ref="AF252:AV252" si="64">SUBTOTAL(9,AF251:AF251)</f>
        <v>19</v>
      </c>
      <c r="AG252" s="34">
        <f t="shared" si="64"/>
        <v>0</v>
      </c>
      <c r="AH252" s="34">
        <f t="shared" si="64"/>
        <v>19</v>
      </c>
      <c r="AI252" s="34">
        <f t="shared" si="64"/>
        <v>2</v>
      </c>
      <c r="AJ252" s="34">
        <f t="shared" si="64"/>
        <v>0</v>
      </c>
      <c r="AK252" s="34">
        <f t="shared" si="64"/>
        <v>0</v>
      </c>
      <c r="AL252" s="34">
        <f t="shared" si="64"/>
        <v>0</v>
      </c>
      <c r="AM252" s="34">
        <f t="shared" si="64"/>
        <v>0</v>
      </c>
      <c r="AN252" s="34">
        <f t="shared" si="64"/>
        <v>0</v>
      </c>
      <c r="AO252" s="34">
        <f t="shared" si="64"/>
        <v>0</v>
      </c>
      <c r="AP252" s="34">
        <f t="shared" si="64"/>
        <v>0</v>
      </c>
      <c r="AQ252" s="34">
        <f t="shared" si="64"/>
        <v>0</v>
      </c>
      <c r="AR252" s="34">
        <f t="shared" si="64"/>
        <v>0</v>
      </c>
      <c r="AS252" s="35">
        <f t="shared" si="64"/>
        <v>0</v>
      </c>
      <c r="AT252" s="35">
        <f t="shared" si="64"/>
        <v>0</v>
      </c>
      <c r="AU252" s="35">
        <f t="shared" si="64"/>
        <v>0</v>
      </c>
      <c r="AV252" s="34">
        <f t="shared" si="64"/>
        <v>19</v>
      </c>
      <c r="AW252" s="35"/>
      <c r="AX252" s="35"/>
      <c r="AY252" s="36"/>
      <c r="AZ252" s="38"/>
      <c r="BA252" s="30"/>
      <c r="BB252" s="35"/>
      <c r="BC252" s="35"/>
      <c r="BD252" s="35"/>
      <c r="BE252" s="35"/>
      <c r="BF252" s="35"/>
      <c r="BG252" s="35"/>
      <c r="BH252" s="35"/>
      <c r="BI252" s="35"/>
      <c r="BJ252" s="35">
        <f>SUBTOTAL(9,BJ251:BJ251)</f>
        <v>0</v>
      </c>
    </row>
    <row r="253" spans="2:62" outlineLevel="1">
      <c r="B253" s="17"/>
      <c r="C253" s="17"/>
      <c r="D253" s="17"/>
      <c r="E253" s="24"/>
      <c r="F253" s="63" t="s">
        <v>2228</v>
      </c>
      <c r="G253" s="22"/>
      <c r="H253" s="22"/>
      <c r="I253" s="17"/>
      <c r="J253" s="18"/>
      <c r="K253" s="18"/>
      <c r="L253" s="18"/>
      <c r="M253" s="18"/>
      <c r="N253" s="18"/>
      <c r="O253" s="19"/>
      <c r="P253" s="18"/>
      <c r="Q253" s="19"/>
      <c r="R253" s="18"/>
      <c r="S253" s="25"/>
      <c r="T253" s="26"/>
      <c r="U253" s="26"/>
      <c r="V253" s="26"/>
      <c r="W253" s="26"/>
      <c r="X253" s="26"/>
      <c r="Y253" s="27"/>
      <c r="Z253" s="28"/>
      <c r="AA253" s="28"/>
      <c r="AB253" s="28"/>
      <c r="AC253" s="28"/>
      <c r="AD253" s="28"/>
      <c r="AE253" s="23"/>
      <c r="AF253" s="34">
        <f t="shared" ref="AF253:AV253" si="65">SUBTOTAL(9,AF244:AF251)</f>
        <v>101</v>
      </c>
      <c r="AG253" s="34">
        <f t="shared" si="65"/>
        <v>49</v>
      </c>
      <c r="AH253" s="34">
        <f t="shared" si="65"/>
        <v>52</v>
      </c>
      <c r="AI253" s="34">
        <f t="shared" si="65"/>
        <v>21</v>
      </c>
      <c r="AJ253" s="34">
        <f t="shared" si="65"/>
        <v>1</v>
      </c>
      <c r="AK253" s="34">
        <f t="shared" si="65"/>
        <v>1</v>
      </c>
      <c r="AL253" s="34">
        <f t="shared" si="65"/>
        <v>0</v>
      </c>
      <c r="AM253" s="34">
        <f t="shared" si="65"/>
        <v>1</v>
      </c>
      <c r="AN253" s="34">
        <f t="shared" si="65"/>
        <v>1</v>
      </c>
      <c r="AO253" s="34">
        <f t="shared" si="65"/>
        <v>0</v>
      </c>
      <c r="AP253" s="34">
        <f t="shared" si="65"/>
        <v>0</v>
      </c>
      <c r="AQ253" s="34">
        <f t="shared" si="65"/>
        <v>0</v>
      </c>
      <c r="AR253" s="34">
        <f t="shared" si="65"/>
        <v>0</v>
      </c>
      <c r="AS253" s="35">
        <f t="shared" si="65"/>
        <v>59</v>
      </c>
      <c r="AT253" s="35">
        <f t="shared" si="65"/>
        <v>1</v>
      </c>
      <c r="AU253" s="35">
        <f t="shared" si="65"/>
        <v>0</v>
      </c>
      <c r="AV253" s="34">
        <f t="shared" si="65"/>
        <v>42</v>
      </c>
      <c r="AW253" s="35"/>
      <c r="AX253" s="35"/>
      <c r="AY253" s="36"/>
      <c r="AZ253" s="38"/>
      <c r="BA253" s="30"/>
      <c r="BB253" s="35"/>
      <c r="BC253" s="35"/>
      <c r="BD253" s="35"/>
      <c r="BE253" s="35"/>
      <c r="BF253" s="35"/>
      <c r="BG253" s="35"/>
      <c r="BH253" s="35"/>
      <c r="BI253" s="35"/>
      <c r="BJ253" s="35">
        <f>SUBTOTAL(9,BJ244:BJ251)</f>
        <v>40</v>
      </c>
    </row>
    <row r="254" spans="2:62" outlineLevel="3">
      <c r="B254" s="17">
        <v>24028052</v>
      </c>
      <c r="C254" s="17" t="s">
        <v>185</v>
      </c>
      <c r="D254" s="17" t="s">
        <v>92</v>
      </c>
      <c r="E254" s="22">
        <v>4006</v>
      </c>
      <c r="F254" s="49" t="s">
        <v>155</v>
      </c>
      <c r="G254" s="49">
        <v>40203</v>
      </c>
      <c r="H254" s="49" t="s">
        <v>186</v>
      </c>
      <c r="I254" s="48" t="s">
        <v>187</v>
      </c>
      <c r="J254" s="50" t="s">
        <v>1703</v>
      </c>
      <c r="K254" s="50" t="s">
        <v>1704</v>
      </c>
      <c r="L254" s="50" t="s">
        <v>1706</v>
      </c>
      <c r="M254" s="50" t="s">
        <v>1706</v>
      </c>
      <c r="N254" s="50" t="s">
        <v>1705</v>
      </c>
      <c r="O254" s="51" t="str">
        <f>IF(N254="","",VLOOKUP(N254,Sheet1!$B$3:$C$7,2,0))</f>
        <v>急性期</v>
      </c>
      <c r="P254" s="50" t="s">
        <v>1705</v>
      </c>
      <c r="Q254" s="51" t="str">
        <f>IF(P254="","",VLOOKUP(P254,Sheet1!$B$3:$C$7,2,0))</f>
        <v>急性期</v>
      </c>
      <c r="R254" s="50" t="s">
        <v>96</v>
      </c>
      <c r="S254" s="52" t="str">
        <f t="shared" si="49"/>
        <v/>
      </c>
      <c r="T254" s="53" t="str">
        <f t="shared" si="50"/>
        <v>○</v>
      </c>
      <c r="U254" s="53" t="str">
        <f t="shared" si="51"/>
        <v/>
      </c>
      <c r="V254" s="53" t="str">
        <f t="shared" si="52"/>
        <v/>
      </c>
      <c r="W254" s="53" t="str">
        <f t="shared" si="53"/>
        <v/>
      </c>
      <c r="X254" s="53" t="str">
        <f t="shared" si="54"/>
        <v/>
      </c>
      <c r="Y254" s="54" t="str">
        <f t="shared" si="55"/>
        <v/>
      </c>
      <c r="Z254" s="55" t="s">
        <v>1705</v>
      </c>
      <c r="AA254" s="55" t="s">
        <v>96</v>
      </c>
      <c r="AB254" s="55" t="s">
        <v>96</v>
      </c>
      <c r="AC254" s="55" t="s">
        <v>96</v>
      </c>
      <c r="AD254" s="55" t="s">
        <v>96</v>
      </c>
      <c r="AE254" s="56" t="str">
        <f t="shared" si="56"/>
        <v>急性期</v>
      </c>
      <c r="AF254" s="57">
        <v>9</v>
      </c>
      <c r="AG254" s="57">
        <v>9</v>
      </c>
      <c r="AH254" s="57">
        <v>1</v>
      </c>
      <c r="AI254" s="57">
        <v>7</v>
      </c>
      <c r="AJ254" s="57">
        <v>0</v>
      </c>
      <c r="AK254" s="57"/>
      <c r="AL254" s="57"/>
      <c r="AM254" s="57"/>
      <c r="AN254" s="57"/>
      <c r="AO254" s="57"/>
      <c r="AP254" s="57"/>
      <c r="AQ254" s="57"/>
      <c r="AR254" s="57"/>
      <c r="AS254" s="58">
        <v>9</v>
      </c>
      <c r="AT254" s="58">
        <v>0</v>
      </c>
      <c r="AU254" s="58">
        <v>0</v>
      </c>
      <c r="AV254" s="57">
        <v>0</v>
      </c>
      <c r="AW254" s="58">
        <v>19</v>
      </c>
      <c r="AX254" s="58">
        <v>0</v>
      </c>
      <c r="AY254" s="59">
        <v>0</v>
      </c>
      <c r="AZ254" s="60" t="s">
        <v>1705</v>
      </c>
      <c r="BA254" s="61" t="str">
        <f t="shared" si="57"/>
        <v/>
      </c>
      <c r="BB254" s="58">
        <v>0</v>
      </c>
      <c r="BC254" s="58">
        <v>0</v>
      </c>
      <c r="BD254" s="58">
        <v>0</v>
      </c>
      <c r="BE254" s="58"/>
      <c r="BF254" s="58"/>
      <c r="BG254" s="58">
        <v>0</v>
      </c>
      <c r="BH254" s="58"/>
      <c r="BI254" s="58"/>
      <c r="BJ254" s="58">
        <v>0</v>
      </c>
    </row>
    <row r="255" spans="2:62" outlineLevel="3">
      <c r="B255" s="17">
        <v>24028071</v>
      </c>
      <c r="C255" s="17" t="s">
        <v>224</v>
      </c>
      <c r="D255" s="17" t="s">
        <v>92</v>
      </c>
      <c r="E255" s="22">
        <v>4006</v>
      </c>
      <c r="F255" s="22" t="s">
        <v>155</v>
      </c>
      <c r="G255" s="22">
        <v>40203</v>
      </c>
      <c r="H255" s="22" t="s">
        <v>186</v>
      </c>
      <c r="I255" s="17" t="s">
        <v>225</v>
      </c>
      <c r="J255" s="18" t="s">
        <v>1707</v>
      </c>
      <c r="K255" s="18" t="s">
        <v>1708</v>
      </c>
      <c r="L255" s="18" t="s">
        <v>1706</v>
      </c>
      <c r="M255" s="18" t="s">
        <v>1706</v>
      </c>
      <c r="N255" s="18" t="s">
        <v>1705</v>
      </c>
      <c r="O255" s="19" t="str">
        <f>IF(N255="","",VLOOKUP(N255,Sheet1!$B$3:$C$7,2,0))</f>
        <v>急性期</v>
      </c>
      <c r="P255" s="18" t="s">
        <v>1705</v>
      </c>
      <c r="Q255" s="19" t="str">
        <f>IF(P255="","",VLOOKUP(P255,Sheet1!$B$3:$C$7,2,0))</f>
        <v>急性期</v>
      </c>
      <c r="R255" s="18" t="s">
        <v>1705</v>
      </c>
      <c r="S255" s="25" t="str">
        <f t="shared" si="49"/>
        <v/>
      </c>
      <c r="T255" s="26" t="str">
        <f t="shared" si="50"/>
        <v>○</v>
      </c>
      <c r="U255" s="26" t="str">
        <f t="shared" si="51"/>
        <v>○</v>
      </c>
      <c r="V255" s="26" t="str">
        <f t="shared" si="52"/>
        <v/>
      </c>
      <c r="W255" s="26" t="str">
        <f t="shared" si="53"/>
        <v/>
      </c>
      <c r="X255" s="26" t="str">
        <f t="shared" si="54"/>
        <v/>
      </c>
      <c r="Y255" s="27" t="str">
        <f t="shared" si="55"/>
        <v/>
      </c>
      <c r="Z255" s="28" t="s">
        <v>1705</v>
      </c>
      <c r="AA255" s="28" t="s">
        <v>1709</v>
      </c>
      <c r="AB255" s="28" t="s">
        <v>96</v>
      </c>
      <c r="AC255" s="28" t="s">
        <v>96</v>
      </c>
      <c r="AD255" s="28" t="s">
        <v>96</v>
      </c>
      <c r="AE255" s="23" t="str">
        <f t="shared" si="56"/>
        <v>急性期</v>
      </c>
      <c r="AF255" s="34">
        <v>19</v>
      </c>
      <c r="AG255" s="34">
        <v>19</v>
      </c>
      <c r="AH255" s="34">
        <v>0</v>
      </c>
      <c r="AI255" s="34">
        <v>0</v>
      </c>
      <c r="AJ255" s="34">
        <v>0</v>
      </c>
      <c r="AK255" s="34">
        <v>0</v>
      </c>
      <c r="AL255" s="34">
        <v>0</v>
      </c>
      <c r="AM255" s="34">
        <v>0</v>
      </c>
      <c r="AN255" s="34">
        <v>0</v>
      </c>
      <c r="AO255" s="34">
        <v>0</v>
      </c>
      <c r="AP255" s="34">
        <v>0</v>
      </c>
      <c r="AQ255" s="34">
        <v>0</v>
      </c>
      <c r="AR255" s="34">
        <v>0</v>
      </c>
      <c r="AS255" s="35">
        <v>19</v>
      </c>
      <c r="AT255" s="34">
        <v>0</v>
      </c>
      <c r="AU255" s="34">
        <v>0</v>
      </c>
      <c r="AV255" s="34">
        <v>0</v>
      </c>
      <c r="AW255" s="35">
        <v>1294</v>
      </c>
      <c r="AX255" s="35">
        <v>50</v>
      </c>
      <c r="AY255" s="36">
        <v>0</v>
      </c>
      <c r="AZ255" s="38" t="s">
        <v>1705</v>
      </c>
      <c r="BA255" s="30" t="str">
        <f t="shared" si="57"/>
        <v/>
      </c>
      <c r="BB255" s="35">
        <v>0</v>
      </c>
      <c r="BC255" s="35">
        <v>0</v>
      </c>
      <c r="BD255" s="35">
        <v>0</v>
      </c>
      <c r="BE255" s="35">
        <v>0</v>
      </c>
      <c r="BF255" s="35">
        <v>0</v>
      </c>
      <c r="BG255" s="35">
        <v>0</v>
      </c>
      <c r="BH255" s="35">
        <v>0</v>
      </c>
      <c r="BI255" s="35">
        <v>0</v>
      </c>
      <c r="BJ255" s="35">
        <v>0</v>
      </c>
    </row>
    <row r="256" spans="2:62" outlineLevel="3">
      <c r="B256" s="17">
        <v>24028086</v>
      </c>
      <c r="C256" s="17" t="s">
        <v>241</v>
      </c>
      <c r="D256" s="17" t="s">
        <v>92</v>
      </c>
      <c r="E256" s="22">
        <v>4006</v>
      </c>
      <c r="F256" s="22" t="s">
        <v>155</v>
      </c>
      <c r="G256" s="22">
        <v>40203</v>
      </c>
      <c r="H256" s="22" t="s">
        <v>186</v>
      </c>
      <c r="I256" s="17" t="s">
        <v>242</v>
      </c>
      <c r="J256" s="18" t="s">
        <v>1710</v>
      </c>
      <c r="K256" s="18" t="s">
        <v>1711</v>
      </c>
      <c r="L256" s="18" t="s">
        <v>1706</v>
      </c>
      <c r="M256" s="18" t="s">
        <v>1706</v>
      </c>
      <c r="N256" s="18" t="s">
        <v>1705</v>
      </c>
      <c r="O256" s="19" t="str">
        <f>IF(N256="","",VLOOKUP(N256,Sheet1!$B$3:$C$7,2,0))</f>
        <v>急性期</v>
      </c>
      <c r="P256" s="18" t="s">
        <v>1705</v>
      </c>
      <c r="Q256" s="19" t="str">
        <f>IF(P256="","",VLOOKUP(P256,Sheet1!$B$3:$C$7,2,0))</f>
        <v>急性期</v>
      </c>
      <c r="R256" s="18" t="s">
        <v>96</v>
      </c>
      <c r="S256" s="25" t="str">
        <f t="shared" si="49"/>
        <v>○</v>
      </c>
      <c r="T256" s="26" t="str">
        <f t="shared" si="50"/>
        <v>○</v>
      </c>
      <c r="U256" s="26" t="str">
        <f t="shared" si="51"/>
        <v>○</v>
      </c>
      <c r="V256" s="26" t="str">
        <f t="shared" si="52"/>
        <v/>
      </c>
      <c r="W256" s="26" t="str">
        <f t="shared" si="53"/>
        <v>○</v>
      </c>
      <c r="X256" s="26" t="str">
        <f t="shared" si="54"/>
        <v/>
      </c>
      <c r="Y256" s="27" t="str">
        <f t="shared" si="55"/>
        <v/>
      </c>
      <c r="Z256" s="28" t="s">
        <v>1706</v>
      </c>
      <c r="AA256" s="28" t="s">
        <v>1705</v>
      </c>
      <c r="AB256" s="28" t="s">
        <v>1709</v>
      </c>
      <c r="AC256" s="28" t="s">
        <v>1712</v>
      </c>
      <c r="AD256" s="28" t="s">
        <v>96</v>
      </c>
      <c r="AE256" s="23" t="str">
        <f t="shared" si="56"/>
        <v>急性期</v>
      </c>
      <c r="AF256" s="34">
        <v>19</v>
      </c>
      <c r="AG256" s="34">
        <v>19</v>
      </c>
      <c r="AH256" s="34">
        <v>0</v>
      </c>
      <c r="AI256" s="34">
        <v>5</v>
      </c>
      <c r="AJ256" s="34">
        <v>0</v>
      </c>
      <c r="AK256" s="34">
        <v>0</v>
      </c>
      <c r="AL256" s="34">
        <v>0</v>
      </c>
      <c r="AM256" s="34">
        <v>0</v>
      </c>
      <c r="AN256" s="34">
        <v>0</v>
      </c>
      <c r="AO256" s="34">
        <v>0</v>
      </c>
      <c r="AP256" s="34">
        <v>0</v>
      </c>
      <c r="AQ256" s="34">
        <v>0</v>
      </c>
      <c r="AR256" s="34">
        <v>0</v>
      </c>
      <c r="AS256" s="35">
        <v>19</v>
      </c>
      <c r="AT256" s="34">
        <v>0</v>
      </c>
      <c r="AU256" s="34">
        <v>0</v>
      </c>
      <c r="AV256" s="34">
        <v>0</v>
      </c>
      <c r="AW256" s="35">
        <v>161</v>
      </c>
      <c r="AX256" s="35"/>
      <c r="AY256" s="36"/>
      <c r="AZ256" s="38" t="s">
        <v>96</v>
      </c>
      <c r="BA256" s="30" t="str">
        <f t="shared" si="57"/>
        <v/>
      </c>
      <c r="BB256" s="35"/>
      <c r="BC256" s="35"/>
      <c r="BD256" s="35"/>
      <c r="BE256" s="35"/>
      <c r="BF256" s="35"/>
      <c r="BG256" s="35"/>
      <c r="BH256" s="35"/>
      <c r="BI256" s="35"/>
      <c r="BJ256" s="35"/>
    </row>
    <row r="257" spans="2:62" outlineLevel="3">
      <c r="B257" s="17">
        <v>24028090</v>
      </c>
      <c r="C257" s="17" t="s">
        <v>245</v>
      </c>
      <c r="D257" s="17" t="s">
        <v>92</v>
      </c>
      <c r="E257" s="22">
        <v>4006</v>
      </c>
      <c r="F257" s="49" t="s">
        <v>155</v>
      </c>
      <c r="G257" s="49">
        <v>40203</v>
      </c>
      <c r="H257" s="49" t="s">
        <v>186</v>
      </c>
      <c r="I257" s="48" t="s">
        <v>246</v>
      </c>
      <c r="J257" s="50" t="s">
        <v>1713</v>
      </c>
      <c r="K257" s="50" t="s">
        <v>1714</v>
      </c>
      <c r="L257" s="50" t="s">
        <v>1706</v>
      </c>
      <c r="M257" s="50" t="s">
        <v>1706</v>
      </c>
      <c r="N257" s="50" t="s">
        <v>1705</v>
      </c>
      <c r="O257" s="51" t="str">
        <f>IF(N257="","",VLOOKUP(N257,Sheet1!$B$3:$C$7,2,0))</f>
        <v>急性期</v>
      </c>
      <c r="P257" s="50" t="s">
        <v>1705</v>
      </c>
      <c r="Q257" s="51" t="str">
        <f>IF(P257="","",VLOOKUP(P257,Sheet1!$B$3:$C$7,2,0))</f>
        <v>急性期</v>
      </c>
      <c r="R257" s="50" t="s">
        <v>1705</v>
      </c>
      <c r="S257" s="52" t="str">
        <f t="shared" si="49"/>
        <v/>
      </c>
      <c r="T257" s="53" t="str">
        <f t="shared" si="50"/>
        <v>○</v>
      </c>
      <c r="U257" s="53" t="str">
        <f t="shared" si="51"/>
        <v>○</v>
      </c>
      <c r="V257" s="53" t="str">
        <f t="shared" si="52"/>
        <v/>
      </c>
      <c r="W257" s="53" t="str">
        <f t="shared" si="53"/>
        <v/>
      </c>
      <c r="X257" s="53" t="str">
        <f t="shared" si="54"/>
        <v/>
      </c>
      <c r="Y257" s="54" t="str">
        <f t="shared" si="55"/>
        <v/>
      </c>
      <c r="Z257" s="55" t="s">
        <v>1705</v>
      </c>
      <c r="AA257" s="55" t="s">
        <v>1709</v>
      </c>
      <c r="AB257" s="55" t="s">
        <v>96</v>
      </c>
      <c r="AC257" s="55" t="s">
        <v>96</v>
      </c>
      <c r="AD257" s="55" t="s">
        <v>96</v>
      </c>
      <c r="AE257" s="56" t="str">
        <f t="shared" si="56"/>
        <v>急性期</v>
      </c>
      <c r="AF257" s="57">
        <v>19</v>
      </c>
      <c r="AG257" s="57"/>
      <c r="AH257" s="57"/>
      <c r="AI257" s="57">
        <v>0</v>
      </c>
      <c r="AJ257" s="57">
        <v>0</v>
      </c>
      <c r="AK257" s="57"/>
      <c r="AL257" s="57"/>
      <c r="AM257" s="57">
        <v>0</v>
      </c>
      <c r="AN257" s="57"/>
      <c r="AO257" s="57"/>
      <c r="AP257" s="57">
        <v>0</v>
      </c>
      <c r="AQ257" s="57"/>
      <c r="AR257" s="57"/>
      <c r="AS257" s="58">
        <v>19</v>
      </c>
      <c r="AT257" s="58">
        <v>0</v>
      </c>
      <c r="AU257" s="58">
        <v>0</v>
      </c>
      <c r="AV257" s="57">
        <v>0</v>
      </c>
      <c r="AW257" s="58">
        <v>889</v>
      </c>
      <c r="AX257" s="58"/>
      <c r="AY257" s="59"/>
      <c r="AZ257" s="60" t="s">
        <v>1705</v>
      </c>
      <c r="BA257" s="61" t="str">
        <f t="shared" si="57"/>
        <v/>
      </c>
      <c r="BB257" s="58">
        <v>0</v>
      </c>
      <c r="BC257" s="58">
        <v>0</v>
      </c>
      <c r="BD257" s="58"/>
      <c r="BE257" s="58"/>
      <c r="BF257" s="58"/>
      <c r="BG257" s="58"/>
      <c r="BH257" s="58"/>
      <c r="BI257" s="58"/>
      <c r="BJ257" s="58">
        <v>28</v>
      </c>
    </row>
    <row r="258" spans="2:62" outlineLevel="3">
      <c r="B258" s="17">
        <v>24028105</v>
      </c>
      <c r="C258" s="17" t="s">
        <v>264</v>
      </c>
      <c r="D258" s="17" t="s">
        <v>92</v>
      </c>
      <c r="E258" s="22">
        <v>4006</v>
      </c>
      <c r="F258" s="22" t="s">
        <v>155</v>
      </c>
      <c r="G258" s="22">
        <v>40203</v>
      </c>
      <c r="H258" s="22" t="s">
        <v>186</v>
      </c>
      <c r="I258" s="17" t="s">
        <v>265</v>
      </c>
      <c r="J258" s="18" t="s">
        <v>1715</v>
      </c>
      <c r="K258" s="18" t="s">
        <v>1716</v>
      </c>
      <c r="L258" s="18" t="s">
        <v>1706</v>
      </c>
      <c r="M258" s="18" t="s">
        <v>1706</v>
      </c>
      <c r="N258" s="18" t="s">
        <v>1705</v>
      </c>
      <c r="O258" s="19" t="str">
        <f>IF(N258="","",VLOOKUP(N258,Sheet1!$B$3:$C$7,2,0))</f>
        <v>急性期</v>
      </c>
      <c r="P258" s="18" t="s">
        <v>1705</v>
      </c>
      <c r="Q258" s="19" t="str">
        <f>IF(P258="","",VLOOKUP(P258,Sheet1!$B$3:$C$7,2,0))</f>
        <v>急性期</v>
      </c>
      <c r="R258" s="18" t="s">
        <v>96</v>
      </c>
      <c r="S258" s="25" t="str">
        <f t="shared" si="49"/>
        <v/>
      </c>
      <c r="T258" s="26" t="str">
        <f t="shared" si="50"/>
        <v>○</v>
      </c>
      <c r="U258" s="26" t="str">
        <f t="shared" si="51"/>
        <v>○</v>
      </c>
      <c r="V258" s="26" t="str">
        <f t="shared" si="52"/>
        <v/>
      </c>
      <c r="W258" s="26" t="str">
        <f t="shared" si="53"/>
        <v/>
      </c>
      <c r="X258" s="26" t="str">
        <f t="shared" si="54"/>
        <v/>
      </c>
      <c r="Y258" s="27" t="str">
        <f t="shared" si="55"/>
        <v/>
      </c>
      <c r="Z258" s="28" t="s">
        <v>1705</v>
      </c>
      <c r="AA258" s="28" t="s">
        <v>1709</v>
      </c>
      <c r="AB258" s="28" t="s">
        <v>96</v>
      </c>
      <c r="AC258" s="28" t="s">
        <v>96</v>
      </c>
      <c r="AD258" s="28" t="s">
        <v>96</v>
      </c>
      <c r="AE258" s="23" t="str">
        <f t="shared" si="56"/>
        <v>急性期</v>
      </c>
      <c r="AF258" s="34">
        <v>10</v>
      </c>
      <c r="AG258" s="34">
        <v>10</v>
      </c>
      <c r="AH258" s="34">
        <v>0</v>
      </c>
      <c r="AI258" s="34">
        <v>0</v>
      </c>
      <c r="AJ258" s="34">
        <v>0</v>
      </c>
      <c r="AK258" s="34">
        <v>0</v>
      </c>
      <c r="AL258" s="34">
        <v>0</v>
      </c>
      <c r="AM258" s="34">
        <v>0</v>
      </c>
      <c r="AN258" s="34">
        <v>0</v>
      </c>
      <c r="AO258" s="34">
        <v>0</v>
      </c>
      <c r="AP258" s="34">
        <v>0</v>
      </c>
      <c r="AQ258" s="34">
        <v>0</v>
      </c>
      <c r="AR258" s="34">
        <v>0</v>
      </c>
      <c r="AS258" s="35">
        <v>10</v>
      </c>
      <c r="AT258" s="34">
        <v>0</v>
      </c>
      <c r="AU258" s="34">
        <v>0</v>
      </c>
      <c r="AV258" s="34">
        <v>0</v>
      </c>
      <c r="AW258" s="35">
        <v>24</v>
      </c>
      <c r="AX258" s="35">
        <v>0</v>
      </c>
      <c r="AY258" s="36">
        <v>0</v>
      </c>
      <c r="AZ258" s="38" t="s">
        <v>96</v>
      </c>
      <c r="BA258" s="30" t="str">
        <f t="shared" si="57"/>
        <v/>
      </c>
      <c r="BB258" s="35"/>
      <c r="BC258" s="35"/>
      <c r="BD258" s="35">
        <v>0</v>
      </c>
      <c r="BE258" s="35"/>
      <c r="BF258" s="35"/>
      <c r="BG258" s="35">
        <v>0</v>
      </c>
      <c r="BH258" s="35"/>
      <c r="BI258" s="35"/>
      <c r="BJ258" s="35"/>
    </row>
    <row r="259" spans="2:62" outlineLevel="3">
      <c r="B259" s="17">
        <v>24028127</v>
      </c>
      <c r="C259" s="17" t="s">
        <v>300</v>
      </c>
      <c r="D259" s="17" t="s">
        <v>92</v>
      </c>
      <c r="E259" s="22">
        <v>4006</v>
      </c>
      <c r="F259" s="22" t="s">
        <v>155</v>
      </c>
      <c r="G259" s="22">
        <v>40203</v>
      </c>
      <c r="H259" s="22" t="s">
        <v>186</v>
      </c>
      <c r="I259" s="17" t="s">
        <v>301</v>
      </c>
      <c r="J259" s="19" t="s">
        <v>1717</v>
      </c>
      <c r="K259" s="19" t="s">
        <v>1718</v>
      </c>
      <c r="L259" s="19" t="s">
        <v>1706</v>
      </c>
      <c r="M259" s="19" t="s">
        <v>1706</v>
      </c>
      <c r="N259" s="19" t="s">
        <v>1709</v>
      </c>
      <c r="O259" s="19" t="str">
        <f>IF(N259="","",VLOOKUP(N259,Sheet1!$B$3:$C$7,2,0))</f>
        <v>回復期</v>
      </c>
      <c r="P259" s="19" t="s">
        <v>1709</v>
      </c>
      <c r="Q259" s="19" t="str">
        <f>IF(P259="","",VLOOKUP(P259,Sheet1!$B$3:$C$7,2,0))</f>
        <v>回復期</v>
      </c>
      <c r="R259" s="19" t="s">
        <v>96</v>
      </c>
      <c r="S259" s="25" t="str">
        <f t="shared" si="49"/>
        <v>○</v>
      </c>
      <c r="T259" s="26" t="str">
        <f t="shared" si="50"/>
        <v>○</v>
      </c>
      <c r="U259" s="26" t="str">
        <f t="shared" si="51"/>
        <v>○</v>
      </c>
      <c r="V259" s="26" t="str">
        <f t="shared" si="52"/>
        <v>○</v>
      </c>
      <c r="W259" s="26" t="str">
        <f t="shared" si="53"/>
        <v>○</v>
      </c>
      <c r="X259" s="26" t="str">
        <f t="shared" si="54"/>
        <v/>
      </c>
      <c r="Y259" s="27" t="str">
        <f t="shared" si="55"/>
        <v/>
      </c>
      <c r="Z259" s="29" t="s">
        <v>1706</v>
      </c>
      <c r="AA259" s="29" t="s">
        <v>1705</v>
      </c>
      <c r="AB259" s="29" t="s">
        <v>1709</v>
      </c>
      <c r="AC259" s="29" t="s">
        <v>1719</v>
      </c>
      <c r="AD259" s="29" t="s">
        <v>1712</v>
      </c>
      <c r="AE259" s="23" t="str">
        <f t="shared" si="56"/>
        <v>回復期</v>
      </c>
      <c r="AF259" s="34">
        <v>14</v>
      </c>
      <c r="AG259" s="34">
        <v>14</v>
      </c>
      <c r="AH259" s="34">
        <v>0</v>
      </c>
      <c r="AI259" s="34">
        <v>0</v>
      </c>
      <c r="AJ259" s="34">
        <v>5</v>
      </c>
      <c r="AK259" s="34">
        <v>5</v>
      </c>
      <c r="AL259" s="34">
        <v>0</v>
      </c>
      <c r="AM259" s="34">
        <v>5</v>
      </c>
      <c r="AN259" s="34">
        <v>5</v>
      </c>
      <c r="AO259" s="34">
        <v>0</v>
      </c>
      <c r="AP259" s="34">
        <v>0</v>
      </c>
      <c r="AQ259" s="34">
        <v>0</v>
      </c>
      <c r="AR259" s="34">
        <v>0</v>
      </c>
      <c r="AS259" s="35"/>
      <c r="AT259" s="35"/>
      <c r="AU259" s="35"/>
      <c r="AV259" s="34">
        <v>19</v>
      </c>
      <c r="AW259" s="35">
        <v>18</v>
      </c>
      <c r="AX259" s="35"/>
      <c r="AY259" s="36"/>
      <c r="AZ259" s="37" t="s">
        <v>96</v>
      </c>
      <c r="BA259" s="30" t="str">
        <f t="shared" si="57"/>
        <v/>
      </c>
      <c r="BB259" s="35"/>
      <c r="BC259" s="35"/>
      <c r="BD259" s="35">
        <v>0</v>
      </c>
      <c r="BE259" s="35"/>
      <c r="BF259" s="35"/>
      <c r="BG259" s="35">
        <v>0</v>
      </c>
      <c r="BH259" s="35"/>
      <c r="BI259" s="35"/>
      <c r="BJ259" s="35"/>
    </row>
    <row r="260" spans="2:62" outlineLevel="3">
      <c r="B260" s="17">
        <v>24028194</v>
      </c>
      <c r="C260" s="17" t="s">
        <v>381</v>
      </c>
      <c r="D260" s="17" t="s">
        <v>92</v>
      </c>
      <c r="E260" s="22">
        <v>4006</v>
      </c>
      <c r="F260" s="22" t="s">
        <v>155</v>
      </c>
      <c r="G260" s="22">
        <v>40203</v>
      </c>
      <c r="H260" s="22" t="s">
        <v>186</v>
      </c>
      <c r="I260" s="17" t="s">
        <v>382</v>
      </c>
      <c r="J260" s="18" t="s">
        <v>1720</v>
      </c>
      <c r="K260" s="18" t="s">
        <v>1721</v>
      </c>
      <c r="L260" s="18" t="s">
        <v>1706</v>
      </c>
      <c r="M260" s="18" t="s">
        <v>1706</v>
      </c>
      <c r="N260" s="18" t="s">
        <v>1705</v>
      </c>
      <c r="O260" s="19" t="str">
        <f>IF(N260="","",VLOOKUP(N260,Sheet1!$B$3:$C$7,2,0))</f>
        <v>急性期</v>
      </c>
      <c r="P260" s="18" t="s">
        <v>1705</v>
      </c>
      <c r="Q260" s="19" t="str">
        <f>IF(P260="","",VLOOKUP(P260,Sheet1!$B$3:$C$7,2,0))</f>
        <v>急性期</v>
      </c>
      <c r="R260" s="18" t="s">
        <v>1705</v>
      </c>
      <c r="S260" s="25" t="str">
        <f t="shared" si="49"/>
        <v/>
      </c>
      <c r="T260" s="26" t="str">
        <f t="shared" si="50"/>
        <v>○</v>
      </c>
      <c r="U260" s="26" t="str">
        <f t="shared" si="51"/>
        <v/>
      </c>
      <c r="V260" s="26" t="str">
        <f t="shared" si="52"/>
        <v/>
      </c>
      <c r="W260" s="26" t="str">
        <f t="shared" si="53"/>
        <v/>
      </c>
      <c r="X260" s="26" t="str">
        <f t="shared" si="54"/>
        <v/>
      </c>
      <c r="Y260" s="27" t="str">
        <f t="shared" si="55"/>
        <v/>
      </c>
      <c r="Z260" s="28" t="s">
        <v>1705</v>
      </c>
      <c r="AA260" s="28" t="s">
        <v>96</v>
      </c>
      <c r="AB260" s="28" t="s">
        <v>96</v>
      </c>
      <c r="AC260" s="28" t="s">
        <v>96</v>
      </c>
      <c r="AD260" s="28" t="s">
        <v>96</v>
      </c>
      <c r="AE260" s="23" t="str">
        <f t="shared" si="56"/>
        <v>急性期</v>
      </c>
      <c r="AF260" s="34">
        <v>4</v>
      </c>
      <c r="AG260" s="34">
        <v>4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5">
        <v>4</v>
      </c>
      <c r="AT260" s="34">
        <v>0</v>
      </c>
      <c r="AU260" s="34">
        <v>0</v>
      </c>
      <c r="AV260" s="34">
        <v>0</v>
      </c>
      <c r="AW260" s="35">
        <v>118</v>
      </c>
      <c r="AX260" s="35">
        <v>0</v>
      </c>
      <c r="AY260" s="36">
        <v>0</v>
      </c>
      <c r="AZ260" s="38" t="s">
        <v>1705</v>
      </c>
      <c r="BA260" s="30" t="str">
        <f t="shared" si="57"/>
        <v/>
      </c>
      <c r="BB260" s="35">
        <v>18</v>
      </c>
      <c r="BC260" s="35">
        <v>0</v>
      </c>
      <c r="BD260" s="35">
        <v>0</v>
      </c>
      <c r="BE260" s="35">
        <v>0</v>
      </c>
      <c r="BF260" s="35">
        <v>0</v>
      </c>
      <c r="BG260" s="35">
        <v>0</v>
      </c>
      <c r="BH260" s="35">
        <v>0</v>
      </c>
      <c r="BI260" s="35">
        <v>0</v>
      </c>
      <c r="BJ260" s="35">
        <v>0</v>
      </c>
    </row>
    <row r="261" spans="2:62" outlineLevel="3">
      <c r="B261" s="17">
        <v>24028216</v>
      </c>
      <c r="C261" s="17" t="s">
        <v>406</v>
      </c>
      <c r="D261" s="17" t="s">
        <v>92</v>
      </c>
      <c r="E261" s="22">
        <v>4006</v>
      </c>
      <c r="F261" s="22" t="s">
        <v>155</v>
      </c>
      <c r="G261" s="22">
        <v>40203</v>
      </c>
      <c r="H261" s="22" t="s">
        <v>186</v>
      </c>
      <c r="I261" s="17" t="s">
        <v>407</v>
      </c>
      <c r="J261" s="18" t="s">
        <v>1722</v>
      </c>
      <c r="K261" s="18" t="s">
        <v>1723</v>
      </c>
      <c r="L261" s="18" t="s">
        <v>1706</v>
      </c>
      <c r="M261" s="18" t="s">
        <v>1706</v>
      </c>
      <c r="N261" s="18" t="s">
        <v>1705</v>
      </c>
      <c r="O261" s="19" t="str">
        <f>IF(N261="","",VLOOKUP(N261,Sheet1!$B$3:$C$7,2,0))</f>
        <v>急性期</v>
      </c>
      <c r="P261" s="18" t="s">
        <v>1705</v>
      </c>
      <c r="Q261" s="19" t="str">
        <f>IF(P261="","",VLOOKUP(P261,Sheet1!$B$3:$C$7,2,0))</f>
        <v>急性期</v>
      </c>
      <c r="R261" s="18" t="s">
        <v>1705</v>
      </c>
      <c r="S261" s="25" t="str">
        <f t="shared" si="49"/>
        <v/>
      </c>
      <c r="T261" s="26" t="str">
        <f t="shared" si="50"/>
        <v>○</v>
      </c>
      <c r="U261" s="26" t="str">
        <f t="shared" si="51"/>
        <v>○</v>
      </c>
      <c r="V261" s="26" t="str">
        <f t="shared" si="52"/>
        <v/>
      </c>
      <c r="W261" s="26" t="str">
        <f t="shared" si="53"/>
        <v/>
      </c>
      <c r="X261" s="26" t="str">
        <f t="shared" si="54"/>
        <v/>
      </c>
      <c r="Y261" s="27" t="str">
        <f t="shared" si="55"/>
        <v/>
      </c>
      <c r="Z261" s="28" t="s">
        <v>1705</v>
      </c>
      <c r="AA261" s="28" t="s">
        <v>1709</v>
      </c>
      <c r="AB261" s="28" t="s">
        <v>96</v>
      </c>
      <c r="AC261" s="28" t="s">
        <v>96</v>
      </c>
      <c r="AD261" s="28" t="s">
        <v>96</v>
      </c>
      <c r="AE261" s="23" t="str">
        <f t="shared" si="56"/>
        <v>急性期</v>
      </c>
      <c r="AF261" s="34">
        <v>19</v>
      </c>
      <c r="AG261" s="34">
        <v>15</v>
      </c>
      <c r="AH261" s="34">
        <v>4</v>
      </c>
      <c r="AI261" s="34">
        <v>14</v>
      </c>
      <c r="AJ261" s="34">
        <v>0</v>
      </c>
      <c r="AK261" s="34">
        <v>0</v>
      </c>
      <c r="AL261" s="34">
        <v>0</v>
      </c>
      <c r="AM261" s="34">
        <v>0</v>
      </c>
      <c r="AN261" s="34">
        <v>0</v>
      </c>
      <c r="AO261" s="34">
        <v>0</v>
      </c>
      <c r="AP261" s="34">
        <v>0</v>
      </c>
      <c r="AQ261" s="34">
        <v>0</v>
      </c>
      <c r="AR261" s="34">
        <v>0</v>
      </c>
      <c r="AS261" s="35">
        <v>19</v>
      </c>
      <c r="AT261" s="34">
        <v>0</v>
      </c>
      <c r="AU261" s="34">
        <v>0</v>
      </c>
      <c r="AV261" s="34">
        <v>0</v>
      </c>
      <c r="AW261" s="35">
        <v>353</v>
      </c>
      <c r="AX261" s="35">
        <v>0</v>
      </c>
      <c r="AY261" s="36">
        <v>0</v>
      </c>
      <c r="AZ261" s="38" t="s">
        <v>1705</v>
      </c>
      <c r="BA261" s="30" t="str">
        <f t="shared" si="57"/>
        <v/>
      </c>
      <c r="BB261" s="35">
        <v>3</v>
      </c>
      <c r="BC261" s="35">
        <v>1</v>
      </c>
      <c r="BD261" s="35">
        <v>0</v>
      </c>
      <c r="BE261" s="35"/>
      <c r="BF261" s="35"/>
      <c r="BG261" s="35">
        <v>0</v>
      </c>
      <c r="BH261" s="35"/>
      <c r="BI261" s="35"/>
      <c r="BJ261" s="35">
        <v>16</v>
      </c>
    </row>
    <row r="262" spans="2:62" outlineLevel="3">
      <c r="B262" s="17">
        <v>24028221</v>
      </c>
      <c r="C262" s="17" t="s">
        <v>416</v>
      </c>
      <c r="D262" s="17" t="s">
        <v>92</v>
      </c>
      <c r="E262" s="22">
        <v>4006</v>
      </c>
      <c r="F262" s="22" t="s">
        <v>155</v>
      </c>
      <c r="G262" s="22">
        <v>40203</v>
      </c>
      <c r="H262" s="22" t="s">
        <v>186</v>
      </c>
      <c r="I262" s="17" t="s">
        <v>417</v>
      </c>
      <c r="J262" s="18" t="s">
        <v>418</v>
      </c>
      <c r="K262" s="18" t="s">
        <v>419</v>
      </c>
      <c r="L262" s="18" t="s">
        <v>165</v>
      </c>
      <c r="M262" s="18" t="s">
        <v>165</v>
      </c>
      <c r="N262" s="18" t="s">
        <v>143</v>
      </c>
      <c r="O262" s="19" t="str">
        <f>IF(N262="","",VLOOKUP(N262,Sheet1!$B$3:$C$7,2,0))</f>
        <v>回復期</v>
      </c>
      <c r="P262" s="18" t="s">
        <v>143</v>
      </c>
      <c r="Q262" s="19" t="str">
        <f>IF(P262="","",VLOOKUP(P262,Sheet1!$B$3:$C$7,2,0))</f>
        <v>回復期</v>
      </c>
      <c r="R262" s="18" t="s">
        <v>143</v>
      </c>
      <c r="S262" s="25" t="str">
        <f t="shared" si="49"/>
        <v>○</v>
      </c>
      <c r="T262" s="26" t="str">
        <f t="shared" si="50"/>
        <v>○</v>
      </c>
      <c r="U262" s="26" t="str">
        <f t="shared" si="51"/>
        <v/>
      </c>
      <c r="V262" s="26" t="str">
        <f t="shared" si="52"/>
        <v>○</v>
      </c>
      <c r="W262" s="26" t="str">
        <f t="shared" si="53"/>
        <v>○</v>
      </c>
      <c r="X262" s="26" t="str">
        <f t="shared" si="54"/>
        <v/>
      </c>
      <c r="Y262" s="27" t="str">
        <f t="shared" si="55"/>
        <v/>
      </c>
      <c r="Z262" s="28" t="s">
        <v>165</v>
      </c>
      <c r="AA262" s="28" t="s">
        <v>166</v>
      </c>
      <c r="AB262" s="28" t="s">
        <v>184</v>
      </c>
      <c r="AC262" s="28" t="s">
        <v>167</v>
      </c>
      <c r="AD262" s="28" t="s">
        <v>96</v>
      </c>
      <c r="AE262" s="23" t="str">
        <f t="shared" si="56"/>
        <v>回復期</v>
      </c>
      <c r="AF262" s="34">
        <v>16</v>
      </c>
      <c r="AG262" s="34">
        <v>11</v>
      </c>
      <c r="AH262" s="34">
        <v>5</v>
      </c>
      <c r="AI262" s="34">
        <v>0</v>
      </c>
      <c r="AJ262" s="34">
        <v>0</v>
      </c>
      <c r="AK262" s="34">
        <v>0</v>
      </c>
      <c r="AL262" s="34">
        <v>0</v>
      </c>
      <c r="AM262" s="34">
        <v>0</v>
      </c>
      <c r="AN262" s="34">
        <v>0</v>
      </c>
      <c r="AO262" s="34">
        <v>0</v>
      </c>
      <c r="AP262" s="34">
        <v>0</v>
      </c>
      <c r="AQ262" s="34">
        <v>0</v>
      </c>
      <c r="AR262" s="34">
        <v>0</v>
      </c>
      <c r="AS262" s="35">
        <v>16</v>
      </c>
      <c r="AT262" s="34">
        <v>0</v>
      </c>
      <c r="AU262" s="34">
        <v>0</v>
      </c>
      <c r="AV262" s="34">
        <v>0</v>
      </c>
      <c r="AW262" s="35">
        <v>150</v>
      </c>
      <c r="AX262" s="35">
        <v>10</v>
      </c>
      <c r="AY262" s="36">
        <v>20</v>
      </c>
      <c r="AZ262" s="38" t="s">
        <v>165</v>
      </c>
      <c r="BA262" s="30" t="str">
        <f t="shared" si="57"/>
        <v>○</v>
      </c>
      <c r="BB262" s="35">
        <v>0</v>
      </c>
      <c r="BC262" s="35">
        <v>0</v>
      </c>
      <c r="BD262" s="35">
        <v>0</v>
      </c>
      <c r="BE262" s="35">
        <v>0</v>
      </c>
      <c r="BF262" s="35">
        <v>0</v>
      </c>
      <c r="BG262" s="35">
        <v>0</v>
      </c>
      <c r="BH262" s="35">
        <v>0</v>
      </c>
      <c r="BI262" s="35">
        <v>0</v>
      </c>
      <c r="BJ262" s="35">
        <v>0</v>
      </c>
    </row>
    <row r="263" spans="2:62" outlineLevel="3">
      <c r="B263" s="17">
        <v>24028242</v>
      </c>
      <c r="C263" s="17" t="s">
        <v>444</v>
      </c>
      <c r="D263" s="17" t="s">
        <v>92</v>
      </c>
      <c r="E263" s="22">
        <v>4006</v>
      </c>
      <c r="F263" s="22" t="s">
        <v>155</v>
      </c>
      <c r="G263" s="22">
        <v>40203</v>
      </c>
      <c r="H263" s="22" t="s">
        <v>186</v>
      </c>
      <c r="I263" s="17" t="s">
        <v>445</v>
      </c>
      <c r="J263" s="18" t="s">
        <v>1724</v>
      </c>
      <c r="K263" s="18" t="s">
        <v>1725</v>
      </c>
      <c r="L263" s="18" t="s">
        <v>1706</v>
      </c>
      <c r="M263" s="18" t="s">
        <v>1705</v>
      </c>
      <c r="N263" s="18" t="s">
        <v>1705</v>
      </c>
      <c r="O263" s="19" t="str">
        <f>IF(N263="","",VLOOKUP(N263,Sheet1!$B$3:$C$7,2,0))</f>
        <v>急性期</v>
      </c>
      <c r="P263" s="18" t="s">
        <v>1705</v>
      </c>
      <c r="Q263" s="19" t="str">
        <f>IF(P263="","",VLOOKUP(P263,Sheet1!$B$3:$C$7,2,0))</f>
        <v>急性期</v>
      </c>
      <c r="R263" s="18" t="s">
        <v>1705</v>
      </c>
      <c r="S263" s="25" t="str">
        <f t="shared" si="49"/>
        <v/>
      </c>
      <c r="T263" s="26" t="str">
        <f t="shared" si="50"/>
        <v>○</v>
      </c>
      <c r="U263" s="26" t="str">
        <f t="shared" si="51"/>
        <v/>
      </c>
      <c r="V263" s="26" t="str">
        <f t="shared" si="52"/>
        <v/>
      </c>
      <c r="W263" s="26" t="str">
        <f t="shared" si="53"/>
        <v/>
      </c>
      <c r="X263" s="26" t="str">
        <f t="shared" si="54"/>
        <v/>
      </c>
      <c r="Y263" s="27" t="str">
        <f t="shared" si="55"/>
        <v/>
      </c>
      <c r="Z263" s="28" t="s">
        <v>1705</v>
      </c>
      <c r="AA263" s="28" t="s">
        <v>96</v>
      </c>
      <c r="AB263" s="28" t="s">
        <v>96</v>
      </c>
      <c r="AC263" s="28" t="s">
        <v>96</v>
      </c>
      <c r="AD263" s="28" t="s">
        <v>96</v>
      </c>
      <c r="AE263" s="23" t="str">
        <f t="shared" si="56"/>
        <v>急性期</v>
      </c>
      <c r="AF263" s="34">
        <v>2</v>
      </c>
      <c r="AG263" s="34">
        <v>0</v>
      </c>
      <c r="AH263" s="34">
        <v>2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5">
        <v>2</v>
      </c>
      <c r="AT263" s="35">
        <v>0</v>
      </c>
      <c r="AU263" s="35">
        <v>0</v>
      </c>
      <c r="AV263" s="34">
        <v>0</v>
      </c>
      <c r="AW263" s="35">
        <v>0</v>
      </c>
      <c r="AX263" s="35">
        <v>0</v>
      </c>
      <c r="AY263" s="36">
        <v>0</v>
      </c>
      <c r="AZ263" s="38" t="s">
        <v>1705</v>
      </c>
      <c r="BA263" s="30" t="str">
        <f t="shared" si="57"/>
        <v/>
      </c>
      <c r="BB263" s="35">
        <v>0</v>
      </c>
      <c r="BC263" s="35">
        <v>0</v>
      </c>
      <c r="BD263" s="35">
        <v>0</v>
      </c>
      <c r="BE263" s="35">
        <v>0</v>
      </c>
      <c r="BF263" s="35">
        <v>0</v>
      </c>
      <c r="BG263" s="35">
        <v>0</v>
      </c>
      <c r="BH263" s="35">
        <v>0</v>
      </c>
      <c r="BI263" s="35">
        <v>0</v>
      </c>
      <c r="BJ263" s="35">
        <v>0</v>
      </c>
    </row>
    <row r="264" spans="2:62" outlineLevel="3">
      <c r="B264" s="17">
        <v>24028302</v>
      </c>
      <c r="C264" s="17" t="s">
        <v>505</v>
      </c>
      <c r="D264" s="17" t="s">
        <v>92</v>
      </c>
      <c r="E264" s="22">
        <v>4006</v>
      </c>
      <c r="F264" s="22" t="s">
        <v>155</v>
      </c>
      <c r="G264" s="22">
        <v>40203</v>
      </c>
      <c r="H264" s="22" t="s">
        <v>186</v>
      </c>
      <c r="I264" s="17" t="s">
        <v>506</v>
      </c>
      <c r="J264" s="18" t="s">
        <v>505</v>
      </c>
      <c r="K264" s="18" t="s">
        <v>507</v>
      </c>
      <c r="L264" s="18" t="s">
        <v>165</v>
      </c>
      <c r="M264" s="18" t="s">
        <v>165</v>
      </c>
      <c r="N264" s="18" t="s">
        <v>166</v>
      </c>
      <c r="O264" s="19" t="str">
        <f>IF(N264="","",VLOOKUP(N264,Sheet1!$B$3:$C$7,2,0))</f>
        <v>急性期</v>
      </c>
      <c r="P264" s="18" t="s">
        <v>166</v>
      </c>
      <c r="Q264" s="19" t="str">
        <f>IF(P264="","",VLOOKUP(P264,Sheet1!$B$3:$C$7,2,0))</f>
        <v>急性期</v>
      </c>
      <c r="R264" s="18" t="s">
        <v>96</v>
      </c>
      <c r="S264" s="25" t="str">
        <f t="shared" si="49"/>
        <v/>
      </c>
      <c r="T264" s="26" t="str">
        <f t="shared" si="50"/>
        <v/>
      </c>
      <c r="U264" s="26" t="str">
        <f t="shared" si="51"/>
        <v>○</v>
      </c>
      <c r="V264" s="26" t="str">
        <f t="shared" si="52"/>
        <v/>
      </c>
      <c r="W264" s="26" t="str">
        <f t="shared" si="53"/>
        <v/>
      </c>
      <c r="X264" s="26" t="str">
        <f t="shared" si="54"/>
        <v/>
      </c>
      <c r="Y264" s="27" t="str">
        <f t="shared" si="55"/>
        <v/>
      </c>
      <c r="Z264" s="28" t="s">
        <v>143</v>
      </c>
      <c r="AA264" s="28" t="s">
        <v>96</v>
      </c>
      <c r="AB264" s="28" t="s">
        <v>96</v>
      </c>
      <c r="AC264" s="28" t="s">
        <v>96</v>
      </c>
      <c r="AD264" s="28" t="s">
        <v>96</v>
      </c>
      <c r="AE264" s="23" t="str">
        <f t="shared" si="56"/>
        <v>急性期</v>
      </c>
      <c r="AF264" s="34">
        <v>10</v>
      </c>
      <c r="AG264" s="34">
        <v>10</v>
      </c>
      <c r="AH264" s="34">
        <v>0</v>
      </c>
      <c r="AI264" s="34">
        <v>8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5"/>
      <c r="AT264" s="35"/>
      <c r="AU264" s="35"/>
      <c r="AV264" s="34">
        <v>10</v>
      </c>
      <c r="AW264" s="35">
        <v>255</v>
      </c>
      <c r="AX264" s="35">
        <v>255</v>
      </c>
      <c r="AY264" s="36"/>
      <c r="AZ264" s="38" t="s">
        <v>96</v>
      </c>
      <c r="BA264" s="30" t="str">
        <f t="shared" si="57"/>
        <v/>
      </c>
      <c r="BB264" s="35"/>
      <c r="BC264" s="35"/>
      <c r="BD264" s="35">
        <v>0</v>
      </c>
      <c r="BE264" s="35"/>
      <c r="BF264" s="35"/>
      <c r="BG264" s="35">
        <v>0</v>
      </c>
      <c r="BH264" s="35"/>
      <c r="BI264" s="35"/>
      <c r="BJ264" s="35"/>
    </row>
    <row r="265" spans="2:62" outlineLevel="3">
      <c r="B265" s="17">
        <v>24028330</v>
      </c>
      <c r="C265" s="17" t="s">
        <v>535</v>
      </c>
      <c r="D265" s="17" t="s">
        <v>92</v>
      </c>
      <c r="E265" s="22">
        <v>4006</v>
      </c>
      <c r="F265" s="22" t="s">
        <v>155</v>
      </c>
      <c r="G265" s="22">
        <v>40203</v>
      </c>
      <c r="H265" s="22" t="s">
        <v>186</v>
      </c>
      <c r="I265" s="17" t="s">
        <v>536</v>
      </c>
      <c r="J265" s="18" t="s">
        <v>1726</v>
      </c>
      <c r="K265" s="18" t="s">
        <v>1727</v>
      </c>
      <c r="L265" s="18" t="s">
        <v>1706</v>
      </c>
      <c r="M265" s="18" t="s">
        <v>1706</v>
      </c>
      <c r="N265" s="18" t="s">
        <v>1719</v>
      </c>
      <c r="O265" s="19" t="str">
        <f>IF(N265="","",VLOOKUP(N265,Sheet1!$B$3:$C$7,2,0))</f>
        <v>慢性期</v>
      </c>
      <c r="P265" s="18" t="s">
        <v>1719</v>
      </c>
      <c r="Q265" s="19" t="str">
        <f>IF(P265="","",VLOOKUP(P265,Sheet1!$B$3:$C$7,2,0))</f>
        <v>慢性期</v>
      </c>
      <c r="R265" s="18" t="s">
        <v>1719</v>
      </c>
      <c r="S265" s="25" t="str">
        <f t="shared" si="49"/>
        <v>○</v>
      </c>
      <c r="T265" s="26" t="str">
        <f t="shared" si="50"/>
        <v>○</v>
      </c>
      <c r="U265" s="26" t="str">
        <f t="shared" si="51"/>
        <v/>
      </c>
      <c r="V265" s="26" t="str">
        <f t="shared" si="52"/>
        <v/>
      </c>
      <c r="W265" s="26" t="str">
        <f t="shared" si="53"/>
        <v>○</v>
      </c>
      <c r="X265" s="26" t="str">
        <f t="shared" si="54"/>
        <v/>
      </c>
      <c r="Y265" s="27" t="str">
        <f t="shared" si="55"/>
        <v/>
      </c>
      <c r="Z265" s="28" t="s">
        <v>1706</v>
      </c>
      <c r="AA265" s="28" t="s">
        <v>1705</v>
      </c>
      <c r="AB265" s="28" t="s">
        <v>1712</v>
      </c>
      <c r="AC265" s="28" t="s">
        <v>96</v>
      </c>
      <c r="AD265" s="28" t="s">
        <v>96</v>
      </c>
      <c r="AE265" s="23" t="str">
        <f t="shared" si="56"/>
        <v>慢性期</v>
      </c>
      <c r="AF265" s="34">
        <v>19</v>
      </c>
      <c r="AG265" s="34">
        <v>19</v>
      </c>
      <c r="AH265" s="34">
        <v>0</v>
      </c>
      <c r="AI265" s="34">
        <v>0</v>
      </c>
      <c r="AJ265" s="34">
        <v>0</v>
      </c>
      <c r="AK265" s="34">
        <v>0</v>
      </c>
      <c r="AL265" s="34">
        <v>0</v>
      </c>
      <c r="AM265" s="34">
        <v>0</v>
      </c>
      <c r="AN265" s="34">
        <v>0</v>
      </c>
      <c r="AO265" s="34">
        <v>0</v>
      </c>
      <c r="AP265" s="34">
        <v>0</v>
      </c>
      <c r="AQ265" s="34">
        <v>0</v>
      </c>
      <c r="AR265" s="34">
        <v>0</v>
      </c>
      <c r="AS265" s="35">
        <v>19</v>
      </c>
      <c r="AT265" s="34">
        <v>0</v>
      </c>
      <c r="AU265" s="34">
        <v>0</v>
      </c>
      <c r="AV265" s="34">
        <v>0</v>
      </c>
      <c r="AW265" s="35">
        <v>37</v>
      </c>
      <c r="AX265" s="35">
        <v>16</v>
      </c>
      <c r="AY265" s="36">
        <v>10.8</v>
      </c>
      <c r="AZ265" s="38" t="s">
        <v>1705</v>
      </c>
      <c r="BA265" s="30" t="str">
        <f t="shared" si="57"/>
        <v/>
      </c>
      <c r="BB265" s="35">
        <v>0</v>
      </c>
      <c r="BC265" s="35">
        <v>0</v>
      </c>
      <c r="BD265" s="35">
        <v>0</v>
      </c>
      <c r="BE265" s="35">
        <v>0</v>
      </c>
      <c r="BF265" s="35">
        <v>0</v>
      </c>
      <c r="BG265" s="35">
        <v>0</v>
      </c>
      <c r="BH265" s="35">
        <v>0</v>
      </c>
      <c r="BI265" s="35">
        <v>0</v>
      </c>
      <c r="BJ265" s="35">
        <v>0</v>
      </c>
    </row>
    <row r="266" spans="2:62" outlineLevel="3">
      <c r="B266" s="17">
        <v>24028343</v>
      </c>
      <c r="C266" s="17" t="s">
        <v>546</v>
      </c>
      <c r="D266" s="17" t="s">
        <v>92</v>
      </c>
      <c r="E266" s="22">
        <v>4006</v>
      </c>
      <c r="F266" s="49" t="s">
        <v>155</v>
      </c>
      <c r="G266" s="49">
        <v>40203</v>
      </c>
      <c r="H266" s="49" t="s">
        <v>186</v>
      </c>
      <c r="I266" s="48" t="s">
        <v>547</v>
      </c>
      <c r="J266" s="50" t="s">
        <v>96</v>
      </c>
      <c r="K266" s="50" t="s">
        <v>96</v>
      </c>
      <c r="L266" s="50" t="s">
        <v>96</v>
      </c>
      <c r="M266" s="50" t="s">
        <v>96</v>
      </c>
      <c r="N266" s="50" t="s">
        <v>96</v>
      </c>
      <c r="O266" s="51" t="str">
        <f>IF(N266="","",VLOOKUP(N266,Sheet1!$B$3:$C$7,2,0))</f>
        <v/>
      </c>
      <c r="P266" s="50" t="s">
        <v>96</v>
      </c>
      <c r="Q266" s="51" t="str">
        <f>IF(P266="","",VLOOKUP(P266,Sheet1!$B$3:$C$7,2,0))</f>
        <v/>
      </c>
      <c r="R266" s="50" t="s">
        <v>96</v>
      </c>
      <c r="S266" s="52" t="str">
        <f t="shared" si="49"/>
        <v/>
      </c>
      <c r="T266" s="53" t="str">
        <f t="shared" si="50"/>
        <v/>
      </c>
      <c r="U266" s="53" t="str">
        <f t="shared" si="51"/>
        <v/>
      </c>
      <c r="V266" s="53" t="str">
        <f t="shared" si="52"/>
        <v/>
      </c>
      <c r="W266" s="53" t="str">
        <f t="shared" si="53"/>
        <v/>
      </c>
      <c r="X266" s="53" t="str">
        <f t="shared" si="54"/>
        <v/>
      </c>
      <c r="Y266" s="54" t="str">
        <f t="shared" si="55"/>
        <v/>
      </c>
      <c r="Z266" s="55" t="s">
        <v>96</v>
      </c>
      <c r="AA266" s="55" t="s">
        <v>96</v>
      </c>
      <c r="AB266" s="55" t="s">
        <v>96</v>
      </c>
      <c r="AC266" s="55" t="s">
        <v>96</v>
      </c>
      <c r="AD266" s="55" t="s">
        <v>96</v>
      </c>
      <c r="AE266" s="56" t="str">
        <f t="shared" si="56"/>
        <v>無回答</v>
      </c>
      <c r="AF266" s="57"/>
      <c r="AG266" s="57">
        <v>0</v>
      </c>
      <c r="AH266" s="57"/>
      <c r="AI266" s="57"/>
      <c r="AJ266" s="57"/>
      <c r="AK266" s="57">
        <v>0</v>
      </c>
      <c r="AL266" s="57"/>
      <c r="AM266" s="57"/>
      <c r="AN266" s="57">
        <v>0</v>
      </c>
      <c r="AO266" s="57"/>
      <c r="AP266" s="57">
        <v>0</v>
      </c>
      <c r="AQ266" s="57">
        <v>0</v>
      </c>
      <c r="AR266" s="57">
        <v>0</v>
      </c>
      <c r="AS266" s="58"/>
      <c r="AT266" s="58"/>
      <c r="AU266" s="58"/>
      <c r="AV266" s="57">
        <v>0</v>
      </c>
      <c r="AW266" s="58"/>
      <c r="AX266" s="58"/>
      <c r="AY266" s="59"/>
      <c r="AZ266" s="60" t="s">
        <v>96</v>
      </c>
      <c r="BA266" s="61" t="str">
        <f t="shared" si="57"/>
        <v/>
      </c>
      <c r="BB266" s="58"/>
      <c r="BC266" s="58"/>
      <c r="BD266" s="58">
        <v>0</v>
      </c>
      <c r="BE266" s="58"/>
      <c r="BF266" s="58"/>
      <c r="BG266" s="58">
        <v>0</v>
      </c>
      <c r="BH266" s="58"/>
      <c r="BI266" s="58"/>
      <c r="BJ266" s="58"/>
    </row>
    <row r="267" spans="2:62" outlineLevel="3">
      <c r="B267" s="17">
        <v>24028349</v>
      </c>
      <c r="C267" s="17" t="s">
        <v>559</v>
      </c>
      <c r="D267" s="17" t="s">
        <v>92</v>
      </c>
      <c r="E267" s="22">
        <v>4006</v>
      </c>
      <c r="F267" s="22" t="s">
        <v>155</v>
      </c>
      <c r="G267" s="22">
        <v>40203</v>
      </c>
      <c r="H267" s="22" t="s">
        <v>186</v>
      </c>
      <c r="I267" s="17" t="s">
        <v>111</v>
      </c>
      <c r="J267" s="18" t="s">
        <v>1728</v>
      </c>
      <c r="K267" s="18" t="s">
        <v>1729</v>
      </c>
      <c r="L267" s="18" t="s">
        <v>1706</v>
      </c>
      <c r="M267" s="18" t="s">
        <v>1705</v>
      </c>
      <c r="N267" s="18" t="s">
        <v>1709</v>
      </c>
      <c r="O267" s="19" t="str">
        <f>IF(N267="","",VLOOKUP(N267,Sheet1!$B$3:$C$7,2,0))</f>
        <v>回復期</v>
      </c>
      <c r="P267" s="18" t="s">
        <v>1709</v>
      </c>
      <c r="Q267" s="19" t="str">
        <f>IF(P267="","",VLOOKUP(P267,Sheet1!$B$3:$C$7,2,0))</f>
        <v>回復期</v>
      </c>
      <c r="R267" s="18" t="s">
        <v>96</v>
      </c>
      <c r="S267" s="25" t="str">
        <f t="shared" si="49"/>
        <v>○</v>
      </c>
      <c r="T267" s="26" t="str">
        <f t="shared" si="50"/>
        <v/>
      </c>
      <c r="U267" s="26" t="str">
        <f t="shared" si="51"/>
        <v/>
      </c>
      <c r="V267" s="26" t="str">
        <f t="shared" si="52"/>
        <v>○</v>
      </c>
      <c r="W267" s="26" t="str">
        <f t="shared" si="53"/>
        <v/>
      </c>
      <c r="X267" s="26" t="str">
        <f t="shared" si="54"/>
        <v/>
      </c>
      <c r="Y267" s="27" t="str">
        <f t="shared" si="55"/>
        <v/>
      </c>
      <c r="Z267" s="28" t="s">
        <v>1706</v>
      </c>
      <c r="AA267" s="28" t="s">
        <v>1719</v>
      </c>
      <c r="AB267" s="28" t="s">
        <v>96</v>
      </c>
      <c r="AC267" s="28" t="s">
        <v>96</v>
      </c>
      <c r="AD267" s="28" t="s">
        <v>96</v>
      </c>
      <c r="AE267" s="23" t="str">
        <f t="shared" si="56"/>
        <v>回復期</v>
      </c>
      <c r="AF267" s="34">
        <v>12</v>
      </c>
      <c r="AG267" s="34">
        <v>0</v>
      </c>
      <c r="AH267" s="34">
        <v>12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5">
        <v>12</v>
      </c>
      <c r="AT267" s="35">
        <v>0</v>
      </c>
      <c r="AU267" s="35">
        <v>0</v>
      </c>
      <c r="AV267" s="34">
        <v>0</v>
      </c>
      <c r="AW267" s="35">
        <v>0</v>
      </c>
      <c r="AX267" s="35">
        <v>0</v>
      </c>
      <c r="AY267" s="36">
        <v>0</v>
      </c>
      <c r="AZ267" s="38" t="s">
        <v>1705</v>
      </c>
      <c r="BA267" s="30" t="str">
        <f t="shared" si="57"/>
        <v/>
      </c>
      <c r="BB267" s="35">
        <v>0</v>
      </c>
      <c r="BC267" s="35">
        <v>0</v>
      </c>
      <c r="BD267" s="35">
        <v>0</v>
      </c>
      <c r="BE267" s="35">
        <v>0</v>
      </c>
      <c r="BF267" s="35">
        <v>0</v>
      </c>
      <c r="BG267" s="35">
        <v>0</v>
      </c>
      <c r="BH267" s="35">
        <v>0</v>
      </c>
      <c r="BI267" s="35">
        <v>0</v>
      </c>
      <c r="BJ267" s="35">
        <v>0</v>
      </c>
    </row>
    <row r="268" spans="2:62" outlineLevel="3">
      <c r="B268" s="17">
        <v>24028362</v>
      </c>
      <c r="C268" s="17" t="s">
        <v>573</v>
      </c>
      <c r="D268" s="17" t="s">
        <v>92</v>
      </c>
      <c r="E268" s="22">
        <v>4006</v>
      </c>
      <c r="F268" s="49" t="s">
        <v>155</v>
      </c>
      <c r="G268" s="49">
        <v>40203</v>
      </c>
      <c r="H268" s="49" t="s">
        <v>186</v>
      </c>
      <c r="I268" s="48" t="s">
        <v>574</v>
      </c>
      <c r="J268" s="50" t="s">
        <v>1730</v>
      </c>
      <c r="K268" s="50" t="s">
        <v>1731</v>
      </c>
      <c r="L268" s="50" t="s">
        <v>1706</v>
      </c>
      <c r="M268" s="50" t="s">
        <v>1706</v>
      </c>
      <c r="N268" s="50" t="s">
        <v>1719</v>
      </c>
      <c r="O268" s="51" t="str">
        <f>IF(N268="","",VLOOKUP(N268,Sheet1!$B$3:$C$7,2,0))</f>
        <v>慢性期</v>
      </c>
      <c r="P268" s="50" t="s">
        <v>1719</v>
      </c>
      <c r="Q268" s="51" t="str">
        <f>IF(P268="","",VLOOKUP(P268,Sheet1!$B$3:$C$7,2,0))</f>
        <v>慢性期</v>
      </c>
      <c r="R268" s="50" t="s">
        <v>96</v>
      </c>
      <c r="S268" s="52" t="str">
        <f t="shared" si="49"/>
        <v>○</v>
      </c>
      <c r="T268" s="53" t="str">
        <f t="shared" si="50"/>
        <v/>
      </c>
      <c r="U268" s="53" t="str">
        <f t="shared" si="51"/>
        <v>○</v>
      </c>
      <c r="V268" s="53" t="str">
        <f t="shared" si="52"/>
        <v/>
      </c>
      <c r="W268" s="53" t="str">
        <f t="shared" si="53"/>
        <v>○</v>
      </c>
      <c r="X268" s="53" t="str">
        <f t="shared" si="54"/>
        <v/>
      </c>
      <c r="Y268" s="54" t="str">
        <f t="shared" si="55"/>
        <v/>
      </c>
      <c r="Z268" s="55" t="s">
        <v>1706</v>
      </c>
      <c r="AA268" s="55" t="s">
        <v>1709</v>
      </c>
      <c r="AB268" s="55" t="s">
        <v>1712</v>
      </c>
      <c r="AC268" s="55" t="s">
        <v>96</v>
      </c>
      <c r="AD268" s="55" t="s">
        <v>96</v>
      </c>
      <c r="AE268" s="56" t="str">
        <f t="shared" si="56"/>
        <v>慢性期</v>
      </c>
      <c r="AF268" s="57">
        <v>10</v>
      </c>
      <c r="AG268" s="57">
        <v>10</v>
      </c>
      <c r="AH268" s="57"/>
      <c r="AI268" s="57">
        <v>0</v>
      </c>
      <c r="AJ268" s="57">
        <v>9</v>
      </c>
      <c r="AK268" s="57">
        <v>9</v>
      </c>
      <c r="AL268" s="57"/>
      <c r="AM268" s="57">
        <v>9</v>
      </c>
      <c r="AN268" s="57">
        <v>9</v>
      </c>
      <c r="AO268" s="57"/>
      <c r="AP268" s="57">
        <v>0</v>
      </c>
      <c r="AQ268" s="57">
        <v>0</v>
      </c>
      <c r="AR268" s="57">
        <v>0</v>
      </c>
      <c r="AS268" s="58">
        <v>10</v>
      </c>
      <c r="AT268" s="58">
        <v>9</v>
      </c>
      <c r="AU268" s="58">
        <v>0</v>
      </c>
      <c r="AV268" s="57">
        <v>0</v>
      </c>
      <c r="AW268" s="58">
        <v>67</v>
      </c>
      <c r="AX268" s="58">
        <v>47</v>
      </c>
      <c r="AY268" s="59">
        <v>43</v>
      </c>
      <c r="AZ268" s="60" t="s">
        <v>1705</v>
      </c>
      <c r="BA268" s="61" t="str">
        <f t="shared" si="57"/>
        <v/>
      </c>
      <c r="BB268" s="58">
        <v>0</v>
      </c>
      <c r="BC268" s="58">
        <v>0</v>
      </c>
      <c r="BD268" s="58">
        <v>0</v>
      </c>
      <c r="BE268" s="58">
        <v>0</v>
      </c>
      <c r="BF268" s="58">
        <v>0</v>
      </c>
      <c r="BG268" s="58">
        <v>0</v>
      </c>
      <c r="BH268" s="58">
        <v>0</v>
      </c>
      <c r="BI268" s="58">
        <v>0</v>
      </c>
      <c r="BJ268" s="58">
        <v>0</v>
      </c>
    </row>
    <row r="269" spans="2:62" outlineLevel="3">
      <c r="B269" s="17">
        <v>24028370</v>
      </c>
      <c r="C269" s="17" t="s">
        <v>579</v>
      </c>
      <c r="D269" s="17" t="s">
        <v>92</v>
      </c>
      <c r="E269" s="22">
        <v>4006</v>
      </c>
      <c r="F269" s="22" t="s">
        <v>155</v>
      </c>
      <c r="G269" s="22">
        <v>40203</v>
      </c>
      <c r="H269" s="22" t="s">
        <v>186</v>
      </c>
      <c r="I269" s="17" t="s">
        <v>580</v>
      </c>
      <c r="J269" s="19" t="s">
        <v>1732</v>
      </c>
      <c r="K269" s="19" t="s">
        <v>1733</v>
      </c>
      <c r="L269" s="19" t="s">
        <v>1706</v>
      </c>
      <c r="M269" s="19" t="s">
        <v>1706</v>
      </c>
      <c r="N269" s="19" t="s">
        <v>1705</v>
      </c>
      <c r="O269" s="19" t="str">
        <f>IF(N269="","",VLOOKUP(N269,Sheet1!$B$3:$C$7,2,0))</f>
        <v>急性期</v>
      </c>
      <c r="P269" s="19" t="s">
        <v>1705</v>
      </c>
      <c r="Q269" s="19" t="str">
        <f>IF(P269="","",VLOOKUP(P269,Sheet1!$B$3:$C$7,2,0))</f>
        <v>急性期</v>
      </c>
      <c r="R269" s="19" t="s">
        <v>1705</v>
      </c>
      <c r="S269" s="25" t="str">
        <f t="shared" si="49"/>
        <v/>
      </c>
      <c r="T269" s="26" t="str">
        <f t="shared" si="50"/>
        <v>○</v>
      </c>
      <c r="U269" s="26" t="str">
        <f t="shared" si="51"/>
        <v>○</v>
      </c>
      <c r="V269" s="26" t="str">
        <f t="shared" si="52"/>
        <v/>
      </c>
      <c r="W269" s="26" t="str">
        <f t="shared" si="53"/>
        <v/>
      </c>
      <c r="X269" s="26" t="str">
        <f t="shared" si="54"/>
        <v/>
      </c>
      <c r="Y269" s="27" t="str">
        <f t="shared" si="55"/>
        <v/>
      </c>
      <c r="Z269" s="29" t="s">
        <v>1705</v>
      </c>
      <c r="AA269" s="29" t="s">
        <v>1709</v>
      </c>
      <c r="AB269" s="29" t="s">
        <v>96</v>
      </c>
      <c r="AC269" s="29" t="s">
        <v>96</v>
      </c>
      <c r="AD269" s="29" t="s">
        <v>96</v>
      </c>
      <c r="AE269" s="23" t="str">
        <f t="shared" si="56"/>
        <v>急性期</v>
      </c>
      <c r="AF269" s="34">
        <v>11</v>
      </c>
      <c r="AG269" s="34">
        <v>11</v>
      </c>
      <c r="AH269" s="34">
        <v>0</v>
      </c>
      <c r="AI269" s="34">
        <v>11</v>
      </c>
      <c r="AJ269" s="34">
        <v>0</v>
      </c>
      <c r="AK269" s="34">
        <v>0</v>
      </c>
      <c r="AL269" s="34">
        <v>0</v>
      </c>
      <c r="AM269" s="34">
        <v>0</v>
      </c>
      <c r="AN269" s="34">
        <v>0</v>
      </c>
      <c r="AO269" s="34">
        <v>0</v>
      </c>
      <c r="AP269" s="34">
        <v>0</v>
      </c>
      <c r="AQ269" s="34">
        <v>0</v>
      </c>
      <c r="AR269" s="34">
        <v>0</v>
      </c>
      <c r="AS269" s="35">
        <v>11</v>
      </c>
      <c r="AT269" s="35">
        <v>0</v>
      </c>
      <c r="AU269" s="35">
        <v>0</v>
      </c>
      <c r="AV269" s="34">
        <v>0</v>
      </c>
      <c r="AW269" s="35">
        <v>270</v>
      </c>
      <c r="AX269" s="35">
        <v>270</v>
      </c>
      <c r="AY269" s="36">
        <v>0</v>
      </c>
      <c r="AZ269" s="37" t="s">
        <v>1705</v>
      </c>
      <c r="BA269" s="30" t="str">
        <f t="shared" si="57"/>
        <v/>
      </c>
      <c r="BB269" s="35">
        <v>0</v>
      </c>
      <c r="BC269" s="35">
        <v>0</v>
      </c>
      <c r="BD269" s="35">
        <v>0</v>
      </c>
      <c r="BE269" s="35">
        <v>0</v>
      </c>
      <c r="BF269" s="35">
        <v>0</v>
      </c>
      <c r="BG269" s="35">
        <v>0</v>
      </c>
      <c r="BH269" s="35">
        <v>0</v>
      </c>
      <c r="BI269" s="35">
        <v>0</v>
      </c>
      <c r="BJ269" s="35">
        <v>11</v>
      </c>
    </row>
    <row r="270" spans="2:62" outlineLevel="3">
      <c r="B270" s="17">
        <v>24028402</v>
      </c>
      <c r="C270" s="17" t="s">
        <v>611</v>
      </c>
      <c r="D270" s="17" t="s">
        <v>92</v>
      </c>
      <c r="E270" s="22">
        <v>4006</v>
      </c>
      <c r="F270" s="22" t="s">
        <v>155</v>
      </c>
      <c r="G270" s="22">
        <v>40203</v>
      </c>
      <c r="H270" s="22" t="s">
        <v>186</v>
      </c>
      <c r="I270" s="17" t="s">
        <v>612</v>
      </c>
      <c r="J270" s="19" t="s">
        <v>1734</v>
      </c>
      <c r="K270" s="19" t="s">
        <v>1735</v>
      </c>
      <c r="L270" s="19" t="s">
        <v>1706</v>
      </c>
      <c r="M270" s="19" t="s">
        <v>1706</v>
      </c>
      <c r="N270" s="19" t="s">
        <v>1709</v>
      </c>
      <c r="O270" s="19" t="str">
        <f>IF(N270="","",VLOOKUP(N270,Sheet1!$B$3:$C$7,2,0))</f>
        <v>回復期</v>
      </c>
      <c r="P270" s="19" t="s">
        <v>1709</v>
      </c>
      <c r="Q270" s="19" t="str">
        <f>IF(P270="","",VLOOKUP(P270,Sheet1!$B$3:$C$7,2,0))</f>
        <v>回復期</v>
      </c>
      <c r="R270" s="19" t="s">
        <v>96</v>
      </c>
      <c r="S270" s="25" t="str">
        <f t="shared" si="49"/>
        <v/>
      </c>
      <c r="T270" s="26" t="str">
        <f t="shared" si="50"/>
        <v/>
      </c>
      <c r="U270" s="26" t="str">
        <f t="shared" si="51"/>
        <v/>
      </c>
      <c r="V270" s="26" t="str">
        <f t="shared" si="52"/>
        <v/>
      </c>
      <c r="W270" s="26" t="str">
        <f t="shared" si="53"/>
        <v/>
      </c>
      <c r="X270" s="26" t="str">
        <f t="shared" si="54"/>
        <v>○</v>
      </c>
      <c r="Y270" s="27" t="str">
        <f t="shared" si="55"/>
        <v/>
      </c>
      <c r="Z270" s="29" t="s">
        <v>1736</v>
      </c>
      <c r="AA270" s="29" t="s">
        <v>96</v>
      </c>
      <c r="AB270" s="29" t="s">
        <v>96</v>
      </c>
      <c r="AC270" s="29" t="s">
        <v>96</v>
      </c>
      <c r="AD270" s="29" t="s">
        <v>96</v>
      </c>
      <c r="AE270" s="23" t="str">
        <f t="shared" si="56"/>
        <v>回復期</v>
      </c>
      <c r="AF270" s="34">
        <v>11</v>
      </c>
      <c r="AG270" s="34">
        <v>11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5">
        <v>11</v>
      </c>
      <c r="AT270" s="35">
        <v>0</v>
      </c>
      <c r="AU270" s="35">
        <v>0</v>
      </c>
      <c r="AV270" s="34">
        <v>0</v>
      </c>
      <c r="AW270" s="35">
        <v>2</v>
      </c>
      <c r="AX270" s="35">
        <v>0</v>
      </c>
      <c r="AY270" s="36">
        <v>0</v>
      </c>
      <c r="AZ270" s="37" t="s">
        <v>1705</v>
      </c>
      <c r="BA270" s="30" t="str">
        <f t="shared" si="57"/>
        <v/>
      </c>
      <c r="BB270" s="35">
        <v>0</v>
      </c>
      <c r="BC270" s="35">
        <v>5</v>
      </c>
      <c r="BD270" s="35">
        <v>0</v>
      </c>
      <c r="BE270" s="35"/>
      <c r="BF270" s="35"/>
      <c r="BG270" s="35">
        <v>0</v>
      </c>
      <c r="BH270" s="35"/>
      <c r="BI270" s="35"/>
      <c r="BJ270" s="35"/>
    </row>
    <row r="271" spans="2:62" outlineLevel="3">
      <c r="B271" s="17">
        <v>24028404</v>
      </c>
      <c r="C271" s="17" t="s">
        <v>613</v>
      </c>
      <c r="D271" s="17" t="s">
        <v>92</v>
      </c>
      <c r="E271" s="22">
        <v>4006</v>
      </c>
      <c r="F271" s="22" t="s">
        <v>155</v>
      </c>
      <c r="G271" s="22">
        <v>40203</v>
      </c>
      <c r="H271" s="22" t="s">
        <v>186</v>
      </c>
      <c r="I271" s="17" t="s">
        <v>614</v>
      </c>
      <c r="J271" s="18" t="s">
        <v>613</v>
      </c>
      <c r="K271" s="18" t="s">
        <v>615</v>
      </c>
      <c r="L271" s="18" t="s">
        <v>166</v>
      </c>
      <c r="M271" s="18" t="s">
        <v>166</v>
      </c>
      <c r="N271" s="18" t="s">
        <v>166</v>
      </c>
      <c r="O271" s="19" t="str">
        <f>IF(N271="","",VLOOKUP(N271,Sheet1!$B$3:$C$7,2,0))</f>
        <v>急性期</v>
      </c>
      <c r="P271" s="18" t="s">
        <v>166</v>
      </c>
      <c r="Q271" s="19" t="str">
        <f>IF(P271="","",VLOOKUP(P271,Sheet1!$B$3:$C$7,2,0))</f>
        <v>急性期</v>
      </c>
      <c r="R271" s="18" t="s">
        <v>96</v>
      </c>
      <c r="S271" s="25" t="str">
        <f t="shared" si="49"/>
        <v>○</v>
      </c>
      <c r="T271" s="26" t="str">
        <f t="shared" si="50"/>
        <v/>
      </c>
      <c r="U271" s="26" t="str">
        <f t="shared" si="51"/>
        <v>○</v>
      </c>
      <c r="V271" s="26" t="str">
        <f t="shared" si="52"/>
        <v>○</v>
      </c>
      <c r="W271" s="26" t="str">
        <f t="shared" si="53"/>
        <v>○</v>
      </c>
      <c r="X271" s="26" t="str">
        <f t="shared" si="54"/>
        <v/>
      </c>
      <c r="Y271" s="27" t="str">
        <f t="shared" si="55"/>
        <v/>
      </c>
      <c r="Z271" s="28" t="s">
        <v>165</v>
      </c>
      <c r="AA271" s="28" t="s">
        <v>143</v>
      </c>
      <c r="AB271" s="28" t="s">
        <v>184</v>
      </c>
      <c r="AC271" s="28" t="s">
        <v>167</v>
      </c>
      <c r="AD271" s="28" t="s">
        <v>96</v>
      </c>
      <c r="AE271" s="23" t="str">
        <f t="shared" si="56"/>
        <v>急性期</v>
      </c>
      <c r="AF271" s="34">
        <v>14</v>
      </c>
      <c r="AG271" s="34">
        <v>0</v>
      </c>
      <c r="AH271" s="34">
        <v>14</v>
      </c>
      <c r="AI271" s="34">
        <v>0</v>
      </c>
      <c r="AJ271" s="34">
        <v>0</v>
      </c>
      <c r="AK271" s="34">
        <v>0</v>
      </c>
      <c r="AL271" s="34">
        <v>0</v>
      </c>
      <c r="AM271" s="34">
        <v>0</v>
      </c>
      <c r="AN271" s="34">
        <v>0</v>
      </c>
      <c r="AO271" s="34">
        <v>0</v>
      </c>
      <c r="AP271" s="34">
        <v>0</v>
      </c>
      <c r="AQ271" s="34">
        <v>0</v>
      </c>
      <c r="AR271" s="34">
        <v>0</v>
      </c>
      <c r="AS271" s="35"/>
      <c r="AT271" s="35"/>
      <c r="AU271" s="35"/>
      <c r="AV271" s="34">
        <v>14</v>
      </c>
      <c r="AW271" s="35">
        <v>0</v>
      </c>
      <c r="AX271" s="35">
        <v>0</v>
      </c>
      <c r="AY271" s="36">
        <v>0</v>
      </c>
      <c r="AZ271" s="38" t="s">
        <v>96</v>
      </c>
      <c r="BA271" s="30" t="str">
        <f t="shared" si="57"/>
        <v/>
      </c>
      <c r="BB271" s="35"/>
      <c r="BC271" s="35"/>
      <c r="BD271" s="35">
        <v>0</v>
      </c>
      <c r="BE271" s="35"/>
      <c r="BF271" s="35"/>
      <c r="BG271" s="35">
        <v>0</v>
      </c>
      <c r="BH271" s="35"/>
      <c r="BI271" s="35"/>
      <c r="BJ271" s="35"/>
    </row>
    <row r="272" spans="2:62" outlineLevel="3">
      <c r="B272" s="17">
        <v>24028413</v>
      </c>
      <c r="C272" s="17" t="s">
        <v>623</v>
      </c>
      <c r="D272" s="17" t="s">
        <v>92</v>
      </c>
      <c r="E272" s="22">
        <v>4006</v>
      </c>
      <c r="F272" s="22" t="s">
        <v>155</v>
      </c>
      <c r="G272" s="22">
        <v>40203</v>
      </c>
      <c r="H272" s="22" t="s">
        <v>186</v>
      </c>
      <c r="I272" s="17" t="s">
        <v>624</v>
      </c>
      <c r="J272" s="19" t="s">
        <v>1737</v>
      </c>
      <c r="K272" s="19" t="s">
        <v>1738</v>
      </c>
      <c r="L272" s="19" t="s">
        <v>1706</v>
      </c>
      <c r="M272" s="19" t="s">
        <v>1706</v>
      </c>
      <c r="N272" s="19" t="s">
        <v>1705</v>
      </c>
      <c r="O272" s="19" t="str">
        <f>IF(N272="","",VLOOKUP(N272,Sheet1!$B$3:$C$7,2,0))</f>
        <v>急性期</v>
      </c>
      <c r="P272" s="19" t="s">
        <v>1705</v>
      </c>
      <c r="Q272" s="19" t="str">
        <f>IF(P272="","",VLOOKUP(P272,Sheet1!$B$3:$C$7,2,0))</f>
        <v>急性期</v>
      </c>
      <c r="R272" s="19" t="s">
        <v>96</v>
      </c>
      <c r="S272" s="25" t="str">
        <f t="shared" si="49"/>
        <v>○</v>
      </c>
      <c r="T272" s="26" t="str">
        <f t="shared" si="50"/>
        <v>○</v>
      </c>
      <c r="U272" s="26" t="str">
        <f t="shared" si="51"/>
        <v>○</v>
      </c>
      <c r="V272" s="26" t="str">
        <f t="shared" si="52"/>
        <v/>
      </c>
      <c r="W272" s="26" t="str">
        <f t="shared" si="53"/>
        <v/>
      </c>
      <c r="X272" s="26" t="str">
        <f t="shared" si="54"/>
        <v/>
      </c>
      <c r="Y272" s="27" t="str">
        <f t="shared" si="55"/>
        <v/>
      </c>
      <c r="Z272" s="29" t="s">
        <v>1706</v>
      </c>
      <c r="AA272" s="29" t="s">
        <v>1705</v>
      </c>
      <c r="AB272" s="29" t="s">
        <v>1709</v>
      </c>
      <c r="AC272" s="29" t="s">
        <v>96</v>
      </c>
      <c r="AD272" s="29" t="s">
        <v>96</v>
      </c>
      <c r="AE272" s="23" t="str">
        <f t="shared" si="56"/>
        <v>急性期</v>
      </c>
      <c r="AF272" s="34">
        <v>19</v>
      </c>
      <c r="AG272" s="34">
        <v>11</v>
      </c>
      <c r="AH272" s="34">
        <v>8</v>
      </c>
      <c r="AI272" s="34">
        <v>4</v>
      </c>
      <c r="AJ272" s="34">
        <v>0</v>
      </c>
      <c r="AK272" s="34">
        <v>0</v>
      </c>
      <c r="AL272" s="34">
        <v>0</v>
      </c>
      <c r="AM272" s="34">
        <v>0</v>
      </c>
      <c r="AN272" s="34">
        <v>0</v>
      </c>
      <c r="AO272" s="34">
        <v>0</v>
      </c>
      <c r="AP272" s="34">
        <v>0</v>
      </c>
      <c r="AQ272" s="34">
        <v>0</v>
      </c>
      <c r="AR272" s="34">
        <v>0</v>
      </c>
      <c r="AS272" s="35">
        <v>19</v>
      </c>
      <c r="AT272" s="34">
        <v>0</v>
      </c>
      <c r="AU272" s="34">
        <v>0</v>
      </c>
      <c r="AV272" s="34">
        <v>0</v>
      </c>
      <c r="AW272" s="35">
        <v>41</v>
      </c>
      <c r="AX272" s="35"/>
      <c r="AY272" s="36"/>
      <c r="AZ272" s="37" t="s">
        <v>96</v>
      </c>
      <c r="BA272" s="30" t="str">
        <f t="shared" si="57"/>
        <v/>
      </c>
      <c r="BB272" s="35"/>
      <c r="BC272" s="35"/>
      <c r="BD272" s="35">
        <v>0</v>
      </c>
      <c r="BE272" s="35"/>
      <c r="BF272" s="35"/>
      <c r="BG272" s="35">
        <v>0</v>
      </c>
      <c r="BH272" s="35"/>
      <c r="BI272" s="35"/>
      <c r="BJ272" s="35"/>
    </row>
    <row r="273" spans="2:62" outlineLevel="3">
      <c r="B273" s="17">
        <v>24028414</v>
      </c>
      <c r="C273" s="17" t="s">
        <v>625</v>
      </c>
      <c r="D273" s="17" t="s">
        <v>92</v>
      </c>
      <c r="E273" s="22">
        <v>4006</v>
      </c>
      <c r="F273" s="22" t="s">
        <v>155</v>
      </c>
      <c r="G273" s="22">
        <v>40203</v>
      </c>
      <c r="H273" s="22" t="s">
        <v>186</v>
      </c>
      <c r="I273" s="17" t="s">
        <v>626</v>
      </c>
      <c r="J273" s="18" t="s">
        <v>1739</v>
      </c>
      <c r="K273" s="18" t="s">
        <v>1740</v>
      </c>
      <c r="L273" s="18" t="s">
        <v>1706</v>
      </c>
      <c r="M273" s="18" t="s">
        <v>1706</v>
      </c>
      <c r="N273" s="18" t="s">
        <v>1709</v>
      </c>
      <c r="O273" s="19" t="str">
        <f>IF(N273="","",VLOOKUP(N273,Sheet1!$B$3:$C$7,2,0))</f>
        <v>回復期</v>
      </c>
      <c r="P273" s="18" t="s">
        <v>1709</v>
      </c>
      <c r="Q273" s="19" t="str">
        <f>IF(P273="","",VLOOKUP(P273,Sheet1!$B$3:$C$7,2,0))</f>
        <v>回復期</v>
      </c>
      <c r="R273" s="18" t="s">
        <v>96</v>
      </c>
      <c r="S273" s="25" t="str">
        <f t="shared" si="49"/>
        <v>○</v>
      </c>
      <c r="T273" s="26" t="str">
        <f t="shared" si="50"/>
        <v>○</v>
      </c>
      <c r="U273" s="26" t="str">
        <f t="shared" si="51"/>
        <v>○</v>
      </c>
      <c r="V273" s="26" t="str">
        <f t="shared" si="52"/>
        <v/>
      </c>
      <c r="W273" s="26" t="str">
        <f t="shared" si="53"/>
        <v/>
      </c>
      <c r="X273" s="26" t="str">
        <f t="shared" si="54"/>
        <v/>
      </c>
      <c r="Y273" s="27" t="str">
        <f t="shared" si="55"/>
        <v/>
      </c>
      <c r="Z273" s="28" t="s">
        <v>1706</v>
      </c>
      <c r="AA273" s="28" t="s">
        <v>1705</v>
      </c>
      <c r="AB273" s="28" t="s">
        <v>1709</v>
      </c>
      <c r="AC273" s="28" t="s">
        <v>96</v>
      </c>
      <c r="AD273" s="28" t="s">
        <v>96</v>
      </c>
      <c r="AE273" s="23" t="str">
        <f t="shared" si="56"/>
        <v>回復期</v>
      </c>
      <c r="AF273" s="34">
        <v>16</v>
      </c>
      <c r="AG273" s="34">
        <v>16</v>
      </c>
      <c r="AH273" s="34">
        <v>0</v>
      </c>
      <c r="AI273" s="34">
        <v>0</v>
      </c>
      <c r="AJ273" s="34">
        <v>0</v>
      </c>
      <c r="AK273" s="34">
        <v>0</v>
      </c>
      <c r="AL273" s="34">
        <v>0</v>
      </c>
      <c r="AM273" s="34">
        <v>0</v>
      </c>
      <c r="AN273" s="34">
        <v>0</v>
      </c>
      <c r="AO273" s="34">
        <v>0</v>
      </c>
      <c r="AP273" s="34">
        <v>0</v>
      </c>
      <c r="AQ273" s="34">
        <v>0</v>
      </c>
      <c r="AR273" s="34">
        <v>0</v>
      </c>
      <c r="AS273" s="35">
        <v>16</v>
      </c>
      <c r="AT273" s="35">
        <v>0</v>
      </c>
      <c r="AU273" s="35">
        <v>0</v>
      </c>
      <c r="AV273" s="34">
        <v>0</v>
      </c>
      <c r="AW273" s="35">
        <v>100</v>
      </c>
      <c r="AX273" s="35"/>
      <c r="AY273" s="36"/>
      <c r="AZ273" s="38" t="s">
        <v>1705</v>
      </c>
      <c r="BA273" s="30" t="str">
        <f t="shared" si="57"/>
        <v/>
      </c>
      <c r="BB273" s="35"/>
      <c r="BC273" s="35"/>
      <c r="BD273" s="35"/>
      <c r="BE273" s="35"/>
      <c r="BF273" s="35"/>
      <c r="BG273" s="35"/>
      <c r="BH273" s="35"/>
      <c r="BI273" s="35"/>
      <c r="BJ273" s="35"/>
    </row>
    <row r="274" spans="2:62" outlineLevel="3">
      <c r="B274" s="17">
        <v>24028415</v>
      </c>
      <c r="C274" s="17" t="s">
        <v>627</v>
      </c>
      <c r="D274" s="17" t="s">
        <v>92</v>
      </c>
      <c r="E274" s="22">
        <v>4006</v>
      </c>
      <c r="F274" s="22" t="s">
        <v>155</v>
      </c>
      <c r="G274" s="22">
        <v>40203</v>
      </c>
      <c r="H274" s="22" t="s">
        <v>186</v>
      </c>
      <c r="I274" s="17" t="s">
        <v>628</v>
      </c>
      <c r="J274" s="18" t="s">
        <v>1741</v>
      </c>
      <c r="K274" s="18" t="s">
        <v>1742</v>
      </c>
      <c r="L274" s="18" t="s">
        <v>1706</v>
      </c>
      <c r="M274" s="18" t="s">
        <v>1706</v>
      </c>
      <c r="N274" s="18" t="s">
        <v>1719</v>
      </c>
      <c r="O274" s="19" t="str">
        <f>IF(N274="","",VLOOKUP(N274,Sheet1!$B$3:$C$7,2,0))</f>
        <v>慢性期</v>
      </c>
      <c r="P274" s="18" t="s">
        <v>1719</v>
      </c>
      <c r="Q274" s="19" t="str">
        <f>IF(P274="","",VLOOKUP(P274,Sheet1!$B$3:$C$7,2,0))</f>
        <v>慢性期</v>
      </c>
      <c r="R274" s="18" t="s">
        <v>96</v>
      </c>
      <c r="S274" s="25" t="str">
        <f t="shared" si="49"/>
        <v>○</v>
      </c>
      <c r="T274" s="26" t="str">
        <f t="shared" si="50"/>
        <v>○</v>
      </c>
      <c r="U274" s="26" t="str">
        <f t="shared" si="51"/>
        <v>○</v>
      </c>
      <c r="V274" s="26" t="str">
        <f t="shared" si="52"/>
        <v/>
      </c>
      <c r="W274" s="26" t="str">
        <f t="shared" si="53"/>
        <v>○</v>
      </c>
      <c r="X274" s="26" t="str">
        <f t="shared" si="54"/>
        <v/>
      </c>
      <c r="Y274" s="27" t="str">
        <f t="shared" si="55"/>
        <v/>
      </c>
      <c r="Z274" s="28" t="s">
        <v>1706</v>
      </c>
      <c r="AA274" s="28" t="s">
        <v>1705</v>
      </c>
      <c r="AB274" s="28" t="s">
        <v>1709</v>
      </c>
      <c r="AC274" s="28" t="s">
        <v>1712</v>
      </c>
      <c r="AD274" s="28" t="s">
        <v>96</v>
      </c>
      <c r="AE274" s="23" t="str">
        <f t="shared" si="56"/>
        <v>慢性期</v>
      </c>
      <c r="AF274" s="34">
        <v>19</v>
      </c>
      <c r="AG274" s="34">
        <v>19</v>
      </c>
      <c r="AH274" s="34">
        <v>0</v>
      </c>
      <c r="AI274" s="34">
        <v>0</v>
      </c>
      <c r="AJ274" s="34">
        <v>0</v>
      </c>
      <c r="AK274" s="34">
        <v>0</v>
      </c>
      <c r="AL274" s="34">
        <v>0</v>
      </c>
      <c r="AM274" s="34">
        <v>0</v>
      </c>
      <c r="AN274" s="34">
        <v>0</v>
      </c>
      <c r="AO274" s="34">
        <v>0</v>
      </c>
      <c r="AP274" s="34">
        <v>0</v>
      </c>
      <c r="AQ274" s="34">
        <v>0</v>
      </c>
      <c r="AR274" s="34">
        <v>0</v>
      </c>
      <c r="AS274" s="35">
        <v>19</v>
      </c>
      <c r="AT274" s="34">
        <v>0</v>
      </c>
      <c r="AU274" s="34">
        <v>0</v>
      </c>
      <c r="AV274" s="34">
        <v>0</v>
      </c>
      <c r="AW274" s="35">
        <v>137</v>
      </c>
      <c r="AX274" s="35"/>
      <c r="AY274" s="36"/>
      <c r="AZ274" s="38" t="s">
        <v>1705</v>
      </c>
      <c r="BA274" s="30" t="str">
        <f t="shared" si="57"/>
        <v/>
      </c>
      <c r="BB274" s="35">
        <v>1</v>
      </c>
      <c r="BC274" s="35">
        <v>0</v>
      </c>
      <c r="BD274" s="35">
        <v>0</v>
      </c>
      <c r="BE274" s="35"/>
      <c r="BF274" s="35"/>
      <c r="BG274" s="35">
        <v>0</v>
      </c>
      <c r="BH274" s="35"/>
      <c r="BI274" s="35"/>
      <c r="BJ274" s="35"/>
    </row>
    <row r="275" spans="2:62" outlineLevel="3">
      <c r="B275" s="17">
        <v>24028428</v>
      </c>
      <c r="C275" s="17" t="s">
        <v>644</v>
      </c>
      <c r="D275" s="17" t="s">
        <v>92</v>
      </c>
      <c r="E275" s="22">
        <v>4006</v>
      </c>
      <c r="F275" s="22" t="s">
        <v>155</v>
      </c>
      <c r="G275" s="22">
        <v>40203</v>
      </c>
      <c r="H275" s="22" t="s">
        <v>186</v>
      </c>
      <c r="I275" s="17" t="s">
        <v>645</v>
      </c>
      <c r="J275" s="18" t="s">
        <v>1743</v>
      </c>
      <c r="K275" s="18" t="s">
        <v>1744</v>
      </c>
      <c r="L275" s="18" t="s">
        <v>1706</v>
      </c>
      <c r="M275" s="18" t="s">
        <v>1706</v>
      </c>
      <c r="N275" s="18" t="s">
        <v>1705</v>
      </c>
      <c r="O275" s="19" t="str">
        <f>IF(N275="","",VLOOKUP(N275,Sheet1!$B$3:$C$7,2,0))</f>
        <v>急性期</v>
      </c>
      <c r="P275" s="18" t="s">
        <v>1709</v>
      </c>
      <c r="Q275" s="19" t="str">
        <f>IF(P275="","",VLOOKUP(P275,Sheet1!$B$3:$C$7,2,0))</f>
        <v>回復期</v>
      </c>
      <c r="R275" s="18" t="s">
        <v>1709</v>
      </c>
      <c r="S275" s="25" t="str">
        <f t="shared" si="49"/>
        <v>○</v>
      </c>
      <c r="T275" s="26" t="str">
        <f t="shared" si="50"/>
        <v>○</v>
      </c>
      <c r="U275" s="26" t="str">
        <f t="shared" si="51"/>
        <v>○</v>
      </c>
      <c r="V275" s="26" t="str">
        <f t="shared" si="52"/>
        <v>○</v>
      </c>
      <c r="W275" s="26" t="str">
        <f t="shared" si="53"/>
        <v/>
      </c>
      <c r="X275" s="26" t="str">
        <f t="shared" si="54"/>
        <v/>
      </c>
      <c r="Y275" s="27" t="str">
        <f t="shared" si="55"/>
        <v/>
      </c>
      <c r="Z275" s="28" t="s">
        <v>1706</v>
      </c>
      <c r="AA275" s="28" t="s">
        <v>1705</v>
      </c>
      <c r="AB275" s="28" t="s">
        <v>1709</v>
      </c>
      <c r="AC275" s="28" t="s">
        <v>1719</v>
      </c>
      <c r="AD275" s="28" t="s">
        <v>96</v>
      </c>
      <c r="AE275" s="23" t="str">
        <f t="shared" si="56"/>
        <v>急性期</v>
      </c>
      <c r="AF275" s="34">
        <v>18</v>
      </c>
      <c r="AG275" s="34">
        <v>18</v>
      </c>
      <c r="AH275" s="34">
        <v>0</v>
      </c>
      <c r="AI275" s="34">
        <v>1</v>
      </c>
      <c r="AJ275" s="34">
        <v>0</v>
      </c>
      <c r="AK275" s="34">
        <v>0</v>
      </c>
      <c r="AL275" s="34">
        <v>0</v>
      </c>
      <c r="AM275" s="34">
        <v>0</v>
      </c>
      <c r="AN275" s="34">
        <v>0</v>
      </c>
      <c r="AO275" s="34">
        <v>0</v>
      </c>
      <c r="AP275" s="34">
        <v>0</v>
      </c>
      <c r="AQ275" s="34">
        <v>0</v>
      </c>
      <c r="AR275" s="34">
        <v>0</v>
      </c>
      <c r="AS275" s="35">
        <v>18</v>
      </c>
      <c r="AT275" s="35">
        <v>0</v>
      </c>
      <c r="AU275" s="35">
        <v>0</v>
      </c>
      <c r="AV275" s="34">
        <v>0</v>
      </c>
      <c r="AW275" s="35">
        <v>105</v>
      </c>
      <c r="AX275" s="35">
        <v>0</v>
      </c>
      <c r="AY275" s="36">
        <v>0</v>
      </c>
      <c r="AZ275" s="38" t="s">
        <v>1706</v>
      </c>
      <c r="BA275" s="30" t="str">
        <f t="shared" si="57"/>
        <v>○</v>
      </c>
      <c r="BB275" s="35">
        <v>0</v>
      </c>
      <c r="BC275" s="35">
        <v>0</v>
      </c>
      <c r="BD275" s="35">
        <v>0</v>
      </c>
      <c r="BE275" s="35">
        <v>0</v>
      </c>
      <c r="BF275" s="35">
        <v>0</v>
      </c>
      <c r="BG275" s="35">
        <v>0</v>
      </c>
      <c r="BH275" s="35">
        <v>0</v>
      </c>
      <c r="BI275" s="35">
        <v>0</v>
      </c>
      <c r="BJ275" s="35">
        <v>0</v>
      </c>
    </row>
    <row r="276" spans="2:62" outlineLevel="3">
      <c r="B276" s="17">
        <v>24028432</v>
      </c>
      <c r="C276" s="17" t="s">
        <v>648</v>
      </c>
      <c r="D276" s="17" t="s">
        <v>92</v>
      </c>
      <c r="E276" s="22">
        <v>4006</v>
      </c>
      <c r="F276" s="22" t="s">
        <v>155</v>
      </c>
      <c r="G276" s="22">
        <v>40203</v>
      </c>
      <c r="H276" s="22" t="s">
        <v>186</v>
      </c>
      <c r="I276" s="17" t="s">
        <v>649</v>
      </c>
      <c r="J276" s="18" t="s">
        <v>1745</v>
      </c>
      <c r="K276" s="18" t="s">
        <v>1746</v>
      </c>
      <c r="L276" s="18" t="s">
        <v>1705</v>
      </c>
      <c r="M276" s="18" t="s">
        <v>1705</v>
      </c>
      <c r="N276" s="18" t="s">
        <v>1712</v>
      </c>
      <c r="O276" s="19" t="str">
        <f>IF(N276="","",VLOOKUP(N276,Sheet1!$B$3:$C$7,2,0))</f>
        <v>休棟等</v>
      </c>
      <c r="P276" s="18" t="s">
        <v>1719</v>
      </c>
      <c r="Q276" s="19" t="str">
        <f>IF(P276="","",VLOOKUP(P276,Sheet1!$B$3:$C$7,2,0))</f>
        <v>慢性期</v>
      </c>
      <c r="R276" s="18" t="s">
        <v>1719</v>
      </c>
      <c r="S276" s="25" t="str">
        <f t="shared" si="49"/>
        <v/>
      </c>
      <c r="T276" s="26" t="str">
        <f t="shared" si="50"/>
        <v/>
      </c>
      <c r="U276" s="26" t="str">
        <f t="shared" si="51"/>
        <v/>
      </c>
      <c r="V276" s="26" t="str">
        <f t="shared" si="52"/>
        <v/>
      </c>
      <c r="W276" s="26" t="str">
        <f t="shared" si="53"/>
        <v/>
      </c>
      <c r="X276" s="26" t="str">
        <f t="shared" si="54"/>
        <v/>
      </c>
      <c r="Y276" s="27" t="str">
        <f t="shared" si="55"/>
        <v>○</v>
      </c>
      <c r="Z276" s="28" t="s">
        <v>1747</v>
      </c>
      <c r="AA276" s="28" t="s">
        <v>96</v>
      </c>
      <c r="AB276" s="28" t="s">
        <v>96</v>
      </c>
      <c r="AC276" s="28" t="s">
        <v>96</v>
      </c>
      <c r="AD276" s="28" t="s">
        <v>96</v>
      </c>
      <c r="AE276" s="23" t="str">
        <f t="shared" si="56"/>
        <v>休棟中等</v>
      </c>
      <c r="AF276" s="34">
        <v>7</v>
      </c>
      <c r="AG276" s="34">
        <v>0</v>
      </c>
      <c r="AH276" s="34">
        <v>7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5">
        <v>0</v>
      </c>
      <c r="AT276" s="34">
        <v>0</v>
      </c>
      <c r="AU276" s="34">
        <v>0</v>
      </c>
      <c r="AV276" s="34">
        <v>7</v>
      </c>
      <c r="AW276" s="35">
        <v>0</v>
      </c>
      <c r="AX276" s="35">
        <v>0</v>
      </c>
      <c r="AY276" s="36">
        <v>0</v>
      </c>
      <c r="AZ276" s="38" t="s">
        <v>1706</v>
      </c>
      <c r="BA276" s="30" t="str">
        <f t="shared" si="57"/>
        <v>○</v>
      </c>
      <c r="BB276" s="35">
        <v>49</v>
      </c>
      <c r="BC276" s="35">
        <v>418</v>
      </c>
      <c r="BD276" s="35">
        <v>4</v>
      </c>
      <c r="BE276" s="35">
        <v>2</v>
      </c>
      <c r="BF276" s="35">
        <v>2</v>
      </c>
      <c r="BG276" s="35">
        <v>7</v>
      </c>
      <c r="BH276" s="35">
        <v>4</v>
      </c>
      <c r="BI276" s="35">
        <v>3</v>
      </c>
      <c r="BJ276" s="35">
        <v>0</v>
      </c>
    </row>
    <row r="277" spans="2:62" outlineLevel="3">
      <c r="B277" s="17">
        <v>24028477</v>
      </c>
      <c r="C277" s="17" t="s">
        <v>709</v>
      </c>
      <c r="D277" s="17" t="s">
        <v>92</v>
      </c>
      <c r="E277" s="22">
        <v>4006</v>
      </c>
      <c r="F277" s="22" t="s">
        <v>155</v>
      </c>
      <c r="G277" s="22">
        <v>40203</v>
      </c>
      <c r="H277" s="22" t="s">
        <v>186</v>
      </c>
      <c r="I277" s="17" t="s">
        <v>710</v>
      </c>
      <c r="J277" s="18" t="s">
        <v>1748</v>
      </c>
      <c r="K277" s="18" t="s">
        <v>1749</v>
      </c>
      <c r="L277" s="18" t="s">
        <v>1706</v>
      </c>
      <c r="M277" s="18" t="s">
        <v>1706</v>
      </c>
      <c r="N277" s="18" t="s">
        <v>1706</v>
      </c>
      <c r="O277" s="19" t="str">
        <f>IF(N277="","",VLOOKUP(N277,Sheet1!$B$3:$C$7,2,0))</f>
        <v>高度急性期</v>
      </c>
      <c r="P277" s="18" t="s">
        <v>1706</v>
      </c>
      <c r="Q277" s="19" t="str">
        <f>IF(P277="","",VLOOKUP(P277,Sheet1!$B$3:$C$7,2,0))</f>
        <v>高度急性期</v>
      </c>
      <c r="R277" s="18" t="s">
        <v>96</v>
      </c>
      <c r="S277" s="25" t="str">
        <f t="shared" si="49"/>
        <v/>
      </c>
      <c r="T277" s="26" t="str">
        <f t="shared" si="50"/>
        <v/>
      </c>
      <c r="U277" s="26" t="str">
        <f t="shared" si="51"/>
        <v/>
      </c>
      <c r="V277" s="26" t="str">
        <f t="shared" si="52"/>
        <v/>
      </c>
      <c r="W277" s="26" t="str">
        <f t="shared" si="53"/>
        <v/>
      </c>
      <c r="X277" s="26" t="str">
        <f t="shared" si="54"/>
        <v>○</v>
      </c>
      <c r="Y277" s="27" t="str">
        <f t="shared" si="55"/>
        <v/>
      </c>
      <c r="Z277" s="28" t="s">
        <v>1736</v>
      </c>
      <c r="AA277" s="28" t="s">
        <v>96</v>
      </c>
      <c r="AB277" s="28" t="s">
        <v>96</v>
      </c>
      <c r="AC277" s="28" t="s">
        <v>96</v>
      </c>
      <c r="AD277" s="28" t="s">
        <v>96</v>
      </c>
      <c r="AE277" s="23" t="str">
        <f t="shared" si="56"/>
        <v>高度急性期</v>
      </c>
      <c r="AF277" s="34">
        <v>12</v>
      </c>
      <c r="AG277" s="34">
        <v>12</v>
      </c>
      <c r="AH277" s="34">
        <v>0</v>
      </c>
      <c r="AI277" s="34">
        <v>6</v>
      </c>
      <c r="AJ277" s="34">
        <v>0</v>
      </c>
      <c r="AK277" s="34">
        <v>0</v>
      </c>
      <c r="AL277" s="34">
        <v>0</v>
      </c>
      <c r="AM277" s="34">
        <v>0</v>
      </c>
      <c r="AN277" s="34">
        <v>0</v>
      </c>
      <c r="AO277" s="34">
        <v>0</v>
      </c>
      <c r="AP277" s="34">
        <v>0</v>
      </c>
      <c r="AQ277" s="34">
        <v>0</v>
      </c>
      <c r="AR277" s="34">
        <v>0</v>
      </c>
      <c r="AS277" s="35">
        <v>12</v>
      </c>
      <c r="AT277" s="34">
        <v>0</v>
      </c>
      <c r="AU277" s="34">
        <v>0</v>
      </c>
      <c r="AV277" s="34">
        <v>0</v>
      </c>
      <c r="AW277" s="35">
        <v>472</v>
      </c>
      <c r="AX277" s="35"/>
      <c r="AY277" s="36"/>
      <c r="AZ277" s="38" t="s">
        <v>96</v>
      </c>
      <c r="BA277" s="30" t="str">
        <f t="shared" si="57"/>
        <v/>
      </c>
      <c r="BB277" s="35"/>
      <c r="BC277" s="35"/>
      <c r="BD277" s="35">
        <v>0</v>
      </c>
      <c r="BE277" s="35"/>
      <c r="BF277" s="35"/>
      <c r="BG277" s="35">
        <v>0</v>
      </c>
      <c r="BH277" s="35"/>
      <c r="BI277" s="35"/>
      <c r="BJ277" s="35">
        <v>40</v>
      </c>
    </row>
    <row r="278" spans="2:62" outlineLevel="3">
      <c r="B278" s="17">
        <v>24028480</v>
      </c>
      <c r="C278" s="17" t="s">
        <v>713</v>
      </c>
      <c r="D278" s="17" t="s">
        <v>92</v>
      </c>
      <c r="E278" s="22">
        <v>4006</v>
      </c>
      <c r="F278" s="22" t="s">
        <v>155</v>
      </c>
      <c r="G278" s="22">
        <v>40203</v>
      </c>
      <c r="H278" s="22" t="s">
        <v>186</v>
      </c>
      <c r="I278" s="17" t="s">
        <v>714</v>
      </c>
      <c r="J278" s="18" t="s">
        <v>1750</v>
      </c>
      <c r="K278" s="18" t="s">
        <v>1751</v>
      </c>
      <c r="L278" s="18" t="s">
        <v>1706</v>
      </c>
      <c r="M278" s="18" t="s">
        <v>1706</v>
      </c>
      <c r="N278" s="18" t="s">
        <v>1705</v>
      </c>
      <c r="O278" s="19" t="str">
        <f>IF(N278="","",VLOOKUP(N278,Sheet1!$B$3:$C$7,2,0))</f>
        <v>急性期</v>
      </c>
      <c r="P278" s="18" t="s">
        <v>1705</v>
      </c>
      <c r="Q278" s="19" t="str">
        <f>IF(P278="","",VLOOKUP(P278,Sheet1!$B$3:$C$7,2,0))</f>
        <v>急性期</v>
      </c>
      <c r="R278" s="18" t="s">
        <v>1705</v>
      </c>
      <c r="S278" s="25" t="str">
        <f t="shared" si="49"/>
        <v/>
      </c>
      <c r="T278" s="26" t="str">
        <f t="shared" si="50"/>
        <v>○</v>
      </c>
      <c r="U278" s="26" t="str">
        <f t="shared" si="51"/>
        <v>○</v>
      </c>
      <c r="V278" s="26" t="str">
        <f t="shared" si="52"/>
        <v/>
      </c>
      <c r="W278" s="26" t="str">
        <f t="shared" si="53"/>
        <v/>
      </c>
      <c r="X278" s="26" t="str">
        <f t="shared" si="54"/>
        <v/>
      </c>
      <c r="Y278" s="27" t="str">
        <f t="shared" si="55"/>
        <v/>
      </c>
      <c r="Z278" s="28" t="s">
        <v>1705</v>
      </c>
      <c r="AA278" s="28" t="s">
        <v>1709</v>
      </c>
      <c r="AB278" s="28" t="s">
        <v>96</v>
      </c>
      <c r="AC278" s="28" t="s">
        <v>96</v>
      </c>
      <c r="AD278" s="28" t="s">
        <v>96</v>
      </c>
      <c r="AE278" s="23" t="str">
        <f t="shared" si="56"/>
        <v>急性期</v>
      </c>
      <c r="AF278" s="34">
        <v>10</v>
      </c>
      <c r="AG278" s="34">
        <v>10</v>
      </c>
      <c r="AH278" s="34">
        <v>0</v>
      </c>
      <c r="AI278" s="34">
        <v>10</v>
      </c>
      <c r="AJ278" s="34">
        <v>0</v>
      </c>
      <c r="AK278" s="34">
        <v>0</v>
      </c>
      <c r="AL278" s="34">
        <v>0</v>
      </c>
      <c r="AM278" s="34">
        <v>0</v>
      </c>
      <c r="AN278" s="34">
        <v>0</v>
      </c>
      <c r="AO278" s="34">
        <v>0</v>
      </c>
      <c r="AP278" s="34">
        <v>0</v>
      </c>
      <c r="AQ278" s="34">
        <v>0</v>
      </c>
      <c r="AR278" s="34">
        <v>0</v>
      </c>
      <c r="AS278" s="35">
        <v>10</v>
      </c>
      <c r="AT278" s="35">
        <v>0</v>
      </c>
      <c r="AU278" s="35">
        <v>0</v>
      </c>
      <c r="AV278" s="34">
        <v>0</v>
      </c>
      <c r="AW278" s="35">
        <v>382</v>
      </c>
      <c r="AX278" s="35"/>
      <c r="AY278" s="36"/>
      <c r="AZ278" s="38" t="s">
        <v>96</v>
      </c>
      <c r="BA278" s="30" t="str">
        <f t="shared" si="57"/>
        <v/>
      </c>
      <c r="BB278" s="35"/>
      <c r="BC278" s="35"/>
      <c r="BD278" s="35">
        <v>0</v>
      </c>
      <c r="BE278" s="35"/>
      <c r="BF278" s="35"/>
      <c r="BG278" s="35">
        <v>0</v>
      </c>
      <c r="BH278" s="35"/>
      <c r="BI278" s="35"/>
      <c r="BJ278" s="35">
        <v>27</v>
      </c>
    </row>
    <row r="279" spans="2:62" outlineLevel="3">
      <c r="B279" s="17">
        <v>24028488</v>
      </c>
      <c r="C279" s="17" t="s">
        <v>723</v>
      </c>
      <c r="D279" s="17" t="s">
        <v>92</v>
      </c>
      <c r="E279" s="22">
        <v>4006</v>
      </c>
      <c r="F279" s="22" t="s">
        <v>155</v>
      </c>
      <c r="G279" s="22">
        <v>40203</v>
      </c>
      <c r="H279" s="22" t="s">
        <v>186</v>
      </c>
      <c r="I279" s="17" t="s">
        <v>724</v>
      </c>
      <c r="J279" s="18" t="s">
        <v>1752</v>
      </c>
      <c r="K279" s="18" t="s">
        <v>1753</v>
      </c>
      <c r="L279" s="18" t="s">
        <v>1706</v>
      </c>
      <c r="M279" s="18" t="s">
        <v>1706</v>
      </c>
      <c r="N279" s="18" t="s">
        <v>1719</v>
      </c>
      <c r="O279" s="19" t="str">
        <f>IF(N279="","",VLOOKUP(N279,Sheet1!$B$3:$C$7,2,0))</f>
        <v>慢性期</v>
      </c>
      <c r="P279" s="18" t="s">
        <v>1719</v>
      </c>
      <c r="Q279" s="19" t="str">
        <f>IF(P279="","",VLOOKUP(P279,Sheet1!$B$3:$C$7,2,0))</f>
        <v>慢性期</v>
      </c>
      <c r="R279" s="18" t="s">
        <v>1719</v>
      </c>
      <c r="S279" s="25" t="str">
        <f t="shared" si="49"/>
        <v/>
      </c>
      <c r="T279" s="26" t="str">
        <f t="shared" si="50"/>
        <v/>
      </c>
      <c r="U279" s="26" t="str">
        <f t="shared" si="51"/>
        <v/>
      </c>
      <c r="V279" s="26" t="str">
        <f t="shared" si="52"/>
        <v>○</v>
      </c>
      <c r="W279" s="26" t="str">
        <f t="shared" si="53"/>
        <v/>
      </c>
      <c r="X279" s="26" t="str">
        <f t="shared" si="54"/>
        <v/>
      </c>
      <c r="Y279" s="27" t="str">
        <f t="shared" si="55"/>
        <v/>
      </c>
      <c r="Z279" s="28" t="s">
        <v>1719</v>
      </c>
      <c r="AA279" s="28" t="s">
        <v>96</v>
      </c>
      <c r="AB279" s="28" t="s">
        <v>96</v>
      </c>
      <c r="AC279" s="28" t="s">
        <v>96</v>
      </c>
      <c r="AD279" s="28" t="s">
        <v>96</v>
      </c>
      <c r="AE279" s="23" t="str">
        <f t="shared" si="56"/>
        <v>慢性期</v>
      </c>
      <c r="AF279" s="34">
        <v>19</v>
      </c>
      <c r="AG279" s="34">
        <v>19</v>
      </c>
      <c r="AH279" s="34">
        <v>0</v>
      </c>
      <c r="AI279" s="34">
        <v>3</v>
      </c>
      <c r="AJ279" s="34">
        <v>0</v>
      </c>
      <c r="AK279" s="34">
        <v>0</v>
      </c>
      <c r="AL279" s="34">
        <v>0</v>
      </c>
      <c r="AM279" s="34">
        <v>0</v>
      </c>
      <c r="AN279" s="34">
        <v>0</v>
      </c>
      <c r="AO279" s="34">
        <v>0</v>
      </c>
      <c r="AP279" s="34">
        <v>0</v>
      </c>
      <c r="AQ279" s="34">
        <v>0</v>
      </c>
      <c r="AR279" s="34">
        <v>0</v>
      </c>
      <c r="AS279" s="35">
        <v>19</v>
      </c>
      <c r="AT279" s="35">
        <v>0</v>
      </c>
      <c r="AU279" s="35">
        <v>0</v>
      </c>
      <c r="AV279" s="34">
        <v>0</v>
      </c>
      <c r="AW279" s="35">
        <v>166</v>
      </c>
      <c r="AX279" s="35">
        <v>0</v>
      </c>
      <c r="AY279" s="36">
        <v>0</v>
      </c>
      <c r="AZ279" s="38" t="s">
        <v>1706</v>
      </c>
      <c r="BA279" s="30" t="str">
        <f t="shared" si="57"/>
        <v>○</v>
      </c>
      <c r="BB279" s="35">
        <v>8</v>
      </c>
      <c r="BC279" s="35">
        <v>4</v>
      </c>
      <c r="BD279" s="35">
        <v>0</v>
      </c>
      <c r="BE279" s="35"/>
      <c r="BF279" s="35"/>
      <c r="BG279" s="35">
        <v>0</v>
      </c>
      <c r="BH279" s="35"/>
      <c r="BI279" s="35"/>
      <c r="BJ279" s="35">
        <v>0</v>
      </c>
    </row>
    <row r="280" spans="2:62" outlineLevel="3">
      <c r="B280" s="17">
        <v>24028490</v>
      </c>
      <c r="C280" s="17" t="s">
        <v>727</v>
      </c>
      <c r="D280" s="17" t="s">
        <v>92</v>
      </c>
      <c r="E280" s="22">
        <v>4006</v>
      </c>
      <c r="F280" s="22" t="s">
        <v>155</v>
      </c>
      <c r="G280" s="22">
        <v>40203</v>
      </c>
      <c r="H280" s="22" t="s">
        <v>186</v>
      </c>
      <c r="I280" s="17" t="s">
        <v>728</v>
      </c>
      <c r="J280" s="18" t="s">
        <v>729</v>
      </c>
      <c r="K280" s="18" t="s">
        <v>730</v>
      </c>
      <c r="L280" s="18" t="s">
        <v>165</v>
      </c>
      <c r="M280" s="18" t="s">
        <v>165</v>
      </c>
      <c r="N280" s="18" t="s">
        <v>166</v>
      </c>
      <c r="O280" s="19" t="str">
        <f>IF(N280="","",VLOOKUP(N280,Sheet1!$B$3:$C$7,2,0))</f>
        <v>急性期</v>
      </c>
      <c r="P280" s="18" t="s">
        <v>166</v>
      </c>
      <c r="Q280" s="19" t="str">
        <f>IF(P280="","",VLOOKUP(P280,Sheet1!$B$3:$C$7,2,0))</f>
        <v>急性期</v>
      </c>
      <c r="R280" s="18" t="s">
        <v>166</v>
      </c>
      <c r="S280" s="25" t="str">
        <f t="shared" si="49"/>
        <v/>
      </c>
      <c r="T280" s="26" t="str">
        <f t="shared" si="50"/>
        <v>○</v>
      </c>
      <c r="U280" s="26" t="str">
        <f t="shared" si="51"/>
        <v/>
      </c>
      <c r="V280" s="26" t="str">
        <f t="shared" si="52"/>
        <v/>
      </c>
      <c r="W280" s="26" t="str">
        <f t="shared" si="53"/>
        <v/>
      </c>
      <c r="X280" s="26" t="str">
        <f t="shared" si="54"/>
        <v/>
      </c>
      <c r="Y280" s="27" t="str">
        <f t="shared" si="55"/>
        <v/>
      </c>
      <c r="Z280" s="28" t="s">
        <v>166</v>
      </c>
      <c r="AA280" s="28" t="s">
        <v>96</v>
      </c>
      <c r="AB280" s="28" t="s">
        <v>96</v>
      </c>
      <c r="AC280" s="28" t="s">
        <v>96</v>
      </c>
      <c r="AD280" s="28" t="s">
        <v>96</v>
      </c>
      <c r="AE280" s="23" t="str">
        <f t="shared" si="56"/>
        <v>急性期</v>
      </c>
      <c r="AF280" s="34">
        <v>12</v>
      </c>
      <c r="AG280" s="34">
        <v>12</v>
      </c>
      <c r="AH280" s="34">
        <v>0</v>
      </c>
      <c r="AI280" s="34">
        <v>0</v>
      </c>
      <c r="AJ280" s="34">
        <v>0</v>
      </c>
      <c r="AK280" s="34">
        <v>0</v>
      </c>
      <c r="AL280" s="34">
        <v>0</v>
      </c>
      <c r="AM280" s="34">
        <v>0</v>
      </c>
      <c r="AN280" s="34">
        <v>0</v>
      </c>
      <c r="AO280" s="34">
        <v>0</v>
      </c>
      <c r="AP280" s="34">
        <v>0</v>
      </c>
      <c r="AQ280" s="34">
        <v>0</v>
      </c>
      <c r="AR280" s="34">
        <v>0</v>
      </c>
      <c r="AS280" s="35">
        <v>12</v>
      </c>
      <c r="AT280" s="35">
        <v>0</v>
      </c>
      <c r="AU280" s="35">
        <v>0</v>
      </c>
      <c r="AV280" s="34">
        <v>0</v>
      </c>
      <c r="AW280" s="35">
        <v>367</v>
      </c>
      <c r="AX280" s="35">
        <v>0</v>
      </c>
      <c r="AY280" s="36">
        <v>0</v>
      </c>
      <c r="AZ280" s="38" t="s">
        <v>166</v>
      </c>
      <c r="BA280" s="30" t="str">
        <f t="shared" si="57"/>
        <v/>
      </c>
      <c r="BB280" s="35">
        <v>0</v>
      </c>
      <c r="BC280" s="35">
        <v>0</v>
      </c>
      <c r="BD280" s="35">
        <v>0</v>
      </c>
      <c r="BE280" s="35">
        <v>0</v>
      </c>
      <c r="BF280" s="35">
        <v>0</v>
      </c>
      <c r="BG280" s="35">
        <v>0</v>
      </c>
      <c r="BH280" s="35">
        <v>0</v>
      </c>
      <c r="BI280" s="35">
        <v>0</v>
      </c>
      <c r="BJ280" s="35">
        <v>18</v>
      </c>
    </row>
    <row r="281" spans="2:62" outlineLevel="3">
      <c r="B281" s="17">
        <v>24028575</v>
      </c>
      <c r="C281" s="17" t="s">
        <v>816</v>
      </c>
      <c r="D281" s="17" t="s">
        <v>92</v>
      </c>
      <c r="E281" s="22">
        <v>4006</v>
      </c>
      <c r="F281" s="22" t="s">
        <v>155</v>
      </c>
      <c r="G281" s="22">
        <v>40203</v>
      </c>
      <c r="H281" s="22" t="s">
        <v>186</v>
      </c>
      <c r="I281" s="17" t="s">
        <v>817</v>
      </c>
      <c r="J281" s="18" t="s">
        <v>1754</v>
      </c>
      <c r="K281" s="18" t="s">
        <v>1755</v>
      </c>
      <c r="L281" s="18" t="s">
        <v>1706</v>
      </c>
      <c r="M281" s="18" t="s">
        <v>1706</v>
      </c>
      <c r="N281" s="18" t="s">
        <v>1709</v>
      </c>
      <c r="O281" s="19" t="str">
        <f>IF(N281="","",VLOOKUP(N281,Sheet1!$B$3:$C$7,2,0))</f>
        <v>回復期</v>
      </c>
      <c r="P281" s="18" t="s">
        <v>1709</v>
      </c>
      <c r="Q281" s="19" t="str">
        <f>IF(P281="","",VLOOKUP(P281,Sheet1!$B$3:$C$7,2,0))</f>
        <v>回復期</v>
      </c>
      <c r="R281" s="18" t="s">
        <v>1709</v>
      </c>
      <c r="S281" s="25" t="str">
        <f t="shared" si="49"/>
        <v>○</v>
      </c>
      <c r="T281" s="26" t="str">
        <f t="shared" si="50"/>
        <v>○</v>
      </c>
      <c r="U281" s="26" t="str">
        <f t="shared" si="51"/>
        <v>○</v>
      </c>
      <c r="V281" s="26" t="str">
        <f t="shared" si="52"/>
        <v>○</v>
      </c>
      <c r="W281" s="26" t="str">
        <f t="shared" si="53"/>
        <v/>
      </c>
      <c r="X281" s="26" t="str">
        <f t="shared" si="54"/>
        <v/>
      </c>
      <c r="Y281" s="27" t="str">
        <f t="shared" si="55"/>
        <v/>
      </c>
      <c r="Z281" s="28" t="s">
        <v>1706</v>
      </c>
      <c r="AA281" s="28" t="s">
        <v>1705</v>
      </c>
      <c r="AB281" s="28" t="s">
        <v>1709</v>
      </c>
      <c r="AC281" s="28" t="s">
        <v>1719</v>
      </c>
      <c r="AD281" s="28" t="s">
        <v>96</v>
      </c>
      <c r="AE281" s="23" t="str">
        <f t="shared" si="56"/>
        <v>回復期</v>
      </c>
      <c r="AF281" s="34">
        <v>7</v>
      </c>
      <c r="AG281" s="34">
        <v>7</v>
      </c>
      <c r="AH281" s="34">
        <v>0</v>
      </c>
      <c r="AI281" s="34">
        <v>0</v>
      </c>
      <c r="AJ281" s="34">
        <v>9</v>
      </c>
      <c r="AK281" s="34">
        <v>9</v>
      </c>
      <c r="AL281" s="34">
        <v>0</v>
      </c>
      <c r="AM281" s="34">
        <v>9</v>
      </c>
      <c r="AN281" s="34">
        <v>9</v>
      </c>
      <c r="AO281" s="34">
        <v>0</v>
      </c>
      <c r="AP281" s="34">
        <v>0</v>
      </c>
      <c r="AQ281" s="34">
        <v>0</v>
      </c>
      <c r="AR281" s="34">
        <v>0</v>
      </c>
      <c r="AS281" s="35">
        <v>7</v>
      </c>
      <c r="AT281" s="35">
        <v>9</v>
      </c>
      <c r="AU281" s="34">
        <v>0</v>
      </c>
      <c r="AV281" s="34">
        <v>0</v>
      </c>
      <c r="AW281" s="35">
        <v>42</v>
      </c>
      <c r="AX281" s="35">
        <v>3</v>
      </c>
      <c r="AY281" s="36">
        <v>0</v>
      </c>
      <c r="AZ281" s="38" t="s">
        <v>1706</v>
      </c>
      <c r="BA281" s="30" t="str">
        <f t="shared" si="57"/>
        <v>○</v>
      </c>
      <c r="BB281" s="35">
        <v>29</v>
      </c>
      <c r="BC281" s="35">
        <v>63</v>
      </c>
      <c r="BD281" s="35">
        <v>1</v>
      </c>
      <c r="BE281" s="35">
        <v>1</v>
      </c>
      <c r="BF281" s="35">
        <v>0</v>
      </c>
      <c r="BG281" s="35">
        <v>2</v>
      </c>
      <c r="BH281" s="35">
        <v>2</v>
      </c>
      <c r="BI281" s="35">
        <v>0</v>
      </c>
      <c r="BJ281" s="35">
        <v>0</v>
      </c>
    </row>
    <row r="282" spans="2:62" outlineLevel="3">
      <c r="B282" s="17">
        <v>24028600</v>
      </c>
      <c r="C282" s="17" t="s">
        <v>845</v>
      </c>
      <c r="D282" s="17" t="s">
        <v>92</v>
      </c>
      <c r="E282" s="22">
        <v>4006</v>
      </c>
      <c r="F282" s="22" t="s">
        <v>155</v>
      </c>
      <c r="G282" s="22">
        <v>40203</v>
      </c>
      <c r="H282" s="22" t="s">
        <v>186</v>
      </c>
      <c r="I282" s="17" t="s">
        <v>846</v>
      </c>
      <c r="J282" s="18" t="s">
        <v>847</v>
      </c>
      <c r="K282" s="18" t="s">
        <v>848</v>
      </c>
      <c r="L282" s="18" t="s">
        <v>166</v>
      </c>
      <c r="M282" s="18" t="s">
        <v>166</v>
      </c>
      <c r="N282" s="18" t="s">
        <v>143</v>
      </c>
      <c r="O282" s="19" t="str">
        <f>IF(N282="","",VLOOKUP(N282,Sheet1!$B$3:$C$7,2,0))</f>
        <v>回復期</v>
      </c>
      <c r="P282" s="18" t="s">
        <v>143</v>
      </c>
      <c r="Q282" s="19" t="str">
        <f>IF(P282="","",VLOOKUP(P282,Sheet1!$B$3:$C$7,2,0))</f>
        <v>回復期</v>
      </c>
      <c r="R282" s="18" t="s">
        <v>96</v>
      </c>
      <c r="S282" s="25" t="str">
        <f t="shared" si="49"/>
        <v/>
      </c>
      <c r="T282" s="26" t="str">
        <f t="shared" si="50"/>
        <v/>
      </c>
      <c r="U282" s="26" t="str">
        <f t="shared" si="51"/>
        <v/>
      </c>
      <c r="V282" s="26" t="str">
        <f t="shared" si="52"/>
        <v/>
      </c>
      <c r="W282" s="26" t="str">
        <f t="shared" si="53"/>
        <v/>
      </c>
      <c r="X282" s="26" t="str">
        <f t="shared" si="54"/>
        <v>○</v>
      </c>
      <c r="Y282" s="27" t="str">
        <f t="shared" si="55"/>
        <v/>
      </c>
      <c r="Z282" s="28" t="s">
        <v>478</v>
      </c>
      <c r="AA282" s="28" t="s">
        <v>96</v>
      </c>
      <c r="AB282" s="28" t="s">
        <v>96</v>
      </c>
      <c r="AC282" s="28" t="s">
        <v>96</v>
      </c>
      <c r="AD282" s="28" t="s">
        <v>96</v>
      </c>
      <c r="AE282" s="23" t="str">
        <f t="shared" si="56"/>
        <v>回復期</v>
      </c>
      <c r="AF282" s="34">
        <v>19</v>
      </c>
      <c r="AG282" s="34">
        <v>0</v>
      </c>
      <c r="AH282" s="34">
        <v>19</v>
      </c>
      <c r="AI282" s="34">
        <v>0</v>
      </c>
      <c r="AJ282" s="34">
        <v>0</v>
      </c>
      <c r="AK282" s="34">
        <v>0</v>
      </c>
      <c r="AL282" s="34">
        <v>0</v>
      </c>
      <c r="AM282" s="34">
        <v>0</v>
      </c>
      <c r="AN282" s="34">
        <v>0</v>
      </c>
      <c r="AO282" s="34">
        <v>0</v>
      </c>
      <c r="AP282" s="34">
        <v>0</v>
      </c>
      <c r="AQ282" s="34">
        <v>0</v>
      </c>
      <c r="AR282" s="34">
        <v>0</v>
      </c>
      <c r="AS282" s="35"/>
      <c r="AT282" s="35"/>
      <c r="AU282" s="35"/>
      <c r="AV282" s="34">
        <v>19</v>
      </c>
      <c r="AW282" s="35">
        <v>0</v>
      </c>
      <c r="AX282" s="35">
        <v>0</v>
      </c>
      <c r="AY282" s="36">
        <v>0</v>
      </c>
      <c r="AZ282" s="38" t="s">
        <v>166</v>
      </c>
      <c r="BA282" s="30" t="str">
        <f t="shared" si="57"/>
        <v/>
      </c>
      <c r="BB282" s="35"/>
      <c r="BC282" s="35"/>
      <c r="BD282" s="35">
        <v>0</v>
      </c>
      <c r="BE282" s="35"/>
      <c r="BF282" s="35"/>
      <c r="BG282" s="35">
        <v>0</v>
      </c>
      <c r="BH282" s="35"/>
      <c r="BI282" s="35"/>
      <c r="BJ282" s="35"/>
    </row>
    <row r="283" spans="2:62" outlineLevel="3">
      <c r="B283" s="17">
        <v>24028632</v>
      </c>
      <c r="C283" s="17" t="s">
        <v>880</v>
      </c>
      <c r="D283" s="17" t="s">
        <v>92</v>
      </c>
      <c r="E283" s="22">
        <v>4006</v>
      </c>
      <c r="F283" s="22" t="s">
        <v>155</v>
      </c>
      <c r="G283" s="22">
        <v>40203</v>
      </c>
      <c r="H283" s="22" t="s">
        <v>186</v>
      </c>
      <c r="I283" s="17" t="s">
        <v>881</v>
      </c>
      <c r="J283" s="18" t="s">
        <v>1756</v>
      </c>
      <c r="K283" s="18" t="s">
        <v>1757</v>
      </c>
      <c r="L283" s="18" t="s">
        <v>1706</v>
      </c>
      <c r="M283" s="18" t="s">
        <v>1706</v>
      </c>
      <c r="N283" s="18" t="s">
        <v>1705</v>
      </c>
      <c r="O283" s="19" t="str">
        <f>IF(N283="","",VLOOKUP(N283,Sheet1!$B$3:$C$7,2,0))</f>
        <v>急性期</v>
      </c>
      <c r="P283" s="18" t="s">
        <v>1705</v>
      </c>
      <c r="Q283" s="19" t="str">
        <f>IF(P283="","",VLOOKUP(P283,Sheet1!$B$3:$C$7,2,0))</f>
        <v>急性期</v>
      </c>
      <c r="R283" s="18" t="s">
        <v>1705</v>
      </c>
      <c r="S283" s="25" t="str">
        <f t="shared" si="49"/>
        <v>○</v>
      </c>
      <c r="T283" s="26" t="str">
        <f t="shared" si="50"/>
        <v>○</v>
      </c>
      <c r="U283" s="26" t="str">
        <f t="shared" si="51"/>
        <v>○</v>
      </c>
      <c r="V283" s="26" t="str">
        <f t="shared" si="52"/>
        <v>○</v>
      </c>
      <c r="W283" s="26" t="str">
        <f t="shared" si="53"/>
        <v>○</v>
      </c>
      <c r="X283" s="26" t="str">
        <f t="shared" si="54"/>
        <v/>
      </c>
      <c r="Y283" s="27" t="str">
        <f t="shared" si="55"/>
        <v/>
      </c>
      <c r="Z283" s="28" t="s">
        <v>1706</v>
      </c>
      <c r="AA283" s="28" t="s">
        <v>1705</v>
      </c>
      <c r="AB283" s="28" t="s">
        <v>1709</v>
      </c>
      <c r="AC283" s="28" t="s">
        <v>1719</v>
      </c>
      <c r="AD283" s="28" t="s">
        <v>1712</v>
      </c>
      <c r="AE283" s="23" t="str">
        <f t="shared" si="56"/>
        <v>急性期</v>
      </c>
      <c r="AF283" s="34">
        <v>12</v>
      </c>
      <c r="AG283" s="34">
        <v>12</v>
      </c>
      <c r="AH283" s="34">
        <v>0</v>
      </c>
      <c r="AI283" s="34">
        <v>0</v>
      </c>
      <c r="AJ283" s="34">
        <v>7</v>
      </c>
      <c r="AK283" s="34">
        <v>7</v>
      </c>
      <c r="AL283" s="34">
        <v>0</v>
      </c>
      <c r="AM283" s="34">
        <v>7</v>
      </c>
      <c r="AN283" s="34">
        <v>7</v>
      </c>
      <c r="AO283" s="34">
        <v>0</v>
      </c>
      <c r="AP283" s="34">
        <v>0</v>
      </c>
      <c r="AQ283" s="34">
        <v>0</v>
      </c>
      <c r="AR283" s="34">
        <v>0</v>
      </c>
      <c r="AS283" s="35">
        <v>12</v>
      </c>
      <c r="AT283" s="35">
        <v>7</v>
      </c>
      <c r="AU283" s="35">
        <v>0</v>
      </c>
      <c r="AV283" s="34">
        <v>0</v>
      </c>
      <c r="AW283" s="35">
        <v>163</v>
      </c>
      <c r="AX283" s="35"/>
      <c r="AY283" s="36"/>
      <c r="AZ283" s="38" t="s">
        <v>1706</v>
      </c>
      <c r="BA283" s="30" t="str">
        <f t="shared" si="57"/>
        <v>○</v>
      </c>
      <c r="BB283" s="35">
        <v>12</v>
      </c>
      <c r="BC283" s="35">
        <v>2</v>
      </c>
      <c r="BD283" s="35">
        <v>0</v>
      </c>
      <c r="BE283" s="35">
        <v>0</v>
      </c>
      <c r="BF283" s="35">
        <v>0</v>
      </c>
      <c r="BG283" s="35">
        <v>0</v>
      </c>
      <c r="BH283" s="35">
        <v>0</v>
      </c>
      <c r="BI283" s="35">
        <v>0</v>
      </c>
      <c r="BJ283" s="35">
        <v>0</v>
      </c>
    </row>
    <row r="284" spans="2:62" outlineLevel="3">
      <c r="B284" s="17">
        <v>24028642</v>
      </c>
      <c r="C284" s="17" t="s">
        <v>899</v>
      </c>
      <c r="D284" s="17" t="s">
        <v>92</v>
      </c>
      <c r="E284" s="22">
        <v>4006</v>
      </c>
      <c r="F284" s="49" t="s">
        <v>155</v>
      </c>
      <c r="G284" s="49">
        <v>40203</v>
      </c>
      <c r="H284" s="49" t="s">
        <v>186</v>
      </c>
      <c r="I284" s="48" t="s">
        <v>900</v>
      </c>
      <c r="J284" s="50" t="s">
        <v>1758</v>
      </c>
      <c r="K284" s="50" t="s">
        <v>1759</v>
      </c>
      <c r="L284" s="50" t="s">
        <v>1706</v>
      </c>
      <c r="M284" s="50" t="s">
        <v>1706</v>
      </c>
      <c r="N284" s="50" t="s">
        <v>1709</v>
      </c>
      <c r="O284" s="51" t="str">
        <f>IF(N284="","",VLOOKUP(N284,Sheet1!$B$3:$C$7,2,0))</f>
        <v>回復期</v>
      </c>
      <c r="P284" s="50" t="s">
        <v>1709</v>
      </c>
      <c r="Q284" s="51" t="str">
        <f>IF(P284="","",VLOOKUP(P284,Sheet1!$B$3:$C$7,2,0))</f>
        <v>回復期</v>
      </c>
      <c r="R284" s="50" t="s">
        <v>96</v>
      </c>
      <c r="S284" s="52" t="str">
        <f t="shared" si="49"/>
        <v>○</v>
      </c>
      <c r="T284" s="53" t="str">
        <f t="shared" si="50"/>
        <v>○</v>
      </c>
      <c r="U284" s="53" t="str">
        <f t="shared" si="51"/>
        <v>○</v>
      </c>
      <c r="V284" s="53" t="str">
        <f t="shared" si="52"/>
        <v/>
      </c>
      <c r="W284" s="53" t="str">
        <f t="shared" si="53"/>
        <v/>
      </c>
      <c r="X284" s="53" t="str">
        <f t="shared" si="54"/>
        <v/>
      </c>
      <c r="Y284" s="54" t="str">
        <f t="shared" si="55"/>
        <v/>
      </c>
      <c r="Z284" s="55" t="s">
        <v>1706</v>
      </c>
      <c r="AA284" s="55" t="s">
        <v>166</v>
      </c>
      <c r="AB284" s="55" t="s">
        <v>1709</v>
      </c>
      <c r="AC284" s="55" t="s">
        <v>96</v>
      </c>
      <c r="AD284" s="55" t="s">
        <v>96</v>
      </c>
      <c r="AE284" s="56" t="str">
        <f t="shared" si="56"/>
        <v>回復期</v>
      </c>
      <c r="AF284" s="57">
        <v>10</v>
      </c>
      <c r="AG284" s="57"/>
      <c r="AH284" s="57"/>
      <c r="AI284" s="57">
        <v>2</v>
      </c>
      <c r="AJ284" s="57"/>
      <c r="AK284" s="57"/>
      <c r="AL284" s="57"/>
      <c r="AM284" s="57"/>
      <c r="AN284" s="57"/>
      <c r="AO284" s="57"/>
      <c r="AP284" s="57"/>
      <c r="AQ284" s="57"/>
      <c r="AR284" s="57"/>
      <c r="AS284" s="58">
        <v>10</v>
      </c>
      <c r="AT284" s="58"/>
      <c r="AU284" s="58"/>
      <c r="AV284" s="57"/>
      <c r="AW284" s="58"/>
      <c r="AX284" s="58"/>
      <c r="AY284" s="59"/>
      <c r="AZ284" s="60" t="s">
        <v>1706</v>
      </c>
      <c r="BA284" s="61" t="str">
        <f t="shared" si="57"/>
        <v>○</v>
      </c>
      <c r="BB284" s="58">
        <v>0</v>
      </c>
      <c r="BC284" s="58"/>
      <c r="BD284" s="58">
        <v>4</v>
      </c>
      <c r="BE284" s="58">
        <v>1</v>
      </c>
      <c r="BF284" s="58">
        <v>3</v>
      </c>
      <c r="BG284" s="58">
        <v>0</v>
      </c>
      <c r="BH284" s="58">
        <v>0</v>
      </c>
      <c r="BI284" s="58">
        <v>0</v>
      </c>
      <c r="BJ284" s="58"/>
    </row>
    <row r="285" spans="2:62" outlineLevel="3">
      <c r="B285" s="17">
        <v>24028644</v>
      </c>
      <c r="C285" s="17" t="s">
        <v>903</v>
      </c>
      <c r="D285" s="17" t="s">
        <v>92</v>
      </c>
      <c r="E285" s="22">
        <v>4006</v>
      </c>
      <c r="F285" s="22" t="s">
        <v>155</v>
      </c>
      <c r="G285" s="22">
        <v>40203</v>
      </c>
      <c r="H285" s="22" t="s">
        <v>186</v>
      </c>
      <c r="I285" s="17" t="s">
        <v>904</v>
      </c>
      <c r="J285" s="18" t="s">
        <v>1760</v>
      </c>
      <c r="K285" s="18" t="s">
        <v>1761</v>
      </c>
      <c r="L285" s="18" t="s">
        <v>1706</v>
      </c>
      <c r="M285" s="18" t="s">
        <v>1706</v>
      </c>
      <c r="N285" s="18" t="s">
        <v>1705</v>
      </c>
      <c r="O285" s="19" t="str">
        <f>IF(N285="","",VLOOKUP(N285,Sheet1!$B$3:$C$7,2,0))</f>
        <v>急性期</v>
      </c>
      <c r="P285" s="18" t="s">
        <v>1705</v>
      </c>
      <c r="Q285" s="19" t="str">
        <f>IF(P285="","",VLOOKUP(P285,Sheet1!$B$3:$C$7,2,0))</f>
        <v>急性期</v>
      </c>
      <c r="R285" s="18" t="s">
        <v>1705</v>
      </c>
      <c r="S285" s="25" t="str">
        <f t="shared" si="49"/>
        <v>○</v>
      </c>
      <c r="T285" s="26" t="str">
        <f t="shared" si="50"/>
        <v>○</v>
      </c>
      <c r="U285" s="26" t="str">
        <f t="shared" si="51"/>
        <v>○</v>
      </c>
      <c r="V285" s="26" t="str">
        <f t="shared" si="52"/>
        <v/>
      </c>
      <c r="W285" s="26" t="str">
        <f t="shared" si="53"/>
        <v>○</v>
      </c>
      <c r="X285" s="26" t="str">
        <f t="shared" si="54"/>
        <v/>
      </c>
      <c r="Y285" s="27" t="str">
        <f t="shared" si="55"/>
        <v/>
      </c>
      <c r="Z285" s="28" t="s">
        <v>1706</v>
      </c>
      <c r="AA285" s="28" t="s">
        <v>1705</v>
      </c>
      <c r="AB285" s="28" t="s">
        <v>1709</v>
      </c>
      <c r="AC285" s="28" t="s">
        <v>1712</v>
      </c>
      <c r="AD285" s="28" t="s">
        <v>96</v>
      </c>
      <c r="AE285" s="23" t="str">
        <f t="shared" si="56"/>
        <v>急性期</v>
      </c>
      <c r="AF285" s="34">
        <v>19</v>
      </c>
      <c r="AG285" s="34">
        <v>19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5">
        <v>19</v>
      </c>
      <c r="AT285" s="34">
        <v>0</v>
      </c>
      <c r="AU285" s="34">
        <v>0</v>
      </c>
      <c r="AV285" s="34">
        <v>0</v>
      </c>
      <c r="AW285" s="35">
        <v>263</v>
      </c>
      <c r="AX285" s="35">
        <v>184</v>
      </c>
      <c r="AY285" s="36">
        <v>1.8</v>
      </c>
      <c r="AZ285" s="38" t="s">
        <v>1705</v>
      </c>
      <c r="BA285" s="30" t="str">
        <f t="shared" si="57"/>
        <v/>
      </c>
      <c r="BB285" s="35">
        <v>0</v>
      </c>
      <c r="BC285" s="35">
        <v>0</v>
      </c>
      <c r="BD285" s="35">
        <v>0</v>
      </c>
      <c r="BE285" s="35">
        <v>0</v>
      </c>
      <c r="BF285" s="35">
        <v>0</v>
      </c>
      <c r="BG285" s="35">
        <v>2</v>
      </c>
      <c r="BH285" s="35">
        <v>2</v>
      </c>
      <c r="BI285" s="35">
        <v>0</v>
      </c>
      <c r="BJ285" s="35"/>
    </row>
    <row r="286" spans="2:62" outlineLevel="3">
      <c r="B286" s="17">
        <v>24028649</v>
      </c>
      <c r="C286" s="17" t="s">
        <v>909</v>
      </c>
      <c r="D286" s="17" t="s">
        <v>92</v>
      </c>
      <c r="E286" s="22">
        <v>4006</v>
      </c>
      <c r="F286" s="22" t="s">
        <v>155</v>
      </c>
      <c r="G286" s="22">
        <v>40203</v>
      </c>
      <c r="H286" s="22" t="s">
        <v>186</v>
      </c>
      <c r="I286" s="17" t="s">
        <v>910</v>
      </c>
      <c r="J286" s="18" t="s">
        <v>1762</v>
      </c>
      <c r="K286" s="18" t="s">
        <v>1763</v>
      </c>
      <c r="L286" s="18" t="s">
        <v>1705</v>
      </c>
      <c r="M286" s="18" t="s">
        <v>1705</v>
      </c>
      <c r="N286" s="18" t="s">
        <v>1712</v>
      </c>
      <c r="O286" s="19" t="str">
        <f>IF(N286="","",VLOOKUP(N286,Sheet1!$B$3:$C$7,2,0))</f>
        <v>休棟等</v>
      </c>
      <c r="P286" s="18" t="s">
        <v>1712</v>
      </c>
      <c r="Q286" s="19" t="str">
        <f>IF(P286="","",VLOOKUP(P286,Sheet1!$B$3:$C$7,2,0))</f>
        <v>休棟等</v>
      </c>
      <c r="R286" s="18" t="s">
        <v>1712</v>
      </c>
      <c r="S286" s="25" t="str">
        <f t="shared" si="49"/>
        <v/>
      </c>
      <c r="T286" s="26" t="str">
        <f t="shared" si="50"/>
        <v/>
      </c>
      <c r="U286" s="26" t="str">
        <f t="shared" si="51"/>
        <v/>
      </c>
      <c r="V286" s="26" t="str">
        <f t="shared" si="52"/>
        <v/>
      </c>
      <c r="W286" s="26" t="str">
        <f t="shared" si="53"/>
        <v/>
      </c>
      <c r="X286" s="26" t="str">
        <f t="shared" si="54"/>
        <v/>
      </c>
      <c r="Y286" s="27" t="str">
        <f t="shared" si="55"/>
        <v>○</v>
      </c>
      <c r="Z286" s="28" t="s">
        <v>1747</v>
      </c>
      <c r="AA286" s="28" t="s">
        <v>96</v>
      </c>
      <c r="AB286" s="28" t="s">
        <v>96</v>
      </c>
      <c r="AC286" s="28" t="s">
        <v>96</v>
      </c>
      <c r="AD286" s="28" t="s">
        <v>96</v>
      </c>
      <c r="AE286" s="23" t="str">
        <f t="shared" si="56"/>
        <v>休棟中等</v>
      </c>
      <c r="AF286" s="34">
        <v>19</v>
      </c>
      <c r="AG286" s="34">
        <v>0</v>
      </c>
      <c r="AH286" s="34">
        <v>19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34">
        <v>0</v>
      </c>
      <c r="AP286" s="34">
        <v>0</v>
      </c>
      <c r="AQ286" s="34">
        <v>0</v>
      </c>
      <c r="AR286" s="34">
        <v>0</v>
      </c>
      <c r="AS286" s="35">
        <v>0</v>
      </c>
      <c r="AT286" s="34">
        <v>0</v>
      </c>
      <c r="AU286" s="34">
        <v>0</v>
      </c>
      <c r="AV286" s="34">
        <v>19</v>
      </c>
      <c r="AW286" s="35">
        <v>0</v>
      </c>
      <c r="AX286" s="35">
        <v>0</v>
      </c>
      <c r="AY286" s="36">
        <v>0</v>
      </c>
      <c r="AZ286" s="38" t="s">
        <v>1705</v>
      </c>
      <c r="BA286" s="30" t="str">
        <f t="shared" si="57"/>
        <v/>
      </c>
      <c r="BB286" s="35">
        <v>0</v>
      </c>
      <c r="BC286" s="35">
        <v>0</v>
      </c>
      <c r="BD286" s="35">
        <v>0</v>
      </c>
      <c r="BE286" s="35">
        <v>0</v>
      </c>
      <c r="BF286" s="35">
        <v>0</v>
      </c>
      <c r="BG286" s="35">
        <v>0</v>
      </c>
      <c r="BH286" s="35">
        <v>0</v>
      </c>
      <c r="BI286" s="35">
        <v>0</v>
      </c>
      <c r="BJ286" s="35">
        <v>0</v>
      </c>
    </row>
    <row r="287" spans="2:62" outlineLevel="3">
      <c r="B287" s="17">
        <v>24028652</v>
      </c>
      <c r="C287" s="17" t="s">
        <v>913</v>
      </c>
      <c r="D287" s="17" t="s">
        <v>92</v>
      </c>
      <c r="E287" s="22">
        <v>4006</v>
      </c>
      <c r="F287" s="22" t="s">
        <v>155</v>
      </c>
      <c r="G287" s="22">
        <v>40203</v>
      </c>
      <c r="H287" s="22" t="s">
        <v>186</v>
      </c>
      <c r="I287" s="17" t="s">
        <v>914</v>
      </c>
      <c r="J287" s="18" t="s">
        <v>915</v>
      </c>
      <c r="K287" s="18" t="s">
        <v>916</v>
      </c>
      <c r="L287" s="18" t="s">
        <v>165</v>
      </c>
      <c r="M287" s="18" t="s">
        <v>165</v>
      </c>
      <c r="N287" s="18" t="s">
        <v>166</v>
      </c>
      <c r="O287" s="19" t="str">
        <f>IF(N287="","",VLOOKUP(N287,Sheet1!$B$3:$C$7,2,0))</f>
        <v>急性期</v>
      </c>
      <c r="P287" s="18" t="s">
        <v>166</v>
      </c>
      <c r="Q287" s="19" t="str">
        <f>IF(P287="","",VLOOKUP(P287,Sheet1!$B$3:$C$7,2,0))</f>
        <v>急性期</v>
      </c>
      <c r="R287" s="18" t="s">
        <v>96</v>
      </c>
      <c r="S287" s="25" t="str">
        <f t="shared" si="49"/>
        <v/>
      </c>
      <c r="T287" s="26" t="str">
        <f t="shared" si="50"/>
        <v/>
      </c>
      <c r="U287" s="26" t="str">
        <f t="shared" si="51"/>
        <v>○</v>
      </c>
      <c r="V287" s="26" t="str">
        <f t="shared" si="52"/>
        <v/>
      </c>
      <c r="W287" s="26" t="str">
        <f t="shared" si="53"/>
        <v/>
      </c>
      <c r="X287" s="26" t="str">
        <f t="shared" si="54"/>
        <v/>
      </c>
      <c r="Y287" s="27" t="str">
        <f t="shared" si="55"/>
        <v/>
      </c>
      <c r="Z287" s="28" t="s">
        <v>143</v>
      </c>
      <c r="AA287" s="28" t="s">
        <v>96</v>
      </c>
      <c r="AB287" s="28" t="s">
        <v>96</v>
      </c>
      <c r="AC287" s="28" t="s">
        <v>96</v>
      </c>
      <c r="AD287" s="28" t="s">
        <v>96</v>
      </c>
      <c r="AE287" s="23" t="str">
        <f t="shared" si="56"/>
        <v>急性期</v>
      </c>
      <c r="AF287" s="34">
        <v>18</v>
      </c>
      <c r="AG287" s="34">
        <v>18</v>
      </c>
      <c r="AH287" s="34">
        <v>0</v>
      </c>
      <c r="AI287" s="34">
        <v>18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5"/>
      <c r="AT287" s="35"/>
      <c r="AU287" s="35"/>
      <c r="AV287" s="34">
        <v>18</v>
      </c>
      <c r="AW287" s="35">
        <v>448</v>
      </c>
      <c r="AX287" s="35"/>
      <c r="AY287" s="36"/>
      <c r="AZ287" s="38" t="s">
        <v>166</v>
      </c>
      <c r="BA287" s="30" t="str">
        <f t="shared" si="57"/>
        <v/>
      </c>
      <c r="BB287" s="35"/>
      <c r="BC287" s="35"/>
      <c r="BD287" s="35">
        <v>0</v>
      </c>
      <c r="BE287" s="35"/>
      <c r="BF287" s="35"/>
      <c r="BG287" s="35">
        <v>0</v>
      </c>
      <c r="BH287" s="35"/>
      <c r="BI287" s="35"/>
      <c r="BJ287" s="35"/>
    </row>
    <row r="288" spans="2:62" outlineLevel="3">
      <c r="B288" s="17">
        <v>24028676</v>
      </c>
      <c r="C288" s="17" t="s">
        <v>949</v>
      </c>
      <c r="D288" s="17" t="s">
        <v>92</v>
      </c>
      <c r="E288" s="22">
        <v>4006</v>
      </c>
      <c r="F288" s="22" t="s">
        <v>155</v>
      </c>
      <c r="G288" s="22">
        <v>40203</v>
      </c>
      <c r="H288" s="22" t="s">
        <v>186</v>
      </c>
      <c r="I288" s="17" t="s">
        <v>950</v>
      </c>
      <c r="J288" s="18" t="s">
        <v>1764</v>
      </c>
      <c r="K288" s="18" t="s">
        <v>1765</v>
      </c>
      <c r="L288" s="18" t="s">
        <v>1706</v>
      </c>
      <c r="M288" s="18" t="s">
        <v>1706</v>
      </c>
      <c r="N288" s="18" t="s">
        <v>1709</v>
      </c>
      <c r="O288" s="19" t="str">
        <f>IF(N288="","",VLOOKUP(N288,Sheet1!$B$3:$C$7,2,0))</f>
        <v>回復期</v>
      </c>
      <c r="P288" s="18" t="s">
        <v>1709</v>
      </c>
      <c r="Q288" s="19" t="str">
        <f>IF(P288="","",VLOOKUP(P288,Sheet1!$B$3:$C$7,2,0))</f>
        <v>回復期</v>
      </c>
      <c r="R288" s="18" t="s">
        <v>1709</v>
      </c>
      <c r="S288" s="25" t="str">
        <f t="shared" si="49"/>
        <v>○</v>
      </c>
      <c r="T288" s="26" t="str">
        <f t="shared" si="50"/>
        <v>○</v>
      </c>
      <c r="U288" s="26" t="str">
        <f t="shared" si="51"/>
        <v>○</v>
      </c>
      <c r="V288" s="26" t="str">
        <f t="shared" si="52"/>
        <v/>
      </c>
      <c r="W288" s="26" t="str">
        <f t="shared" si="53"/>
        <v/>
      </c>
      <c r="X288" s="26" t="str">
        <f t="shared" si="54"/>
        <v/>
      </c>
      <c r="Y288" s="27" t="str">
        <f t="shared" si="55"/>
        <v/>
      </c>
      <c r="Z288" s="28" t="s">
        <v>1706</v>
      </c>
      <c r="AA288" s="28" t="s">
        <v>1705</v>
      </c>
      <c r="AB288" s="28" t="s">
        <v>1709</v>
      </c>
      <c r="AC288" s="28" t="s">
        <v>96</v>
      </c>
      <c r="AD288" s="28" t="s">
        <v>96</v>
      </c>
      <c r="AE288" s="23" t="str">
        <f t="shared" si="56"/>
        <v>回復期</v>
      </c>
      <c r="AF288" s="34">
        <v>19</v>
      </c>
      <c r="AG288" s="34">
        <v>19</v>
      </c>
      <c r="AH288" s="34">
        <v>0</v>
      </c>
      <c r="AI288" s="34">
        <v>3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5">
        <v>19</v>
      </c>
      <c r="AT288" s="35">
        <v>0</v>
      </c>
      <c r="AU288" s="35">
        <v>0</v>
      </c>
      <c r="AV288" s="34">
        <v>0</v>
      </c>
      <c r="AW288" s="35">
        <v>54</v>
      </c>
      <c r="AX288" s="35">
        <v>52</v>
      </c>
      <c r="AY288" s="36">
        <v>2</v>
      </c>
      <c r="AZ288" s="38" t="s">
        <v>1705</v>
      </c>
      <c r="BA288" s="30" t="str">
        <f t="shared" si="57"/>
        <v/>
      </c>
      <c r="BB288" s="35">
        <v>0</v>
      </c>
      <c r="BC288" s="35">
        <v>2</v>
      </c>
      <c r="BD288" s="35">
        <v>0</v>
      </c>
      <c r="BE288" s="35">
        <v>0</v>
      </c>
      <c r="BF288" s="35">
        <v>0</v>
      </c>
      <c r="BG288" s="35">
        <v>0</v>
      </c>
      <c r="BH288" s="35">
        <v>0</v>
      </c>
      <c r="BI288" s="35">
        <v>0</v>
      </c>
      <c r="BJ288" s="35">
        <v>0</v>
      </c>
    </row>
    <row r="289" spans="2:62" outlineLevel="3">
      <c r="B289" s="17">
        <v>24028729</v>
      </c>
      <c r="C289" s="17" t="s">
        <v>1023</v>
      </c>
      <c r="D289" s="17" t="s">
        <v>92</v>
      </c>
      <c r="E289" s="22">
        <v>4006</v>
      </c>
      <c r="F289" s="22" t="s">
        <v>155</v>
      </c>
      <c r="G289" s="22">
        <v>40203</v>
      </c>
      <c r="H289" s="22" t="s">
        <v>186</v>
      </c>
      <c r="I289" s="17" t="s">
        <v>1024</v>
      </c>
      <c r="J289" s="18" t="s">
        <v>1766</v>
      </c>
      <c r="K289" s="18" t="s">
        <v>1767</v>
      </c>
      <c r="L289" s="18" t="s">
        <v>1705</v>
      </c>
      <c r="M289" s="18" t="s">
        <v>1705</v>
      </c>
      <c r="N289" s="18" t="s">
        <v>1712</v>
      </c>
      <c r="O289" s="19" t="str">
        <f>IF(N289="","",VLOOKUP(N289,Sheet1!$B$3:$C$7,2,0))</f>
        <v>休棟等</v>
      </c>
      <c r="P289" s="18" t="s">
        <v>1712</v>
      </c>
      <c r="Q289" s="19" t="str">
        <f>IF(P289="","",VLOOKUP(P289,Sheet1!$B$3:$C$7,2,0))</f>
        <v>休棟等</v>
      </c>
      <c r="R289" s="18" t="s">
        <v>1712</v>
      </c>
      <c r="S289" s="25" t="str">
        <f t="shared" si="49"/>
        <v/>
      </c>
      <c r="T289" s="26" t="str">
        <f t="shared" si="50"/>
        <v/>
      </c>
      <c r="U289" s="26" t="str">
        <f t="shared" si="51"/>
        <v/>
      </c>
      <c r="V289" s="26" t="str">
        <f t="shared" si="52"/>
        <v/>
      </c>
      <c r="W289" s="26" t="str">
        <f t="shared" si="53"/>
        <v/>
      </c>
      <c r="X289" s="26" t="str">
        <f t="shared" si="54"/>
        <v/>
      </c>
      <c r="Y289" s="27" t="str">
        <f t="shared" si="55"/>
        <v>○</v>
      </c>
      <c r="Z289" s="28" t="s">
        <v>1747</v>
      </c>
      <c r="AA289" s="28" t="s">
        <v>96</v>
      </c>
      <c r="AB289" s="28" t="s">
        <v>96</v>
      </c>
      <c r="AC289" s="28" t="s">
        <v>96</v>
      </c>
      <c r="AD289" s="28" t="s">
        <v>96</v>
      </c>
      <c r="AE289" s="23" t="str">
        <f t="shared" si="56"/>
        <v>休棟中等</v>
      </c>
      <c r="AF289" s="34">
        <v>4</v>
      </c>
      <c r="AG289" s="34">
        <v>0</v>
      </c>
      <c r="AH289" s="34">
        <v>4</v>
      </c>
      <c r="AI289" s="34">
        <v>4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5">
        <v>0</v>
      </c>
      <c r="AT289" s="35">
        <v>0</v>
      </c>
      <c r="AU289" s="35">
        <v>0</v>
      </c>
      <c r="AV289" s="34">
        <v>4</v>
      </c>
      <c r="AW289" s="35">
        <v>0</v>
      </c>
      <c r="AX289" s="35">
        <v>0</v>
      </c>
      <c r="AY289" s="36">
        <v>0</v>
      </c>
      <c r="AZ289" s="38" t="s">
        <v>1706</v>
      </c>
      <c r="BA289" s="30" t="str">
        <f t="shared" si="57"/>
        <v>○</v>
      </c>
      <c r="BB289" s="35"/>
      <c r="BC289" s="35"/>
      <c r="BD289" s="35"/>
      <c r="BE289" s="35"/>
      <c r="BF289" s="35"/>
      <c r="BG289" s="35"/>
      <c r="BH289" s="35"/>
      <c r="BI289" s="35"/>
      <c r="BJ289" s="35"/>
    </row>
    <row r="290" spans="2:62" outlineLevel="3">
      <c r="B290" s="17">
        <v>24028760</v>
      </c>
      <c r="C290" s="17" t="s">
        <v>1056</v>
      </c>
      <c r="D290" s="17" t="s">
        <v>92</v>
      </c>
      <c r="E290" s="22">
        <v>4006</v>
      </c>
      <c r="F290" s="22" t="s">
        <v>155</v>
      </c>
      <c r="G290" s="22">
        <v>40203</v>
      </c>
      <c r="H290" s="22" t="s">
        <v>186</v>
      </c>
      <c r="I290" s="17" t="s">
        <v>1057</v>
      </c>
      <c r="J290" s="18" t="s">
        <v>1768</v>
      </c>
      <c r="K290" s="18" t="s">
        <v>1769</v>
      </c>
      <c r="L290" s="18" t="s">
        <v>1706</v>
      </c>
      <c r="M290" s="18" t="s">
        <v>1706</v>
      </c>
      <c r="N290" s="18" t="s">
        <v>1719</v>
      </c>
      <c r="O290" s="19" t="str">
        <f>IF(N290="","",VLOOKUP(N290,Sheet1!$B$3:$C$7,2,0))</f>
        <v>慢性期</v>
      </c>
      <c r="P290" s="18" t="s">
        <v>1712</v>
      </c>
      <c r="Q290" s="19" t="str">
        <f>IF(P290="","",VLOOKUP(P290,Sheet1!$B$3:$C$7,2,0))</f>
        <v>休棟等</v>
      </c>
      <c r="R290" s="18" t="s">
        <v>96</v>
      </c>
      <c r="S290" s="25" t="str">
        <f t="shared" si="49"/>
        <v>○</v>
      </c>
      <c r="T290" s="26" t="str">
        <f t="shared" si="50"/>
        <v/>
      </c>
      <c r="U290" s="26" t="str">
        <f t="shared" si="51"/>
        <v>○</v>
      </c>
      <c r="V290" s="26" t="str">
        <f t="shared" si="52"/>
        <v>○</v>
      </c>
      <c r="W290" s="26" t="str">
        <f t="shared" si="53"/>
        <v>○</v>
      </c>
      <c r="X290" s="26" t="str">
        <f t="shared" si="54"/>
        <v/>
      </c>
      <c r="Y290" s="27" t="str">
        <f t="shared" si="55"/>
        <v/>
      </c>
      <c r="Z290" s="28" t="s">
        <v>1706</v>
      </c>
      <c r="AA290" s="28" t="s">
        <v>1709</v>
      </c>
      <c r="AB290" s="28" t="s">
        <v>1719</v>
      </c>
      <c r="AC290" s="28" t="s">
        <v>1712</v>
      </c>
      <c r="AD290" s="28" t="s">
        <v>96</v>
      </c>
      <c r="AE290" s="23" t="str">
        <f t="shared" si="56"/>
        <v>慢性期</v>
      </c>
      <c r="AF290" s="34">
        <v>8</v>
      </c>
      <c r="AG290" s="34">
        <v>8</v>
      </c>
      <c r="AH290" s="34">
        <v>0</v>
      </c>
      <c r="AI290" s="34"/>
      <c r="AJ290" s="34">
        <v>9</v>
      </c>
      <c r="AK290" s="34">
        <v>9</v>
      </c>
      <c r="AL290" s="34">
        <v>0</v>
      </c>
      <c r="AM290" s="34">
        <v>5</v>
      </c>
      <c r="AN290" s="34">
        <v>5</v>
      </c>
      <c r="AO290" s="34">
        <v>0</v>
      </c>
      <c r="AP290" s="34">
        <v>4</v>
      </c>
      <c r="AQ290" s="34">
        <v>4</v>
      </c>
      <c r="AR290" s="34">
        <v>0</v>
      </c>
      <c r="AS290" s="35">
        <v>8</v>
      </c>
      <c r="AT290" s="35">
        <v>5</v>
      </c>
      <c r="AU290" s="35">
        <v>4</v>
      </c>
      <c r="AV290" s="34"/>
      <c r="AW290" s="35">
        <v>21</v>
      </c>
      <c r="AX290" s="35">
        <v>6</v>
      </c>
      <c r="AY290" s="36"/>
      <c r="AZ290" s="38" t="s">
        <v>96</v>
      </c>
      <c r="BA290" s="30" t="str">
        <f t="shared" si="57"/>
        <v/>
      </c>
      <c r="BB290" s="35"/>
      <c r="BC290" s="35">
        <v>39</v>
      </c>
      <c r="BD290" s="35">
        <v>1</v>
      </c>
      <c r="BE290" s="35">
        <v>1</v>
      </c>
      <c r="BF290" s="35">
        <v>0</v>
      </c>
      <c r="BG290" s="35">
        <v>2</v>
      </c>
      <c r="BH290" s="35">
        <v>2</v>
      </c>
      <c r="BI290" s="35">
        <v>0</v>
      </c>
      <c r="BJ290" s="35"/>
    </row>
    <row r="291" spans="2:62" outlineLevel="3">
      <c r="B291" s="17">
        <v>24028785</v>
      </c>
      <c r="C291" s="17" t="s">
        <v>1089</v>
      </c>
      <c r="D291" s="17" t="s">
        <v>92</v>
      </c>
      <c r="E291" s="22">
        <v>4006</v>
      </c>
      <c r="F291" s="22" t="s">
        <v>155</v>
      </c>
      <c r="G291" s="22">
        <v>40203</v>
      </c>
      <c r="H291" s="22" t="s">
        <v>186</v>
      </c>
      <c r="I291" s="17" t="s">
        <v>1090</v>
      </c>
      <c r="J291" s="19" t="s">
        <v>1770</v>
      </c>
      <c r="K291" s="19" t="s">
        <v>1771</v>
      </c>
      <c r="L291" s="19" t="s">
        <v>1706</v>
      </c>
      <c r="M291" s="19" t="s">
        <v>1706</v>
      </c>
      <c r="N291" s="19" t="s">
        <v>1706</v>
      </c>
      <c r="O291" s="19" t="str">
        <f>IF(N291="","",VLOOKUP(N291,Sheet1!$B$3:$C$7,2,0))</f>
        <v>高度急性期</v>
      </c>
      <c r="P291" s="19" t="s">
        <v>1706</v>
      </c>
      <c r="Q291" s="19" t="str">
        <f>IF(P291="","",VLOOKUP(P291,Sheet1!$B$3:$C$7,2,0))</f>
        <v>高度急性期</v>
      </c>
      <c r="R291" s="19" t="s">
        <v>96</v>
      </c>
      <c r="S291" s="25" t="str">
        <f t="shared" si="49"/>
        <v>○</v>
      </c>
      <c r="T291" s="26" t="str">
        <f t="shared" si="50"/>
        <v>○</v>
      </c>
      <c r="U291" s="26" t="str">
        <f t="shared" si="51"/>
        <v/>
      </c>
      <c r="V291" s="26" t="str">
        <f t="shared" si="52"/>
        <v/>
      </c>
      <c r="W291" s="26" t="str">
        <f t="shared" si="53"/>
        <v/>
      </c>
      <c r="X291" s="26" t="str">
        <f t="shared" si="54"/>
        <v/>
      </c>
      <c r="Y291" s="27" t="str">
        <f t="shared" si="55"/>
        <v/>
      </c>
      <c r="Z291" s="29" t="s">
        <v>1706</v>
      </c>
      <c r="AA291" s="29" t="s">
        <v>1705</v>
      </c>
      <c r="AB291" s="29" t="s">
        <v>96</v>
      </c>
      <c r="AC291" s="29" t="s">
        <v>96</v>
      </c>
      <c r="AD291" s="29" t="s">
        <v>96</v>
      </c>
      <c r="AE291" s="23" t="str">
        <f t="shared" si="56"/>
        <v>高度急性期</v>
      </c>
      <c r="AF291" s="34">
        <v>19</v>
      </c>
      <c r="AG291" s="34">
        <v>13</v>
      </c>
      <c r="AH291" s="34">
        <v>6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5"/>
      <c r="AT291" s="35"/>
      <c r="AU291" s="35"/>
      <c r="AV291" s="34">
        <v>19</v>
      </c>
      <c r="AW291" s="35">
        <v>60</v>
      </c>
      <c r="AX291" s="35"/>
      <c r="AY291" s="36"/>
      <c r="AZ291" s="37" t="s">
        <v>96</v>
      </c>
      <c r="BA291" s="30" t="str">
        <f t="shared" si="57"/>
        <v/>
      </c>
      <c r="BB291" s="35"/>
      <c r="BC291" s="35"/>
      <c r="BD291" s="35">
        <v>0</v>
      </c>
      <c r="BE291" s="35"/>
      <c r="BF291" s="35"/>
      <c r="BG291" s="35">
        <v>0</v>
      </c>
      <c r="BH291" s="35"/>
      <c r="BI291" s="35"/>
      <c r="BJ291" s="35"/>
    </row>
    <row r="292" spans="2:62" outlineLevel="3">
      <c r="B292" s="17">
        <v>24028791</v>
      </c>
      <c r="C292" s="17" t="s">
        <v>1096</v>
      </c>
      <c r="D292" s="17" t="s">
        <v>92</v>
      </c>
      <c r="E292" s="22">
        <v>4006</v>
      </c>
      <c r="F292" s="49" t="s">
        <v>155</v>
      </c>
      <c r="G292" s="49">
        <v>40203</v>
      </c>
      <c r="H292" s="49" t="s">
        <v>186</v>
      </c>
      <c r="I292" s="48" t="s">
        <v>1097</v>
      </c>
      <c r="J292" s="50" t="s">
        <v>1772</v>
      </c>
      <c r="K292" s="50" t="s">
        <v>1773</v>
      </c>
      <c r="L292" s="50" t="s">
        <v>1706</v>
      </c>
      <c r="M292" s="50" t="s">
        <v>1706</v>
      </c>
      <c r="N292" s="50" t="s">
        <v>96</v>
      </c>
      <c r="O292" s="51" t="str">
        <f>IF(N292="","",VLOOKUP(N292,Sheet1!$B$3:$C$7,2,0))</f>
        <v/>
      </c>
      <c r="P292" s="50" t="s">
        <v>96</v>
      </c>
      <c r="Q292" s="51" t="str">
        <f>IF(P292="","",VLOOKUP(P292,Sheet1!$B$3:$C$7,2,0))</f>
        <v/>
      </c>
      <c r="R292" s="50" t="s">
        <v>96</v>
      </c>
      <c r="S292" s="52" t="str">
        <f t="shared" si="49"/>
        <v>○</v>
      </c>
      <c r="T292" s="53" t="str">
        <f t="shared" si="50"/>
        <v/>
      </c>
      <c r="U292" s="53" t="str">
        <f t="shared" si="51"/>
        <v/>
      </c>
      <c r="V292" s="53" t="str">
        <f t="shared" si="52"/>
        <v/>
      </c>
      <c r="W292" s="53" t="str">
        <f t="shared" si="53"/>
        <v/>
      </c>
      <c r="X292" s="53" t="str">
        <f t="shared" si="54"/>
        <v/>
      </c>
      <c r="Y292" s="54" t="str">
        <f t="shared" si="55"/>
        <v/>
      </c>
      <c r="Z292" s="55" t="s">
        <v>1706</v>
      </c>
      <c r="AA292" s="55"/>
      <c r="AB292" s="55" t="s">
        <v>96</v>
      </c>
      <c r="AC292" s="55" t="s">
        <v>96</v>
      </c>
      <c r="AD292" s="55" t="s">
        <v>96</v>
      </c>
      <c r="AE292" s="56" t="str">
        <f t="shared" si="56"/>
        <v>無回答</v>
      </c>
      <c r="AF292" s="57">
        <v>13</v>
      </c>
      <c r="AG292" s="57">
        <v>13</v>
      </c>
      <c r="AH292" s="57">
        <v>0</v>
      </c>
      <c r="AI292" s="57"/>
      <c r="AJ292" s="57">
        <v>3</v>
      </c>
      <c r="AK292" s="57">
        <v>3</v>
      </c>
      <c r="AL292" s="57">
        <v>0</v>
      </c>
      <c r="AM292" s="57">
        <v>3</v>
      </c>
      <c r="AN292" s="57">
        <v>3</v>
      </c>
      <c r="AO292" s="57">
        <v>0</v>
      </c>
      <c r="AP292" s="57">
        <v>0</v>
      </c>
      <c r="AQ292" s="57">
        <v>0</v>
      </c>
      <c r="AR292" s="57">
        <v>0</v>
      </c>
      <c r="AS292" s="58">
        <v>13</v>
      </c>
      <c r="AT292" s="58">
        <v>3</v>
      </c>
      <c r="AU292" s="57">
        <v>0</v>
      </c>
      <c r="AV292" s="57">
        <v>0</v>
      </c>
      <c r="AW292" s="58">
        <v>60</v>
      </c>
      <c r="AX292" s="58"/>
      <c r="AY292" s="59"/>
      <c r="AZ292" s="60" t="s">
        <v>1705</v>
      </c>
      <c r="BA292" s="61" t="str">
        <f t="shared" si="57"/>
        <v/>
      </c>
      <c r="BB292" s="58"/>
      <c r="BC292" s="58"/>
      <c r="BD292" s="58"/>
      <c r="BE292" s="58"/>
      <c r="BF292" s="58"/>
      <c r="BG292" s="58"/>
      <c r="BH292" s="58"/>
      <c r="BI292" s="58"/>
      <c r="BJ292" s="58"/>
    </row>
    <row r="293" spans="2:62" outlineLevel="3">
      <c r="B293" s="17">
        <v>24028799</v>
      </c>
      <c r="C293" s="17" t="s">
        <v>1104</v>
      </c>
      <c r="D293" s="17" t="s">
        <v>92</v>
      </c>
      <c r="E293" s="22">
        <v>4006</v>
      </c>
      <c r="F293" s="22" t="s">
        <v>155</v>
      </c>
      <c r="G293" s="22">
        <v>40203</v>
      </c>
      <c r="H293" s="22" t="s">
        <v>186</v>
      </c>
      <c r="I293" s="17" t="s">
        <v>1105</v>
      </c>
      <c r="J293" s="18" t="s">
        <v>1774</v>
      </c>
      <c r="K293" s="18" t="s">
        <v>1775</v>
      </c>
      <c r="L293" s="18" t="s">
        <v>1706</v>
      </c>
      <c r="M293" s="18" t="s">
        <v>1706</v>
      </c>
      <c r="N293" s="18" t="s">
        <v>1709</v>
      </c>
      <c r="O293" s="19" t="str">
        <f>IF(N293="","",VLOOKUP(N293,Sheet1!$B$3:$C$7,2,0))</f>
        <v>回復期</v>
      </c>
      <c r="P293" s="18" t="s">
        <v>1709</v>
      </c>
      <c r="Q293" s="19" t="str">
        <f>IF(P293="","",VLOOKUP(P293,Sheet1!$B$3:$C$7,2,0))</f>
        <v>回復期</v>
      </c>
      <c r="R293" s="18" t="s">
        <v>96</v>
      </c>
      <c r="S293" s="25" t="str">
        <f t="shared" si="49"/>
        <v>○</v>
      </c>
      <c r="T293" s="26" t="str">
        <f t="shared" si="50"/>
        <v>○</v>
      </c>
      <c r="U293" s="26" t="str">
        <f t="shared" si="51"/>
        <v>○</v>
      </c>
      <c r="V293" s="26" t="str">
        <f t="shared" si="52"/>
        <v>○</v>
      </c>
      <c r="W293" s="26" t="str">
        <f t="shared" si="53"/>
        <v>○</v>
      </c>
      <c r="X293" s="26" t="str">
        <f t="shared" si="54"/>
        <v/>
      </c>
      <c r="Y293" s="27" t="str">
        <f t="shared" si="55"/>
        <v/>
      </c>
      <c r="Z293" s="28" t="s">
        <v>1706</v>
      </c>
      <c r="AA293" s="28" t="s">
        <v>1705</v>
      </c>
      <c r="AB293" s="28" t="s">
        <v>1709</v>
      </c>
      <c r="AC293" s="28" t="s">
        <v>1719</v>
      </c>
      <c r="AD293" s="28" t="s">
        <v>1712</v>
      </c>
      <c r="AE293" s="23" t="str">
        <f t="shared" si="56"/>
        <v>回復期</v>
      </c>
      <c r="AF293" s="34">
        <v>19</v>
      </c>
      <c r="AG293" s="34">
        <v>19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5">
        <v>19</v>
      </c>
      <c r="AT293" s="35">
        <v>0</v>
      </c>
      <c r="AU293" s="35">
        <v>0</v>
      </c>
      <c r="AV293" s="34">
        <v>0</v>
      </c>
      <c r="AW293" s="35">
        <v>103</v>
      </c>
      <c r="AX293" s="35">
        <v>0</v>
      </c>
      <c r="AY293" s="36">
        <v>12.6</v>
      </c>
      <c r="AZ293" s="38" t="s">
        <v>1706</v>
      </c>
      <c r="BA293" s="30" t="str">
        <f t="shared" si="57"/>
        <v>○</v>
      </c>
      <c r="BB293" s="35">
        <v>1</v>
      </c>
      <c r="BC293" s="35">
        <v>1</v>
      </c>
      <c r="BD293" s="35">
        <v>1</v>
      </c>
      <c r="BE293" s="35">
        <v>1</v>
      </c>
      <c r="BF293" s="35">
        <v>0</v>
      </c>
      <c r="BG293" s="35">
        <v>3</v>
      </c>
      <c r="BH293" s="35">
        <v>3</v>
      </c>
      <c r="BI293" s="35">
        <v>0</v>
      </c>
      <c r="BJ293" s="35">
        <v>0</v>
      </c>
    </row>
    <row r="294" spans="2:62" outlineLevel="3">
      <c r="B294" s="17">
        <v>24028800</v>
      </c>
      <c r="C294" s="17" t="s">
        <v>1106</v>
      </c>
      <c r="D294" s="17" t="s">
        <v>92</v>
      </c>
      <c r="E294" s="22">
        <v>4006</v>
      </c>
      <c r="F294" s="22" t="s">
        <v>155</v>
      </c>
      <c r="G294" s="22">
        <v>40203</v>
      </c>
      <c r="H294" s="22" t="s">
        <v>186</v>
      </c>
      <c r="I294" s="17" t="s">
        <v>1107</v>
      </c>
      <c r="J294" s="18" t="s">
        <v>1776</v>
      </c>
      <c r="K294" s="18" t="s">
        <v>1777</v>
      </c>
      <c r="L294" s="18" t="s">
        <v>1706</v>
      </c>
      <c r="M294" s="18" t="s">
        <v>1706</v>
      </c>
      <c r="N294" s="18" t="s">
        <v>1705</v>
      </c>
      <c r="O294" s="19" t="str">
        <f>IF(N294="","",VLOOKUP(N294,Sheet1!$B$3:$C$7,2,0))</f>
        <v>急性期</v>
      </c>
      <c r="P294" s="18" t="s">
        <v>1705</v>
      </c>
      <c r="Q294" s="19" t="str">
        <f>IF(P294="","",VLOOKUP(P294,Sheet1!$B$3:$C$7,2,0))</f>
        <v>急性期</v>
      </c>
      <c r="R294" s="18" t="s">
        <v>1705</v>
      </c>
      <c r="S294" s="25" t="str">
        <f t="shared" ref="S294:S366" si="66">IF(OR(Z294="1",AA294="1",AB294="1",AC294="1",AD294="1"),"○","")</f>
        <v/>
      </c>
      <c r="T294" s="26" t="str">
        <f t="shared" ref="T294:T366" si="67">IF(OR(Z294="2",AA294="2",AB294="2",AC294="2",AD294="2"),"○","")</f>
        <v>○</v>
      </c>
      <c r="U294" s="26" t="str">
        <f t="shared" ref="U294:U366" si="68">IF(OR(Z294="3",AA294="3",AB294="3",AC294="3",AD294="3"),"○","")</f>
        <v/>
      </c>
      <c r="V294" s="26" t="str">
        <f t="shared" ref="V294:V366" si="69">IF(OR(Z294="4",AA294="4",AB294="4",AC294="4",AD294="4"),"○","")</f>
        <v/>
      </c>
      <c r="W294" s="26" t="str">
        <f t="shared" ref="W294:W366" si="70">IF(OR(Z294="5",AA294="5",AB294="5",AC294="5",AD294="5"),"○","")</f>
        <v/>
      </c>
      <c r="X294" s="26" t="str">
        <f t="shared" ref="X294:X366" si="71">IF(OR(Z294="6",AA294="6",AB294="6",AC294="6",AD294="6"),"○","")</f>
        <v/>
      </c>
      <c r="Y294" s="27" t="str">
        <f t="shared" ref="Y294:Y366" si="72">IF(OR(Z294="7",AA294="7",AB294="7",AC294="7",AD294="7"),"○","")</f>
        <v/>
      </c>
      <c r="Z294" s="28" t="s">
        <v>1705</v>
      </c>
      <c r="AA294" s="28" t="s">
        <v>96</v>
      </c>
      <c r="AB294" s="28" t="s">
        <v>96</v>
      </c>
      <c r="AC294" s="28" t="s">
        <v>96</v>
      </c>
      <c r="AD294" s="28" t="s">
        <v>96</v>
      </c>
      <c r="AE294" s="23" t="str">
        <f t="shared" ref="AE294:AE366" si="73">IF(N294="1","高度急性期",IF(N294="2","急性期",IF(N294="3","回復期",IF(N294="4","慢性期",IF(N294="5","休棟中等","無回答")))))</f>
        <v>急性期</v>
      </c>
      <c r="AF294" s="34">
        <v>12</v>
      </c>
      <c r="AG294" s="34">
        <v>12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5">
        <v>12</v>
      </c>
      <c r="AT294" s="34">
        <v>0</v>
      </c>
      <c r="AU294" s="34">
        <v>0</v>
      </c>
      <c r="AV294" s="34">
        <v>0</v>
      </c>
      <c r="AW294" s="35">
        <v>371</v>
      </c>
      <c r="AX294" s="35">
        <v>0</v>
      </c>
      <c r="AY294" s="36">
        <v>0</v>
      </c>
      <c r="AZ294" s="38" t="s">
        <v>1705</v>
      </c>
      <c r="BA294" s="30" t="str">
        <f t="shared" si="57"/>
        <v/>
      </c>
      <c r="BB294" s="35">
        <v>0</v>
      </c>
      <c r="BC294" s="35">
        <v>0</v>
      </c>
      <c r="BD294" s="35">
        <v>0</v>
      </c>
      <c r="BE294" s="35">
        <v>0</v>
      </c>
      <c r="BF294" s="35">
        <v>0</v>
      </c>
      <c r="BG294" s="35">
        <v>0</v>
      </c>
      <c r="BH294" s="35">
        <v>0</v>
      </c>
      <c r="BI294" s="35">
        <v>0</v>
      </c>
      <c r="BJ294" s="35">
        <v>14</v>
      </c>
    </row>
    <row r="295" spans="2:62" outlineLevel="3">
      <c r="B295" s="17">
        <v>24028813</v>
      </c>
      <c r="C295" s="17" t="s">
        <v>1128</v>
      </c>
      <c r="D295" s="17" t="s">
        <v>92</v>
      </c>
      <c r="E295" s="22">
        <v>4006</v>
      </c>
      <c r="F295" s="22" t="s">
        <v>155</v>
      </c>
      <c r="G295" s="22">
        <v>40203</v>
      </c>
      <c r="H295" s="22" t="s">
        <v>186</v>
      </c>
      <c r="I295" s="17" t="s">
        <v>1129</v>
      </c>
      <c r="J295" s="18" t="s">
        <v>1778</v>
      </c>
      <c r="K295" s="18" t="s">
        <v>1779</v>
      </c>
      <c r="L295" s="18" t="s">
        <v>1705</v>
      </c>
      <c r="M295" s="18" t="s">
        <v>1705</v>
      </c>
      <c r="N295" s="18" t="s">
        <v>1705</v>
      </c>
      <c r="O295" s="19" t="str">
        <f>IF(N295="","",VLOOKUP(N295,Sheet1!$B$3:$C$7,2,0))</f>
        <v>急性期</v>
      </c>
      <c r="P295" s="18" t="s">
        <v>1705</v>
      </c>
      <c r="Q295" s="19" t="str">
        <f>IF(P295="","",VLOOKUP(P295,Sheet1!$B$3:$C$7,2,0))</f>
        <v>急性期</v>
      </c>
      <c r="R295" s="18" t="s">
        <v>96</v>
      </c>
      <c r="S295" s="25" t="str">
        <f t="shared" si="66"/>
        <v/>
      </c>
      <c r="T295" s="26" t="str">
        <f t="shared" si="67"/>
        <v/>
      </c>
      <c r="U295" s="26" t="str">
        <f t="shared" si="68"/>
        <v/>
      </c>
      <c r="V295" s="26" t="str">
        <f t="shared" si="69"/>
        <v/>
      </c>
      <c r="W295" s="26" t="str">
        <f t="shared" si="70"/>
        <v/>
      </c>
      <c r="X295" s="26" t="str">
        <f t="shared" si="71"/>
        <v/>
      </c>
      <c r="Y295" s="27" t="str">
        <f t="shared" si="72"/>
        <v>○</v>
      </c>
      <c r="Z295" s="28" t="s">
        <v>1747</v>
      </c>
      <c r="AA295" s="28" t="s">
        <v>96</v>
      </c>
      <c r="AB295" s="28" t="s">
        <v>96</v>
      </c>
      <c r="AC295" s="28" t="s">
        <v>96</v>
      </c>
      <c r="AD295" s="28" t="s">
        <v>96</v>
      </c>
      <c r="AE295" s="23" t="str">
        <f t="shared" si="73"/>
        <v>急性期</v>
      </c>
      <c r="AF295" s="34">
        <v>10</v>
      </c>
      <c r="AG295" s="34">
        <v>0</v>
      </c>
      <c r="AH295" s="34">
        <v>10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5"/>
      <c r="AT295" s="35"/>
      <c r="AU295" s="35"/>
      <c r="AV295" s="34">
        <v>10</v>
      </c>
      <c r="AW295" s="35">
        <v>0</v>
      </c>
      <c r="AX295" s="35">
        <v>0</v>
      </c>
      <c r="AY295" s="36">
        <v>0</v>
      </c>
      <c r="AZ295" s="38" t="s">
        <v>1705</v>
      </c>
      <c r="BA295" s="30" t="str">
        <f t="shared" ref="BA295:BA368" si="74">IF(AZ295="1","○","")</f>
        <v/>
      </c>
      <c r="BB295" s="35"/>
      <c r="BC295" s="35"/>
      <c r="BD295" s="35">
        <v>0</v>
      </c>
      <c r="BE295" s="35"/>
      <c r="BF295" s="35"/>
      <c r="BG295" s="35">
        <v>0</v>
      </c>
      <c r="BH295" s="35"/>
      <c r="BI295" s="35"/>
      <c r="BJ295" s="35">
        <v>0</v>
      </c>
    </row>
    <row r="296" spans="2:62" outlineLevel="3">
      <c r="B296" s="17">
        <v>24028818</v>
      </c>
      <c r="C296" s="17" t="s">
        <v>1135</v>
      </c>
      <c r="D296" s="17" t="s">
        <v>92</v>
      </c>
      <c r="E296" s="22">
        <v>4006</v>
      </c>
      <c r="F296" s="22" t="s">
        <v>155</v>
      </c>
      <c r="G296" s="22">
        <v>40203</v>
      </c>
      <c r="H296" s="22" t="s">
        <v>186</v>
      </c>
      <c r="I296" s="17" t="s">
        <v>1136</v>
      </c>
      <c r="J296" s="18" t="s">
        <v>1780</v>
      </c>
      <c r="K296" s="18" t="s">
        <v>1781</v>
      </c>
      <c r="L296" s="18" t="s">
        <v>1706</v>
      </c>
      <c r="M296" s="18" t="s">
        <v>1706</v>
      </c>
      <c r="N296" s="18" t="s">
        <v>1719</v>
      </c>
      <c r="O296" s="19" t="str">
        <f>IF(N296="","",VLOOKUP(N296,Sheet1!$B$3:$C$7,2,0))</f>
        <v>慢性期</v>
      </c>
      <c r="P296" s="18" t="s">
        <v>1719</v>
      </c>
      <c r="Q296" s="19" t="str">
        <f>IF(P296="","",VLOOKUP(P296,Sheet1!$B$3:$C$7,2,0))</f>
        <v>慢性期</v>
      </c>
      <c r="R296" s="18" t="s">
        <v>1719</v>
      </c>
      <c r="S296" s="25" t="str">
        <f t="shared" si="66"/>
        <v>○</v>
      </c>
      <c r="T296" s="26" t="str">
        <f t="shared" si="67"/>
        <v/>
      </c>
      <c r="U296" s="26" t="str">
        <f t="shared" si="68"/>
        <v>○</v>
      </c>
      <c r="V296" s="26" t="str">
        <f t="shared" si="69"/>
        <v>○</v>
      </c>
      <c r="W296" s="26" t="str">
        <f t="shared" si="70"/>
        <v>○</v>
      </c>
      <c r="X296" s="26" t="str">
        <f t="shared" si="71"/>
        <v/>
      </c>
      <c r="Y296" s="27" t="str">
        <f t="shared" si="72"/>
        <v/>
      </c>
      <c r="Z296" s="28" t="s">
        <v>1706</v>
      </c>
      <c r="AA296" s="28" t="s">
        <v>1709</v>
      </c>
      <c r="AB296" s="28" t="s">
        <v>1719</v>
      </c>
      <c r="AC296" s="28" t="s">
        <v>1712</v>
      </c>
      <c r="AD296" s="28" t="s">
        <v>96</v>
      </c>
      <c r="AE296" s="23" t="str">
        <f t="shared" si="73"/>
        <v>慢性期</v>
      </c>
      <c r="AF296" s="34">
        <v>13</v>
      </c>
      <c r="AG296" s="34">
        <v>11</v>
      </c>
      <c r="AH296" s="34">
        <v>2</v>
      </c>
      <c r="AI296" s="34">
        <v>13</v>
      </c>
      <c r="AJ296" s="34">
        <v>6</v>
      </c>
      <c r="AK296" s="34">
        <v>6</v>
      </c>
      <c r="AL296" s="34">
        <v>0</v>
      </c>
      <c r="AM296" s="34">
        <v>6</v>
      </c>
      <c r="AN296" s="34">
        <v>6</v>
      </c>
      <c r="AO296" s="34">
        <v>0</v>
      </c>
      <c r="AP296" s="34">
        <v>0</v>
      </c>
      <c r="AQ296" s="34">
        <v>0</v>
      </c>
      <c r="AR296" s="34">
        <v>0</v>
      </c>
      <c r="AS296" s="35">
        <v>13</v>
      </c>
      <c r="AT296" s="35">
        <v>6</v>
      </c>
      <c r="AU296" s="35">
        <v>0</v>
      </c>
      <c r="AV296" s="34">
        <v>0</v>
      </c>
      <c r="AW296" s="35">
        <v>31</v>
      </c>
      <c r="AX296" s="35">
        <v>0</v>
      </c>
      <c r="AY296" s="36">
        <v>0</v>
      </c>
      <c r="AZ296" s="38" t="s">
        <v>1706</v>
      </c>
      <c r="BA296" s="30" t="str">
        <f t="shared" si="74"/>
        <v>○</v>
      </c>
      <c r="BB296" s="35">
        <v>12</v>
      </c>
      <c r="BC296" s="35">
        <v>16</v>
      </c>
      <c r="BD296" s="35">
        <v>1</v>
      </c>
      <c r="BE296" s="35">
        <v>0</v>
      </c>
      <c r="BF296" s="35">
        <v>1</v>
      </c>
      <c r="BG296" s="35">
        <v>9</v>
      </c>
      <c r="BH296" s="35">
        <v>9</v>
      </c>
      <c r="BI296" s="35">
        <v>0</v>
      </c>
      <c r="BJ296" s="35">
        <v>0</v>
      </c>
    </row>
    <row r="297" spans="2:62" outlineLevel="3">
      <c r="B297" s="17">
        <v>24028840</v>
      </c>
      <c r="C297" s="17" t="s">
        <v>1170</v>
      </c>
      <c r="D297" s="17" t="s">
        <v>92</v>
      </c>
      <c r="E297" s="22">
        <v>4006</v>
      </c>
      <c r="F297" s="22" t="s">
        <v>155</v>
      </c>
      <c r="G297" s="22">
        <v>40203</v>
      </c>
      <c r="H297" s="22" t="s">
        <v>186</v>
      </c>
      <c r="I297" s="17" t="s">
        <v>1171</v>
      </c>
      <c r="J297" s="18" t="s">
        <v>1172</v>
      </c>
      <c r="K297" s="18" t="s">
        <v>1173</v>
      </c>
      <c r="L297" s="18" t="s">
        <v>165</v>
      </c>
      <c r="M297" s="18" t="s">
        <v>165</v>
      </c>
      <c r="N297" s="18" t="s">
        <v>166</v>
      </c>
      <c r="O297" s="19" t="str">
        <f>IF(N297="","",VLOOKUP(N297,Sheet1!$B$3:$C$7,2,0))</f>
        <v>急性期</v>
      </c>
      <c r="P297" s="18" t="s">
        <v>166</v>
      </c>
      <c r="Q297" s="19" t="str">
        <f>IF(P297="","",VLOOKUP(P297,Sheet1!$B$3:$C$7,2,0))</f>
        <v>急性期</v>
      </c>
      <c r="R297" s="18" t="s">
        <v>166</v>
      </c>
      <c r="S297" s="25" t="str">
        <f t="shared" si="66"/>
        <v/>
      </c>
      <c r="T297" s="26" t="str">
        <f t="shared" si="67"/>
        <v/>
      </c>
      <c r="U297" s="26" t="str">
        <f t="shared" si="68"/>
        <v>○</v>
      </c>
      <c r="V297" s="26" t="str">
        <f t="shared" si="69"/>
        <v/>
      </c>
      <c r="W297" s="26" t="str">
        <f t="shared" si="70"/>
        <v/>
      </c>
      <c r="X297" s="26" t="str">
        <f t="shared" si="71"/>
        <v/>
      </c>
      <c r="Y297" s="27" t="str">
        <f t="shared" si="72"/>
        <v/>
      </c>
      <c r="Z297" s="28" t="s">
        <v>143</v>
      </c>
      <c r="AA297" s="28" t="s">
        <v>96</v>
      </c>
      <c r="AB297" s="28" t="s">
        <v>96</v>
      </c>
      <c r="AC297" s="28" t="s">
        <v>96</v>
      </c>
      <c r="AD297" s="28" t="s">
        <v>96</v>
      </c>
      <c r="AE297" s="23" t="str">
        <f t="shared" si="73"/>
        <v>急性期</v>
      </c>
      <c r="AF297" s="34">
        <v>16</v>
      </c>
      <c r="AG297" s="34">
        <v>16</v>
      </c>
      <c r="AH297" s="34">
        <v>0</v>
      </c>
      <c r="AI297" s="34">
        <v>16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34">
        <v>0</v>
      </c>
      <c r="AP297" s="34">
        <v>0</v>
      </c>
      <c r="AQ297" s="34">
        <v>0</v>
      </c>
      <c r="AR297" s="34">
        <v>0</v>
      </c>
      <c r="AS297" s="35">
        <v>16</v>
      </c>
      <c r="AT297" s="34">
        <v>0</v>
      </c>
      <c r="AU297" s="34">
        <v>0</v>
      </c>
      <c r="AV297" s="34">
        <v>0</v>
      </c>
      <c r="AW297" s="35">
        <v>274</v>
      </c>
      <c r="AX297" s="35">
        <v>0</v>
      </c>
      <c r="AY297" s="36">
        <v>0</v>
      </c>
      <c r="AZ297" s="38" t="s">
        <v>166</v>
      </c>
      <c r="BA297" s="30" t="str">
        <f t="shared" si="74"/>
        <v/>
      </c>
      <c r="BB297" s="35">
        <v>0</v>
      </c>
      <c r="BC297" s="35">
        <v>0</v>
      </c>
      <c r="BD297" s="35">
        <v>0</v>
      </c>
      <c r="BE297" s="35">
        <v>0</v>
      </c>
      <c r="BF297" s="35">
        <v>0</v>
      </c>
      <c r="BG297" s="35">
        <v>0</v>
      </c>
      <c r="BH297" s="35">
        <v>0</v>
      </c>
      <c r="BI297" s="35">
        <v>0</v>
      </c>
      <c r="BJ297" s="35">
        <v>28</v>
      </c>
    </row>
    <row r="298" spans="2:62" outlineLevel="3">
      <c r="B298" s="17">
        <v>24028857</v>
      </c>
      <c r="C298" s="17" t="s">
        <v>1188</v>
      </c>
      <c r="D298" s="17" t="s">
        <v>92</v>
      </c>
      <c r="E298" s="22">
        <v>4006</v>
      </c>
      <c r="F298" s="22" t="s">
        <v>155</v>
      </c>
      <c r="G298" s="22">
        <v>40203</v>
      </c>
      <c r="H298" s="22" t="s">
        <v>186</v>
      </c>
      <c r="I298" s="17" t="s">
        <v>1189</v>
      </c>
      <c r="J298" s="18" t="s">
        <v>1190</v>
      </c>
      <c r="K298" s="18" t="s">
        <v>1191</v>
      </c>
      <c r="L298" s="18" t="s">
        <v>165</v>
      </c>
      <c r="M298" s="18" t="s">
        <v>165</v>
      </c>
      <c r="N298" s="18" t="s">
        <v>184</v>
      </c>
      <c r="O298" s="19" t="str">
        <f>IF(N298="","",VLOOKUP(N298,Sheet1!$B$3:$C$7,2,0))</f>
        <v>慢性期</v>
      </c>
      <c r="P298" s="18" t="s">
        <v>184</v>
      </c>
      <c r="Q298" s="19" t="str">
        <f>IF(P298="","",VLOOKUP(P298,Sheet1!$B$3:$C$7,2,0))</f>
        <v>慢性期</v>
      </c>
      <c r="R298" s="18" t="s">
        <v>184</v>
      </c>
      <c r="S298" s="25" t="str">
        <f t="shared" si="66"/>
        <v/>
      </c>
      <c r="T298" s="26" t="str">
        <f t="shared" si="67"/>
        <v/>
      </c>
      <c r="U298" s="26" t="str">
        <f t="shared" si="68"/>
        <v>○</v>
      </c>
      <c r="V298" s="26" t="str">
        <f t="shared" si="69"/>
        <v/>
      </c>
      <c r="W298" s="26" t="str">
        <f t="shared" si="70"/>
        <v>○</v>
      </c>
      <c r="X298" s="26" t="str">
        <f t="shared" si="71"/>
        <v/>
      </c>
      <c r="Y298" s="27" t="str">
        <f t="shared" si="72"/>
        <v/>
      </c>
      <c r="Z298" s="28" t="s">
        <v>143</v>
      </c>
      <c r="AA298" s="28" t="s">
        <v>167</v>
      </c>
      <c r="AB298" s="28" t="s">
        <v>96</v>
      </c>
      <c r="AC298" s="28" t="s">
        <v>96</v>
      </c>
      <c r="AD298" s="28" t="s">
        <v>96</v>
      </c>
      <c r="AE298" s="23" t="str">
        <f t="shared" si="73"/>
        <v>慢性期</v>
      </c>
      <c r="AF298" s="34">
        <v>15</v>
      </c>
      <c r="AG298" s="34">
        <v>15</v>
      </c>
      <c r="AH298" s="34">
        <v>0</v>
      </c>
      <c r="AI298" s="34">
        <v>0</v>
      </c>
      <c r="AJ298" s="34">
        <v>2</v>
      </c>
      <c r="AK298" s="34">
        <v>2</v>
      </c>
      <c r="AL298" s="34">
        <v>0</v>
      </c>
      <c r="AM298" s="34">
        <v>2</v>
      </c>
      <c r="AN298" s="34">
        <v>2</v>
      </c>
      <c r="AO298" s="34">
        <v>0</v>
      </c>
      <c r="AP298" s="34">
        <v>0</v>
      </c>
      <c r="AQ298" s="34">
        <v>0</v>
      </c>
      <c r="AR298" s="34">
        <v>0</v>
      </c>
      <c r="AS298" s="35">
        <v>15</v>
      </c>
      <c r="AT298" s="35">
        <v>2</v>
      </c>
      <c r="AU298" s="35">
        <v>0</v>
      </c>
      <c r="AV298" s="34">
        <v>0</v>
      </c>
      <c r="AW298" s="35">
        <v>144</v>
      </c>
      <c r="AX298" s="35">
        <v>12</v>
      </c>
      <c r="AY298" s="36">
        <v>0</v>
      </c>
      <c r="AZ298" s="38" t="s">
        <v>165</v>
      </c>
      <c r="BA298" s="30" t="str">
        <f t="shared" si="74"/>
        <v>○</v>
      </c>
      <c r="BB298" s="35">
        <v>1</v>
      </c>
      <c r="BC298" s="35">
        <v>11</v>
      </c>
      <c r="BD298" s="35">
        <v>2</v>
      </c>
      <c r="BE298" s="35">
        <v>1</v>
      </c>
      <c r="BF298" s="35">
        <v>1</v>
      </c>
      <c r="BG298" s="35">
        <v>0</v>
      </c>
      <c r="BH298" s="35">
        <v>0</v>
      </c>
      <c r="BI298" s="35">
        <v>0</v>
      </c>
      <c r="BJ298" s="35">
        <v>0</v>
      </c>
    </row>
    <row r="299" spans="2:62" outlineLevel="3">
      <c r="B299" s="17">
        <v>24028879</v>
      </c>
      <c r="C299" s="17" t="s">
        <v>1218</v>
      </c>
      <c r="D299" s="17" t="s">
        <v>92</v>
      </c>
      <c r="E299" s="22">
        <v>4006</v>
      </c>
      <c r="F299" s="22" t="s">
        <v>155</v>
      </c>
      <c r="G299" s="22">
        <v>40203</v>
      </c>
      <c r="H299" s="22" t="s">
        <v>186</v>
      </c>
      <c r="I299" s="17" t="s">
        <v>1219</v>
      </c>
      <c r="J299" s="19" t="s">
        <v>1782</v>
      </c>
      <c r="K299" s="19" t="s">
        <v>1783</v>
      </c>
      <c r="L299" s="19" t="s">
        <v>1705</v>
      </c>
      <c r="M299" s="19" t="s">
        <v>1705</v>
      </c>
      <c r="N299" s="19" t="s">
        <v>1712</v>
      </c>
      <c r="O299" s="19" t="str">
        <f>IF(N299="","",VLOOKUP(N299,Sheet1!$B$3:$C$7,2,0))</f>
        <v>休棟等</v>
      </c>
      <c r="P299" s="19" t="s">
        <v>1712</v>
      </c>
      <c r="Q299" s="19" t="str">
        <f>IF(P299="","",VLOOKUP(P299,Sheet1!$B$3:$C$7,2,0))</f>
        <v>休棟等</v>
      </c>
      <c r="R299" s="19" t="s">
        <v>96</v>
      </c>
      <c r="S299" s="25" t="str">
        <f t="shared" si="66"/>
        <v/>
      </c>
      <c r="T299" s="26" t="str">
        <f t="shared" si="67"/>
        <v/>
      </c>
      <c r="U299" s="26" t="str">
        <f t="shared" si="68"/>
        <v/>
      </c>
      <c r="V299" s="26" t="str">
        <f t="shared" si="69"/>
        <v/>
      </c>
      <c r="W299" s="26" t="str">
        <f t="shared" si="70"/>
        <v/>
      </c>
      <c r="X299" s="26" t="str">
        <f t="shared" si="71"/>
        <v/>
      </c>
      <c r="Y299" s="27" t="str">
        <f t="shared" si="72"/>
        <v>○</v>
      </c>
      <c r="Z299" s="29" t="s">
        <v>1747</v>
      </c>
      <c r="AA299" s="29" t="s">
        <v>96</v>
      </c>
      <c r="AB299" s="29" t="s">
        <v>96</v>
      </c>
      <c r="AC299" s="29" t="s">
        <v>96</v>
      </c>
      <c r="AD299" s="29" t="s">
        <v>96</v>
      </c>
      <c r="AE299" s="23" t="str">
        <f t="shared" si="73"/>
        <v>休棟中等</v>
      </c>
      <c r="AF299" s="34">
        <v>5</v>
      </c>
      <c r="AG299" s="34">
        <v>0</v>
      </c>
      <c r="AH299" s="34">
        <v>5</v>
      </c>
      <c r="AI299" s="34">
        <v>5</v>
      </c>
      <c r="AJ299" s="34">
        <v>6</v>
      </c>
      <c r="AK299" s="34">
        <v>0</v>
      </c>
      <c r="AL299" s="34">
        <v>6</v>
      </c>
      <c r="AM299" s="34">
        <v>6</v>
      </c>
      <c r="AN299" s="34">
        <v>0</v>
      </c>
      <c r="AO299" s="34">
        <v>6</v>
      </c>
      <c r="AP299" s="34">
        <v>0</v>
      </c>
      <c r="AQ299" s="34">
        <v>0</v>
      </c>
      <c r="AR299" s="34">
        <v>0</v>
      </c>
      <c r="AS299" s="35"/>
      <c r="AT299" s="35"/>
      <c r="AU299" s="35"/>
      <c r="AV299" s="34">
        <v>11</v>
      </c>
      <c r="AW299" s="35">
        <v>0</v>
      </c>
      <c r="AX299" s="35">
        <v>0</v>
      </c>
      <c r="AY299" s="36">
        <v>0</v>
      </c>
      <c r="AZ299" s="37" t="s">
        <v>1706</v>
      </c>
      <c r="BA299" s="30" t="str">
        <f t="shared" si="74"/>
        <v>○</v>
      </c>
      <c r="BB299" s="35">
        <v>0</v>
      </c>
      <c r="BC299" s="35">
        <v>0</v>
      </c>
      <c r="BD299" s="35">
        <v>0</v>
      </c>
      <c r="BE299" s="35"/>
      <c r="BF299" s="35"/>
      <c r="BG299" s="35">
        <v>0</v>
      </c>
      <c r="BH299" s="35"/>
      <c r="BI299" s="35"/>
      <c r="BJ299" s="35"/>
    </row>
    <row r="300" spans="2:62" outlineLevel="3">
      <c r="B300" s="17">
        <v>24028908</v>
      </c>
      <c r="C300" s="17" t="s">
        <v>1248</v>
      </c>
      <c r="D300" s="17" t="s">
        <v>92</v>
      </c>
      <c r="E300" s="22">
        <v>4006</v>
      </c>
      <c r="F300" s="22" t="s">
        <v>155</v>
      </c>
      <c r="G300" s="22">
        <v>40203</v>
      </c>
      <c r="H300" s="22" t="s">
        <v>186</v>
      </c>
      <c r="I300" s="17" t="s">
        <v>1249</v>
      </c>
      <c r="J300" s="19" t="s">
        <v>1784</v>
      </c>
      <c r="K300" s="19" t="s">
        <v>1785</v>
      </c>
      <c r="L300" s="19" t="s">
        <v>1706</v>
      </c>
      <c r="M300" s="19" t="s">
        <v>1706</v>
      </c>
      <c r="N300" s="19" t="s">
        <v>1705</v>
      </c>
      <c r="O300" s="19" t="str">
        <f>IF(N300="","",VLOOKUP(N300,Sheet1!$B$3:$C$7,2,0))</f>
        <v>急性期</v>
      </c>
      <c r="P300" s="19" t="s">
        <v>1705</v>
      </c>
      <c r="Q300" s="19" t="str">
        <f>IF(P300="","",VLOOKUP(P300,Sheet1!$B$3:$C$7,2,0))</f>
        <v>急性期</v>
      </c>
      <c r="R300" s="19" t="s">
        <v>96</v>
      </c>
      <c r="S300" s="25" t="str">
        <f t="shared" si="66"/>
        <v>○</v>
      </c>
      <c r="T300" s="26" t="str">
        <f t="shared" si="67"/>
        <v/>
      </c>
      <c r="U300" s="26" t="str">
        <f t="shared" si="68"/>
        <v>○</v>
      </c>
      <c r="V300" s="26" t="str">
        <f t="shared" si="69"/>
        <v/>
      </c>
      <c r="W300" s="26" t="str">
        <f t="shared" si="70"/>
        <v/>
      </c>
      <c r="X300" s="26" t="str">
        <f t="shared" si="71"/>
        <v/>
      </c>
      <c r="Y300" s="27" t="str">
        <f t="shared" si="72"/>
        <v/>
      </c>
      <c r="Z300" s="29" t="s">
        <v>1706</v>
      </c>
      <c r="AA300" s="29" t="s">
        <v>1709</v>
      </c>
      <c r="AB300" s="29" t="s">
        <v>96</v>
      </c>
      <c r="AC300" s="29" t="s">
        <v>96</v>
      </c>
      <c r="AD300" s="29" t="s">
        <v>96</v>
      </c>
      <c r="AE300" s="23" t="str">
        <f t="shared" si="73"/>
        <v>急性期</v>
      </c>
      <c r="AF300" s="34">
        <v>6</v>
      </c>
      <c r="AG300" s="34">
        <v>6</v>
      </c>
      <c r="AH300" s="34">
        <v>0</v>
      </c>
      <c r="AI300" s="34">
        <v>0</v>
      </c>
      <c r="AJ300" s="34">
        <v>13</v>
      </c>
      <c r="AK300" s="34">
        <v>13</v>
      </c>
      <c r="AL300" s="34">
        <v>0</v>
      </c>
      <c r="AM300" s="34">
        <v>13</v>
      </c>
      <c r="AN300" s="34">
        <v>13</v>
      </c>
      <c r="AO300" s="34">
        <v>0</v>
      </c>
      <c r="AP300" s="34">
        <v>0</v>
      </c>
      <c r="AQ300" s="34">
        <v>0</v>
      </c>
      <c r="AR300" s="34">
        <v>0</v>
      </c>
      <c r="AS300" s="35">
        <v>6</v>
      </c>
      <c r="AT300" s="35">
        <v>13</v>
      </c>
      <c r="AU300" s="35">
        <v>0</v>
      </c>
      <c r="AV300" s="34">
        <v>0</v>
      </c>
      <c r="AW300" s="35">
        <v>75</v>
      </c>
      <c r="AX300" s="35"/>
      <c r="AY300" s="36"/>
      <c r="AZ300" s="37" t="s">
        <v>96</v>
      </c>
      <c r="BA300" s="30" t="str">
        <f t="shared" si="74"/>
        <v/>
      </c>
      <c r="BB300" s="35"/>
      <c r="BC300" s="35"/>
      <c r="BD300" s="35">
        <v>0</v>
      </c>
      <c r="BE300" s="35"/>
      <c r="BF300" s="35"/>
      <c r="BG300" s="35">
        <v>0</v>
      </c>
      <c r="BH300" s="35"/>
      <c r="BI300" s="35"/>
      <c r="BJ300" s="35"/>
    </row>
    <row r="301" spans="2:62" outlineLevel="3">
      <c r="B301" s="17">
        <v>24028935</v>
      </c>
      <c r="C301" s="17" t="s">
        <v>1286</v>
      </c>
      <c r="D301" s="17" t="s">
        <v>92</v>
      </c>
      <c r="E301" s="22">
        <v>4006</v>
      </c>
      <c r="F301" s="22" t="s">
        <v>155</v>
      </c>
      <c r="G301" s="22">
        <v>40203</v>
      </c>
      <c r="H301" s="22" t="s">
        <v>186</v>
      </c>
      <c r="I301" s="17" t="s">
        <v>1287</v>
      </c>
      <c r="J301" s="18" t="s">
        <v>1288</v>
      </c>
      <c r="K301" s="18" t="s">
        <v>1289</v>
      </c>
      <c r="L301" s="18" t="s">
        <v>165</v>
      </c>
      <c r="M301" s="18" t="s">
        <v>165</v>
      </c>
      <c r="N301" s="18" t="s">
        <v>184</v>
      </c>
      <c r="O301" s="19" t="str">
        <f>IF(N301="","",VLOOKUP(N301,Sheet1!$B$3:$C$7,2,0))</f>
        <v>慢性期</v>
      </c>
      <c r="P301" s="18" t="s">
        <v>184</v>
      </c>
      <c r="Q301" s="19" t="str">
        <f>IF(P301="","",VLOOKUP(P301,Sheet1!$B$3:$C$7,2,0))</f>
        <v>慢性期</v>
      </c>
      <c r="R301" s="18" t="s">
        <v>184</v>
      </c>
      <c r="S301" s="25" t="str">
        <f t="shared" si="66"/>
        <v>○</v>
      </c>
      <c r="T301" s="26" t="str">
        <f t="shared" si="67"/>
        <v/>
      </c>
      <c r="U301" s="26" t="str">
        <f t="shared" si="68"/>
        <v/>
      </c>
      <c r="V301" s="26" t="str">
        <f t="shared" si="69"/>
        <v>○</v>
      </c>
      <c r="W301" s="26" t="str">
        <f t="shared" si="70"/>
        <v>○</v>
      </c>
      <c r="X301" s="26" t="str">
        <f t="shared" si="71"/>
        <v/>
      </c>
      <c r="Y301" s="27" t="str">
        <f t="shared" si="72"/>
        <v/>
      </c>
      <c r="Z301" s="28" t="s">
        <v>165</v>
      </c>
      <c r="AA301" s="28" t="s">
        <v>184</v>
      </c>
      <c r="AB301" s="28" t="s">
        <v>167</v>
      </c>
      <c r="AC301" s="28" t="s">
        <v>96</v>
      </c>
      <c r="AD301" s="28" t="s">
        <v>96</v>
      </c>
      <c r="AE301" s="23" t="str">
        <f t="shared" si="73"/>
        <v>慢性期</v>
      </c>
      <c r="AF301" s="34">
        <v>11</v>
      </c>
      <c r="AG301" s="34">
        <v>11</v>
      </c>
      <c r="AH301" s="34">
        <v>0</v>
      </c>
      <c r="AI301" s="34">
        <v>6</v>
      </c>
      <c r="AJ301" s="34">
        <v>6</v>
      </c>
      <c r="AK301" s="34">
        <v>6</v>
      </c>
      <c r="AL301" s="34">
        <v>0</v>
      </c>
      <c r="AM301" s="34">
        <v>6</v>
      </c>
      <c r="AN301" s="34">
        <v>6</v>
      </c>
      <c r="AO301" s="34">
        <v>0</v>
      </c>
      <c r="AP301" s="34">
        <v>0</v>
      </c>
      <c r="AQ301" s="34">
        <v>0</v>
      </c>
      <c r="AR301" s="34">
        <v>0</v>
      </c>
      <c r="AS301" s="35">
        <v>11</v>
      </c>
      <c r="AT301" s="35">
        <v>6</v>
      </c>
      <c r="AU301" s="34">
        <v>0</v>
      </c>
      <c r="AV301" s="34">
        <v>0</v>
      </c>
      <c r="AW301" s="35">
        <v>57</v>
      </c>
      <c r="AX301" s="35">
        <v>11</v>
      </c>
      <c r="AY301" s="36">
        <v>0.2</v>
      </c>
      <c r="AZ301" s="38" t="s">
        <v>165</v>
      </c>
      <c r="BA301" s="30" t="str">
        <f t="shared" si="74"/>
        <v>○</v>
      </c>
      <c r="BB301" s="35">
        <v>1</v>
      </c>
      <c r="BC301" s="35">
        <v>13</v>
      </c>
      <c r="BD301" s="35">
        <v>0</v>
      </c>
      <c r="BE301" s="35">
        <v>0</v>
      </c>
      <c r="BF301" s="35">
        <v>0</v>
      </c>
      <c r="BG301" s="35">
        <v>2</v>
      </c>
      <c r="BH301" s="35">
        <v>2</v>
      </c>
      <c r="BI301" s="35">
        <v>0</v>
      </c>
      <c r="BJ301" s="35">
        <v>0</v>
      </c>
    </row>
    <row r="302" spans="2:62" outlineLevel="2">
      <c r="B302" s="17"/>
      <c r="C302" s="17"/>
      <c r="D302" s="17"/>
      <c r="E302" s="22"/>
      <c r="F302" s="22"/>
      <c r="G302" s="22"/>
      <c r="H302" s="64" t="s">
        <v>2263</v>
      </c>
      <c r="I302" s="17"/>
      <c r="J302" s="18"/>
      <c r="K302" s="18"/>
      <c r="L302" s="18"/>
      <c r="M302" s="18"/>
      <c r="N302" s="18"/>
      <c r="O302" s="19"/>
      <c r="P302" s="18"/>
      <c r="Q302" s="19"/>
      <c r="R302" s="18"/>
      <c r="S302" s="25"/>
      <c r="T302" s="26"/>
      <c r="U302" s="26"/>
      <c r="V302" s="26"/>
      <c r="W302" s="26"/>
      <c r="X302" s="26"/>
      <c r="Y302" s="27"/>
      <c r="Z302" s="28"/>
      <c r="AA302" s="28"/>
      <c r="AB302" s="28"/>
      <c r="AC302" s="28"/>
      <c r="AD302" s="28"/>
      <c r="AE302" s="23"/>
      <c r="AF302" s="34">
        <f t="shared" ref="AF302:AV302" si="75">SUBTOTAL(9,AF254:AF301)</f>
        <v>624</v>
      </c>
      <c r="AG302" s="34">
        <f t="shared" si="75"/>
        <v>478</v>
      </c>
      <c r="AH302" s="34">
        <f t="shared" si="75"/>
        <v>118</v>
      </c>
      <c r="AI302" s="34">
        <f t="shared" si="75"/>
        <v>136</v>
      </c>
      <c r="AJ302" s="34">
        <f t="shared" si="75"/>
        <v>75</v>
      </c>
      <c r="AK302" s="34">
        <f t="shared" si="75"/>
        <v>69</v>
      </c>
      <c r="AL302" s="34">
        <f t="shared" si="75"/>
        <v>6</v>
      </c>
      <c r="AM302" s="34">
        <f t="shared" si="75"/>
        <v>71</v>
      </c>
      <c r="AN302" s="34">
        <f t="shared" si="75"/>
        <v>65</v>
      </c>
      <c r="AO302" s="34">
        <f t="shared" si="75"/>
        <v>6</v>
      </c>
      <c r="AP302" s="34">
        <f t="shared" si="75"/>
        <v>4</v>
      </c>
      <c r="AQ302" s="34">
        <f t="shared" si="75"/>
        <v>4</v>
      </c>
      <c r="AR302" s="34">
        <f t="shared" si="75"/>
        <v>0</v>
      </c>
      <c r="AS302" s="35">
        <f t="shared" si="75"/>
        <v>485</v>
      </c>
      <c r="AT302" s="35">
        <f t="shared" si="75"/>
        <v>60</v>
      </c>
      <c r="AU302" s="34">
        <f t="shared" si="75"/>
        <v>4</v>
      </c>
      <c r="AV302" s="34">
        <f t="shared" si="75"/>
        <v>150</v>
      </c>
      <c r="AW302" s="35"/>
      <c r="AX302" s="35"/>
      <c r="AY302" s="36"/>
      <c r="AZ302" s="38"/>
      <c r="BA302" s="30"/>
      <c r="BB302" s="35"/>
      <c r="BC302" s="35"/>
      <c r="BD302" s="35"/>
      <c r="BE302" s="35"/>
      <c r="BF302" s="35"/>
      <c r="BG302" s="35"/>
      <c r="BH302" s="35"/>
      <c r="BI302" s="35"/>
      <c r="BJ302" s="35">
        <f>SUBTOTAL(9,BJ254:BJ301)</f>
        <v>182</v>
      </c>
    </row>
    <row r="303" spans="2:62" outlineLevel="3">
      <c r="B303" s="17">
        <v>24028027</v>
      </c>
      <c r="C303" s="17" t="s">
        <v>154</v>
      </c>
      <c r="D303" s="17" t="s">
        <v>92</v>
      </c>
      <c r="E303" s="22">
        <v>4006</v>
      </c>
      <c r="F303" s="22" t="s">
        <v>155</v>
      </c>
      <c r="G303" s="22">
        <v>40212</v>
      </c>
      <c r="H303" s="22" t="s">
        <v>156</v>
      </c>
      <c r="I303" s="17" t="s">
        <v>157</v>
      </c>
      <c r="J303" s="18" t="s">
        <v>1786</v>
      </c>
      <c r="K303" s="18" t="s">
        <v>1787</v>
      </c>
      <c r="L303" s="18" t="s">
        <v>1567</v>
      </c>
      <c r="M303" s="18" t="s">
        <v>1567</v>
      </c>
      <c r="N303" s="18" t="s">
        <v>1568</v>
      </c>
      <c r="O303" s="19" t="str">
        <f>IF(N303="","",VLOOKUP(N303,Sheet1!$B$3:$C$7,2,0))</f>
        <v>慢性期</v>
      </c>
      <c r="P303" s="18" t="s">
        <v>1568</v>
      </c>
      <c r="Q303" s="19" t="str">
        <f>IF(P303="","",VLOOKUP(P303,Sheet1!$B$3:$C$7,2,0))</f>
        <v>慢性期</v>
      </c>
      <c r="R303" s="18" t="s">
        <v>96</v>
      </c>
      <c r="S303" s="25" t="str">
        <f t="shared" si="66"/>
        <v>○</v>
      </c>
      <c r="T303" s="26" t="str">
        <f t="shared" si="67"/>
        <v>○</v>
      </c>
      <c r="U303" s="26" t="str">
        <f t="shared" si="68"/>
        <v/>
      </c>
      <c r="V303" s="26" t="str">
        <f t="shared" si="69"/>
        <v>○</v>
      </c>
      <c r="W303" s="26" t="str">
        <f t="shared" si="70"/>
        <v/>
      </c>
      <c r="X303" s="26" t="str">
        <f t="shared" si="71"/>
        <v/>
      </c>
      <c r="Y303" s="27" t="str">
        <f t="shared" si="72"/>
        <v/>
      </c>
      <c r="Z303" s="28" t="s">
        <v>1567</v>
      </c>
      <c r="AA303" s="28" t="s">
        <v>1569</v>
      </c>
      <c r="AB303" s="28" t="s">
        <v>1568</v>
      </c>
      <c r="AC303" s="28" t="s">
        <v>96</v>
      </c>
      <c r="AD303" s="28" t="s">
        <v>96</v>
      </c>
      <c r="AE303" s="23" t="str">
        <f t="shared" si="73"/>
        <v>慢性期</v>
      </c>
      <c r="AF303" s="34">
        <v>19</v>
      </c>
      <c r="AG303" s="34">
        <v>18</v>
      </c>
      <c r="AH303" s="34">
        <v>1</v>
      </c>
      <c r="AI303" s="34">
        <v>0</v>
      </c>
      <c r="AJ303" s="34">
        <v>0</v>
      </c>
      <c r="AK303" s="34">
        <v>0</v>
      </c>
      <c r="AL303" s="34">
        <v>0</v>
      </c>
      <c r="AM303" s="34">
        <v>0</v>
      </c>
      <c r="AN303" s="34">
        <v>0</v>
      </c>
      <c r="AO303" s="34">
        <v>0</v>
      </c>
      <c r="AP303" s="34">
        <v>0</v>
      </c>
      <c r="AQ303" s="34">
        <v>0</v>
      </c>
      <c r="AR303" s="34">
        <v>0</v>
      </c>
      <c r="AS303" s="35">
        <v>19</v>
      </c>
      <c r="AT303" s="34">
        <v>0</v>
      </c>
      <c r="AU303" s="34">
        <v>0</v>
      </c>
      <c r="AV303" s="34">
        <v>0</v>
      </c>
      <c r="AW303" s="35">
        <v>115</v>
      </c>
      <c r="AX303" s="35">
        <v>58</v>
      </c>
      <c r="AY303" s="36">
        <v>0</v>
      </c>
      <c r="AZ303" s="38" t="s">
        <v>96</v>
      </c>
      <c r="BA303" s="30" t="str">
        <f t="shared" si="74"/>
        <v/>
      </c>
      <c r="BB303" s="35"/>
      <c r="BC303" s="35"/>
      <c r="BD303" s="35">
        <v>0</v>
      </c>
      <c r="BE303" s="35"/>
      <c r="BF303" s="35"/>
      <c r="BG303" s="35">
        <v>0</v>
      </c>
      <c r="BH303" s="35"/>
      <c r="BI303" s="35"/>
      <c r="BJ303" s="35"/>
    </row>
    <row r="304" spans="2:62" outlineLevel="3">
      <c r="B304" s="17">
        <v>24028217</v>
      </c>
      <c r="C304" s="17" t="s">
        <v>408</v>
      </c>
      <c r="D304" s="17" t="s">
        <v>92</v>
      </c>
      <c r="E304" s="22">
        <v>4006</v>
      </c>
      <c r="F304" s="22" t="s">
        <v>155</v>
      </c>
      <c r="G304" s="22">
        <v>40212</v>
      </c>
      <c r="H304" s="22" t="s">
        <v>156</v>
      </c>
      <c r="I304" s="17" t="s">
        <v>111</v>
      </c>
      <c r="J304" s="18" t="s">
        <v>409</v>
      </c>
      <c r="K304" s="18" t="s">
        <v>410</v>
      </c>
      <c r="L304" s="18" t="s">
        <v>166</v>
      </c>
      <c r="M304" s="18" t="s">
        <v>166</v>
      </c>
      <c r="N304" s="18" t="s">
        <v>167</v>
      </c>
      <c r="O304" s="19" t="str">
        <f>IF(N304="","",VLOOKUP(N304,Sheet1!$B$3:$C$7,2,0))</f>
        <v>休棟等</v>
      </c>
      <c r="P304" s="18" t="s">
        <v>167</v>
      </c>
      <c r="Q304" s="19" t="str">
        <f>IF(P304="","",VLOOKUP(P304,Sheet1!$B$3:$C$7,2,0))</f>
        <v>休棟等</v>
      </c>
      <c r="R304" s="18" t="s">
        <v>96</v>
      </c>
      <c r="S304" s="25" t="str">
        <f t="shared" si="66"/>
        <v/>
      </c>
      <c r="T304" s="26" t="str">
        <f t="shared" si="67"/>
        <v/>
      </c>
      <c r="U304" s="26" t="str">
        <f t="shared" si="68"/>
        <v/>
      </c>
      <c r="V304" s="26" t="str">
        <f t="shared" si="69"/>
        <v/>
      </c>
      <c r="W304" s="26" t="str">
        <f t="shared" si="70"/>
        <v/>
      </c>
      <c r="X304" s="26" t="str">
        <f t="shared" si="71"/>
        <v/>
      </c>
      <c r="Y304" s="27" t="str">
        <f t="shared" si="72"/>
        <v>○</v>
      </c>
      <c r="Z304" s="28" t="s">
        <v>208</v>
      </c>
      <c r="AA304" s="28" t="s">
        <v>96</v>
      </c>
      <c r="AB304" s="28" t="s">
        <v>96</v>
      </c>
      <c r="AC304" s="28" t="s">
        <v>96</v>
      </c>
      <c r="AD304" s="28" t="s">
        <v>96</v>
      </c>
      <c r="AE304" s="23" t="str">
        <f t="shared" si="73"/>
        <v>休棟中等</v>
      </c>
      <c r="AF304" s="34">
        <v>6</v>
      </c>
      <c r="AG304" s="34">
        <v>0</v>
      </c>
      <c r="AH304" s="34">
        <v>6</v>
      </c>
      <c r="AI304" s="34">
        <v>0</v>
      </c>
      <c r="AJ304" s="34">
        <v>0</v>
      </c>
      <c r="AK304" s="34">
        <v>0</v>
      </c>
      <c r="AL304" s="34">
        <v>0</v>
      </c>
      <c r="AM304" s="34">
        <v>0</v>
      </c>
      <c r="AN304" s="34">
        <v>0</v>
      </c>
      <c r="AO304" s="34">
        <v>0</v>
      </c>
      <c r="AP304" s="34">
        <v>0</v>
      </c>
      <c r="AQ304" s="34">
        <v>0</v>
      </c>
      <c r="AR304" s="34">
        <v>0</v>
      </c>
      <c r="AS304" s="35">
        <v>0</v>
      </c>
      <c r="AT304" s="34">
        <v>0</v>
      </c>
      <c r="AU304" s="34">
        <v>0</v>
      </c>
      <c r="AV304" s="34">
        <v>6</v>
      </c>
      <c r="AW304" s="35">
        <v>0</v>
      </c>
      <c r="AX304" s="35">
        <v>0</v>
      </c>
      <c r="AY304" s="36">
        <v>0</v>
      </c>
      <c r="AZ304" s="38" t="s">
        <v>166</v>
      </c>
      <c r="BA304" s="30" t="str">
        <f t="shared" si="74"/>
        <v/>
      </c>
      <c r="BB304" s="35">
        <v>0</v>
      </c>
      <c r="BC304" s="35">
        <v>0</v>
      </c>
      <c r="BD304" s="35">
        <v>0</v>
      </c>
      <c r="BE304" s="35"/>
      <c r="BF304" s="35"/>
      <c r="BG304" s="35">
        <v>0</v>
      </c>
      <c r="BH304" s="35"/>
      <c r="BI304" s="35"/>
      <c r="BJ304" s="35"/>
    </row>
    <row r="305" spans="2:62" outlineLevel="3">
      <c r="B305" s="17">
        <v>24028662</v>
      </c>
      <c r="C305" s="17" t="s">
        <v>927</v>
      </c>
      <c r="D305" s="17" t="s">
        <v>92</v>
      </c>
      <c r="E305" s="22">
        <v>4006</v>
      </c>
      <c r="F305" s="22" t="s">
        <v>155</v>
      </c>
      <c r="G305" s="22">
        <v>40212</v>
      </c>
      <c r="H305" s="22" t="s">
        <v>156</v>
      </c>
      <c r="I305" s="17" t="s">
        <v>928</v>
      </c>
      <c r="J305" s="18" t="s">
        <v>927</v>
      </c>
      <c r="K305" s="18" t="s">
        <v>929</v>
      </c>
      <c r="L305" s="18" t="s">
        <v>165</v>
      </c>
      <c r="M305" s="18" t="s">
        <v>165</v>
      </c>
      <c r="N305" s="18" t="s">
        <v>184</v>
      </c>
      <c r="O305" s="19" t="str">
        <f>IF(N305="","",VLOOKUP(N305,Sheet1!$B$3:$C$7,2,0))</f>
        <v>慢性期</v>
      </c>
      <c r="P305" s="18" t="s">
        <v>167</v>
      </c>
      <c r="Q305" s="19" t="str">
        <f>IF(P305="","",VLOOKUP(P305,Sheet1!$B$3:$C$7,2,0))</f>
        <v>休棟等</v>
      </c>
      <c r="R305" s="18" t="s">
        <v>167</v>
      </c>
      <c r="S305" s="25" t="str">
        <f t="shared" si="66"/>
        <v/>
      </c>
      <c r="T305" s="26" t="str">
        <f t="shared" si="67"/>
        <v/>
      </c>
      <c r="U305" s="26" t="str">
        <f t="shared" si="68"/>
        <v/>
      </c>
      <c r="V305" s="26" t="str">
        <f t="shared" si="69"/>
        <v>○</v>
      </c>
      <c r="W305" s="26" t="str">
        <f t="shared" si="70"/>
        <v>○</v>
      </c>
      <c r="X305" s="26" t="str">
        <f t="shared" si="71"/>
        <v/>
      </c>
      <c r="Y305" s="27" t="str">
        <f t="shared" si="72"/>
        <v/>
      </c>
      <c r="Z305" s="28" t="s">
        <v>184</v>
      </c>
      <c r="AA305" s="28" t="s">
        <v>167</v>
      </c>
      <c r="AB305" s="28" t="s">
        <v>96</v>
      </c>
      <c r="AC305" s="28" t="s">
        <v>96</v>
      </c>
      <c r="AD305" s="28" t="s">
        <v>96</v>
      </c>
      <c r="AE305" s="23" t="str">
        <f t="shared" si="73"/>
        <v>慢性期</v>
      </c>
      <c r="AF305" s="34">
        <v>13</v>
      </c>
      <c r="AG305" s="34">
        <v>0</v>
      </c>
      <c r="AH305" s="34">
        <v>13</v>
      </c>
      <c r="AI305" s="34">
        <v>0</v>
      </c>
      <c r="AJ305" s="34">
        <v>6</v>
      </c>
      <c r="AK305" s="34">
        <v>1</v>
      </c>
      <c r="AL305" s="34">
        <v>5</v>
      </c>
      <c r="AM305" s="34">
        <v>0</v>
      </c>
      <c r="AN305" s="34">
        <v>0</v>
      </c>
      <c r="AO305" s="34">
        <v>0</v>
      </c>
      <c r="AP305" s="34">
        <v>6</v>
      </c>
      <c r="AQ305" s="34">
        <v>1</v>
      </c>
      <c r="AR305" s="34">
        <v>5</v>
      </c>
      <c r="AS305" s="35">
        <v>13</v>
      </c>
      <c r="AT305" s="35">
        <v>0</v>
      </c>
      <c r="AU305" s="35">
        <v>6</v>
      </c>
      <c r="AV305" s="34">
        <v>0</v>
      </c>
      <c r="AW305" s="35">
        <v>0</v>
      </c>
      <c r="AX305" s="35">
        <v>0</v>
      </c>
      <c r="AY305" s="36">
        <v>0</v>
      </c>
      <c r="AZ305" s="38" t="s">
        <v>165</v>
      </c>
      <c r="BA305" s="30" t="str">
        <f t="shared" si="74"/>
        <v>○</v>
      </c>
      <c r="BB305" s="35">
        <v>6</v>
      </c>
      <c r="BC305" s="35">
        <v>8</v>
      </c>
      <c r="BD305" s="35">
        <v>1</v>
      </c>
      <c r="BE305" s="35">
        <v>1</v>
      </c>
      <c r="BF305" s="35">
        <v>0</v>
      </c>
      <c r="BG305" s="35">
        <v>0</v>
      </c>
      <c r="BH305" s="35">
        <v>0</v>
      </c>
      <c r="BI305" s="35">
        <v>0</v>
      </c>
      <c r="BJ305" s="35">
        <v>0</v>
      </c>
    </row>
    <row r="306" spans="2:62" outlineLevel="3">
      <c r="B306" s="17">
        <v>24028876</v>
      </c>
      <c r="C306" s="17" t="s">
        <v>1211</v>
      </c>
      <c r="D306" s="17" t="s">
        <v>92</v>
      </c>
      <c r="E306" s="22">
        <v>4006</v>
      </c>
      <c r="F306" s="22" t="s">
        <v>155</v>
      </c>
      <c r="G306" s="22">
        <v>40212</v>
      </c>
      <c r="H306" s="22" t="s">
        <v>156</v>
      </c>
      <c r="I306" s="17" t="s">
        <v>1212</v>
      </c>
      <c r="J306" s="18" t="s">
        <v>1213</v>
      </c>
      <c r="K306" s="18" t="s">
        <v>1214</v>
      </c>
      <c r="L306" s="18" t="s">
        <v>165</v>
      </c>
      <c r="M306" s="18" t="s">
        <v>165</v>
      </c>
      <c r="N306" s="18" t="s">
        <v>166</v>
      </c>
      <c r="O306" s="19" t="str">
        <f>IF(N306="","",VLOOKUP(N306,Sheet1!$B$3:$C$7,2,0))</f>
        <v>急性期</v>
      </c>
      <c r="P306" s="18" t="s">
        <v>166</v>
      </c>
      <c r="Q306" s="19" t="str">
        <f>IF(P306="","",VLOOKUP(P306,Sheet1!$B$3:$C$7,2,0))</f>
        <v>急性期</v>
      </c>
      <c r="R306" s="18" t="s">
        <v>96</v>
      </c>
      <c r="S306" s="25" t="str">
        <f t="shared" si="66"/>
        <v/>
      </c>
      <c r="T306" s="26" t="str">
        <f t="shared" si="67"/>
        <v/>
      </c>
      <c r="U306" s="26" t="str">
        <f t="shared" si="68"/>
        <v/>
      </c>
      <c r="V306" s="26" t="str">
        <f t="shared" si="69"/>
        <v/>
      </c>
      <c r="W306" s="26" t="str">
        <f t="shared" si="70"/>
        <v/>
      </c>
      <c r="X306" s="26" t="str">
        <f t="shared" si="71"/>
        <v>○</v>
      </c>
      <c r="Y306" s="27" t="str">
        <f t="shared" si="72"/>
        <v/>
      </c>
      <c r="Z306" s="28" t="s">
        <v>478</v>
      </c>
      <c r="AA306" s="28" t="s">
        <v>96</v>
      </c>
      <c r="AB306" s="28" t="s">
        <v>96</v>
      </c>
      <c r="AC306" s="28" t="s">
        <v>96</v>
      </c>
      <c r="AD306" s="28" t="s">
        <v>96</v>
      </c>
      <c r="AE306" s="23" t="str">
        <f t="shared" si="73"/>
        <v>急性期</v>
      </c>
      <c r="AF306" s="34">
        <v>11</v>
      </c>
      <c r="AG306" s="34">
        <v>11</v>
      </c>
      <c r="AH306" s="34">
        <v>0</v>
      </c>
      <c r="AI306" s="34">
        <v>0</v>
      </c>
      <c r="AJ306" s="34">
        <v>0</v>
      </c>
      <c r="AK306" s="34">
        <v>0</v>
      </c>
      <c r="AL306" s="34">
        <v>0</v>
      </c>
      <c r="AM306" s="34">
        <v>0</v>
      </c>
      <c r="AN306" s="34">
        <v>0</v>
      </c>
      <c r="AO306" s="34">
        <v>0</v>
      </c>
      <c r="AP306" s="34">
        <v>0</v>
      </c>
      <c r="AQ306" s="34">
        <v>0</v>
      </c>
      <c r="AR306" s="34">
        <v>0</v>
      </c>
      <c r="AS306" s="35">
        <v>11</v>
      </c>
      <c r="AT306" s="35">
        <v>0</v>
      </c>
      <c r="AU306" s="35">
        <v>0</v>
      </c>
      <c r="AV306" s="34">
        <v>0</v>
      </c>
      <c r="AW306" s="35">
        <v>374</v>
      </c>
      <c r="AX306" s="35">
        <v>18</v>
      </c>
      <c r="AY306" s="36">
        <v>0</v>
      </c>
      <c r="AZ306" s="38" t="s">
        <v>166</v>
      </c>
      <c r="BA306" s="30" t="str">
        <f t="shared" si="74"/>
        <v/>
      </c>
      <c r="BB306" s="35">
        <v>0</v>
      </c>
      <c r="BC306" s="35">
        <v>0</v>
      </c>
      <c r="BD306" s="35">
        <v>0</v>
      </c>
      <c r="BE306" s="35"/>
      <c r="BF306" s="35"/>
      <c r="BG306" s="35">
        <v>0</v>
      </c>
      <c r="BH306" s="35"/>
      <c r="BI306" s="35"/>
      <c r="BJ306" s="35">
        <v>9</v>
      </c>
    </row>
    <row r="307" spans="2:62" outlineLevel="3">
      <c r="B307" s="17">
        <v>24028923</v>
      </c>
      <c r="C307" s="17" t="s">
        <v>1270</v>
      </c>
      <c r="D307" s="17" t="s">
        <v>92</v>
      </c>
      <c r="E307" s="22">
        <v>4006</v>
      </c>
      <c r="F307" s="22" t="s">
        <v>155</v>
      </c>
      <c r="G307" s="22">
        <v>40212</v>
      </c>
      <c r="H307" s="22" t="s">
        <v>156</v>
      </c>
      <c r="I307" s="17" t="s">
        <v>1271</v>
      </c>
      <c r="J307" s="19" t="s">
        <v>1788</v>
      </c>
      <c r="K307" s="19" t="s">
        <v>1789</v>
      </c>
      <c r="L307" s="19" t="s">
        <v>1567</v>
      </c>
      <c r="M307" s="19" t="s">
        <v>1567</v>
      </c>
      <c r="N307" s="19" t="s">
        <v>1576</v>
      </c>
      <c r="O307" s="19" t="str">
        <f>IF(N307="","",VLOOKUP(N307,Sheet1!$B$3:$C$7,2,0))</f>
        <v>回復期</v>
      </c>
      <c r="P307" s="19" t="s">
        <v>1576</v>
      </c>
      <c r="Q307" s="19" t="str">
        <f>IF(P307="","",VLOOKUP(P307,Sheet1!$B$3:$C$7,2,0))</f>
        <v>回復期</v>
      </c>
      <c r="R307" s="19" t="s">
        <v>1576</v>
      </c>
      <c r="S307" s="25" t="str">
        <f t="shared" si="66"/>
        <v>○</v>
      </c>
      <c r="T307" s="26" t="str">
        <f t="shared" si="67"/>
        <v/>
      </c>
      <c r="U307" s="26" t="str">
        <f t="shared" si="68"/>
        <v/>
      </c>
      <c r="V307" s="26" t="str">
        <f t="shared" si="69"/>
        <v>○</v>
      </c>
      <c r="W307" s="26" t="str">
        <f t="shared" si="70"/>
        <v/>
      </c>
      <c r="X307" s="26" t="str">
        <f t="shared" si="71"/>
        <v/>
      </c>
      <c r="Y307" s="27" t="str">
        <f t="shared" si="72"/>
        <v/>
      </c>
      <c r="Z307" s="29" t="s">
        <v>1567</v>
      </c>
      <c r="AA307" s="29" t="s">
        <v>1568</v>
      </c>
      <c r="AB307" s="29" t="s">
        <v>96</v>
      </c>
      <c r="AC307" s="29" t="s">
        <v>96</v>
      </c>
      <c r="AD307" s="29" t="s">
        <v>96</v>
      </c>
      <c r="AE307" s="23" t="str">
        <f t="shared" si="73"/>
        <v>回復期</v>
      </c>
      <c r="AF307" s="34">
        <v>11</v>
      </c>
      <c r="AG307" s="34">
        <v>11</v>
      </c>
      <c r="AH307" s="34">
        <v>0</v>
      </c>
      <c r="AI307" s="34">
        <v>8</v>
      </c>
      <c r="AJ307" s="34">
        <v>8</v>
      </c>
      <c r="AK307" s="34">
        <v>8</v>
      </c>
      <c r="AL307" s="34">
        <v>0</v>
      </c>
      <c r="AM307" s="34">
        <v>8</v>
      </c>
      <c r="AN307" s="34">
        <v>8</v>
      </c>
      <c r="AO307" s="34">
        <v>0</v>
      </c>
      <c r="AP307" s="34">
        <v>0</v>
      </c>
      <c r="AQ307" s="34">
        <v>0</v>
      </c>
      <c r="AR307" s="34">
        <v>0</v>
      </c>
      <c r="AS307" s="35">
        <v>11</v>
      </c>
      <c r="AT307" s="35">
        <v>8</v>
      </c>
      <c r="AU307" s="35">
        <v>0</v>
      </c>
      <c r="AV307" s="34">
        <v>0</v>
      </c>
      <c r="AW307" s="35">
        <v>150</v>
      </c>
      <c r="AX307" s="35"/>
      <c r="AY307" s="36"/>
      <c r="AZ307" s="37" t="s">
        <v>1569</v>
      </c>
      <c r="BA307" s="30" t="str">
        <f t="shared" si="74"/>
        <v/>
      </c>
      <c r="BB307" s="35">
        <v>0</v>
      </c>
      <c r="BC307" s="35">
        <v>2</v>
      </c>
      <c r="BD307" s="35">
        <v>0</v>
      </c>
      <c r="BE307" s="35"/>
      <c r="BF307" s="35"/>
      <c r="BG307" s="35">
        <v>0</v>
      </c>
      <c r="BH307" s="35"/>
      <c r="BI307" s="35"/>
      <c r="BJ307" s="35"/>
    </row>
    <row r="308" spans="2:62" outlineLevel="2">
      <c r="B308" s="17"/>
      <c r="C308" s="17"/>
      <c r="D308" s="17"/>
      <c r="E308" s="22"/>
      <c r="F308" s="22"/>
      <c r="G308" s="22"/>
      <c r="H308" s="64" t="s">
        <v>2264</v>
      </c>
      <c r="I308" s="17"/>
      <c r="J308" s="19"/>
      <c r="K308" s="19"/>
      <c r="L308" s="19"/>
      <c r="M308" s="19"/>
      <c r="N308" s="19"/>
      <c r="O308" s="19"/>
      <c r="P308" s="19"/>
      <c r="Q308" s="19"/>
      <c r="R308" s="19"/>
      <c r="S308" s="25"/>
      <c r="T308" s="26"/>
      <c r="U308" s="26"/>
      <c r="V308" s="26"/>
      <c r="W308" s="26"/>
      <c r="X308" s="26"/>
      <c r="Y308" s="27"/>
      <c r="Z308" s="29"/>
      <c r="AA308" s="29"/>
      <c r="AB308" s="29"/>
      <c r="AC308" s="29"/>
      <c r="AD308" s="29"/>
      <c r="AE308" s="23"/>
      <c r="AF308" s="34">
        <f t="shared" ref="AF308:AV308" si="76">SUBTOTAL(9,AF303:AF307)</f>
        <v>60</v>
      </c>
      <c r="AG308" s="34">
        <f t="shared" si="76"/>
        <v>40</v>
      </c>
      <c r="AH308" s="34">
        <f t="shared" si="76"/>
        <v>20</v>
      </c>
      <c r="AI308" s="34">
        <f t="shared" si="76"/>
        <v>8</v>
      </c>
      <c r="AJ308" s="34">
        <f t="shared" si="76"/>
        <v>14</v>
      </c>
      <c r="AK308" s="34">
        <f t="shared" si="76"/>
        <v>9</v>
      </c>
      <c r="AL308" s="34">
        <f t="shared" si="76"/>
        <v>5</v>
      </c>
      <c r="AM308" s="34">
        <f t="shared" si="76"/>
        <v>8</v>
      </c>
      <c r="AN308" s="34">
        <f t="shared" si="76"/>
        <v>8</v>
      </c>
      <c r="AO308" s="34">
        <f t="shared" si="76"/>
        <v>0</v>
      </c>
      <c r="AP308" s="34">
        <f t="shared" si="76"/>
        <v>6</v>
      </c>
      <c r="AQ308" s="34">
        <f t="shared" si="76"/>
        <v>1</v>
      </c>
      <c r="AR308" s="34">
        <f t="shared" si="76"/>
        <v>5</v>
      </c>
      <c r="AS308" s="35">
        <f t="shared" si="76"/>
        <v>54</v>
      </c>
      <c r="AT308" s="35">
        <f t="shared" si="76"/>
        <v>8</v>
      </c>
      <c r="AU308" s="35">
        <f t="shared" si="76"/>
        <v>6</v>
      </c>
      <c r="AV308" s="34">
        <f t="shared" si="76"/>
        <v>6</v>
      </c>
      <c r="AW308" s="35"/>
      <c r="AX308" s="35"/>
      <c r="AY308" s="36"/>
      <c r="AZ308" s="37"/>
      <c r="BA308" s="30"/>
      <c r="BB308" s="35"/>
      <c r="BC308" s="35"/>
      <c r="BD308" s="35"/>
      <c r="BE308" s="35"/>
      <c r="BF308" s="35"/>
      <c r="BG308" s="35"/>
      <c r="BH308" s="35"/>
      <c r="BI308" s="35"/>
      <c r="BJ308" s="35">
        <f>SUBTOTAL(9,BJ303:BJ307)</f>
        <v>9</v>
      </c>
    </row>
    <row r="309" spans="2:62" outlineLevel="3">
      <c r="B309" s="17">
        <v>24028123</v>
      </c>
      <c r="C309" s="17" t="s">
        <v>292</v>
      </c>
      <c r="D309" s="17" t="s">
        <v>92</v>
      </c>
      <c r="E309" s="22">
        <v>4006</v>
      </c>
      <c r="F309" s="22" t="s">
        <v>155</v>
      </c>
      <c r="G309" s="22">
        <v>40216</v>
      </c>
      <c r="H309" s="22" t="s">
        <v>293</v>
      </c>
      <c r="I309" s="17" t="s">
        <v>294</v>
      </c>
      <c r="J309" s="18" t="s">
        <v>1790</v>
      </c>
      <c r="K309" s="18" t="s">
        <v>1791</v>
      </c>
      <c r="L309" s="18" t="s">
        <v>1567</v>
      </c>
      <c r="M309" s="18" t="s">
        <v>1567</v>
      </c>
      <c r="N309" s="18" t="s">
        <v>1568</v>
      </c>
      <c r="O309" s="19" t="str">
        <f>IF(N309="","",VLOOKUP(N309,Sheet1!$B$3:$C$7,2,0))</f>
        <v>慢性期</v>
      </c>
      <c r="P309" s="18" t="s">
        <v>1568</v>
      </c>
      <c r="Q309" s="19" t="str">
        <f>IF(P309="","",VLOOKUP(P309,Sheet1!$B$3:$C$7,2,0))</f>
        <v>慢性期</v>
      </c>
      <c r="R309" s="18" t="s">
        <v>96</v>
      </c>
      <c r="S309" s="25" t="str">
        <f t="shared" si="66"/>
        <v>○</v>
      </c>
      <c r="T309" s="26" t="str">
        <f t="shared" si="67"/>
        <v/>
      </c>
      <c r="U309" s="26" t="str">
        <f t="shared" si="68"/>
        <v/>
      </c>
      <c r="V309" s="26" t="str">
        <f t="shared" si="69"/>
        <v>○</v>
      </c>
      <c r="W309" s="26" t="str">
        <f t="shared" si="70"/>
        <v>○</v>
      </c>
      <c r="X309" s="26" t="str">
        <f t="shared" si="71"/>
        <v/>
      </c>
      <c r="Y309" s="27" t="str">
        <f t="shared" si="72"/>
        <v/>
      </c>
      <c r="Z309" s="28" t="s">
        <v>1567</v>
      </c>
      <c r="AA309" s="28" t="s">
        <v>1568</v>
      </c>
      <c r="AB309" s="28" t="s">
        <v>1570</v>
      </c>
      <c r="AC309" s="28" t="s">
        <v>96</v>
      </c>
      <c r="AD309" s="28" t="s">
        <v>96</v>
      </c>
      <c r="AE309" s="23" t="str">
        <f t="shared" si="73"/>
        <v>慢性期</v>
      </c>
      <c r="AF309" s="34">
        <v>6</v>
      </c>
      <c r="AG309" s="34">
        <v>6</v>
      </c>
      <c r="AH309" s="34">
        <v>0</v>
      </c>
      <c r="AI309" s="34">
        <v>0</v>
      </c>
      <c r="AJ309" s="34">
        <v>12</v>
      </c>
      <c r="AK309" s="34">
        <v>12</v>
      </c>
      <c r="AL309" s="34">
        <v>0</v>
      </c>
      <c r="AM309" s="34">
        <v>6</v>
      </c>
      <c r="AN309" s="34">
        <v>6</v>
      </c>
      <c r="AO309" s="34">
        <v>0</v>
      </c>
      <c r="AP309" s="34">
        <v>6</v>
      </c>
      <c r="AQ309" s="34">
        <v>6</v>
      </c>
      <c r="AR309" s="34">
        <v>0</v>
      </c>
      <c r="AS309" s="35"/>
      <c r="AT309" s="35"/>
      <c r="AU309" s="35"/>
      <c r="AV309" s="34">
        <v>18</v>
      </c>
      <c r="AW309" s="35">
        <v>48</v>
      </c>
      <c r="AX309" s="35">
        <v>0</v>
      </c>
      <c r="AY309" s="36">
        <v>0</v>
      </c>
      <c r="AZ309" s="38" t="s">
        <v>1569</v>
      </c>
      <c r="BA309" s="30" t="str">
        <f t="shared" si="74"/>
        <v/>
      </c>
      <c r="BB309" s="35">
        <v>0</v>
      </c>
      <c r="BC309" s="35">
        <v>6</v>
      </c>
      <c r="BD309" s="35">
        <v>0</v>
      </c>
      <c r="BE309" s="35">
        <v>0</v>
      </c>
      <c r="BF309" s="35">
        <v>0</v>
      </c>
      <c r="BG309" s="35">
        <v>1</v>
      </c>
      <c r="BH309" s="35">
        <v>1</v>
      </c>
      <c r="BI309" s="35">
        <v>0</v>
      </c>
      <c r="BJ309" s="35">
        <v>0</v>
      </c>
    </row>
    <row r="310" spans="2:62" outlineLevel="3">
      <c r="B310" s="17">
        <v>24028163</v>
      </c>
      <c r="C310" s="17" t="s">
        <v>352</v>
      </c>
      <c r="D310" s="17" t="s">
        <v>92</v>
      </c>
      <c r="E310" s="22">
        <v>4006</v>
      </c>
      <c r="F310" s="22" t="s">
        <v>155</v>
      </c>
      <c r="G310" s="22">
        <v>40216</v>
      </c>
      <c r="H310" s="22" t="s">
        <v>293</v>
      </c>
      <c r="I310" s="17" t="s">
        <v>353</v>
      </c>
      <c r="J310" s="18" t="s">
        <v>1792</v>
      </c>
      <c r="K310" s="18" t="s">
        <v>1793</v>
      </c>
      <c r="L310" s="18" t="s">
        <v>1567</v>
      </c>
      <c r="M310" s="18" t="s">
        <v>1567</v>
      </c>
      <c r="N310" s="18" t="s">
        <v>1567</v>
      </c>
      <c r="O310" s="19" t="str">
        <f>IF(N310="","",VLOOKUP(N310,Sheet1!$B$3:$C$7,2,0))</f>
        <v>高度急性期</v>
      </c>
      <c r="P310" s="18" t="s">
        <v>1568</v>
      </c>
      <c r="Q310" s="19" t="str">
        <f>IF(P310="","",VLOOKUP(P310,Sheet1!$B$3:$C$7,2,0))</f>
        <v>慢性期</v>
      </c>
      <c r="R310" s="18" t="s">
        <v>1570</v>
      </c>
      <c r="S310" s="25" t="str">
        <f t="shared" si="66"/>
        <v>○</v>
      </c>
      <c r="T310" s="26" t="str">
        <f t="shared" si="67"/>
        <v>○</v>
      </c>
      <c r="U310" s="26" t="str">
        <f t="shared" si="68"/>
        <v>○</v>
      </c>
      <c r="V310" s="26" t="str">
        <f t="shared" si="69"/>
        <v/>
      </c>
      <c r="W310" s="26" t="str">
        <f t="shared" si="70"/>
        <v>○</v>
      </c>
      <c r="X310" s="26" t="str">
        <f t="shared" si="71"/>
        <v/>
      </c>
      <c r="Y310" s="27" t="str">
        <f t="shared" si="72"/>
        <v/>
      </c>
      <c r="Z310" s="28" t="s">
        <v>1567</v>
      </c>
      <c r="AA310" s="28" t="s">
        <v>1569</v>
      </c>
      <c r="AB310" s="28" t="s">
        <v>1576</v>
      </c>
      <c r="AC310" s="28" t="s">
        <v>1570</v>
      </c>
      <c r="AD310" s="28" t="s">
        <v>96</v>
      </c>
      <c r="AE310" s="23" t="str">
        <f t="shared" si="73"/>
        <v>高度急性期</v>
      </c>
      <c r="AF310" s="34">
        <v>19</v>
      </c>
      <c r="AG310" s="34">
        <v>19</v>
      </c>
      <c r="AH310" s="34">
        <v>0</v>
      </c>
      <c r="AI310" s="34">
        <v>0</v>
      </c>
      <c r="AJ310" s="34">
        <v>0</v>
      </c>
      <c r="AK310" s="34">
        <v>0</v>
      </c>
      <c r="AL310" s="34">
        <v>0</v>
      </c>
      <c r="AM310" s="34">
        <v>0</v>
      </c>
      <c r="AN310" s="34">
        <v>0</v>
      </c>
      <c r="AO310" s="34">
        <v>0</v>
      </c>
      <c r="AP310" s="34">
        <v>0</v>
      </c>
      <c r="AQ310" s="34">
        <v>0</v>
      </c>
      <c r="AR310" s="34">
        <v>0</v>
      </c>
      <c r="AS310" s="35">
        <v>19</v>
      </c>
      <c r="AT310" s="35">
        <v>0</v>
      </c>
      <c r="AU310" s="35">
        <v>0</v>
      </c>
      <c r="AV310" s="34">
        <v>0</v>
      </c>
      <c r="AW310" s="35">
        <v>78</v>
      </c>
      <c r="AX310" s="35">
        <v>20</v>
      </c>
      <c r="AY310" s="36">
        <v>5.0999999999999996</v>
      </c>
      <c r="AZ310" s="38" t="s">
        <v>1569</v>
      </c>
      <c r="BA310" s="30" t="str">
        <f t="shared" si="74"/>
        <v/>
      </c>
      <c r="BB310" s="35">
        <v>0</v>
      </c>
      <c r="BC310" s="35">
        <v>0</v>
      </c>
      <c r="BD310" s="35">
        <v>0</v>
      </c>
      <c r="BE310" s="35"/>
      <c r="BF310" s="35"/>
      <c r="BG310" s="35">
        <v>0</v>
      </c>
      <c r="BH310" s="35"/>
      <c r="BI310" s="35"/>
      <c r="BJ310" s="35">
        <v>0</v>
      </c>
    </row>
    <row r="311" spans="2:62" outlineLevel="3">
      <c r="B311" s="17">
        <v>24028237</v>
      </c>
      <c r="C311" s="17" t="s">
        <v>436</v>
      </c>
      <c r="D311" s="17" t="s">
        <v>92</v>
      </c>
      <c r="E311" s="22">
        <v>4006</v>
      </c>
      <c r="F311" s="22" t="s">
        <v>155</v>
      </c>
      <c r="G311" s="22">
        <v>40216</v>
      </c>
      <c r="H311" s="22" t="s">
        <v>293</v>
      </c>
      <c r="I311" s="17" t="s">
        <v>437</v>
      </c>
      <c r="J311" s="18" t="s">
        <v>1794</v>
      </c>
      <c r="K311" s="18" t="s">
        <v>1795</v>
      </c>
      <c r="L311" s="18" t="s">
        <v>1567</v>
      </c>
      <c r="M311" s="18" t="s">
        <v>1567</v>
      </c>
      <c r="N311" s="18" t="s">
        <v>1576</v>
      </c>
      <c r="O311" s="19" t="str">
        <f>IF(N311="","",VLOOKUP(N311,Sheet1!$B$3:$C$7,2,0))</f>
        <v>回復期</v>
      </c>
      <c r="P311" s="18" t="s">
        <v>1576</v>
      </c>
      <c r="Q311" s="19" t="str">
        <f>IF(P311="","",VLOOKUP(P311,Sheet1!$B$3:$C$7,2,0))</f>
        <v>回復期</v>
      </c>
      <c r="R311" s="18" t="s">
        <v>1576</v>
      </c>
      <c r="S311" s="25" t="str">
        <f t="shared" si="66"/>
        <v>○</v>
      </c>
      <c r="T311" s="26" t="str">
        <f t="shared" si="67"/>
        <v>○</v>
      </c>
      <c r="U311" s="26" t="str">
        <f t="shared" si="68"/>
        <v>○</v>
      </c>
      <c r="V311" s="26" t="str">
        <f t="shared" si="69"/>
        <v>○</v>
      </c>
      <c r="W311" s="26" t="str">
        <f t="shared" si="70"/>
        <v>○</v>
      </c>
      <c r="X311" s="26" t="str">
        <f t="shared" si="71"/>
        <v/>
      </c>
      <c r="Y311" s="27" t="str">
        <f t="shared" si="72"/>
        <v/>
      </c>
      <c r="Z311" s="28" t="s">
        <v>1567</v>
      </c>
      <c r="AA311" s="28" t="s">
        <v>1569</v>
      </c>
      <c r="AB311" s="28" t="s">
        <v>1576</v>
      </c>
      <c r="AC311" s="28" t="s">
        <v>1568</v>
      </c>
      <c r="AD311" s="28" t="s">
        <v>1570</v>
      </c>
      <c r="AE311" s="23" t="str">
        <f t="shared" si="73"/>
        <v>回復期</v>
      </c>
      <c r="AF311" s="34">
        <v>19</v>
      </c>
      <c r="AG311" s="34">
        <v>19</v>
      </c>
      <c r="AH311" s="34">
        <v>0</v>
      </c>
      <c r="AI311" s="34">
        <v>0</v>
      </c>
      <c r="AJ311" s="34">
        <v>0</v>
      </c>
      <c r="AK311" s="34">
        <v>0</v>
      </c>
      <c r="AL311" s="34">
        <v>0</v>
      </c>
      <c r="AM311" s="34">
        <v>0</v>
      </c>
      <c r="AN311" s="34">
        <v>0</v>
      </c>
      <c r="AO311" s="34">
        <v>0</v>
      </c>
      <c r="AP311" s="34">
        <v>0</v>
      </c>
      <c r="AQ311" s="34">
        <v>0</v>
      </c>
      <c r="AR311" s="34">
        <v>0</v>
      </c>
      <c r="AS311" s="35">
        <v>19</v>
      </c>
      <c r="AT311" s="34">
        <v>0</v>
      </c>
      <c r="AU311" s="34">
        <v>0</v>
      </c>
      <c r="AV311" s="34">
        <v>0</v>
      </c>
      <c r="AW311" s="35">
        <v>102</v>
      </c>
      <c r="AX311" s="35">
        <v>85</v>
      </c>
      <c r="AY311" s="36">
        <v>14</v>
      </c>
      <c r="AZ311" s="38" t="s">
        <v>1567</v>
      </c>
      <c r="BA311" s="30" t="str">
        <f t="shared" si="74"/>
        <v>○</v>
      </c>
      <c r="BB311" s="35">
        <v>0</v>
      </c>
      <c r="BC311" s="35">
        <v>4</v>
      </c>
      <c r="BD311" s="35">
        <v>0</v>
      </c>
      <c r="BE311" s="35">
        <v>0</v>
      </c>
      <c r="BF311" s="35">
        <v>0</v>
      </c>
      <c r="BG311" s="35">
        <v>0</v>
      </c>
      <c r="BH311" s="35">
        <v>0</v>
      </c>
      <c r="BI311" s="35">
        <v>0</v>
      </c>
      <c r="BJ311" s="35">
        <v>0</v>
      </c>
    </row>
    <row r="312" spans="2:62" outlineLevel="3">
      <c r="B312" s="17">
        <v>24028267</v>
      </c>
      <c r="C312" s="17" t="s">
        <v>466</v>
      </c>
      <c r="D312" s="17" t="s">
        <v>92</v>
      </c>
      <c r="E312" s="22">
        <v>4006</v>
      </c>
      <c r="F312" s="22" t="s">
        <v>155</v>
      </c>
      <c r="G312" s="22">
        <v>40216</v>
      </c>
      <c r="H312" s="22" t="s">
        <v>293</v>
      </c>
      <c r="I312" s="17" t="s">
        <v>467</v>
      </c>
      <c r="J312" s="18" t="s">
        <v>1796</v>
      </c>
      <c r="K312" s="18" t="s">
        <v>1797</v>
      </c>
      <c r="L312" s="18" t="s">
        <v>1567</v>
      </c>
      <c r="M312" s="18" t="s">
        <v>1567</v>
      </c>
      <c r="N312" s="18" t="s">
        <v>1569</v>
      </c>
      <c r="O312" s="19" t="str">
        <f>IF(N312="","",VLOOKUP(N312,Sheet1!$B$3:$C$7,2,0))</f>
        <v>急性期</v>
      </c>
      <c r="P312" s="18" t="s">
        <v>1569</v>
      </c>
      <c r="Q312" s="19" t="str">
        <f>IF(P312="","",VLOOKUP(P312,Sheet1!$B$3:$C$7,2,0))</f>
        <v>急性期</v>
      </c>
      <c r="R312" s="18" t="s">
        <v>96</v>
      </c>
      <c r="S312" s="25" t="str">
        <f t="shared" si="66"/>
        <v>○</v>
      </c>
      <c r="T312" s="26" t="str">
        <f t="shared" si="67"/>
        <v>○</v>
      </c>
      <c r="U312" s="26" t="str">
        <f t="shared" si="68"/>
        <v>○</v>
      </c>
      <c r="V312" s="26" t="str">
        <f t="shared" si="69"/>
        <v/>
      </c>
      <c r="W312" s="26" t="str">
        <f t="shared" si="70"/>
        <v/>
      </c>
      <c r="X312" s="26" t="str">
        <f t="shared" si="71"/>
        <v/>
      </c>
      <c r="Y312" s="27" t="str">
        <f t="shared" si="72"/>
        <v/>
      </c>
      <c r="Z312" s="28" t="s">
        <v>1567</v>
      </c>
      <c r="AA312" s="28" t="s">
        <v>1569</v>
      </c>
      <c r="AB312" s="28" t="s">
        <v>1576</v>
      </c>
      <c r="AC312" s="28" t="s">
        <v>96</v>
      </c>
      <c r="AD312" s="28" t="s">
        <v>96</v>
      </c>
      <c r="AE312" s="23" t="str">
        <f t="shared" si="73"/>
        <v>急性期</v>
      </c>
      <c r="AF312" s="34">
        <v>10</v>
      </c>
      <c r="AG312" s="34">
        <v>10</v>
      </c>
      <c r="AH312" s="34">
        <v>0</v>
      </c>
      <c r="AI312" s="34">
        <v>0</v>
      </c>
      <c r="AJ312" s="34">
        <v>3</v>
      </c>
      <c r="AK312" s="34">
        <v>0</v>
      </c>
      <c r="AL312" s="34">
        <v>3</v>
      </c>
      <c r="AM312" s="34">
        <v>3</v>
      </c>
      <c r="AN312" s="34">
        <v>0</v>
      </c>
      <c r="AO312" s="34">
        <v>3</v>
      </c>
      <c r="AP312" s="34">
        <v>0</v>
      </c>
      <c r="AQ312" s="34">
        <v>0</v>
      </c>
      <c r="AR312" s="34">
        <v>0</v>
      </c>
      <c r="AS312" s="35">
        <v>10</v>
      </c>
      <c r="AT312" s="35">
        <v>3</v>
      </c>
      <c r="AU312" s="35">
        <v>0</v>
      </c>
      <c r="AV312" s="34">
        <v>0</v>
      </c>
      <c r="AW312" s="35">
        <v>287</v>
      </c>
      <c r="AX312" s="35">
        <v>9</v>
      </c>
      <c r="AY312" s="36">
        <v>0</v>
      </c>
      <c r="AZ312" s="38" t="s">
        <v>1569</v>
      </c>
      <c r="BA312" s="30" t="str">
        <f t="shared" si="74"/>
        <v/>
      </c>
      <c r="BB312" s="35">
        <v>1</v>
      </c>
      <c r="BC312" s="35">
        <v>0</v>
      </c>
      <c r="BD312" s="35">
        <v>0</v>
      </c>
      <c r="BE312" s="35">
        <v>0</v>
      </c>
      <c r="BF312" s="35">
        <v>0</v>
      </c>
      <c r="BG312" s="35">
        <v>0</v>
      </c>
      <c r="BH312" s="35">
        <v>0</v>
      </c>
      <c r="BI312" s="35">
        <v>0</v>
      </c>
      <c r="BJ312" s="35">
        <v>0</v>
      </c>
    </row>
    <row r="313" spans="2:62" outlineLevel="3">
      <c r="B313" s="17">
        <v>24028281</v>
      </c>
      <c r="C313" s="17" t="s">
        <v>486</v>
      </c>
      <c r="D313" s="17" t="s">
        <v>92</v>
      </c>
      <c r="E313" s="22">
        <v>4006</v>
      </c>
      <c r="F313" s="22" t="s">
        <v>155</v>
      </c>
      <c r="G313" s="22">
        <v>40216</v>
      </c>
      <c r="H313" s="22" t="s">
        <v>293</v>
      </c>
      <c r="I313" s="17" t="s">
        <v>487</v>
      </c>
      <c r="J313" s="18" t="s">
        <v>1798</v>
      </c>
      <c r="K313" s="18" t="s">
        <v>1799</v>
      </c>
      <c r="L313" s="18" t="s">
        <v>1567</v>
      </c>
      <c r="M313" s="18" t="s">
        <v>1567</v>
      </c>
      <c r="N313" s="18" t="s">
        <v>1569</v>
      </c>
      <c r="O313" s="19" t="str">
        <f>IF(N313="","",VLOOKUP(N313,Sheet1!$B$3:$C$7,2,0))</f>
        <v>急性期</v>
      </c>
      <c r="P313" s="18" t="s">
        <v>1569</v>
      </c>
      <c r="Q313" s="19" t="str">
        <f>IF(P313="","",VLOOKUP(P313,Sheet1!$B$3:$C$7,2,0))</f>
        <v>急性期</v>
      </c>
      <c r="R313" s="18" t="s">
        <v>96</v>
      </c>
      <c r="S313" s="25" t="str">
        <f t="shared" si="66"/>
        <v/>
      </c>
      <c r="T313" s="26" t="str">
        <f t="shared" si="67"/>
        <v>○</v>
      </c>
      <c r="U313" s="26" t="str">
        <f t="shared" si="68"/>
        <v/>
      </c>
      <c r="V313" s="26" t="str">
        <f t="shared" si="69"/>
        <v/>
      </c>
      <c r="W313" s="26" t="str">
        <f t="shared" si="70"/>
        <v/>
      </c>
      <c r="X313" s="26" t="str">
        <f t="shared" si="71"/>
        <v/>
      </c>
      <c r="Y313" s="27" t="str">
        <f t="shared" si="72"/>
        <v/>
      </c>
      <c r="Z313" s="28" t="s">
        <v>1569</v>
      </c>
      <c r="AA313" s="28" t="s">
        <v>96</v>
      </c>
      <c r="AB313" s="28" t="s">
        <v>96</v>
      </c>
      <c r="AC313" s="28" t="s">
        <v>96</v>
      </c>
      <c r="AD313" s="28" t="s">
        <v>96</v>
      </c>
      <c r="AE313" s="23" t="str">
        <f t="shared" si="73"/>
        <v>急性期</v>
      </c>
      <c r="AF313" s="34">
        <v>8</v>
      </c>
      <c r="AG313" s="34">
        <v>8</v>
      </c>
      <c r="AH313" s="34">
        <v>0</v>
      </c>
      <c r="AI313" s="34">
        <v>0</v>
      </c>
      <c r="AJ313" s="34">
        <v>0</v>
      </c>
      <c r="AK313" s="34">
        <v>0</v>
      </c>
      <c r="AL313" s="34">
        <v>0</v>
      </c>
      <c r="AM313" s="34">
        <v>0</v>
      </c>
      <c r="AN313" s="34">
        <v>0</v>
      </c>
      <c r="AO313" s="34">
        <v>0</v>
      </c>
      <c r="AP313" s="34">
        <v>0</v>
      </c>
      <c r="AQ313" s="34">
        <v>0</v>
      </c>
      <c r="AR313" s="34">
        <v>0</v>
      </c>
      <c r="AS313" s="35">
        <v>8</v>
      </c>
      <c r="AT313" s="35">
        <v>0</v>
      </c>
      <c r="AU313" s="35">
        <v>0</v>
      </c>
      <c r="AV313" s="34">
        <v>0</v>
      </c>
      <c r="AW313" s="35">
        <v>323</v>
      </c>
      <c r="AX313" s="35">
        <v>0</v>
      </c>
      <c r="AY313" s="36"/>
      <c r="AZ313" s="38" t="s">
        <v>1569</v>
      </c>
      <c r="BA313" s="30" t="str">
        <f t="shared" si="74"/>
        <v/>
      </c>
      <c r="BB313" s="35">
        <v>0</v>
      </c>
      <c r="BC313" s="35">
        <v>0</v>
      </c>
      <c r="BD313" s="35">
        <v>0</v>
      </c>
      <c r="BE313" s="35"/>
      <c r="BF313" s="35"/>
      <c r="BG313" s="35">
        <v>0</v>
      </c>
      <c r="BH313" s="35"/>
      <c r="BI313" s="35"/>
      <c r="BJ313" s="35">
        <v>21</v>
      </c>
    </row>
    <row r="314" spans="2:62" outlineLevel="3">
      <c r="B314" s="17">
        <v>24028298</v>
      </c>
      <c r="C314" s="17" t="s">
        <v>500</v>
      </c>
      <c r="D314" s="17" t="s">
        <v>92</v>
      </c>
      <c r="E314" s="22">
        <v>4006</v>
      </c>
      <c r="F314" s="49" t="s">
        <v>155</v>
      </c>
      <c r="G314" s="49">
        <v>40216</v>
      </c>
      <c r="H314" s="49" t="s">
        <v>293</v>
      </c>
      <c r="I314" s="48" t="s">
        <v>501</v>
      </c>
      <c r="J314" s="50" t="s">
        <v>1800</v>
      </c>
      <c r="K314" s="50" t="s">
        <v>1801</v>
      </c>
      <c r="L314" s="50" t="s">
        <v>1567</v>
      </c>
      <c r="M314" s="50" t="s">
        <v>1567</v>
      </c>
      <c r="N314" s="50" t="s">
        <v>1569</v>
      </c>
      <c r="O314" s="51" t="str">
        <f>IF(N314="","",VLOOKUP(N314,Sheet1!$B$3:$C$7,2,0))</f>
        <v>急性期</v>
      </c>
      <c r="P314" s="50" t="s">
        <v>1569</v>
      </c>
      <c r="Q314" s="51" t="str">
        <f>IF(P314="","",VLOOKUP(P314,Sheet1!$B$3:$C$7,2,0))</f>
        <v>急性期</v>
      </c>
      <c r="R314" s="50" t="s">
        <v>96</v>
      </c>
      <c r="S314" s="52" t="str">
        <f t="shared" si="66"/>
        <v/>
      </c>
      <c r="T314" s="53" t="str">
        <f t="shared" si="67"/>
        <v>○</v>
      </c>
      <c r="U314" s="53" t="str">
        <f t="shared" si="68"/>
        <v/>
      </c>
      <c r="V314" s="53" t="str">
        <f t="shared" si="69"/>
        <v/>
      </c>
      <c r="W314" s="53" t="str">
        <f t="shared" si="70"/>
        <v/>
      </c>
      <c r="X314" s="53" t="str">
        <f t="shared" si="71"/>
        <v/>
      </c>
      <c r="Y314" s="54" t="str">
        <f t="shared" si="72"/>
        <v/>
      </c>
      <c r="Z314" s="55" t="s">
        <v>1569</v>
      </c>
      <c r="AA314" s="55" t="s">
        <v>96</v>
      </c>
      <c r="AB314" s="55" t="s">
        <v>96</v>
      </c>
      <c r="AC314" s="55" t="s">
        <v>96</v>
      </c>
      <c r="AD314" s="55" t="s">
        <v>96</v>
      </c>
      <c r="AE314" s="56" t="str">
        <f t="shared" si="73"/>
        <v>急性期</v>
      </c>
      <c r="AF314" s="57">
        <v>7</v>
      </c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8">
        <v>7</v>
      </c>
      <c r="AT314" s="58"/>
      <c r="AU314" s="58"/>
      <c r="AV314" s="57"/>
      <c r="AW314" s="58">
        <v>751</v>
      </c>
      <c r="AX314" s="58"/>
      <c r="AY314" s="59"/>
      <c r="AZ314" s="60" t="s">
        <v>96</v>
      </c>
      <c r="BA314" s="61" t="str">
        <f t="shared" si="74"/>
        <v/>
      </c>
      <c r="BB314" s="58"/>
      <c r="BC314" s="58"/>
      <c r="BD314" s="58"/>
      <c r="BE314" s="58"/>
      <c r="BF314" s="58"/>
      <c r="BG314" s="58"/>
      <c r="BH314" s="58"/>
      <c r="BI314" s="58"/>
      <c r="BJ314" s="58"/>
    </row>
    <row r="315" spans="2:62" outlineLevel="3">
      <c r="B315" s="17">
        <v>24028388</v>
      </c>
      <c r="C315" s="17" t="s">
        <v>597</v>
      </c>
      <c r="D315" s="17" t="s">
        <v>92</v>
      </c>
      <c r="E315" s="22">
        <v>4006</v>
      </c>
      <c r="F315" s="22" t="s">
        <v>155</v>
      </c>
      <c r="G315" s="22">
        <v>40216</v>
      </c>
      <c r="H315" s="22" t="s">
        <v>293</v>
      </c>
      <c r="I315" s="17" t="s">
        <v>598</v>
      </c>
      <c r="J315" s="18" t="s">
        <v>1802</v>
      </c>
      <c r="K315" s="18" t="s">
        <v>1803</v>
      </c>
      <c r="L315" s="18" t="s">
        <v>1567</v>
      </c>
      <c r="M315" s="18" t="s">
        <v>1567</v>
      </c>
      <c r="N315" s="18" t="s">
        <v>1569</v>
      </c>
      <c r="O315" s="19" t="str">
        <f>IF(N315="","",VLOOKUP(N315,Sheet1!$B$3:$C$7,2,0))</f>
        <v>急性期</v>
      </c>
      <c r="P315" s="18" t="s">
        <v>1569</v>
      </c>
      <c r="Q315" s="19" t="str">
        <f>IF(P315="","",VLOOKUP(P315,Sheet1!$B$3:$C$7,2,0))</f>
        <v>急性期</v>
      </c>
      <c r="R315" s="18" t="s">
        <v>1569</v>
      </c>
      <c r="S315" s="25" t="str">
        <f t="shared" si="66"/>
        <v>○</v>
      </c>
      <c r="T315" s="26" t="str">
        <f t="shared" si="67"/>
        <v>○</v>
      </c>
      <c r="U315" s="26" t="str">
        <f t="shared" si="68"/>
        <v>○</v>
      </c>
      <c r="V315" s="26" t="str">
        <f t="shared" si="69"/>
        <v/>
      </c>
      <c r="W315" s="26" t="str">
        <f t="shared" si="70"/>
        <v/>
      </c>
      <c r="X315" s="26" t="str">
        <f t="shared" si="71"/>
        <v/>
      </c>
      <c r="Y315" s="27" t="str">
        <f t="shared" si="72"/>
        <v/>
      </c>
      <c r="Z315" s="28" t="s">
        <v>1567</v>
      </c>
      <c r="AA315" s="28" t="s">
        <v>1569</v>
      </c>
      <c r="AB315" s="28" t="s">
        <v>1576</v>
      </c>
      <c r="AC315" s="28" t="s">
        <v>96</v>
      </c>
      <c r="AD315" s="28" t="s">
        <v>96</v>
      </c>
      <c r="AE315" s="23" t="str">
        <f t="shared" si="73"/>
        <v>急性期</v>
      </c>
      <c r="AF315" s="34">
        <v>19</v>
      </c>
      <c r="AG315" s="34">
        <v>15</v>
      </c>
      <c r="AH315" s="34">
        <v>4</v>
      </c>
      <c r="AI315" s="34">
        <v>0</v>
      </c>
      <c r="AJ315" s="34">
        <v>0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5">
        <v>19</v>
      </c>
      <c r="AT315" s="35">
        <v>0</v>
      </c>
      <c r="AU315" s="35">
        <v>0</v>
      </c>
      <c r="AV315" s="34">
        <v>0</v>
      </c>
      <c r="AW315" s="35">
        <v>84</v>
      </c>
      <c r="AX315" s="35"/>
      <c r="AY315" s="36"/>
      <c r="AZ315" s="38" t="s">
        <v>1569</v>
      </c>
      <c r="BA315" s="30" t="str">
        <f t="shared" si="74"/>
        <v/>
      </c>
      <c r="BB315" s="35"/>
      <c r="BC315" s="35"/>
      <c r="BD315" s="35">
        <v>0</v>
      </c>
      <c r="BE315" s="35"/>
      <c r="BF315" s="35"/>
      <c r="BG315" s="35">
        <v>0</v>
      </c>
      <c r="BH315" s="35"/>
      <c r="BI315" s="35"/>
      <c r="BJ315" s="35"/>
    </row>
    <row r="316" spans="2:62" outlineLevel="3">
      <c r="B316" s="17">
        <v>24028471</v>
      </c>
      <c r="C316" s="17" t="s">
        <v>702</v>
      </c>
      <c r="D316" s="17" t="s">
        <v>92</v>
      </c>
      <c r="E316" s="22">
        <v>4006</v>
      </c>
      <c r="F316" s="22" t="s">
        <v>155</v>
      </c>
      <c r="G316" s="22">
        <v>40216</v>
      </c>
      <c r="H316" s="22" t="s">
        <v>293</v>
      </c>
      <c r="I316" s="17" t="s">
        <v>703</v>
      </c>
      <c r="J316" s="19" t="s">
        <v>1804</v>
      </c>
      <c r="K316" s="19" t="s">
        <v>1805</v>
      </c>
      <c r="L316" s="19" t="s">
        <v>1567</v>
      </c>
      <c r="M316" s="19" t="s">
        <v>1569</v>
      </c>
      <c r="N316" s="19" t="s">
        <v>1569</v>
      </c>
      <c r="O316" s="19" t="str">
        <f>IF(N316="","",VLOOKUP(N316,Sheet1!$B$3:$C$7,2,0))</f>
        <v>急性期</v>
      </c>
      <c r="P316" s="19" t="s">
        <v>1569</v>
      </c>
      <c r="Q316" s="19" t="str">
        <f>IF(P316="","",VLOOKUP(P316,Sheet1!$B$3:$C$7,2,0))</f>
        <v>急性期</v>
      </c>
      <c r="R316" s="19" t="s">
        <v>1569</v>
      </c>
      <c r="S316" s="25" t="str">
        <f t="shared" si="66"/>
        <v/>
      </c>
      <c r="T316" s="26" t="str">
        <f t="shared" si="67"/>
        <v>○</v>
      </c>
      <c r="U316" s="26" t="str">
        <f t="shared" si="68"/>
        <v>○</v>
      </c>
      <c r="V316" s="26" t="str">
        <f t="shared" si="69"/>
        <v>○</v>
      </c>
      <c r="W316" s="26" t="str">
        <f t="shared" si="70"/>
        <v/>
      </c>
      <c r="X316" s="26" t="str">
        <f t="shared" si="71"/>
        <v/>
      </c>
      <c r="Y316" s="27" t="str">
        <f t="shared" si="72"/>
        <v/>
      </c>
      <c r="Z316" s="29" t="s">
        <v>1569</v>
      </c>
      <c r="AA316" s="29" t="s">
        <v>1576</v>
      </c>
      <c r="AB316" s="29" t="s">
        <v>1568</v>
      </c>
      <c r="AC316" s="29" t="s">
        <v>96</v>
      </c>
      <c r="AD316" s="29" t="s">
        <v>96</v>
      </c>
      <c r="AE316" s="23" t="str">
        <f t="shared" si="73"/>
        <v>急性期</v>
      </c>
      <c r="AF316" s="34">
        <v>13</v>
      </c>
      <c r="AG316" s="34">
        <v>0</v>
      </c>
      <c r="AH316" s="34">
        <v>13</v>
      </c>
      <c r="AI316" s="34">
        <v>13</v>
      </c>
      <c r="AJ316" s="34">
        <v>0</v>
      </c>
      <c r="AK316" s="34">
        <v>0</v>
      </c>
      <c r="AL316" s="34">
        <v>0</v>
      </c>
      <c r="AM316" s="34">
        <v>0</v>
      </c>
      <c r="AN316" s="34">
        <v>0</v>
      </c>
      <c r="AO316" s="34">
        <v>0</v>
      </c>
      <c r="AP316" s="34">
        <v>0</v>
      </c>
      <c r="AQ316" s="34">
        <v>0</v>
      </c>
      <c r="AR316" s="34">
        <v>0</v>
      </c>
      <c r="AS316" s="35">
        <v>13</v>
      </c>
      <c r="AT316" s="34">
        <v>0</v>
      </c>
      <c r="AU316" s="34">
        <v>0</v>
      </c>
      <c r="AV316" s="34">
        <v>0</v>
      </c>
      <c r="AW316" s="35">
        <v>0</v>
      </c>
      <c r="AX316" s="35">
        <v>0</v>
      </c>
      <c r="AY316" s="36">
        <v>0</v>
      </c>
      <c r="AZ316" s="37" t="s">
        <v>1569</v>
      </c>
      <c r="BA316" s="30" t="str">
        <f t="shared" si="74"/>
        <v/>
      </c>
      <c r="BB316" s="35">
        <v>2</v>
      </c>
      <c r="BC316" s="35">
        <v>9</v>
      </c>
      <c r="BD316" s="35">
        <v>0</v>
      </c>
      <c r="BE316" s="35"/>
      <c r="BF316" s="35"/>
      <c r="BG316" s="35">
        <v>0</v>
      </c>
      <c r="BH316" s="35"/>
      <c r="BI316" s="35"/>
      <c r="BJ316" s="35"/>
    </row>
    <row r="317" spans="2:62" outlineLevel="3">
      <c r="B317" s="17">
        <v>24028735</v>
      </c>
      <c r="C317" s="17" t="s">
        <v>1030</v>
      </c>
      <c r="D317" s="17" t="s">
        <v>92</v>
      </c>
      <c r="E317" s="22">
        <v>4006</v>
      </c>
      <c r="F317" s="22" t="s">
        <v>155</v>
      </c>
      <c r="G317" s="22">
        <v>40216</v>
      </c>
      <c r="H317" s="22" t="s">
        <v>293</v>
      </c>
      <c r="I317" s="17" t="s">
        <v>1031</v>
      </c>
      <c r="J317" s="18" t="s">
        <v>1806</v>
      </c>
      <c r="K317" s="18" t="s">
        <v>1807</v>
      </c>
      <c r="L317" s="18" t="s">
        <v>1567</v>
      </c>
      <c r="M317" s="18" t="s">
        <v>1567</v>
      </c>
      <c r="N317" s="18" t="s">
        <v>1569</v>
      </c>
      <c r="O317" s="19" t="str">
        <f>IF(N317="","",VLOOKUP(N317,Sheet1!$B$3:$C$7,2,0))</f>
        <v>急性期</v>
      </c>
      <c r="P317" s="18" t="s">
        <v>1569</v>
      </c>
      <c r="Q317" s="19" t="str">
        <f>IF(P317="","",VLOOKUP(P317,Sheet1!$B$3:$C$7,2,0))</f>
        <v>急性期</v>
      </c>
      <c r="R317" s="18" t="s">
        <v>96</v>
      </c>
      <c r="S317" s="25" t="str">
        <f t="shared" si="66"/>
        <v/>
      </c>
      <c r="T317" s="26" t="str">
        <f t="shared" si="67"/>
        <v>○</v>
      </c>
      <c r="U317" s="26" t="str">
        <f t="shared" si="68"/>
        <v>○</v>
      </c>
      <c r="V317" s="26" t="str">
        <f t="shared" si="69"/>
        <v/>
      </c>
      <c r="W317" s="26" t="str">
        <f t="shared" si="70"/>
        <v/>
      </c>
      <c r="X317" s="26" t="str">
        <f t="shared" si="71"/>
        <v/>
      </c>
      <c r="Y317" s="27" t="str">
        <f t="shared" si="72"/>
        <v/>
      </c>
      <c r="Z317" s="28" t="s">
        <v>1569</v>
      </c>
      <c r="AA317" s="28" t="s">
        <v>1576</v>
      </c>
      <c r="AB317" s="28" t="s">
        <v>96</v>
      </c>
      <c r="AC317" s="28" t="s">
        <v>96</v>
      </c>
      <c r="AD317" s="28" t="s">
        <v>96</v>
      </c>
      <c r="AE317" s="23" t="str">
        <f t="shared" si="73"/>
        <v>急性期</v>
      </c>
      <c r="AF317" s="34">
        <v>17</v>
      </c>
      <c r="AG317" s="34">
        <v>17</v>
      </c>
      <c r="AH317" s="34">
        <v>0</v>
      </c>
      <c r="AI317" s="34">
        <v>0</v>
      </c>
      <c r="AJ317" s="34">
        <v>0</v>
      </c>
      <c r="AK317" s="34">
        <v>0</v>
      </c>
      <c r="AL317" s="34">
        <v>0</v>
      </c>
      <c r="AM317" s="34">
        <v>0</v>
      </c>
      <c r="AN317" s="34">
        <v>0</v>
      </c>
      <c r="AO317" s="34">
        <v>0</v>
      </c>
      <c r="AP317" s="34">
        <v>0</v>
      </c>
      <c r="AQ317" s="34">
        <v>0</v>
      </c>
      <c r="AR317" s="34">
        <v>0</v>
      </c>
      <c r="AS317" s="35">
        <v>17</v>
      </c>
      <c r="AT317" s="35">
        <v>0</v>
      </c>
      <c r="AU317" s="35">
        <v>0</v>
      </c>
      <c r="AV317" s="34">
        <v>0</v>
      </c>
      <c r="AW317" s="35">
        <v>840</v>
      </c>
      <c r="AX317" s="35"/>
      <c r="AY317" s="36"/>
      <c r="AZ317" s="38" t="s">
        <v>96</v>
      </c>
      <c r="BA317" s="30" t="str">
        <f t="shared" si="74"/>
        <v/>
      </c>
      <c r="BB317" s="35"/>
      <c r="BC317" s="35"/>
      <c r="BD317" s="35">
        <v>0</v>
      </c>
      <c r="BE317" s="35"/>
      <c r="BF317" s="35"/>
      <c r="BG317" s="35">
        <v>0</v>
      </c>
      <c r="BH317" s="35"/>
      <c r="BI317" s="35"/>
      <c r="BJ317" s="35"/>
    </row>
    <row r="318" spans="2:62" outlineLevel="3">
      <c r="B318" s="17">
        <v>24028765</v>
      </c>
      <c r="C318" s="17" t="s">
        <v>1066</v>
      </c>
      <c r="D318" s="17" t="s">
        <v>92</v>
      </c>
      <c r="E318" s="22">
        <v>4006</v>
      </c>
      <c r="F318" s="22" t="s">
        <v>155</v>
      </c>
      <c r="G318" s="22">
        <v>40216</v>
      </c>
      <c r="H318" s="22" t="s">
        <v>293</v>
      </c>
      <c r="I318" s="17" t="s">
        <v>111</v>
      </c>
      <c r="J318" s="18" t="s">
        <v>1066</v>
      </c>
      <c r="K318" s="18" t="s">
        <v>1067</v>
      </c>
      <c r="L318" s="18" t="s">
        <v>166</v>
      </c>
      <c r="M318" s="18" t="s">
        <v>166</v>
      </c>
      <c r="N318" s="18" t="s">
        <v>167</v>
      </c>
      <c r="O318" s="19" t="str">
        <f>IF(N318="","",VLOOKUP(N318,Sheet1!$B$3:$C$7,2,0))</f>
        <v>休棟等</v>
      </c>
      <c r="P318" s="18" t="s">
        <v>167</v>
      </c>
      <c r="Q318" s="19" t="str">
        <f>IF(P318="","",VLOOKUP(P318,Sheet1!$B$3:$C$7,2,0))</f>
        <v>休棟等</v>
      </c>
      <c r="R318" s="18" t="s">
        <v>167</v>
      </c>
      <c r="S318" s="25" t="str">
        <f t="shared" si="66"/>
        <v/>
      </c>
      <c r="T318" s="26" t="str">
        <f t="shared" si="67"/>
        <v>○</v>
      </c>
      <c r="U318" s="26" t="str">
        <f t="shared" si="68"/>
        <v/>
      </c>
      <c r="V318" s="26" t="str">
        <f t="shared" si="69"/>
        <v/>
      </c>
      <c r="W318" s="26" t="str">
        <f t="shared" si="70"/>
        <v/>
      </c>
      <c r="X318" s="26" t="str">
        <f t="shared" si="71"/>
        <v/>
      </c>
      <c r="Y318" s="27" t="str">
        <f t="shared" si="72"/>
        <v/>
      </c>
      <c r="Z318" s="28" t="s">
        <v>166</v>
      </c>
      <c r="AA318" s="28" t="s">
        <v>96</v>
      </c>
      <c r="AB318" s="28" t="s">
        <v>96</v>
      </c>
      <c r="AC318" s="28" t="s">
        <v>96</v>
      </c>
      <c r="AD318" s="28" t="s">
        <v>96</v>
      </c>
      <c r="AE318" s="23" t="str">
        <f t="shared" si="73"/>
        <v>休棟中等</v>
      </c>
      <c r="AF318" s="34">
        <v>10</v>
      </c>
      <c r="AG318" s="34">
        <v>0</v>
      </c>
      <c r="AH318" s="34">
        <v>10</v>
      </c>
      <c r="AI318" s="34">
        <v>7</v>
      </c>
      <c r="AJ318" s="34">
        <v>0</v>
      </c>
      <c r="AK318" s="34">
        <v>0</v>
      </c>
      <c r="AL318" s="34">
        <v>0</v>
      </c>
      <c r="AM318" s="34">
        <v>0</v>
      </c>
      <c r="AN318" s="34">
        <v>0</v>
      </c>
      <c r="AO318" s="34">
        <v>0</v>
      </c>
      <c r="AP318" s="34">
        <v>0</v>
      </c>
      <c r="AQ318" s="34">
        <v>0</v>
      </c>
      <c r="AR318" s="34">
        <v>0</v>
      </c>
      <c r="AS318" s="35">
        <v>0</v>
      </c>
      <c r="AT318" s="34">
        <v>0</v>
      </c>
      <c r="AU318" s="34">
        <v>0</v>
      </c>
      <c r="AV318" s="34">
        <v>10</v>
      </c>
      <c r="AW318" s="35">
        <v>0</v>
      </c>
      <c r="AX318" s="35">
        <v>0</v>
      </c>
      <c r="AY318" s="36">
        <v>0</v>
      </c>
      <c r="AZ318" s="38" t="s">
        <v>166</v>
      </c>
      <c r="BA318" s="30" t="str">
        <f t="shared" si="74"/>
        <v/>
      </c>
      <c r="BB318" s="35">
        <v>0</v>
      </c>
      <c r="BC318" s="35">
        <v>0</v>
      </c>
      <c r="BD318" s="35">
        <v>0</v>
      </c>
      <c r="BE318" s="35"/>
      <c r="BF318" s="35"/>
      <c r="BG318" s="35">
        <v>0</v>
      </c>
      <c r="BH318" s="35"/>
      <c r="BI318" s="35"/>
      <c r="BJ318" s="35">
        <v>0</v>
      </c>
    </row>
    <row r="319" spans="2:62" outlineLevel="3">
      <c r="B319" s="17">
        <v>24028861</v>
      </c>
      <c r="C319" s="17" t="s">
        <v>1194</v>
      </c>
      <c r="D319" s="17" t="s">
        <v>92</v>
      </c>
      <c r="E319" s="22">
        <v>4006</v>
      </c>
      <c r="F319" s="22" t="s">
        <v>155</v>
      </c>
      <c r="G319" s="22">
        <v>40216</v>
      </c>
      <c r="H319" s="22" t="s">
        <v>293</v>
      </c>
      <c r="I319" s="17" t="s">
        <v>1195</v>
      </c>
      <c r="J319" s="18" t="s">
        <v>1808</v>
      </c>
      <c r="K319" s="18" t="s">
        <v>1809</v>
      </c>
      <c r="L319" s="18" t="s">
        <v>1567</v>
      </c>
      <c r="M319" s="18" t="s">
        <v>1567</v>
      </c>
      <c r="N319" s="18" t="s">
        <v>1569</v>
      </c>
      <c r="O319" s="19" t="str">
        <f>IF(N319="","",VLOOKUP(N319,Sheet1!$B$3:$C$7,2,0))</f>
        <v>急性期</v>
      </c>
      <c r="P319" s="18" t="s">
        <v>1569</v>
      </c>
      <c r="Q319" s="19" t="str">
        <f>IF(P319="","",VLOOKUP(P319,Sheet1!$B$3:$C$7,2,0))</f>
        <v>急性期</v>
      </c>
      <c r="R319" s="18" t="s">
        <v>1569</v>
      </c>
      <c r="S319" s="25" t="str">
        <f t="shared" si="66"/>
        <v/>
      </c>
      <c r="T319" s="26" t="str">
        <f t="shared" si="67"/>
        <v/>
      </c>
      <c r="U319" s="26" t="str">
        <f t="shared" si="68"/>
        <v/>
      </c>
      <c r="V319" s="26" t="str">
        <f t="shared" si="69"/>
        <v/>
      </c>
      <c r="W319" s="26" t="str">
        <f t="shared" si="70"/>
        <v/>
      </c>
      <c r="X319" s="26" t="str">
        <f t="shared" si="71"/>
        <v>○</v>
      </c>
      <c r="Y319" s="27" t="str">
        <f t="shared" si="72"/>
        <v/>
      </c>
      <c r="Z319" s="28" t="s">
        <v>1573</v>
      </c>
      <c r="AA319" s="28" t="s">
        <v>96</v>
      </c>
      <c r="AB319" s="28" t="s">
        <v>96</v>
      </c>
      <c r="AC319" s="28" t="s">
        <v>96</v>
      </c>
      <c r="AD319" s="28" t="s">
        <v>96</v>
      </c>
      <c r="AE319" s="23" t="str">
        <f t="shared" si="73"/>
        <v>急性期</v>
      </c>
      <c r="AF319" s="34">
        <v>10</v>
      </c>
      <c r="AG319" s="34">
        <v>10</v>
      </c>
      <c r="AH319" s="34">
        <v>0</v>
      </c>
      <c r="AI319" s="34">
        <v>0</v>
      </c>
      <c r="AJ319" s="34">
        <v>0</v>
      </c>
      <c r="AK319" s="34">
        <v>0</v>
      </c>
      <c r="AL319" s="34">
        <v>0</v>
      </c>
      <c r="AM319" s="34">
        <v>0</v>
      </c>
      <c r="AN319" s="34">
        <v>0</v>
      </c>
      <c r="AO319" s="34">
        <v>0</v>
      </c>
      <c r="AP319" s="34">
        <v>0</v>
      </c>
      <c r="AQ319" s="34">
        <v>0</v>
      </c>
      <c r="AR319" s="34">
        <v>0</v>
      </c>
      <c r="AS319" s="35">
        <v>10</v>
      </c>
      <c r="AT319" s="34">
        <v>0</v>
      </c>
      <c r="AU319" s="34">
        <v>0</v>
      </c>
      <c r="AV319" s="34">
        <v>0</v>
      </c>
      <c r="AW319" s="35">
        <v>242</v>
      </c>
      <c r="AX319" s="35">
        <v>242</v>
      </c>
      <c r="AY319" s="36"/>
      <c r="AZ319" s="38" t="s">
        <v>1569</v>
      </c>
      <c r="BA319" s="30" t="str">
        <f t="shared" si="74"/>
        <v/>
      </c>
      <c r="BB319" s="35">
        <v>0</v>
      </c>
      <c r="BC319" s="35">
        <v>0</v>
      </c>
      <c r="BD319" s="35">
        <v>0</v>
      </c>
      <c r="BE319" s="35">
        <v>0</v>
      </c>
      <c r="BF319" s="35">
        <v>0</v>
      </c>
      <c r="BG319" s="35">
        <v>0</v>
      </c>
      <c r="BH319" s="35">
        <v>0</v>
      </c>
      <c r="BI319" s="35">
        <v>0</v>
      </c>
      <c r="BJ319" s="35">
        <v>26</v>
      </c>
    </row>
    <row r="320" spans="2:62" outlineLevel="2">
      <c r="B320" s="17"/>
      <c r="C320" s="17"/>
      <c r="D320" s="17"/>
      <c r="E320" s="22"/>
      <c r="F320" s="22"/>
      <c r="G320" s="22"/>
      <c r="H320" s="64" t="s">
        <v>2265</v>
      </c>
      <c r="I320" s="17"/>
      <c r="J320" s="18"/>
      <c r="K320" s="18"/>
      <c r="L320" s="18"/>
      <c r="M320" s="18"/>
      <c r="N320" s="18"/>
      <c r="O320" s="19"/>
      <c r="P320" s="18"/>
      <c r="Q320" s="19"/>
      <c r="R320" s="18"/>
      <c r="S320" s="25"/>
      <c r="T320" s="26"/>
      <c r="U320" s="26"/>
      <c r="V320" s="26"/>
      <c r="W320" s="26"/>
      <c r="X320" s="26"/>
      <c r="Y320" s="27"/>
      <c r="Z320" s="28"/>
      <c r="AA320" s="28"/>
      <c r="AB320" s="28"/>
      <c r="AC320" s="28"/>
      <c r="AD320" s="28"/>
      <c r="AE320" s="23"/>
      <c r="AF320" s="34">
        <f t="shared" ref="AF320:AV320" si="77">SUBTOTAL(9,AF309:AF319)</f>
        <v>138</v>
      </c>
      <c r="AG320" s="34">
        <f t="shared" si="77"/>
        <v>104</v>
      </c>
      <c r="AH320" s="34">
        <f t="shared" si="77"/>
        <v>27</v>
      </c>
      <c r="AI320" s="34">
        <f t="shared" si="77"/>
        <v>20</v>
      </c>
      <c r="AJ320" s="34">
        <f t="shared" si="77"/>
        <v>15</v>
      </c>
      <c r="AK320" s="34">
        <f t="shared" si="77"/>
        <v>12</v>
      </c>
      <c r="AL320" s="34">
        <f t="shared" si="77"/>
        <v>3</v>
      </c>
      <c r="AM320" s="34">
        <f t="shared" si="77"/>
        <v>9</v>
      </c>
      <c r="AN320" s="34">
        <f t="shared" si="77"/>
        <v>6</v>
      </c>
      <c r="AO320" s="34">
        <f t="shared" si="77"/>
        <v>3</v>
      </c>
      <c r="AP320" s="34">
        <f t="shared" si="77"/>
        <v>6</v>
      </c>
      <c r="AQ320" s="34">
        <f t="shared" si="77"/>
        <v>6</v>
      </c>
      <c r="AR320" s="34">
        <f t="shared" si="77"/>
        <v>0</v>
      </c>
      <c r="AS320" s="35">
        <f t="shared" si="77"/>
        <v>122</v>
      </c>
      <c r="AT320" s="34">
        <f t="shared" si="77"/>
        <v>3</v>
      </c>
      <c r="AU320" s="34">
        <f t="shared" si="77"/>
        <v>0</v>
      </c>
      <c r="AV320" s="34">
        <f t="shared" si="77"/>
        <v>28</v>
      </c>
      <c r="AW320" s="35"/>
      <c r="AX320" s="35"/>
      <c r="AY320" s="36"/>
      <c r="AZ320" s="38"/>
      <c r="BA320" s="30"/>
      <c r="BB320" s="35"/>
      <c r="BC320" s="35"/>
      <c r="BD320" s="35"/>
      <c r="BE320" s="35"/>
      <c r="BF320" s="35"/>
      <c r="BG320" s="35"/>
      <c r="BH320" s="35"/>
      <c r="BI320" s="35"/>
      <c r="BJ320" s="35">
        <f>SUBTOTAL(9,BJ309:BJ319)</f>
        <v>47</v>
      </c>
    </row>
    <row r="321" spans="2:62" outlineLevel="3">
      <c r="B321" s="17">
        <v>24028106</v>
      </c>
      <c r="C321" s="17" t="s">
        <v>266</v>
      </c>
      <c r="D321" s="17" t="s">
        <v>92</v>
      </c>
      <c r="E321" s="22">
        <v>4006</v>
      </c>
      <c r="F321" s="22" t="s">
        <v>155</v>
      </c>
      <c r="G321" s="22">
        <v>40225</v>
      </c>
      <c r="H321" s="22" t="s">
        <v>267</v>
      </c>
      <c r="I321" s="17" t="s">
        <v>268</v>
      </c>
      <c r="J321" s="18" t="s">
        <v>1810</v>
      </c>
      <c r="K321" s="18" t="s">
        <v>1811</v>
      </c>
      <c r="L321" s="18" t="s">
        <v>1706</v>
      </c>
      <c r="M321" s="18" t="s">
        <v>1705</v>
      </c>
      <c r="N321" s="18" t="s">
        <v>1712</v>
      </c>
      <c r="O321" s="19" t="str">
        <f>IF(N321="","",VLOOKUP(N321,Sheet1!$B$3:$C$7,2,0))</f>
        <v>休棟等</v>
      </c>
      <c r="P321" s="18" t="s">
        <v>1709</v>
      </c>
      <c r="Q321" s="19" t="str">
        <f>IF(P321="","",VLOOKUP(P321,Sheet1!$B$3:$C$7,2,0))</f>
        <v>回復期</v>
      </c>
      <c r="R321" s="18" t="s">
        <v>96</v>
      </c>
      <c r="S321" s="25" t="str">
        <f t="shared" si="66"/>
        <v/>
      </c>
      <c r="T321" s="26" t="str">
        <f t="shared" si="67"/>
        <v/>
      </c>
      <c r="U321" s="26" t="str">
        <f t="shared" si="68"/>
        <v/>
      </c>
      <c r="V321" s="26" t="str">
        <f t="shared" si="69"/>
        <v>○</v>
      </c>
      <c r="W321" s="26" t="str">
        <f t="shared" si="70"/>
        <v>○</v>
      </c>
      <c r="X321" s="26" t="str">
        <f t="shared" si="71"/>
        <v/>
      </c>
      <c r="Y321" s="27" t="str">
        <f t="shared" si="72"/>
        <v/>
      </c>
      <c r="Z321" s="28" t="s">
        <v>1719</v>
      </c>
      <c r="AA321" s="28" t="s">
        <v>1712</v>
      </c>
      <c r="AB321" s="28" t="s">
        <v>96</v>
      </c>
      <c r="AC321" s="28" t="s">
        <v>96</v>
      </c>
      <c r="AD321" s="28" t="s">
        <v>96</v>
      </c>
      <c r="AE321" s="23" t="str">
        <f t="shared" si="73"/>
        <v>休棟中等</v>
      </c>
      <c r="AF321" s="34">
        <v>15</v>
      </c>
      <c r="AG321" s="34">
        <v>0</v>
      </c>
      <c r="AH321" s="34">
        <v>15</v>
      </c>
      <c r="AI321" s="34">
        <v>15</v>
      </c>
      <c r="AJ321" s="34">
        <v>0</v>
      </c>
      <c r="AK321" s="34">
        <v>0</v>
      </c>
      <c r="AL321" s="34">
        <v>0</v>
      </c>
      <c r="AM321" s="34">
        <v>0</v>
      </c>
      <c r="AN321" s="34">
        <v>0</v>
      </c>
      <c r="AO321" s="34">
        <v>0</v>
      </c>
      <c r="AP321" s="34">
        <v>0</v>
      </c>
      <c r="AQ321" s="34">
        <v>0</v>
      </c>
      <c r="AR321" s="34">
        <v>0</v>
      </c>
      <c r="AS321" s="35">
        <v>15</v>
      </c>
      <c r="AT321" s="34">
        <v>0</v>
      </c>
      <c r="AU321" s="34">
        <v>0</v>
      </c>
      <c r="AV321" s="34">
        <v>0</v>
      </c>
      <c r="AW321" s="35">
        <v>0</v>
      </c>
      <c r="AX321" s="35">
        <v>0</v>
      </c>
      <c r="AY321" s="36">
        <v>0</v>
      </c>
      <c r="AZ321" s="38" t="s">
        <v>1706</v>
      </c>
      <c r="BA321" s="30" t="str">
        <f t="shared" si="74"/>
        <v>○</v>
      </c>
      <c r="BB321" s="35">
        <v>2</v>
      </c>
      <c r="BC321" s="35">
        <v>5</v>
      </c>
      <c r="BD321" s="35">
        <v>0</v>
      </c>
      <c r="BE321" s="35"/>
      <c r="BF321" s="35"/>
      <c r="BG321" s="35">
        <v>0</v>
      </c>
      <c r="BH321" s="35"/>
      <c r="BI321" s="35"/>
      <c r="BJ321" s="35"/>
    </row>
    <row r="322" spans="2:62" outlineLevel="3">
      <c r="B322" s="17">
        <v>24028147</v>
      </c>
      <c r="C322" s="17" t="s">
        <v>321</v>
      </c>
      <c r="D322" s="17" t="s">
        <v>92</v>
      </c>
      <c r="E322" s="22">
        <v>4006</v>
      </c>
      <c r="F322" s="22" t="s">
        <v>155</v>
      </c>
      <c r="G322" s="22">
        <v>40225</v>
      </c>
      <c r="H322" s="22" t="s">
        <v>267</v>
      </c>
      <c r="I322" s="17" t="s">
        <v>322</v>
      </c>
      <c r="J322" s="18" t="s">
        <v>323</v>
      </c>
      <c r="K322" s="18" t="s">
        <v>324</v>
      </c>
      <c r="L322" s="18" t="s">
        <v>165</v>
      </c>
      <c r="M322" s="18" t="s">
        <v>165</v>
      </c>
      <c r="N322" s="18" t="s">
        <v>143</v>
      </c>
      <c r="O322" s="19" t="str">
        <f>IF(N322="","",VLOOKUP(N322,Sheet1!$B$3:$C$7,2,0))</f>
        <v>回復期</v>
      </c>
      <c r="P322" s="18" t="s">
        <v>143</v>
      </c>
      <c r="Q322" s="19" t="str">
        <f>IF(P322="","",VLOOKUP(P322,Sheet1!$B$3:$C$7,2,0))</f>
        <v>回復期</v>
      </c>
      <c r="R322" s="18" t="s">
        <v>96</v>
      </c>
      <c r="S322" s="25" t="str">
        <f t="shared" si="66"/>
        <v>○</v>
      </c>
      <c r="T322" s="26" t="str">
        <f t="shared" si="67"/>
        <v/>
      </c>
      <c r="U322" s="26" t="str">
        <f t="shared" si="68"/>
        <v>○</v>
      </c>
      <c r="V322" s="26" t="str">
        <f t="shared" si="69"/>
        <v>○</v>
      </c>
      <c r="W322" s="26" t="str">
        <f t="shared" si="70"/>
        <v/>
      </c>
      <c r="X322" s="26" t="str">
        <f t="shared" si="71"/>
        <v/>
      </c>
      <c r="Y322" s="27" t="str">
        <f t="shared" si="72"/>
        <v/>
      </c>
      <c r="Z322" s="28" t="s">
        <v>165</v>
      </c>
      <c r="AA322" s="28" t="s">
        <v>143</v>
      </c>
      <c r="AB322" s="28" t="s">
        <v>184</v>
      </c>
      <c r="AC322" s="28" t="s">
        <v>96</v>
      </c>
      <c r="AD322" s="28" t="s">
        <v>96</v>
      </c>
      <c r="AE322" s="23" t="str">
        <f t="shared" si="73"/>
        <v>回復期</v>
      </c>
      <c r="AF322" s="34">
        <v>19</v>
      </c>
      <c r="AG322" s="34">
        <v>19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5">
        <v>19</v>
      </c>
      <c r="AT322" s="34">
        <v>0</v>
      </c>
      <c r="AU322" s="34">
        <v>0</v>
      </c>
      <c r="AV322" s="34">
        <v>0</v>
      </c>
      <c r="AW322" s="35">
        <v>63</v>
      </c>
      <c r="AX322" s="35"/>
      <c r="AY322" s="36"/>
      <c r="AZ322" s="38" t="s">
        <v>165</v>
      </c>
      <c r="BA322" s="30" t="str">
        <f t="shared" si="74"/>
        <v>○</v>
      </c>
      <c r="BB322" s="35">
        <v>4</v>
      </c>
      <c r="BC322" s="35">
        <v>3</v>
      </c>
      <c r="BD322" s="35">
        <v>0</v>
      </c>
      <c r="BE322" s="35">
        <v>0</v>
      </c>
      <c r="BF322" s="35">
        <v>0</v>
      </c>
      <c r="BG322" s="35">
        <v>0</v>
      </c>
      <c r="BH322" s="35">
        <v>0</v>
      </c>
      <c r="BI322" s="35">
        <v>0</v>
      </c>
      <c r="BJ322" s="35"/>
    </row>
    <row r="323" spans="2:62" outlineLevel="3">
      <c r="B323" s="17">
        <v>24028887</v>
      </c>
      <c r="C323" s="17" t="s">
        <v>1225</v>
      </c>
      <c r="D323" s="17" t="s">
        <v>92</v>
      </c>
      <c r="E323" s="22">
        <v>4006</v>
      </c>
      <c r="F323" s="22" t="s">
        <v>155</v>
      </c>
      <c r="G323" s="22">
        <v>40225</v>
      </c>
      <c r="H323" s="22" t="s">
        <v>267</v>
      </c>
      <c r="I323" s="17" t="s">
        <v>1226</v>
      </c>
      <c r="J323" s="18" t="s">
        <v>1812</v>
      </c>
      <c r="K323" s="18" t="s">
        <v>1813</v>
      </c>
      <c r="L323" s="18" t="s">
        <v>1706</v>
      </c>
      <c r="M323" s="18" t="s">
        <v>1706</v>
      </c>
      <c r="N323" s="18" t="s">
        <v>1705</v>
      </c>
      <c r="O323" s="19" t="str">
        <f>IF(N323="","",VLOOKUP(N323,Sheet1!$B$3:$C$7,2,0))</f>
        <v>急性期</v>
      </c>
      <c r="P323" s="18" t="s">
        <v>1705</v>
      </c>
      <c r="Q323" s="19" t="str">
        <f>IF(P323="","",VLOOKUP(P323,Sheet1!$B$3:$C$7,2,0))</f>
        <v>急性期</v>
      </c>
      <c r="R323" s="18" t="s">
        <v>1705</v>
      </c>
      <c r="S323" s="25" t="str">
        <f t="shared" si="66"/>
        <v/>
      </c>
      <c r="T323" s="26" t="str">
        <f t="shared" si="67"/>
        <v>○</v>
      </c>
      <c r="U323" s="26" t="str">
        <f t="shared" si="68"/>
        <v>○</v>
      </c>
      <c r="V323" s="26" t="str">
        <f t="shared" si="69"/>
        <v>○</v>
      </c>
      <c r="W323" s="26" t="str">
        <f t="shared" si="70"/>
        <v/>
      </c>
      <c r="X323" s="26" t="str">
        <f t="shared" si="71"/>
        <v/>
      </c>
      <c r="Y323" s="27" t="str">
        <f t="shared" si="72"/>
        <v/>
      </c>
      <c r="Z323" s="28" t="s">
        <v>1705</v>
      </c>
      <c r="AA323" s="28" t="s">
        <v>1709</v>
      </c>
      <c r="AB323" s="28" t="s">
        <v>1719</v>
      </c>
      <c r="AC323" s="28" t="s">
        <v>96</v>
      </c>
      <c r="AD323" s="28" t="s">
        <v>96</v>
      </c>
      <c r="AE323" s="23" t="str">
        <f t="shared" si="73"/>
        <v>急性期</v>
      </c>
      <c r="AF323" s="34">
        <v>19</v>
      </c>
      <c r="AG323" s="34">
        <v>19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5">
        <v>19</v>
      </c>
      <c r="AT323" s="35">
        <v>0</v>
      </c>
      <c r="AU323" s="35">
        <v>0</v>
      </c>
      <c r="AV323" s="34">
        <v>0</v>
      </c>
      <c r="AW323" s="35">
        <v>253</v>
      </c>
      <c r="AX323" s="35">
        <v>0</v>
      </c>
      <c r="AY323" s="36">
        <v>0</v>
      </c>
      <c r="AZ323" s="38" t="s">
        <v>1706</v>
      </c>
      <c r="BA323" s="30" t="str">
        <f t="shared" si="74"/>
        <v>○</v>
      </c>
      <c r="BB323" s="35">
        <v>2</v>
      </c>
      <c r="BC323" s="35">
        <v>10</v>
      </c>
      <c r="BD323" s="35">
        <v>1</v>
      </c>
      <c r="BE323" s="35">
        <v>1</v>
      </c>
      <c r="BF323" s="35">
        <v>0</v>
      </c>
      <c r="BG323" s="35">
        <v>2</v>
      </c>
      <c r="BH323" s="35">
        <v>2</v>
      </c>
      <c r="BI323" s="35">
        <v>0</v>
      </c>
      <c r="BJ323" s="35"/>
    </row>
    <row r="324" spans="2:62" outlineLevel="3">
      <c r="B324" s="17">
        <v>24028922</v>
      </c>
      <c r="C324" s="17" t="s">
        <v>1268</v>
      </c>
      <c r="D324" s="17" t="s">
        <v>92</v>
      </c>
      <c r="E324" s="22">
        <v>4006</v>
      </c>
      <c r="F324" s="22" t="s">
        <v>155</v>
      </c>
      <c r="G324" s="22">
        <v>40225</v>
      </c>
      <c r="H324" s="22" t="s">
        <v>267</v>
      </c>
      <c r="I324" s="17" t="s">
        <v>1269</v>
      </c>
      <c r="J324" s="18" t="s">
        <v>1814</v>
      </c>
      <c r="K324" s="18" t="s">
        <v>1815</v>
      </c>
      <c r="L324" s="18" t="s">
        <v>1706</v>
      </c>
      <c r="M324" s="18" t="s">
        <v>1706</v>
      </c>
      <c r="N324" s="18" t="s">
        <v>1705</v>
      </c>
      <c r="O324" s="19" t="str">
        <f>IF(N324="","",VLOOKUP(N324,Sheet1!$B$3:$C$7,2,0))</f>
        <v>急性期</v>
      </c>
      <c r="P324" s="18" t="s">
        <v>1709</v>
      </c>
      <c r="Q324" s="19" t="str">
        <f>IF(P324="","",VLOOKUP(P324,Sheet1!$B$3:$C$7,2,0))</f>
        <v>回復期</v>
      </c>
      <c r="R324" s="18" t="s">
        <v>1719</v>
      </c>
      <c r="S324" s="25" t="str">
        <f t="shared" si="66"/>
        <v>○</v>
      </c>
      <c r="T324" s="26" t="str">
        <f t="shared" si="67"/>
        <v>○</v>
      </c>
      <c r="U324" s="26" t="str">
        <f t="shared" si="68"/>
        <v>○</v>
      </c>
      <c r="V324" s="26" t="str">
        <f t="shared" si="69"/>
        <v>○</v>
      </c>
      <c r="W324" s="26" t="str">
        <f t="shared" si="70"/>
        <v/>
      </c>
      <c r="X324" s="26" t="str">
        <f t="shared" si="71"/>
        <v/>
      </c>
      <c r="Y324" s="27" t="str">
        <f t="shared" si="72"/>
        <v/>
      </c>
      <c r="Z324" s="28" t="s">
        <v>1706</v>
      </c>
      <c r="AA324" s="28" t="s">
        <v>1705</v>
      </c>
      <c r="AB324" s="28" t="s">
        <v>1709</v>
      </c>
      <c r="AC324" s="28" t="s">
        <v>1719</v>
      </c>
      <c r="AD324" s="28" t="s">
        <v>96</v>
      </c>
      <c r="AE324" s="23" t="str">
        <f t="shared" si="73"/>
        <v>急性期</v>
      </c>
      <c r="AF324" s="34">
        <v>10</v>
      </c>
      <c r="AG324" s="34">
        <v>6</v>
      </c>
      <c r="AH324" s="34">
        <v>4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5">
        <v>10</v>
      </c>
      <c r="AT324" s="35">
        <v>0</v>
      </c>
      <c r="AU324" s="35">
        <v>0</v>
      </c>
      <c r="AV324" s="34">
        <v>0</v>
      </c>
      <c r="AW324" s="35">
        <v>39</v>
      </c>
      <c r="AX324" s="35">
        <v>12</v>
      </c>
      <c r="AY324" s="36">
        <v>2.6</v>
      </c>
      <c r="AZ324" s="38" t="s">
        <v>1706</v>
      </c>
      <c r="BA324" s="30" t="str">
        <f t="shared" si="74"/>
        <v>○</v>
      </c>
      <c r="BB324" s="35">
        <v>0</v>
      </c>
      <c r="BC324" s="35">
        <v>0</v>
      </c>
      <c r="BD324" s="35">
        <v>0</v>
      </c>
      <c r="BE324" s="35">
        <v>0</v>
      </c>
      <c r="BF324" s="35">
        <v>0</v>
      </c>
      <c r="BG324" s="35">
        <v>0</v>
      </c>
      <c r="BH324" s="35">
        <v>0</v>
      </c>
      <c r="BI324" s="35">
        <v>0</v>
      </c>
      <c r="BJ324" s="35">
        <v>0</v>
      </c>
    </row>
    <row r="325" spans="2:62" outlineLevel="2">
      <c r="B325" s="17"/>
      <c r="C325" s="17"/>
      <c r="D325" s="17"/>
      <c r="E325" s="22"/>
      <c r="F325" s="22"/>
      <c r="G325" s="22"/>
      <c r="H325" s="64" t="s">
        <v>2266</v>
      </c>
      <c r="I325" s="17"/>
      <c r="J325" s="18"/>
      <c r="K325" s="18"/>
      <c r="L325" s="18"/>
      <c r="M325" s="18"/>
      <c r="N325" s="18"/>
      <c r="O325" s="19"/>
      <c r="P325" s="18"/>
      <c r="Q325" s="19"/>
      <c r="R325" s="18"/>
      <c r="S325" s="25"/>
      <c r="T325" s="26"/>
      <c r="U325" s="26"/>
      <c r="V325" s="26"/>
      <c r="W325" s="26"/>
      <c r="X325" s="26"/>
      <c r="Y325" s="27"/>
      <c r="Z325" s="28"/>
      <c r="AA325" s="28"/>
      <c r="AB325" s="28"/>
      <c r="AC325" s="28"/>
      <c r="AD325" s="28"/>
      <c r="AE325" s="23"/>
      <c r="AF325" s="34">
        <f t="shared" ref="AF325:AV325" si="78">SUBTOTAL(9,AF321:AF324)</f>
        <v>63</v>
      </c>
      <c r="AG325" s="34">
        <f t="shared" si="78"/>
        <v>44</v>
      </c>
      <c r="AH325" s="34">
        <f t="shared" si="78"/>
        <v>19</v>
      </c>
      <c r="AI325" s="34">
        <f t="shared" si="78"/>
        <v>15</v>
      </c>
      <c r="AJ325" s="34">
        <f t="shared" si="78"/>
        <v>0</v>
      </c>
      <c r="AK325" s="34">
        <f t="shared" si="78"/>
        <v>0</v>
      </c>
      <c r="AL325" s="34">
        <f t="shared" si="78"/>
        <v>0</v>
      </c>
      <c r="AM325" s="34">
        <f t="shared" si="78"/>
        <v>0</v>
      </c>
      <c r="AN325" s="34">
        <f t="shared" si="78"/>
        <v>0</v>
      </c>
      <c r="AO325" s="34">
        <f t="shared" si="78"/>
        <v>0</v>
      </c>
      <c r="AP325" s="34">
        <f t="shared" si="78"/>
        <v>0</v>
      </c>
      <c r="AQ325" s="34">
        <f t="shared" si="78"/>
        <v>0</v>
      </c>
      <c r="AR325" s="34">
        <f t="shared" si="78"/>
        <v>0</v>
      </c>
      <c r="AS325" s="35">
        <f t="shared" si="78"/>
        <v>63</v>
      </c>
      <c r="AT325" s="35">
        <f t="shared" si="78"/>
        <v>0</v>
      </c>
      <c r="AU325" s="35">
        <f t="shared" si="78"/>
        <v>0</v>
      </c>
      <c r="AV325" s="34">
        <f t="shared" si="78"/>
        <v>0</v>
      </c>
      <c r="AW325" s="35"/>
      <c r="AX325" s="35"/>
      <c r="AY325" s="36"/>
      <c r="AZ325" s="38"/>
      <c r="BA325" s="30"/>
      <c r="BB325" s="35"/>
      <c r="BC325" s="35"/>
      <c r="BD325" s="35"/>
      <c r="BE325" s="35"/>
      <c r="BF325" s="35"/>
      <c r="BG325" s="35"/>
      <c r="BH325" s="35"/>
      <c r="BI325" s="35"/>
      <c r="BJ325" s="35">
        <f>SUBTOTAL(9,BJ321:BJ324)</f>
        <v>0</v>
      </c>
    </row>
    <row r="326" spans="2:62" outlineLevel="3">
      <c r="B326" s="17">
        <v>24028361</v>
      </c>
      <c r="C326" s="17" t="s">
        <v>570</v>
      </c>
      <c r="D326" s="17" t="s">
        <v>92</v>
      </c>
      <c r="E326" s="22">
        <v>4006</v>
      </c>
      <c r="F326" s="22" t="s">
        <v>155</v>
      </c>
      <c r="G326" s="22">
        <v>40522</v>
      </c>
      <c r="H326" s="22" t="s">
        <v>571</v>
      </c>
      <c r="I326" s="17" t="s">
        <v>572</v>
      </c>
      <c r="J326" s="18" t="s">
        <v>1816</v>
      </c>
      <c r="K326" s="18" t="s">
        <v>1817</v>
      </c>
      <c r="L326" s="18" t="s">
        <v>1706</v>
      </c>
      <c r="M326" s="18" t="s">
        <v>1705</v>
      </c>
      <c r="N326" s="18" t="s">
        <v>1705</v>
      </c>
      <c r="O326" s="19" t="str">
        <f>IF(N326="","",VLOOKUP(N326,Sheet1!$B$3:$C$7,2,0))</f>
        <v>急性期</v>
      </c>
      <c r="P326" s="18" t="s">
        <v>1705</v>
      </c>
      <c r="Q326" s="19" t="str">
        <f>IF(P326="","",VLOOKUP(P326,Sheet1!$B$3:$C$7,2,0))</f>
        <v>急性期</v>
      </c>
      <c r="R326" s="18" t="s">
        <v>96</v>
      </c>
      <c r="S326" s="25" t="str">
        <f t="shared" si="66"/>
        <v/>
      </c>
      <c r="T326" s="26" t="str">
        <f t="shared" si="67"/>
        <v>○</v>
      </c>
      <c r="U326" s="26" t="str">
        <f t="shared" si="68"/>
        <v>○</v>
      </c>
      <c r="V326" s="26" t="str">
        <f t="shared" si="69"/>
        <v/>
      </c>
      <c r="W326" s="26" t="str">
        <f t="shared" si="70"/>
        <v/>
      </c>
      <c r="X326" s="26" t="str">
        <f t="shared" si="71"/>
        <v/>
      </c>
      <c r="Y326" s="27" t="str">
        <f t="shared" si="72"/>
        <v/>
      </c>
      <c r="Z326" s="28" t="s">
        <v>1705</v>
      </c>
      <c r="AA326" s="28" t="s">
        <v>1709</v>
      </c>
      <c r="AB326" s="28" t="s">
        <v>96</v>
      </c>
      <c r="AC326" s="28" t="s">
        <v>96</v>
      </c>
      <c r="AD326" s="28" t="s">
        <v>96</v>
      </c>
      <c r="AE326" s="23" t="str">
        <f t="shared" si="73"/>
        <v>急性期</v>
      </c>
      <c r="AF326" s="34">
        <v>17</v>
      </c>
      <c r="AG326" s="34">
        <v>0</v>
      </c>
      <c r="AH326" s="34">
        <v>17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5">
        <v>2</v>
      </c>
      <c r="AT326" s="34">
        <v>0</v>
      </c>
      <c r="AU326" s="34">
        <v>0</v>
      </c>
      <c r="AV326" s="34">
        <v>15</v>
      </c>
      <c r="AW326" s="35">
        <v>0</v>
      </c>
      <c r="AX326" s="35">
        <v>0</v>
      </c>
      <c r="AY326" s="36">
        <v>0</v>
      </c>
      <c r="AZ326" s="38" t="s">
        <v>1705</v>
      </c>
      <c r="BA326" s="30" t="str">
        <f t="shared" si="74"/>
        <v/>
      </c>
      <c r="BB326" s="35">
        <v>0</v>
      </c>
      <c r="BC326" s="35">
        <v>0</v>
      </c>
      <c r="BD326" s="35">
        <v>0</v>
      </c>
      <c r="BE326" s="35"/>
      <c r="BF326" s="35"/>
      <c r="BG326" s="35">
        <v>0</v>
      </c>
      <c r="BH326" s="35"/>
      <c r="BI326" s="35"/>
      <c r="BJ326" s="35"/>
    </row>
    <row r="327" spans="2:62" outlineLevel="2">
      <c r="B327" s="17"/>
      <c r="C327" s="17"/>
      <c r="D327" s="17"/>
      <c r="E327" s="22"/>
      <c r="F327" s="22"/>
      <c r="G327" s="22"/>
      <c r="H327" s="64" t="s">
        <v>2267</v>
      </c>
      <c r="I327" s="17"/>
      <c r="J327" s="18"/>
      <c r="K327" s="18"/>
      <c r="L327" s="18"/>
      <c r="M327" s="18"/>
      <c r="N327" s="18"/>
      <c r="O327" s="19"/>
      <c r="P327" s="18"/>
      <c r="Q327" s="19"/>
      <c r="R327" s="18"/>
      <c r="S327" s="25"/>
      <c r="T327" s="26"/>
      <c r="U327" s="26"/>
      <c r="V327" s="26"/>
      <c r="W327" s="26"/>
      <c r="X327" s="26"/>
      <c r="Y327" s="27"/>
      <c r="Z327" s="28"/>
      <c r="AA327" s="28"/>
      <c r="AB327" s="28"/>
      <c r="AC327" s="28"/>
      <c r="AD327" s="28"/>
      <c r="AE327" s="23"/>
      <c r="AF327" s="34">
        <f t="shared" ref="AF327:AV327" si="79">SUBTOTAL(9,AF326:AF326)</f>
        <v>17</v>
      </c>
      <c r="AG327" s="34">
        <f t="shared" si="79"/>
        <v>0</v>
      </c>
      <c r="AH327" s="34">
        <f t="shared" si="79"/>
        <v>17</v>
      </c>
      <c r="AI327" s="34">
        <f t="shared" si="79"/>
        <v>0</v>
      </c>
      <c r="AJ327" s="34">
        <f t="shared" si="79"/>
        <v>0</v>
      </c>
      <c r="AK327" s="34">
        <f t="shared" si="79"/>
        <v>0</v>
      </c>
      <c r="AL327" s="34">
        <f t="shared" si="79"/>
        <v>0</v>
      </c>
      <c r="AM327" s="34">
        <f t="shared" si="79"/>
        <v>0</v>
      </c>
      <c r="AN327" s="34">
        <f t="shared" si="79"/>
        <v>0</v>
      </c>
      <c r="AO327" s="34">
        <f t="shared" si="79"/>
        <v>0</v>
      </c>
      <c r="AP327" s="34">
        <f t="shared" si="79"/>
        <v>0</v>
      </c>
      <c r="AQ327" s="34">
        <f t="shared" si="79"/>
        <v>0</v>
      </c>
      <c r="AR327" s="34">
        <f t="shared" si="79"/>
        <v>0</v>
      </c>
      <c r="AS327" s="35">
        <f t="shared" si="79"/>
        <v>2</v>
      </c>
      <c r="AT327" s="34">
        <f t="shared" si="79"/>
        <v>0</v>
      </c>
      <c r="AU327" s="34">
        <f t="shared" si="79"/>
        <v>0</v>
      </c>
      <c r="AV327" s="34">
        <f t="shared" si="79"/>
        <v>15</v>
      </c>
      <c r="AW327" s="35"/>
      <c r="AX327" s="35"/>
      <c r="AY327" s="36"/>
      <c r="AZ327" s="38"/>
      <c r="BA327" s="30"/>
      <c r="BB327" s="35"/>
      <c r="BC327" s="35"/>
      <c r="BD327" s="35"/>
      <c r="BE327" s="35"/>
      <c r="BF327" s="35"/>
      <c r="BG327" s="35"/>
      <c r="BH327" s="35"/>
      <c r="BI327" s="35"/>
      <c r="BJ327" s="35">
        <f>SUBTOTAL(9,BJ326:BJ326)</f>
        <v>0</v>
      </c>
    </row>
    <row r="328" spans="2:62" outlineLevel="1">
      <c r="B328" s="17"/>
      <c r="C328" s="17"/>
      <c r="D328" s="17"/>
      <c r="E328" s="22"/>
      <c r="F328" s="64" t="s">
        <v>2229</v>
      </c>
      <c r="G328" s="22"/>
      <c r="H328" s="22"/>
      <c r="I328" s="17"/>
      <c r="J328" s="18"/>
      <c r="K328" s="18"/>
      <c r="L328" s="18"/>
      <c r="M328" s="18"/>
      <c r="N328" s="18"/>
      <c r="O328" s="19"/>
      <c r="P328" s="18"/>
      <c r="Q328" s="19"/>
      <c r="R328" s="18"/>
      <c r="S328" s="25"/>
      <c r="T328" s="26"/>
      <c r="U328" s="26"/>
      <c r="V328" s="26"/>
      <c r="W328" s="26"/>
      <c r="X328" s="26"/>
      <c r="Y328" s="27"/>
      <c r="Z328" s="28"/>
      <c r="AA328" s="28"/>
      <c r="AB328" s="28"/>
      <c r="AC328" s="28"/>
      <c r="AD328" s="28"/>
      <c r="AE328" s="23"/>
      <c r="AF328" s="34">
        <f t="shared" ref="AF328:AV328" si="80">SUBTOTAL(9,AF254:AF326)</f>
        <v>902</v>
      </c>
      <c r="AG328" s="34">
        <f t="shared" si="80"/>
        <v>666</v>
      </c>
      <c r="AH328" s="34">
        <f t="shared" si="80"/>
        <v>201</v>
      </c>
      <c r="AI328" s="34">
        <f t="shared" si="80"/>
        <v>179</v>
      </c>
      <c r="AJ328" s="34">
        <f t="shared" si="80"/>
        <v>104</v>
      </c>
      <c r="AK328" s="34">
        <f t="shared" si="80"/>
        <v>90</v>
      </c>
      <c r="AL328" s="34">
        <f t="shared" si="80"/>
        <v>14</v>
      </c>
      <c r="AM328" s="34">
        <f t="shared" si="80"/>
        <v>88</v>
      </c>
      <c r="AN328" s="34">
        <f t="shared" si="80"/>
        <v>79</v>
      </c>
      <c r="AO328" s="34">
        <f t="shared" si="80"/>
        <v>9</v>
      </c>
      <c r="AP328" s="34">
        <f t="shared" si="80"/>
        <v>16</v>
      </c>
      <c r="AQ328" s="34">
        <f t="shared" si="80"/>
        <v>11</v>
      </c>
      <c r="AR328" s="34">
        <f t="shared" si="80"/>
        <v>5</v>
      </c>
      <c r="AS328" s="35">
        <f t="shared" si="80"/>
        <v>726</v>
      </c>
      <c r="AT328" s="34">
        <f t="shared" si="80"/>
        <v>71</v>
      </c>
      <c r="AU328" s="34">
        <f t="shared" si="80"/>
        <v>10</v>
      </c>
      <c r="AV328" s="34">
        <f t="shared" si="80"/>
        <v>199</v>
      </c>
      <c r="AW328" s="35"/>
      <c r="AX328" s="35"/>
      <c r="AY328" s="36"/>
      <c r="AZ328" s="38"/>
      <c r="BA328" s="30"/>
      <c r="BB328" s="35"/>
      <c r="BC328" s="35"/>
      <c r="BD328" s="35"/>
      <c r="BE328" s="35"/>
      <c r="BF328" s="35"/>
      <c r="BG328" s="35"/>
      <c r="BH328" s="35"/>
      <c r="BI328" s="35"/>
      <c r="BJ328" s="35">
        <f>SUBTOTAL(9,BJ254:BJ326)</f>
        <v>238</v>
      </c>
    </row>
    <row r="329" spans="2:62" outlineLevel="3">
      <c r="B329" s="17">
        <v>24028308</v>
      </c>
      <c r="C329" s="17" t="s">
        <v>510</v>
      </c>
      <c r="D329" s="17" t="s">
        <v>92</v>
      </c>
      <c r="E329" s="24">
        <v>4007</v>
      </c>
      <c r="F329" s="24" t="s">
        <v>283</v>
      </c>
      <c r="G329" s="22">
        <v>40210</v>
      </c>
      <c r="H329" s="22" t="s">
        <v>511</v>
      </c>
      <c r="I329" s="17" t="s">
        <v>512</v>
      </c>
      <c r="J329" s="18" t="s">
        <v>1818</v>
      </c>
      <c r="K329" s="18" t="s">
        <v>1819</v>
      </c>
      <c r="L329" s="18" t="s">
        <v>1569</v>
      </c>
      <c r="M329" s="18" t="s">
        <v>1569</v>
      </c>
      <c r="N329" s="18" t="s">
        <v>1570</v>
      </c>
      <c r="O329" s="19" t="str">
        <f>IF(N329="","",VLOOKUP(N329,Sheet1!$B$3:$C$7,2,0))</f>
        <v>休棟等</v>
      </c>
      <c r="P329" s="18" t="s">
        <v>1570</v>
      </c>
      <c r="Q329" s="19" t="str">
        <f>IF(P329="","",VLOOKUP(P329,Sheet1!$B$3:$C$7,2,0))</f>
        <v>休棟等</v>
      </c>
      <c r="R329" s="18" t="s">
        <v>96</v>
      </c>
      <c r="S329" s="25" t="str">
        <f t="shared" si="66"/>
        <v/>
      </c>
      <c r="T329" s="26" t="str">
        <f t="shared" si="67"/>
        <v/>
      </c>
      <c r="U329" s="26" t="str">
        <f t="shared" si="68"/>
        <v/>
      </c>
      <c r="V329" s="26" t="str">
        <f t="shared" si="69"/>
        <v/>
      </c>
      <c r="W329" s="26" t="str">
        <f t="shared" si="70"/>
        <v/>
      </c>
      <c r="X329" s="26" t="str">
        <f t="shared" si="71"/>
        <v/>
      </c>
      <c r="Y329" s="27" t="str">
        <f t="shared" si="72"/>
        <v>○</v>
      </c>
      <c r="Z329" s="28" t="s">
        <v>1605</v>
      </c>
      <c r="AA329" s="28" t="s">
        <v>96</v>
      </c>
      <c r="AB329" s="28" t="s">
        <v>96</v>
      </c>
      <c r="AC329" s="28" t="s">
        <v>96</v>
      </c>
      <c r="AD329" s="28" t="s">
        <v>96</v>
      </c>
      <c r="AE329" s="23" t="str">
        <f t="shared" si="73"/>
        <v>休棟中等</v>
      </c>
      <c r="AF329" s="34">
        <v>9</v>
      </c>
      <c r="AG329" s="34">
        <v>0</v>
      </c>
      <c r="AH329" s="34">
        <v>9</v>
      </c>
      <c r="AI329" s="34">
        <v>9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5">
        <v>0</v>
      </c>
      <c r="AT329" s="34">
        <v>0</v>
      </c>
      <c r="AU329" s="34">
        <v>0</v>
      </c>
      <c r="AV329" s="34">
        <v>9</v>
      </c>
      <c r="AW329" s="35">
        <v>0</v>
      </c>
      <c r="AX329" s="35">
        <v>0</v>
      </c>
      <c r="AY329" s="36">
        <v>0</v>
      </c>
      <c r="AZ329" s="38" t="s">
        <v>1569</v>
      </c>
      <c r="BA329" s="30" t="str">
        <f t="shared" si="74"/>
        <v/>
      </c>
      <c r="BB329" s="35">
        <v>0</v>
      </c>
      <c r="BC329" s="35">
        <v>15</v>
      </c>
      <c r="BD329" s="35">
        <v>0</v>
      </c>
      <c r="BE329" s="35"/>
      <c r="BF329" s="35"/>
      <c r="BG329" s="35">
        <v>0</v>
      </c>
      <c r="BH329" s="35"/>
      <c r="BI329" s="35"/>
      <c r="BJ329" s="35">
        <v>0</v>
      </c>
    </row>
    <row r="330" spans="2:62" outlineLevel="3">
      <c r="B330" s="17">
        <v>24028452</v>
      </c>
      <c r="C330" s="17" t="s">
        <v>679</v>
      </c>
      <c r="D330" s="17" t="s">
        <v>92</v>
      </c>
      <c r="E330" s="24">
        <v>4007</v>
      </c>
      <c r="F330" s="24" t="s">
        <v>283</v>
      </c>
      <c r="G330" s="22">
        <v>40210</v>
      </c>
      <c r="H330" s="22" t="s">
        <v>511</v>
      </c>
      <c r="I330" s="17" t="s">
        <v>680</v>
      </c>
      <c r="J330" s="18" t="s">
        <v>1820</v>
      </c>
      <c r="K330" s="18" t="s">
        <v>1821</v>
      </c>
      <c r="L330" s="18" t="s">
        <v>1567</v>
      </c>
      <c r="M330" s="18" t="s">
        <v>1567</v>
      </c>
      <c r="N330" s="18" t="s">
        <v>1569</v>
      </c>
      <c r="O330" s="19" t="str">
        <f>IF(N330="","",VLOOKUP(N330,Sheet1!$B$3:$C$7,2,0))</f>
        <v>急性期</v>
      </c>
      <c r="P330" s="18" t="s">
        <v>1569</v>
      </c>
      <c r="Q330" s="19" t="str">
        <f>IF(P330="","",VLOOKUP(P330,Sheet1!$B$3:$C$7,2,0))</f>
        <v>急性期</v>
      </c>
      <c r="R330" s="18" t="s">
        <v>96</v>
      </c>
      <c r="S330" s="25" t="str">
        <f t="shared" si="66"/>
        <v/>
      </c>
      <c r="T330" s="26" t="str">
        <f t="shared" si="67"/>
        <v/>
      </c>
      <c r="U330" s="26" t="str">
        <f t="shared" si="68"/>
        <v/>
      </c>
      <c r="V330" s="26" t="str">
        <f t="shared" si="69"/>
        <v/>
      </c>
      <c r="W330" s="26" t="str">
        <f t="shared" si="70"/>
        <v/>
      </c>
      <c r="X330" s="26" t="str">
        <f t="shared" si="71"/>
        <v>○</v>
      </c>
      <c r="Y330" s="27" t="str">
        <f t="shared" si="72"/>
        <v/>
      </c>
      <c r="Z330" s="28" t="s">
        <v>1573</v>
      </c>
      <c r="AA330" s="28" t="s">
        <v>96</v>
      </c>
      <c r="AB330" s="28" t="s">
        <v>96</v>
      </c>
      <c r="AC330" s="28" t="s">
        <v>96</v>
      </c>
      <c r="AD330" s="28" t="s">
        <v>96</v>
      </c>
      <c r="AE330" s="23" t="str">
        <f t="shared" si="73"/>
        <v>急性期</v>
      </c>
      <c r="AF330" s="34">
        <v>17</v>
      </c>
      <c r="AG330" s="34">
        <v>17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5">
        <v>17</v>
      </c>
      <c r="AT330" s="34">
        <v>0</v>
      </c>
      <c r="AU330" s="34">
        <v>0</v>
      </c>
      <c r="AV330" s="34">
        <v>0</v>
      </c>
      <c r="AW330" s="35">
        <v>665</v>
      </c>
      <c r="AX330" s="35"/>
      <c r="AY330" s="36"/>
      <c r="AZ330" s="38" t="s">
        <v>96</v>
      </c>
      <c r="BA330" s="30" t="str">
        <f t="shared" si="74"/>
        <v/>
      </c>
      <c r="BB330" s="35"/>
      <c r="BC330" s="35"/>
      <c r="BD330" s="35">
        <v>0</v>
      </c>
      <c r="BE330" s="35"/>
      <c r="BF330" s="35"/>
      <c r="BG330" s="35">
        <v>0</v>
      </c>
      <c r="BH330" s="35"/>
      <c r="BI330" s="35"/>
      <c r="BJ330" s="35">
        <v>25</v>
      </c>
    </row>
    <row r="331" spans="2:62" outlineLevel="3">
      <c r="B331" s="17">
        <v>24028605</v>
      </c>
      <c r="C331" s="17" t="s">
        <v>853</v>
      </c>
      <c r="D331" s="17" t="s">
        <v>92</v>
      </c>
      <c r="E331" s="24">
        <v>4007</v>
      </c>
      <c r="F331" s="24" t="s">
        <v>283</v>
      </c>
      <c r="G331" s="22">
        <v>40210</v>
      </c>
      <c r="H331" s="22" t="s">
        <v>511</v>
      </c>
      <c r="I331" s="17" t="s">
        <v>854</v>
      </c>
      <c r="J331" s="18" t="s">
        <v>1822</v>
      </c>
      <c r="K331" s="18" t="s">
        <v>1823</v>
      </c>
      <c r="L331" s="18" t="s">
        <v>1567</v>
      </c>
      <c r="M331" s="18" t="s">
        <v>1567</v>
      </c>
      <c r="N331" s="18" t="s">
        <v>1569</v>
      </c>
      <c r="O331" s="19" t="str">
        <f>IF(N331="","",VLOOKUP(N331,Sheet1!$B$3:$C$7,2,0))</f>
        <v>急性期</v>
      </c>
      <c r="P331" s="18" t="s">
        <v>1569</v>
      </c>
      <c r="Q331" s="19" t="str">
        <f>IF(P331="","",VLOOKUP(P331,Sheet1!$B$3:$C$7,2,0))</f>
        <v>急性期</v>
      </c>
      <c r="R331" s="18" t="s">
        <v>1569</v>
      </c>
      <c r="S331" s="25" t="str">
        <f t="shared" si="66"/>
        <v/>
      </c>
      <c r="T331" s="26" t="str">
        <f t="shared" si="67"/>
        <v>○</v>
      </c>
      <c r="U331" s="26" t="str">
        <f t="shared" si="68"/>
        <v>○</v>
      </c>
      <c r="V331" s="26" t="str">
        <f t="shared" si="69"/>
        <v/>
      </c>
      <c r="W331" s="26" t="str">
        <f t="shared" si="70"/>
        <v/>
      </c>
      <c r="X331" s="26" t="str">
        <f t="shared" si="71"/>
        <v/>
      </c>
      <c r="Y331" s="27" t="str">
        <f t="shared" si="72"/>
        <v/>
      </c>
      <c r="Z331" s="28" t="s">
        <v>1569</v>
      </c>
      <c r="AA331" s="28" t="s">
        <v>1576</v>
      </c>
      <c r="AB331" s="28" t="s">
        <v>96</v>
      </c>
      <c r="AC331" s="28" t="s">
        <v>96</v>
      </c>
      <c r="AD331" s="28" t="s">
        <v>96</v>
      </c>
      <c r="AE331" s="23" t="str">
        <f t="shared" si="73"/>
        <v>急性期</v>
      </c>
      <c r="AF331" s="34">
        <v>16</v>
      </c>
      <c r="AG331" s="34">
        <v>16</v>
      </c>
      <c r="AH331" s="34">
        <v>0</v>
      </c>
      <c r="AI331" s="34">
        <v>16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5"/>
      <c r="AT331" s="35"/>
      <c r="AU331" s="35"/>
      <c r="AV331" s="34">
        <v>16</v>
      </c>
      <c r="AW331" s="35">
        <v>524</v>
      </c>
      <c r="AX331" s="35"/>
      <c r="AY331" s="36"/>
      <c r="AZ331" s="38" t="s">
        <v>96</v>
      </c>
      <c r="BA331" s="30" t="str">
        <f t="shared" si="74"/>
        <v/>
      </c>
      <c r="BB331" s="35"/>
      <c r="BC331" s="35"/>
      <c r="BD331" s="35">
        <v>0</v>
      </c>
      <c r="BE331" s="35"/>
      <c r="BF331" s="35"/>
      <c r="BG331" s="35">
        <v>0</v>
      </c>
      <c r="BH331" s="35"/>
      <c r="BI331" s="35"/>
      <c r="BJ331" s="35"/>
    </row>
    <row r="332" spans="2:62" outlineLevel="3">
      <c r="B332" s="17">
        <v>24028641</v>
      </c>
      <c r="C332" s="17" t="s">
        <v>897</v>
      </c>
      <c r="D332" s="17" t="s">
        <v>92</v>
      </c>
      <c r="E332" s="24">
        <v>4007</v>
      </c>
      <c r="F332" s="24" t="s">
        <v>283</v>
      </c>
      <c r="G332" s="22">
        <v>40210</v>
      </c>
      <c r="H332" s="22" t="s">
        <v>511</v>
      </c>
      <c r="I332" s="17" t="s">
        <v>898</v>
      </c>
      <c r="J332" s="18" t="s">
        <v>1824</v>
      </c>
      <c r="K332" s="18" t="s">
        <v>1825</v>
      </c>
      <c r="L332" s="18" t="s">
        <v>1567</v>
      </c>
      <c r="M332" s="18" t="s">
        <v>1567</v>
      </c>
      <c r="N332" s="18" t="s">
        <v>1569</v>
      </c>
      <c r="O332" s="19" t="str">
        <f>IF(N332="","",VLOOKUP(N332,Sheet1!$B$3:$C$7,2,0))</f>
        <v>急性期</v>
      </c>
      <c r="P332" s="18" t="s">
        <v>1569</v>
      </c>
      <c r="Q332" s="19" t="str">
        <f>IF(P332="","",VLOOKUP(P332,Sheet1!$B$3:$C$7,2,0))</f>
        <v>急性期</v>
      </c>
      <c r="R332" s="18" t="s">
        <v>1569</v>
      </c>
      <c r="S332" s="25" t="str">
        <f t="shared" si="66"/>
        <v>○</v>
      </c>
      <c r="T332" s="26" t="str">
        <f t="shared" si="67"/>
        <v>○</v>
      </c>
      <c r="U332" s="26" t="str">
        <f t="shared" si="68"/>
        <v>○</v>
      </c>
      <c r="V332" s="26" t="str">
        <f t="shared" si="69"/>
        <v>○</v>
      </c>
      <c r="W332" s="26" t="str">
        <f t="shared" si="70"/>
        <v>○</v>
      </c>
      <c r="X332" s="26" t="str">
        <f t="shared" si="71"/>
        <v/>
      </c>
      <c r="Y332" s="27" t="str">
        <f t="shared" si="72"/>
        <v/>
      </c>
      <c r="Z332" s="28" t="s">
        <v>1567</v>
      </c>
      <c r="AA332" s="28" t="s">
        <v>1569</v>
      </c>
      <c r="AB332" s="28" t="s">
        <v>1576</v>
      </c>
      <c r="AC332" s="28" t="s">
        <v>1568</v>
      </c>
      <c r="AD332" s="28" t="s">
        <v>1570</v>
      </c>
      <c r="AE332" s="23" t="str">
        <f t="shared" si="73"/>
        <v>急性期</v>
      </c>
      <c r="AF332" s="34">
        <v>13</v>
      </c>
      <c r="AG332" s="34">
        <v>13</v>
      </c>
      <c r="AH332" s="34">
        <v>0</v>
      </c>
      <c r="AI332" s="34">
        <v>0</v>
      </c>
      <c r="AJ332" s="34">
        <v>6</v>
      </c>
      <c r="AK332" s="34">
        <v>6</v>
      </c>
      <c r="AL332" s="34">
        <v>0</v>
      </c>
      <c r="AM332" s="34">
        <v>6</v>
      </c>
      <c r="AN332" s="34">
        <v>6</v>
      </c>
      <c r="AO332" s="34">
        <v>0</v>
      </c>
      <c r="AP332" s="34">
        <v>0</v>
      </c>
      <c r="AQ332" s="34">
        <v>0</v>
      </c>
      <c r="AR332" s="34">
        <v>0</v>
      </c>
      <c r="AS332" s="35">
        <v>13</v>
      </c>
      <c r="AT332" s="35">
        <v>6</v>
      </c>
      <c r="AU332" s="35">
        <v>0</v>
      </c>
      <c r="AV332" s="34">
        <v>0</v>
      </c>
      <c r="AW332" s="35">
        <v>60</v>
      </c>
      <c r="AX332" s="35">
        <v>40</v>
      </c>
      <c r="AY332" s="36">
        <v>20</v>
      </c>
      <c r="AZ332" s="38" t="s">
        <v>1567</v>
      </c>
      <c r="BA332" s="30" t="str">
        <f t="shared" si="74"/>
        <v>○</v>
      </c>
      <c r="BB332" s="35">
        <v>4</v>
      </c>
      <c r="BC332" s="35">
        <v>0</v>
      </c>
      <c r="BD332" s="35">
        <v>2</v>
      </c>
      <c r="BE332" s="35">
        <v>2</v>
      </c>
      <c r="BF332" s="35">
        <v>0</v>
      </c>
      <c r="BG332" s="35">
        <v>2</v>
      </c>
      <c r="BH332" s="35">
        <v>2</v>
      </c>
      <c r="BI332" s="35">
        <v>0</v>
      </c>
      <c r="BJ332" s="35">
        <v>0</v>
      </c>
    </row>
    <row r="333" spans="2:62" outlineLevel="3">
      <c r="B333" s="17">
        <v>24028920</v>
      </c>
      <c r="C333" s="17" t="s">
        <v>1264</v>
      </c>
      <c r="D333" s="17" t="s">
        <v>92</v>
      </c>
      <c r="E333" s="24">
        <v>4007</v>
      </c>
      <c r="F333" s="24" t="s">
        <v>283</v>
      </c>
      <c r="G333" s="22">
        <v>40210</v>
      </c>
      <c r="H333" s="22" t="s">
        <v>511</v>
      </c>
      <c r="I333" s="17" t="s">
        <v>1265</v>
      </c>
      <c r="J333" s="18" t="s">
        <v>1826</v>
      </c>
      <c r="K333" s="18" t="s">
        <v>1827</v>
      </c>
      <c r="L333" s="18" t="s">
        <v>1569</v>
      </c>
      <c r="M333" s="18" t="s">
        <v>1569</v>
      </c>
      <c r="N333" s="18" t="s">
        <v>1570</v>
      </c>
      <c r="O333" s="19" t="str">
        <f>IF(N333="","",VLOOKUP(N333,Sheet1!$B$3:$C$7,2,0))</f>
        <v>休棟等</v>
      </c>
      <c r="P333" s="18" t="s">
        <v>1570</v>
      </c>
      <c r="Q333" s="19" t="str">
        <f>IF(P333="","",VLOOKUP(P333,Sheet1!$B$3:$C$7,2,0))</f>
        <v>休棟等</v>
      </c>
      <c r="R333" s="18" t="s">
        <v>96</v>
      </c>
      <c r="S333" s="25" t="str">
        <f t="shared" si="66"/>
        <v/>
      </c>
      <c r="T333" s="26" t="str">
        <f t="shared" si="67"/>
        <v/>
      </c>
      <c r="U333" s="26" t="str">
        <f t="shared" si="68"/>
        <v/>
      </c>
      <c r="V333" s="26" t="str">
        <f t="shared" si="69"/>
        <v/>
      </c>
      <c r="W333" s="26" t="str">
        <f t="shared" si="70"/>
        <v/>
      </c>
      <c r="X333" s="26" t="str">
        <f t="shared" si="71"/>
        <v/>
      </c>
      <c r="Y333" s="27" t="str">
        <f t="shared" si="72"/>
        <v>○</v>
      </c>
      <c r="Z333" s="28" t="s">
        <v>1605</v>
      </c>
      <c r="AA333" s="28" t="s">
        <v>96</v>
      </c>
      <c r="AB333" s="28" t="s">
        <v>96</v>
      </c>
      <c r="AC333" s="28" t="s">
        <v>96</v>
      </c>
      <c r="AD333" s="28" t="s">
        <v>96</v>
      </c>
      <c r="AE333" s="23" t="str">
        <f t="shared" si="73"/>
        <v>休棟中等</v>
      </c>
      <c r="AF333" s="34">
        <v>1</v>
      </c>
      <c r="AG333" s="34">
        <v>0</v>
      </c>
      <c r="AH333" s="34">
        <v>1</v>
      </c>
      <c r="AI333" s="34">
        <v>0</v>
      </c>
      <c r="AJ333" s="34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0</v>
      </c>
      <c r="AR333" s="34">
        <v>0</v>
      </c>
      <c r="AS333" s="35">
        <v>0</v>
      </c>
      <c r="AT333" s="34">
        <v>0</v>
      </c>
      <c r="AU333" s="34">
        <v>0</v>
      </c>
      <c r="AV333" s="34">
        <v>1</v>
      </c>
      <c r="AW333" s="35">
        <v>0</v>
      </c>
      <c r="AX333" s="35">
        <v>0</v>
      </c>
      <c r="AY333" s="36">
        <v>0</v>
      </c>
      <c r="AZ333" s="38" t="s">
        <v>1567</v>
      </c>
      <c r="BA333" s="30" t="str">
        <f t="shared" si="74"/>
        <v>○</v>
      </c>
      <c r="BB333" s="35">
        <v>0</v>
      </c>
      <c r="BC333" s="35">
        <v>0</v>
      </c>
      <c r="BD333" s="35">
        <v>0</v>
      </c>
      <c r="BE333" s="35">
        <v>0</v>
      </c>
      <c r="BF333" s="35">
        <v>0</v>
      </c>
      <c r="BG333" s="35">
        <v>0</v>
      </c>
      <c r="BH333" s="35">
        <v>0</v>
      </c>
      <c r="BI333" s="35">
        <v>0</v>
      </c>
      <c r="BJ333" s="35">
        <v>0</v>
      </c>
    </row>
    <row r="334" spans="2:62" outlineLevel="2">
      <c r="B334" s="17"/>
      <c r="C334" s="17"/>
      <c r="D334" s="17"/>
      <c r="E334" s="24"/>
      <c r="F334" s="24"/>
      <c r="G334" s="22"/>
      <c r="H334" s="64" t="s">
        <v>2268</v>
      </c>
      <c r="I334" s="17"/>
      <c r="J334" s="18"/>
      <c r="K334" s="18"/>
      <c r="L334" s="18"/>
      <c r="M334" s="18"/>
      <c r="N334" s="18"/>
      <c r="O334" s="19"/>
      <c r="P334" s="18"/>
      <c r="Q334" s="19"/>
      <c r="R334" s="18"/>
      <c r="S334" s="25"/>
      <c r="T334" s="26"/>
      <c r="U334" s="26"/>
      <c r="V334" s="26"/>
      <c r="W334" s="26"/>
      <c r="X334" s="26"/>
      <c r="Y334" s="27"/>
      <c r="Z334" s="28"/>
      <c r="AA334" s="28"/>
      <c r="AB334" s="28"/>
      <c r="AC334" s="28"/>
      <c r="AD334" s="28"/>
      <c r="AE334" s="23"/>
      <c r="AF334" s="34">
        <f t="shared" ref="AF334:AV334" si="81">SUBTOTAL(9,AF329:AF333)</f>
        <v>56</v>
      </c>
      <c r="AG334" s="34">
        <f t="shared" si="81"/>
        <v>46</v>
      </c>
      <c r="AH334" s="34">
        <f t="shared" si="81"/>
        <v>10</v>
      </c>
      <c r="AI334" s="34">
        <f t="shared" si="81"/>
        <v>25</v>
      </c>
      <c r="AJ334" s="34">
        <f t="shared" si="81"/>
        <v>6</v>
      </c>
      <c r="AK334" s="34">
        <f t="shared" si="81"/>
        <v>6</v>
      </c>
      <c r="AL334" s="34">
        <f t="shared" si="81"/>
        <v>0</v>
      </c>
      <c r="AM334" s="34">
        <f t="shared" si="81"/>
        <v>6</v>
      </c>
      <c r="AN334" s="34">
        <f t="shared" si="81"/>
        <v>6</v>
      </c>
      <c r="AO334" s="34">
        <f t="shared" si="81"/>
        <v>0</v>
      </c>
      <c r="AP334" s="34">
        <f t="shared" si="81"/>
        <v>0</v>
      </c>
      <c r="AQ334" s="34">
        <f t="shared" si="81"/>
        <v>0</v>
      </c>
      <c r="AR334" s="34">
        <f t="shared" si="81"/>
        <v>0</v>
      </c>
      <c r="AS334" s="35">
        <f t="shared" si="81"/>
        <v>30</v>
      </c>
      <c r="AT334" s="34">
        <f t="shared" si="81"/>
        <v>6</v>
      </c>
      <c r="AU334" s="34">
        <f t="shared" si="81"/>
        <v>0</v>
      </c>
      <c r="AV334" s="34">
        <f t="shared" si="81"/>
        <v>26</v>
      </c>
      <c r="AW334" s="35"/>
      <c r="AX334" s="35"/>
      <c r="AY334" s="36"/>
      <c r="AZ334" s="38"/>
      <c r="BA334" s="30"/>
      <c r="BB334" s="35"/>
      <c r="BC334" s="35"/>
      <c r="BD334" s="35"/>
      <c r="BE334" s="35"/>
      <c r="BF334" s="35"/>
      <c r="BG334" s="35"/>
      <c r="BH334" s="35"/>
      <c r="BI334" s="35"/>
      <c r="BJ334" s="35">
        <f>SUBTOTAL(9,BJ329:BJ333)</f>
        <v>25</v>
      </c>
    </row>
    <row r="335" spans="2:62" outlineLevel="3">
      <c r="B335" s="17">
        <v>24028120</v>
      </c>
      <c r="C335" s="17" t="s">
        <v>282</v>
      </c>
      <c r="D335" s="17" t="s">
        <v>92</v>
      </c>
      <c r="E335" s="24">
        <v>4007</v>
      </c>
      <c r="F335" s="24" t="s">
        <v>283</v>
      </c>
      <c r="G335" s="22">
        <v>40211</v>
      </c>
      <c r="H335" s="22" t="s">
        <v>284</v>
      </c>
      <c r="I335" s="17" t="s">
        <v>285</v>
      </c>
      <c r="J335" s="18" t="s">
        <v>1828</v>
      </c>
      <c r="K335" s="18" t="s">
        <v>1829</v>
      </c>
      <c r="L335" s="18" t="s">
        <v>1567</v>
      </c>
      <c r="M335" s="18" t="s">
        <v>1567</v>
      </c>
      <c r="N335" s="18" t="s">
        <v>1576</v>
      </c>
      <c r="O335" s="19" t="str">
        <f>IF(N335="","",VLOOKUP(N335,Sheet1!$B$3:$C$7,2,0))</f>
        <v>回復期</v>
      </c>
      <c r="P335" s="18" t="s">
        <v>1576</v>
      </c>
      <c r="Q335" s="19" t="str">
        <f>IF(P335="","",VLOOKUP(P335,Sheet1!$B$3:$C$7,2,0))</f>
        <v>回復期</v>
      </c>
      <c r="R335" s="18" t="s">
        <v>96</v>
      </c>
      <c r="S335" s="25" t="str">
        <f t="shared" si="66"/>
        <v>○</v>
      </c>
      <c r="T335" s="26" t="str">
        <f t="shared" si="67"/>
        <v/>
      </c>
      <c r="U335" s="26" t="str">
        <f t="shared" si="68"/>
        <v/>
      </c>
      <c r="V335" s="26" t="str">
        <f t="shared" si="69"/>
        <v/>
      </c>
      <c r="W335" s="26" t="str">
        <f t="shared" si="70"/>
        <v/>
      </c>
      <c r="X335" s="26" t="str">
        <f t="shared" si="71"/>
        <v/>
      </c>
      <c r="Y335" s="27" t="str">
        <f t="shared" si="72"/>
        <v/>
      </c>
      <c r="Z335" s="28" t="s">
        <v>165</v>
      </c>
      <c r="AA335" s="28" t="s">
        <v>96</v>
      </c>
      <c r="AB335" s="28" t="s">
        <v>96</v>
      </c>
      <c r="AC335" s="28" t="s">
        <v>96</v>
      </c>
      <c r="AD335" s="28"/>
      <c r="AE335" s="23" t="str">
        <f t="shared" si="73"/>
        <v>回復期</v>
      </c>
      <c r="AF335" s="34">
        <v>9</v>
      </c>
      <c r="AG335" s="34">
        <v>5</v>
      </c>
      <c r="AH335" s="34">
        <v>4</v>
      </c>
      <c r="AI335" s="34">
        <v>0</v>
      </c>
      <c r="AJ335" s="34">
        <v>0</v>
      </c>
      <c r="AK335" s="34">
        <v>0</v>
      </c>
      <c r="AL335" s="34">
        <v>0</v>
      </c>
      <c r="AM335" s="34">
        <v>0</v>
      </c>
      <c r="AN335" s="34">
        <v>0</v>
      </c>
      <c r="AO335" s="34">
        <v>0</v>
      </c>
      <c r="AP335" s="34">
        <v>0</v>
      </c>
      <c r="AQ335" s="34">
        <v>0</v>
      </c>
      <c r="AR335" s="34">
        <v>0</v>
      </c>
      <c r="AS335" s="35">
        <v>9</v>
      </c>
      <c r="AT335" s="34">
        <v>0</v>
      </c>
      <c r="AU335" s="34">
        <v>0</v>
      </c>
      <c r="AV335" s="34">
        <v>0</v>
      </c>
      <c r="AW335" s="35">
        <v>45</v>
      </c>
      <c r="AX335" s="35">
        <v>0</v>
      </c>
      <c r="AY335" s="36">
        <v>0</v>
      </c>
      <c r="AZ335" s="38" t="s">
        <v>1569</v>
      </c>
      <c r="BA335" s="30" t="str">
        <f t="shared" si="74"/>
        <v/>
      </c>
      <c r="BB335" s="35">
        <v>0</v>
      </c>
      <c r="BC335" s="35">
        <v>0</v>
      </c>
      <c r="BD335" s="35">
        <v>0</v>
      </c>
      <c r="BE335" s="35">
        <v>0</v>
      </c>
      <c r="BF335" s="35">
        <v>0</v>
      </c>
      <c r="BG335" s="35">
        <v>0</v>
      </c>
      <c r="BH335" s="35">
        <v>0</v>
      </c>
      <c r="BI335" s="35">
        <v>0</v>
      </c>
      <c r="BJ335" s="35">
        <v>0</v>
      </c>
    </row>
    <row r="336" spans="2:62" outlineLevel="3">
      <c r="B336" s="17">
        <v>24028309</v>
      </c>
      <c r="C336" s="17" t="s">
        <v>513</v>
      </c>
      <c r="D336" s="17" t="s">
        <v>92</v>
      </c>
      <c r="E336" s="24">
        <v>4007</v>
      </c>
      <c r="F336" s="24" t="s">
        <v>283</v>
      </c>
      <c r="G336" s="22">
        <v>40211</v>
      </c>
      <c r="H336" s="22" t="s">
        <v>284</v>
      </c>
      <c r="I336" s="17" t="s">
        <v>514</v>
      </c>
      <c r="J336" s="19" t="s">
        <v>1830</v>
      </c>
      <c r="K336" s="19" t="s">
        <v>1831</v>
      </c>
      <c r="L336" s="19" t="s">
        <v>1567</v>
      </c>
      <c r="M336" s="19" t="s">
        <v>1567</v>
      </c>
      <c r="N336" s="19" t="s">
        <v>1568</v>
      </c>
      <c r="O336" s="19" t="str">
        <f>IF(N336="","",VLOOKUP(N336,Sheet1!$B$3:$C$7,2,0))</f>
        <v>慢性期</v>
      </c>
      <c r="P336" s="19" t="s">
        <v>1568</v>
      </c>
      <c r="Q336" s="19" t="str">
        <f>IF(P336="","",VLOOKUP(P336,Sheet1!$B$3:$C$7,2,0))</f>
        <v>慢性期</v>
      </c>
      <c r="R336" s="19" t="s">
        <v>1568</v>
      </c>
      <c r="S336" s="25" t="str">
        <f t="shared" si="66"/>
        <v>○</v>
      </c>
      <c r="T336" s="26" t="str">
        <f t="shared" si="67"/>
        <v>○</v>
      </c>
      <c r="U336" s="26" t="str">
        <f t="shared" si="68"/>
        <v>○</v>
      </c>
      <c r="V336" s="26" t="str">
        <f t="shared" si="69"/>
        <v>○</v>
      </c>
      <c r="W336" s="26" t="str">
        <f t="shared" si="70"/>
        <v>○</v>
      </c>
      <c r="X336" s="26" t="str">
        <f t="shared" si="71"/>
        <v/>
      </c>
      <c r="Y336" s="27" t="str">
        <f t="shared" si="72"/>
        <v/>
      </c>
      <c r="Z336" s="29" t="s">
        <v>1567</v>
      </c>
      <c r="AA336" s="29" t="s">
        <v>1569</v>
      </c>
      <c r="AB336" s="29" t="s">
        <v>1576</v>
      </c>
      <c r="AC336" s="29" t="s">
        <v>1568</v>
      </c>
      <c r="AD336" s="29" t="s">
        <v>1570</v>
      </c>
      <c r="AE336" s="23" t="str">
        <f t="shared" si="73"/>
        <v>慢性期</v>
      </c>
      <c r="AF336" s="34">
        <v>9</v>
      </c>
      <c r="AG336" s="34">
        <v>9</v>
      </c>
      <c r="AH336" s="34">
        <v>0</v>
      </c>
      <c r="AI336" s="34">
        <v>0</v>
      </c>
      <c r="AJ336" s="34">
        <v>6</v>
      </c>
      <c r="AK336" s="34">
        <v>6</v>
      </c>
      <c r="AL336" s="34">
        <v>0</v>
      </c>
      <c r="AM336" s="34">
        <v>6</v>
      </c>
      <c r="AN336" s="34">
        <v>6</v>
      </c>
      <c r="AO336" s="34">
        <v>0</v>
      </c>
      <c r="AP336" s="34">
        <v>0</v>
      </c>
      <c r="AQ336" s="34">
        <v>0</v>
      </c>
      <c r="AR336" s="34">
        <v>0</v>
      </c>
      <c r="AS336" s="35">
        <v>9</v>
      </c>
      <c r="AT336" s="35">
        <v>6</v>
      </c>
      <c r="AU336" s="35">
        <v>0</v>
      </c>
      <c r="AV336" s="34">
        <v>0</v>
      </c>
      <c r="AW336" s="35">
        <v>37</v>
      </c>
      <c r="AX336" s="35">
        <v>2</v>
      </c>
      <c r="AY336" s="36">
        <v>27.6</v>
      </c>
      <c r="AZ336" s="37" t="s">
        <v>1567</v>
      </c>
      <c r="BA336" s="30" t="str">
        <f t="shared" si="74"/>
        <v>○</v>
      </c>
      <c r="BB336" s="35">
        <v>1</v>
      </c>
      <c r="BC336" s="35">
        <v>0</v>
      </c>
      <c r="BD336" s="35">
        <v>0</v>
      </c>
      <c r="BE336" s="35">
        <v>0</v>
      </c>
      <c r="BF336" s="35">
        <v>0</v>
      </c>
      <c r="BG336" s="35">
        <v>0</v>
      </c>
      <c r="BH336" s="35">
        <v>0</v>
      </c>
      <c r="BI336" s="35">
        <v>0</v>
      </c>
      <c r="BJ336" s="35">
        <v>0</v>
      </c>
    </row>
    <row r="337" spans="2:62" outlineLevel="3">
      <c r="B337" s="17">
        <v>24028499</v>
      </c>
      <c r="C337" s="17" t="s">
        <v>743</v>
      </c>
      <c r="D337" s="17" t="s">
        <v>92</v>
      </c>
      <c r="E337" s="24">
        <v>4007</v>
      </c>
      <c r="F337" s="24" t="s">
        <v>283</v>
      </c>
      <c r="G337" s="22">
        <v>40211</v>
      </c>
      <c r="H337" s="22" t="s">
        <v>284</v>
      </c>
      <c r="I337" s="17" t="s">
        <v>744</v>
      </c>
      <c r="J337" s="18" t="s">
        <v>1832</v>
      </c>
      <c r="K337" s="18" t="s">
        <v>1833</v>
      </c>
      <c r="L337" s="18" t="s">
        <v>1567</v>
      </c>
      <c r="M337" s="18" t="s">
        <v>1567</v>
      </c>
      <c r="N337" s="18" t="s">
        <v>1569</v>
      </c>
      <c r="O337" s="19" t="str">
        <f>IF(N337="","",VLOOKUP(N337,Sheet1!$B$3:$C$7,2,0))</f>
        <v>急性期</v>
      </c>
      <c r="P337" s="18" t="s">
        <v>1569</v>
      </c>
      <c r="Q337" s="19" t="str">
        <f>IF(P337="","",VLOOKUP(P337,Sheet1!$B$3:$C$7,2,0))</f>
        <v>急性期</v>
      </c>
      <c r="R337" s="18" t="s">
        <v>1569</v>
      </c>
      <c r="S337" s="25" t="str">
        <f t="shared" si="66"/>
        <v/>
      </c>
      <c r="T337" s="26" t="str">
        <f t="shared" si="67"/>
        <v>○</v>
      </c>
      <c r="U337" s="26" t="str">
        <f t="shared" si="68"/>
        <v/>
      </c>
      <c r="V337" s="26" t="str">
        <f t="shared" si="69"/>
        <v/>
      </c>
      <c r="W337" s="26" t="str">
        <f t="shared" si="70"/>
        <v/>
      </c>
      <c r="X337" s="26" t="str">
        <f t="shared" si="71"/>
        <v/>
      </c>
      <c r="Y337" s="27" t="str">
        <f t="shared" si="72"/>
        <v/>
      </c>
      <c r="Z337" s="28" t="s">
        <v>1569</v>
      </c>
      <c r="AA337" s="28" t="s">
        <v>96</v>
      </c>
      <c r="AB337" s="28" t="s">
        <v>96</v>
      </c>
      <c r="AC337" s="28" t="s">
        <v>96</v>
      </c>
      <c r="AD337" s="28" t="s">
        <v>96</v>
      </c>
      <c r="AE337" s="23" t="str">
        <f t="shared" si="73"/>
        <v>急性期</v>
      </c>
      <c r="AF337" s="34">
        <v>10</v>
      </c>
      <c r="AG337" s="34">
        <v>10</v>
      </c>
      <c r="AH337" s="34">
        <v>0</v>
      </c>
      <c r="AI337" s="34">
        <v>10</v>
      </c>
      <c r="AJ337" s="34">
        <v>0</v>
      </c>
      <c r="AK337" s="34">
        <v>0</v>
      </c>
      <c r="AL337" s="34">
        <v>0</v>
      </c>
      <c r="AM337" s="34">
        <v>0</v>
      </c>
      <c r="AN337" s="34">
        <v>0</v>
      </c>
      <c r="AO337" s="34">
        <v>0</v>
      </c>
      <c r="AP337" s="34">
        <v>0</v>
      </c>
      <c r="AQ337" s="34">
        <v>0</v>
      </c>
      <c r="AR337" s="34">
        <v>0</v>
      </c>
      <c r="AS337" s="35">
        <v>10</v>
      </c>
      <c r="AT337" s="34">
        <v>0</v>
      </c>
      <c r="AU337" s="34">
        <v>0</v>
      </c>
      <c r="AV337" s="34">
        <v>0</v>
      </c>
      <c r="AW337" s="35">
        <v>556</v>
      </c>
      <c r="AX337" s="35"/>
      <c r="AY337" s="36"/>
      <c r="AZ337" s="38" t="s">
        <v>96</v>
      </c>
      <c r="BA337" s="30" t="str">
        <f t="shared" si="74"/>
        <v/>
      </c>
      <c r="BB337" s="35"/>
      <c r="BC337" s="35"/>
      <c r="BD337" s="35">
        <v>0</v>
      </c>
      <c r="BE337" s="35"/>
      <c r="BF337" s="35"/>
      <c r="BG337" s="35">
        <v>0</v>
      </c>
      <c r="BH337" s="35"/>
      <c r="BI337" s="35"/>
      <c r="BJ337" s="35"/>
    </row>
    <row r="338" spans="2:62" outlineLevel="3">
      <c r="B338" s="17">
        <v>24028702</v>
      </c>
      <c r="C338" s="17" t="s">
        <v>985</v>
      </c>
      <c r="D338" s="17" t="s">
        <v>92</v>
      </c>
      <c r="E338" s="24">
        <v>4007</v>
      </c>
      <c r="F338" s="24" t="s">
        <v>283</v>
      </c>
      <c r="G338" s="22">
        <v>40211</v>
      </c>
      <c r="H338" s="22" t="s">
        <v>284</v>
      </c>
      <c r="I338" s="17" t="s">
        <v>986</v>
      </c>
      <c r="J338" s="18" t="s">
        <v>1834</v>
      </c>
      <c r="K338" s="18" t="s">
        <v>1835</v>
      </c>
      <c r="L338" s="18" t="s">
        <v>1567</v>
      </c>
      <c r="M338" s="18" t="s">
        <v>1567</v>
      </c>
      <c r="N338" s="18" t="s">
        <v>1576</v>
      </c>
      <c r="O338" s="19" t="str">
        <f>IF(N338="","",VLOOKUP(N338,Sheet1!$B$3:$C$7,2,0))</f>
        <v>回復期</v>
      </c>
      <c r="P338" s="18" t="s">
        <v>1576</v>
      </c>
      <c r="Q338" s="19" t="str">
        <f>IF(P338="","",VLOOKUP(P338,Sheet1!$B$3:$C$7,2,0))</f>
        <v>回復期</v>
      </c>
      <c r="R338" s="18" t="s">
        <v>96</v>
      </c>
      <c r="S338" s="25" t="str">
        <f t="shared" si="66"/>
        <v>○</v>
      </c>
      <c r="T338" s="26" t="str">
        <f t="shared" si="67"/>
        <v/>
      </c>
      <c r="U338" s="26" t="str">
        <f t="shared" si="68"/>
        <v/>
      </c>
      <c r="V338" s="26" t="str">
        <f t="shared" si="69"/>
        <v>○</v>
      </c>
      <c r="W338" s="26" t="str">
        <f t="shared" si="70"/>
        <v>○</v>
      </c>
      <c r="X338" s="26" t="str">
        <f t="shared" si="71"/>
        <v/>
      </c>
      <c r="Y338" s="27" t="str">
        <f t="shared" si="72"/>
        <v/>
      </c>
      <c r="Z338" s="28" t="s">
        <v>1567</v>
      </c>
      <c r="AA338" s="28" t="s">
        <v>1568</v>
      </c>
      <c r="AB338" s="28" t="s">
        <v>1570</v>
      </c>
      <c r="AC338" s="28" t="s">
        <v>96</v>
      </c>
      <c r="AD338" s="28" t="s">
        <v>96</v>
      </c>
      <c r="AE338" s="23" t="str">
        <f t="shared" si="73"/>
        <v>回復期</v>
      </c>
      <c r="AF338" s="34">
        <v>17</v>
      </c>
      <c r="AG338" s="34">
        <v>17</v>
      </c>
      <c r="AH338" s="34">
        <v>0</v>
      </c>
      <c r="AI338" s="34">
        <v>17</v>
      </c>
      <c r="AJ338" s="34">
        <v>0</v>
      </c>
      <c r="AK338" s="34">
        <v>0</v>
      </c>
      <c r="AL338" s="34">
        <v>0</v>
      </c>
      <c r="AM338" s="34">
        <v>0</v>
      </c>
      <c r="AN338" s="34">
        <v>0</v>
      </c>
      <c r="AO338" s="34">
        <v>0</v>
      </c>
      <c r="AP338" s="34">
        <v>0</v>
      </c>
      <c r="AQ338" s="34">
        <v>0</v>
      </c>
      <c r="AR338" s="34">
        <v>0</v>
      </c>
      <c r="AS338" s="35"/>
      <c r="AT338" s="35"/>
      <c r="AU338" s="35"/>
      <c r="AV338" s="34">
        <v>17</v>
      </c>
      <c r="AW338" s="35">
        <v>20</v>
      </c>
      <c r="AX338" s="35">
        <v>5</v>
      </c>
      <c r="AY338" s="36">
        <v>35</v>
      </c>
      <c r="AZ338" s="38" t="s">
        <v>1567</v>
      </c>
      <c r="BA338" s="30" t="str">
        <f t="shared" si="74"/>
        <v>○</v>
      </c>
      <c r="BB338" s="35">
        <v>1</v>
      </c>
      <c r="BC338" s="35">
        <v>16</v>
      </c>
      <c r="BD338" s="35">
        <v>0</v>
      </c>
      <c r="BE338" s="35">
        <v>0</v>
      </c>
      <c r="BF338" s="35">
        <v>0</v>
      </c>
      <c r="BG338" s="35">
        <v>0</v>
      </c>
      <c r="BH338" s="35">
        <v>0</v>
      </c>
      <c r="BI338" s="35">
        <v>0</v>
      </c>
      <c r="BJ338" s="35"/>
    </row>
    <row r="339" spans="2:62" outlineLevel="3">
      <c r="B339" s="17">
        <v>24028836</v>
      </c>
      <c r="C339" s="17" t="s">
        <v>1166</v>
      </c>
      <c r="D339" s="17" t="s">
        <v>92</v>
      </c>
      <c r="E339" s="24">
        <v>4007</v>
      </c>
      <c r="F339" s="24" t="s">
        <v>283</v>
      </c>
      <c r="G339" s="22">
        <v>40211</v>
      </c>
      <c r="H339" s="22" t="s">
        <v>284</v>
      </c>
      <c r="I339" s="17" t="s">
        <v>1167</v>
      </c>
      <c r="J339" s="18" t="s">
        <v>1836</v>
      </c>
      <c r="K339" s="18" t="s">
        <v>1837</v>
      </c>
      <c r="L339" s="18" t="s">
        <v>1567</v>
      </c>
      <c r="M339" s="18" t="s">
        <v>1567</v>
      </c>
      <c r="N339" s="18" t="s">
        <v>1569</v>
      </c>
      <c r="O339" s="19" t="str">
        <f>IF(N339="","",VLOOKUP(N339,Sheet1!$B$3:$C$7,2,0))</f>
        <v>急性期</v>
      </c>
      <c r="P339" s="18" t="s">
        <v>1569</v>
      </c>
      <c r="Q339" s="19" t="str">
        <f>IF(P339="","",VLOOKUP(P339,Sheet1!$B$3:$C$7,2,0))</f>
        <v>急性期</v>
      </c>
      <c r="R339" s="18" t="s">
        <v>96</v>
      </c>
      <c r="S339" s="25" t="str">
        <f t="shared" si="66"/>
        <v/>
      </c>
      <c r="T339" s="26" t="str">
        <f t="shared" si="67"/>
        <v>○</v>
      </c>
      <c r="U339" s="26" t="str">
        <f t="shared" si="68"/>
        <v>○</v>
      </c>
      <c r="V339" s="26" t="str">
        <f t="shared" si="69"/>
        <v/>
      </c>
      <c r="W339" s="26" t="str">
        <f t="shared" si="70"/>
        <v/>
      </c>
      <c r="X339" s="26" t="str">
        <f t="shared" si="71"/>
        <v/>
      </c>
      <c r="Y339" s="27" t="str">
        <f t="shared" si="72"/>
        <v/>
      </c>
      <c r="Z339" s="28" t="s">
        <v>1569</v>
      </c>
      <c r="AA339" s="28" t="s">
        <v>1576</v>
      </c>
      <c r="AB339" s="28" t="s">
        <v>96</v>
      </c>
      <c r="AC339" s="28" t="s">
        <v>96</v>
      </c>
      <c r="AD339" s="28" t="s">
        <v>96</v>
      </c>
      <c r="AE339" s="23" t="str">
        <f t="shared" si="73"/>
        <v>急性期</v>
      </c>
      <c r="AF339" s="34">
        <v>9</v>
      </c>
      <c r="AG339" s="34">
        <v>9</v>
      </c>
      <c r="AH339" s="34">
        <v>0</v>
      </c>
      <c r="AI339" s="34">
        <v>0</v>
      </c>
      <c r="AJ339" s="34">
        <v>0</v>
      </c>
      <c r="AK339" s="34">
        <v>0</v>
      </c>
      <c r="AL339" s="34">
        <v>0</v>
      </c>
      <c r="AM339" s="34">
        <v>0</v>
      </c>
      <c r="AN339" s="34">
        <v>0</v>
      </c>
      <c r="AO339" s="34">
        <v>0</v>
      </c>
      <c r="AP339" s="34">
        <v>0</v>
      </c>
      <c r="AQ339" s="34">
        <v>0</v>
      </c>
      <c r="AR339" s="34">
        <v>0</v>
      </c>
      <c r="AS339" s="35">
        <v>9</v>
      </c>
      <c r="AT339" s="34">
        <v>0</v>
      </c>
      <c r="AU339" s="34">
        <v>0</v>
      </c>
      <c r="AV339" s="34">
        <v>0</v>
      </c>
      <c r="AW339" s="35">
        <v>102</v>
      </c>
      <c r="AX339" s="35">
        <v>0</v>
      </c>
      <c r="AY339" s="36">
        <v>0</v>
      </c>
      <c r="AZ339" s="38" t="s">
        <v>1567</v>
      </c>
      <c r="BA339" s="30" t="str">
        <f t="shared" si="74"/>
        <v>○</v>
      </c>
      <c r="BB339" s="35">
        <v>2</v>
      </c>
      <c r="BC339" s="35">
        <v>4</v>
      </c>
      <c r="BD339" s="35">
        <v>0</v>
      </c>
      <c r="BE339" s="35">
        <v>0</v>
      </c>
      <c r="BF339" s="35">
        <v>0</v>
      </c>
      <c r="BG339" s="35">
        <v>0</v>
      </c>
      <c r="BH339" s="35">
        <v>0</v>
      </c>
      <c r="BI339" s="35">
        <v>0</v>
      </c>
      <c r="BJ339" s="35">
        <v>0</v>
      </c>
    </row>
    <row r="340" spans="2:62" outlineLevel="2">
      <c r="B340" s="17"/>
      <c r="C340" s="17"/>
      <c r="D340" s="17"/>
      <c r="E340" s="24"/>
      <c r="F340" s="24"/>
      <c r="G340" s="22"/>
      <c r="H340" s="64" t="s">
        <v>2269</v>
      </c>
      <c r="I340" s="17"/>
      <c r="J340" s="18"/>
      <c r="K340" s="18"/>
      <c r="L340" s="18"/>
      <c r="M340" s="18"/>
      <c r="N340" s="18"/>
      <c r="O340" s="19"/>
      <c r="P340" s="18"/>
      <c r="Q340" s="19"/>
      <c r="R340" s="18"/>
      <c r="S340" s="25"/>
      <c r="T340" s="26"/>
      <c r="U340" s="26"/>
      <c r="V340" s="26"/>
      <c r="W340" s="26"/>
      <c r="X340" s="26"/>
      <c r="Y340" s="27"/>
      <c r="Z340" s="28"/>
      <c r="AA340" s="28"/>
      <c r="AB340" s="28"/>
      <c r="AC340" s="28"/>
      <c r="AD340" s="28"/>
      <c r="AE340" s="23"/>
      <c r="AF340" s="34">
        <f t="shared" ref="AF340:AV340" si="82">SUBTOTAL(9,AF335:AF339)</f>
        <v>54</v>
      </c>
      <c r="AG340" s="34">
        <f t="shared" si="82"/>
        <v>50</v>
      </c>
      <c r="AH340" s="34">
        <f t="shared" si="82"/>
        <v>4</v>
      </c>
      <c r="AI340" s="34">
        <f t="shared" si="82"/>
        <v>27</v>
      </c>
      <c r="AJ340" s="34">
        <f t="shared" si="82"/>
        <v>6</v>
      </c>
      <c r="AK340" s="34">
        <f t="shared" si="82"/>
        <v>6</v>
      </c>
      <c r="AL340" s="34">
        <f t="shared" si="82"/>
        <v>0</v>
      </c>
      <c r="AM340" s="34">
        <f t="shared" si="82"/>
        <v>6</v>
      </c>
      <c r="AN340" s="34">
        <f t="shared" si="82"/>
        <v>6</v>
      </c>
      <c r="AO340" s="34">
        <f t="shared" si="82"/>
        <v>0</v>
      </c>
      <c r="AP340" s="34">
        <f t="shared" si="82"/>
        <v>0</v>
      </c>
      <c r="AQ340" s="34">
        <f t="shared" si="82"/>
        <v>0</v>
      </c>
      <c r="AR340" s="34">
        <f t="shared" si="82"/>
        <v>0</v>
      </c>
      <c r="AS340" s="35">
        <f t="shared" si="82"/>
        <v>37</v>
      </c>
      <c r="AT340" s="34">
        <f t="shared" si="82"/>
        <v>6</v>
      </c>
      <c r="AU340" s="34">
        <f t="shared" si="82"/>
        <v>0</v>
      </c>
      <c r="AV340" s="34">
        <f t="shared" si="82"/>
        <v>17</v>
      </c>
      <c r="AW340" s="35"/>
      <c r="AX340" s="35"/>
      <c r="AY340" s="36"/>
      <c r="AZ340" s="38"/>
      <c r="BA340" s="30"/>
      <c r="BB340" s="35"/>
      <c r="BC340" s="35"/>
      <c r="BD340" s="35"/>
      <c r="BE340" s="35"/>
      <c r="BF340" s="35"/>
      <c r="BG340" s="35"/>
      <c r="BH340" s="35"/>
      <c r="BI340" s="35"/>
      <c r="BJ340" s="35">
        <f>SUBTOTAL(9,BJ335:BJ339)</f>
        <v>0</v>
      </c>
    </row>
    <row r="341" spans="2:62" outlineLevel="1">
      <c r="B341" s="17"/>
      <c r="C341" s="17"/>
      <c r="D341" s="17"/>
      <c r="E341" s="24"/>
      <c r="F341" s="63" t="s">
        <v>2230</v>
      </c>
      <c r="G341" s="22"/>
      <c r="H341" s="22"/>
      <c r="I341" s="17"/>
      <c r="J341" s="18"/>
      <c r="K341" s="18"/>
      <c r="L341" s="18"/>
      <c r="M341" s="18"/>
      <c r="N341" s="18"/>
      <c r="O341" s="19"/>
      <c r="P341" s="18"/>
      <c r="Q341" s="19"/>
      <c r="R341" s="18"/>
      <c r="S341" s="25"/>
      <c r="T341" s="26"/>
      <c r="U341" s="26"/>
      <c r="V341" s="26"/>
      <c r="W341" s="26"/>
      <c r="X341" s="26"/>
      <c r="Y341" s="27"/>
      <c r="Z341" s="28"/>
      <c r="AA341" s="28"/>
      <c r="AB341" s="28"/>
      <c r="AC341" s="28"/>
      <c r="AD341" s="28"/>
      <c r="AE341" s="23"/>
      <c r="AF341" s="34">
        <f t="shared" ref="AF341:AV341" si="83">SUBTOTAL(9,AF329:AF339)</f>
        <v>110</v>
      </c>
      <c r="AG341" s="34">
        <f t="shared" si="83"/>
        <v>96</v>
      </c>
      <c r="AH341" s="34">
        <f t="shared" si="83"/>
        <v>14</v>
      </c>
      <c r="AI341" s="34">
        <f t="shared" si="83"/>
        <v>52</v>
      </c>
      <c r="AJ341" s="34">
        <f t="shared" si="83"/>
        <v>12</v>
      </c>
      <c r="AK341" s="34">
        <f t="shared" si="83"/>
        <v>12</v>
      </c>
      <c r="AL341" s="34">
        <f t="shared" si="83"/>
        <v>0</v>
      </c>
      <c r="AM341" s="34">
        <f t="shared" si="83"/>
        <v>12</v>
      </c>
      <c r="AN341" s="34">
        <f t="shared" si="83"/>
        <v>12</v>
      </c>
      <c r="AO341" s="34">
        <f t="shared" si="83"/>
        <v>0</v>
      </c>
      <c r="AP341" s="34">
        <f t="shared" si="83"/>
        <v>0</v>
      </c>
      <c r="AQ341" s="34">
        <f t="shared" si="83"/>
        <v>0</v>
      </c>
      <c r="AR341" s="34">
        <f t="shared" si="83"/>
        <v>0</v>
      </c>
      <c r="AS341" s="35">
        <f t="shared" si="83"/>
        <v>67</v>
      </c>
      <c r="AT341" s="34">
        <f t="shared" si="83"/>
        <v>12</v>
      </c>
      <c r="AU341" s="34">
        <f t="shared" si="83"/>
        <v>0</v>
      </c>
      <c r="AV341" s="34">
        <f t="shared" si="83"/>
        <v>43</v>
      </c>
      <c r="AW341" s="35"/>
      <c r="AX341" s="35"/>
      <c r="AY341" s="36"/>
      <c r="AZ341" s="38"/>
      <c r="BA341" s="30"/>
      <c r="BB341" s="35"/>
      <c r="BC341" s="35"/>
      <c r="BD341" s="35"/>
      <c r="BE341" s="35"/>
      <c r="BF341" s="35"/>
      <c r="BG341" s="35"/>
      <c r="BH341" s="35"/>
      <c r="BI341" s="35"/>
      <c r="BJ341" s="35">
        <f>SUBTOTAL(9,BJ329:BJ339)</f>
        <v>25</v>
      </c>
    </row>
    <row r="342" spans="2:62" outlineLevel="3">
      <c r="B342" s="17">
        <v>24028001</v>
      </c>
      <c r="C342" s="17" t="s">
        <v>100</v>
      </c>
      <c r="D342" s="17" t="s">
        <v>92</v>
      </c>
      <c r="E342" s="22">
        <v>4008</v>
      </c>
      <c r="F342" s="22" t="s">
        <v>101</v>
      </c>
      <c r="G342" s="22">
        <v>40202</v>
      </c>
      <c r="H342" s="22" t="s">
        <v>102</v>
      </c>
      <c r="I342" s="17" t="s">
        <v>103</v>
      </c>
      <c r="J342" s="18" t="s">
        <v>1838</v>
      </c>
      <c r="K342" s="18" t="s">
        <v>1839</v>
      </c>
      <c r="L342" s="18" t="s">
        <v>1567</v>
      </c>
      <c r="M342" s="18" t="s">
        <v>1567</v>
      </c>
      <c r="N342" s="18" t="s">
        <v>1568</v>
      </c>
      <c r="O342" s="19" t="str">
        <f>IF(N342="","",VLOOKUP(N342,Sheet1!$B$3:$C$7,2,0))</f>
        <v>慢性期</v>
      </c>
      <c r="P342" s="18" t="s">
        <v>1568</v>
      </c>
      <c r="Q342" s="19" t="str">
        <f>IF(P342="","",VLOOKUP(P342,Sheet1!$B$3:$C$7,2,0))</f>
        <v>慢性期</v>
      </c>
      <c r="R342" s="18" t="s">
        <v>96</v>
      </c>
      <c r="S342" s="25" t="str">
        <f t="shared" si="66"/>
        <v>○</v>
      </c>
      <c r="T342" s="26" t="str">
        <f t="shared" si="67"/>
        <v>○</v>
      </c>
      <c r="U342" s="26" t="str">
        <f t="shared" si="68"/>
        <v>○</v>
      </c>
      <c r="V342" s="26" t="str">
        <f t="shared" si="69"/>
        <v>○</v>
      </c>
      <c r="W342" s="26" t="str">
        <f t="shared" si="70"/>
        <v>○</v>
      </c>
      <c r="X342" s="26" t="str">
        <f t="shared" si="71"/>
        <v/>
      </c>
      <c r="Y342" s="27" t="str">
        <f t="shared" si="72"/>
        <v/>
      </c>
      <c r="Z342" s="28" t="s">
        <v>1567</v>
      </c>
      <c r="AA342" s="28" t="s">
        <v>1569</v>
      </c>
      <c r="AB342" s="28" t="s">
        <v>1576</v>
      </c>
      <c r="AC342" s="28" t="s">
        <v>1568</v>
      </c>
      <c r="AD342" s="28" t="s">
        <v>1570</v>
      </c>
      <c r="AE342" s="23" t="str">
        <f t="shared" si="73"/>
        <v>慢性期</v>
      </c>
      <c r="AF342" s="34">
        <v>3</v>
      </c>
      <c r="AG342" s="34">
        <v>3</v>
      </c>
      <c r="AH342" s="34">
        <v>0</v>
      </c>
      <c r="AI342" s="34">
        <v>0</v>
      </c>
      <c r="AJ342" s="34">
        <v>16</v>
      </c>
      <c r="AK342" s="34">
        <v>16</v>
      </c>
      <c r="AL342" s="34">
        <v>0</v>
      </c>
      <c r="AM342" s="34">
        <v>0</v>
      </c>
      <c r="AN342" s="34">
        <v>0</v>
      </c>
      <c r="AO342" s="34">
        <v>0</v>
      </c>
      <c r="AP342" s="34">
        <v>16</v>
      </c>
      <c r="AQ342" s="34">
        <v>16</v>
      </c>
      <c r="AR342" s="34">
        <v>0</v>
      </c>
      <c r="AS342" s="35">
        <v>3</v>
      </c>
      <c r="AT342" s="35">
        <v>0</v>
      </c>
      <c r="AU342" s="35">
        <v>16</v>
      </c>
      <c r="AV342" s="34">
        <v>0</v>
      </c>
      <c r="AW342" s="35">
        <v>110</v>
      </c>
      <c r="AX342" s="35"/>
      <c r="AY342" s="36"/>
      <c r="AZ342" s="38" t="s">
        <v>96</v>
      </c>
      <c r="BA342" s="30" t="str">
        <f t="shared" si="74"/>
        <v/>
      </c>
      <c r="BB342" s="35"/>
      <c r="BC342" s="35"/>
      <c r="BD342" s="35">
        <v>0</v>
      </c>
      <c r="BE342" s="35"/>
      <c r="BF342" s="35"/>
      <c r="BG342" s="35">
        <v>0</v>
      </c>
      <c r="BH342" s="35"/>
      <c r="BI342" s="35"/>
      <c r="BJ342" s="35"/>
    </row>
    <row r="343" spans="2:62" outlineLevel="3">
      <c r="B343" s="17">
        <v>24028159</v>
      </c>
      <c r="C343" s="17" t="s">
        <v>342</v>
      </c>
      <c r="D343" s="17" t="s">
        <v>92</v>
      </c>
      <c r="E343" s="22">
        <v>4008</v>
      </c>
      <c r="F343" s="22" t="s">
        <v>101</v>
      </c>
      <c r="G343" s="22">
        <v>40202</v>
      </c>
      <c r="H343" s="22" t="s">
        <v>102</v>
      </c>
      <c r="I343" s="17" t="s">
        <v>343</v>
      </c>
      <c r="J343" s="18" t="s">
        <v>1840</v>
      </c>
      <c r="K343" s="18" t="s">
        <v>1841</v>
      </c>
      <c r="L343" s="18" t="s">
        <v>1567</v>
      </c>
      <c r="M343" s="18" t="s">
        <v>1567</v>
      </c>
      <c r="N343" s="18" t="s">
        <v>1569</v>
      </c>
      <c r="O343" s="19" t="str">
        <f>IF(N343="","",VLOOKUP(N343,Sheet1!$B$3:$C$7,2,0))</f>
        <v>急性期</v>
      </c>
      <c r="P343" s="18" t="s">
        <v>1569</v>
      </c>
      <c r="Q343" s="19" t="str">
        <f>IF(P343="","",VLOOKUP(P343,Sheet1!$B$3:$C$7,2,0))</f>
        <v>急性期</v>
      </c>
      <c r="R343" s="18" t="s">
        <v>96</v>
      </c>
      <c r="S343" s="25" t="str">
        <f t="shared" si="66"/>
        <v>○</v>
      </c>
      <c r="T343" s="26" t="str">
        <f t="shared" si="67"/>
        <v>○</v>
      </c>
      <c r="U343" s="26" t="str">
        <f t="shared" si="68"/>
        <v>○</v>
      </c>
      <c r="V343" s="26" t="str">
        <f t="shared" si="69"/>
        <v>○</v>
      </c>
      <c r="W343" s="26" t="str">
        <f t="shared" si="70"/>
        <v>○</v>
      </c>
      <c r="X343" s="26" t="str">
        <f t="shared" si="71"/>
        <v/>
      </c>
      <c r="Y343" s="27" t="str">
        <f t="shared" si="72"/>
        <v/>
      </c>
      <c r="Z343" s="28" t="s">
        <v>1567</v>
      </c>
      <c r="AA343" s="28" t="s">
        <v>1569</v>
      </c>
      <c r="AB343" s="28" t="s">
        <v>1576</v>
      </c>
      <c r="AC343" s="28" t="s">
        <v>1568</v>
      </c>
      <c r="AD343" s="28" t="s">
        <v>1570</v>
      </c>
      <c r="AE343" s="23" t="str">
        <f t="shared" si="73"/>
        <v>急性期</v>
      </c>
      <c r="AF343" s="34">
        <v>15</v>
      </c>
      <c r="AG343" s="34">
        <v>15</v>
      </c>
      <c r="AH343" s="34">
        <v>0</v>
      </c>
      <c r="AI343" s="34">
        <v>0</v>
      </c>
      <c r="AJ343" s="34">
        <v>4</v>
      </c>
      <c r="AK343" s="34">
        <v>4</v>
      </c>
      <c r="AL343" s="34">
        <v>0</v>
      </c>
      <c r="AM343" s="34">
        <v>4</v>
      </c>
      <c r="AN343" s="34">
        <v>4</v>
      </c>
      <c r="AO343" s="34">
        <v>0</v>
      </c>
      <c r="AP343" s="34">
        <v>0</v>
      </c>
      <c r="AQ343" s="34">
        <v>0</v>
      </c>
      <c r="AR343" s="34">
        <v>0</v>
      </c>
      <c r="AS343" s="35">
        <v>15</v>
      </c>
      <c r="AT343" s="35">
        <v>4</v>
      </c>
      <c r="AU343" s="35">
        <v>0</v>
      </c>
      <c r="AV343" s="34"/>
      <c r="AW343" s="35">
        <v>162</v>
      </c>
      <c r="AX343" s="35">
        <v>0</v>
      </c>
      <c r="AY343" s="36"/>
      <c r="AZ343" s="38" t="s">
        <v>1567</v>
      </c>
      <c r="BA343" s="30" t="str">
        <f t="shared" si="74"/>
        <v>○</v>
      </c>
      <c r="BB343" s="35">
        <v>0</v>
      </c>
      <c r="BC343" s="35">
        <v>16</v>
      </c>
      <c r="BD343" s="35">
        <v>0</v>
      </c>
      <c r="BE343" s="35"/>
      <c r="BF343" s="35"/>
      <c r="BG343" s="35">
        <v>0</v>
      </c>
      <c r="BH343" s="35"/>
      <c r="BI343" s="35"/>
      <c r="BJ343" s="35">
        <v>0</v>
      </c>
    </row>
    <row r="344" spans="2:62" outlineLevel="3">
      <c r="B344" s="17">
        <v>24028272</v>
      </c>
      <c r="C344" s="17" t="s">
        <v>474</v>
      </c>
      <c r="D344" s="17" t="s">
        <v>92</v>
      </c>
      <c r="E344" s="22">
        <v>4008</v>
      </c>
      <c r="F344" s="22" t="s">
        <v>101</v>
      </c>
      <c r="G344" s="22">
        <v>40202</v>
      </c>
      <c r="H344" s="22" t="s">
        <v>102</v>
      </c>
      <c r="I344" s="17" t="s">
        <v>475</v>
      </c>
      <c r="J344" s="18" t="s">
        <v>476</v>
      </c>
      <c r="K344" s="18" t="s">
        <v>477</v>
      </c>
      <c r="L344" s="18" t="s">
        <v>165</v>
      </c>
      <c r="M344" s="18" t="s">
        <v>166</v>
      </c>
      <c r="N344" s="18" t="s">
        <v>167</v>
      </c>
      <c r="O344" s="19" t="str">
        <f>IF(N344="","",VLOOKUP(N344,Sheet1!$B$3:$C$7,2,0))</f>
        <v>休棟等</v>
      </c>
      <c r="P344" s="18" t="s">
        <v>167</v>
      </c>
      <c r="Q344" s="19" t="str">
        <f>IF(P344="","",VLOOKUP(P344,Sheet1!$B$3:$C$7,2,0))</f>
        <v>休棟等</v>
      </c>
      <c r="R344" s="18" t="s">
        <v>167</v>
      </c>
      <c r="S344" s="25" t="str">
        <f t="shared" si="66"/>
        <v>○</v>
      </c>
      <c r="T344" s="26" t="str">
        <f t="shared" si="67"/>
        <v/>
      </c>
      <c r="U344" s="26" t="str">
        <f t="shared" si="68"/>
        <v/>
      </c>
      <c r="V344" s="26" t="str">
        <f t="shared" si="69"/>
        <v>○</v>
      </c>
      <c r="W344" s="26" t="str">
        <f t="shared" si="70"/>
        <v>○</v>
      </c>
      <c r="X344" s="26" t="str">
        <f t="shared" si="71"/>
        <v/>
      </c>
      <c r="Y344" s="27" t="str">
        <f t="shared" si="72"/>
        <v/>
      </c>
      <c r="Z344" s="28" t="s">
        <v>165</v>
      </c>
      <c r="AA344" s="28" t="s">
        <v>184</v>
      </c>
      <c r="AB344" s="28" t="s">
        <v>167</v>
      </c>
      <c r="AC344" s="28" t="s">
        <v>96</v>
      </c>
      <c r="AD344" s="28" t="s">
        <v>96</v>
      </c>
      <c r="AE344" s="23" t="str">
        <f t="shared" si="73"/>
        <v>休棟中等</v>
      </c>
      <c r="AF344" s="34">
        <v>19</v>
      </c>
      <c r="AG344" s="34">
        <v>0</v>
      </c>
      <c r="AH344" s="34">
        <v>19</v>
      </c>
      <c r="AI344" s="34">
        <v>0</v>
      </c>
      <c r="AJ344" s="34">
        <v>0</v>
      </c>
      <c r="AK344" s="34">
        <v>0</v>
      </c>
      <c r="AL344" s="34">
        <v>0</v>
      </c>
      <c r="AM344" s="34">
        <v>0</v>
      </c>
      <c r="AN344" s="34">
        <v>0</v>
      </c>
      <c r="AO344" s="34">
        <v>0</v>
      </c>
      <c r="AP344" s="34">
        <v>0</v>
      </c>
      <c r="AQ344" s="34">
        <v>0</v>
      </c>
      <c r="AR344" s="34">
        <v>0</v>
      </c>
      <c r="AS344" s="35">
        <v>19</v>
      </c>
      <c r="AT344" s="34">
        <v>0</v>
      </c>
      <c r="AU344" s="34">
        <v>0</v>
      </c>
      <c r="AV344" s="34">
        <v>0</v>
      </c>
      <c r="AW344" s="35">
        <v>0</v>
      </c>
      <c r="AX344" s="35">
        <v>0</v>
      </c>
      <c r="AY344" s="36">
        <v>0</v>
      </c>
      <c r="AZ344" s="38" t="s">
        <v>166</v>
      </c>
      <c r="BA344" s="30" t="str">
        <f t="shared" si="74"/>
        <v/>
      </c>
      <c r="BB344" s="35">
        <v>1</v>
      </c>
      <c r="BC344" s="35">
        <v>24</v>
      </c>
      <c r="BD344" s="35">
        <v>0</v>
      </c>
      <c r="BE344" s="35">
        <v>0</v>
      </c>
      <c r="BF344" s="35">
        <v>0</v>
      </c>
      <c r="BG344" s="35">
        <v>2</v>
      </c>
      <c r="BH344" s="35">
        <v>2</v>
      </c>
      <c r="BI344" s="35">
        <v>0</v>
      </c>
      <c r="BJ344" s="35">
        <v>0</v>
      </c>
    </row>
    <row r="345" spans="2:62" outlineLevel="3">
      <c r="B345" s="17">
        <v>24028283</v>
      </c>
      <c r="C345" s="17" t="s">
        <v>488</v>
      </c>
      <c r="D345" s="17" t="s">
        <v>92</v>
      </c>
      <c r="E345" s="22">
        <v>4008</v>
      </c>
      <c r="F345" s="49" t="s">
        <v>101</v>
      </c>
      <c r="G345" s="49">
        <v>40202</v>
      </c>
      <c r="H345" s="49" t="s">
        <v>102</v>
      </c>
      <c r="I345" s="48" t="s">
        <v>489</v>
      </c>
      <c r="J345" s="50" t="s">
        <v>1842</v>
      </c>
      <c r="K345" s="50" t="s">
        <v>1843</v>
      </c>
      <c r="L345" s="50" t="s">
        <v>96</v>
      </c>
      <c r="M345" s="50" t="s">
        <v>1339</v>
      </c>
      <c r="N345" s="50" t="s">
        <v>1340</v>
      </c>
      <c r="O345" s="51" t="str">
        <f>IF(N345="","",VLOOKUP(N345,Sheet1!$B$3:$C$7,2,0))</f>
        <v>休棟等</v>
      </c>
      <c r="P345" s="50" t="s">
        <v>1340</v>
      </c>
      <c r="Q345" s="51" t="str">
        <f>IF(P345="","",VLOOKUP(P345,Sheet1!$B$3:$C$7,2,0))</f>
        <v>休棟等</v>
      </c>
      <c r="R345" s="50" t="s">
        <v>1340</v>
      </c>
      <c r="S345" s="52" t="str">
        <f t="shared" si="66"/>
        <v/>
      </c>
      <c r="T345" s="53" t="str">
        <f t="shared" si="67"/>
        <v/>
      </c>
      <c r="U345" s="53" t="str">
        <f t="shared" si="68"/>
        <v/>
      </c>
      <c r="V345" s="53" t="str">
        <f t="shared" si="69"/>
        <v/>
      </c>
      <c r="W345" s="53" t="str">
        <f t="shared" si="70"/>
        <v/>
      </c>
      <c r="X345" s="53" t="str">
        <f t="shared" si="71"/>
        <v/>
      </c>
      <c r="Y345" s="54" t="str">
        <f t="shared" si="72"/>
        <v>○</v>
      </c>
      <c r="Z345" s="55" t="s">
        <v>1341</v>
      </c>
      <c r="AA345" s="55" t="s">
        <v>96</v>
      </c>
      <c r="AB345" s="55" t="s">
        <v>96</v>
      </c>
      <c r="AC345" s="55" t="s">
        <v>96</v>
      </c>
      <c r="AD345" s="55" t="s">
        <v>96</v>
      </c>
      <c r="AE345" s="56" t="str">
        <f t="shared" si="73"/>
        <v>休棟中等</v>
      </c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8"/>
      <c r="AT345" s="58"/>
      <c r="AU345" s="58"/>
      <c r="AV345" s="57"/>
      <c r="AW345" s="58">
        <v>0</v>
      </c>
      <c r="AX345" s="58">
        <v>0</v>
      </c>
      <c r="AY345" s="59">
        <v>0</v>
      </c>
      <c r="AZ345" s="60" t="s">
        <v>96</v>
      </c>
      <c r="BA345" s="61" t="str">
        <f t="shared" si="74"/>
        <v/>
      </c>
      <c r="BB345" s="58"/>
      <c r="BC345" s="58"/>
      <c r="BD345" s="58"/>
      <c r="BE345" s="58"/>
      <c r="BF345" s="58"/>
      <c r="BG345" s="58"/>
      <c r="BH345" s="58"/>
      <c r="BI345" s="58"/>
      <c r="BJ345" s="58"/>
    </row>
    <row r="346" spans="2:62" outlineLevel="3">
      <c r="B346" s="17">
        <v>24028331</v>
      </c>
      <c r="C346" s="17" t="s">
        <v>537</v>
      </c>
      <c r="D346" s="17" t="s">
        <v>92</v>
      </c>
      <c r="E346" s="22">
        <v>4008</v>
      </c>
      <c r="F346" s="49" t="s">
        <v>101</v>
      </c>
      <c r="G346" s="49">
        <v>40202</v>
      </c>
      <c r="H346" s="49" t="s">
        <v>102</v>
      </c>
      <c r="I346" s="48" t="s">
        <v>538</v>
      </c>
      <c r="J346" s="50" t="s">
        <v>1844</v>
      </c>
      <c r="K346" s="50" t="s">
        <v>1845</v>
      </c>
      <c r="L346" s="50" t="s">
        <v>1345</v>
      </c>
      <c r="M346" s="50" t="s">
        <v>1345</v>
      </c>
      <c r="N346" s="50" t="s">
        <v>96</v>
      </c>
      <c r="O346" s="51" t="str">
        <f>IF(N346="","",VLOOKUP(N346,Sheet1!$B$3:$C$7,2,0))</f>
        <v/>
      </c>
      <c r="P346" s="50" t="s">
        <v>96</v>
      </c>
      <c r="Q346" s="51" t="str">
        <f>IF(P346="","",VLOOKUP(P346,Sheet1!$B$3:$C$7,2,0))</f>
        <v/>
      </c>
      <c r="R346" s="50" t="s">
        <v>96</v>
      </c>
      <c r="S346" s="52" t="str">
        <f t="shared" si="66"/>
        <v/>
      </c>
      <c r="T346" s="53" t="str">
        <f t="shared" si="67"/>
        <v/>
      </c>
      <c r="U346" s="53" t="str">
        <f t="shared" si="68"/>
        <v/>
      </c>
      <c r="V346" s="53" t="str">
        <f t="shared" si="69"/>
        <v/>
      </c>
      <c r="W346" s="53" t="str">
        <f t="shared" si="70"/>
        <v/>
      </c>
      <c r="X346" s="53" t="str">
        <f t="shared" si="71"/>
        <v/>
      </c>
      <c r="Y346" s="54" t="str">
        <f t="shared" si="72"/>
        <v/>
      </c>
      <c r="Z346" s="55" t="s">
        <v>96</v>
      </c>
      <c r="AA346" s="55" t="s">
        <v>96</v>
      </c>
      <c r="AB346" s="55" t="s">
        <v>96</v>
      </c>
      <c r="AC346" s="55" t="s">
        <v>96</v>
      </c>
      <c r="AD346" s="55" t="s">
        <v>96</v>
      </c>
      <c r="AE346" s="56" t="str">
        <f t="shared" si="73"/>
        <v>無回答</v>
      </c>
      <c r="AF346" s="57">
        <v>6</v>
      </c>
      <c r="AG346" s="57">
        <v>6</v>
      </c>
      <c r="AH346" s="57">
        <v>0</v>
      </c>
      <c r="AI346" s="57">
        <v>0</v>
      </c>
      <c r="AJ346" s="57">
        <v>0</v>
      </c>
      <c r="AK346" s="57">
        <v>0</v>
      </c>
      <c r="AL346" s="57">
        <v>0</v>
      </c>
      <c r="AM346" s="57">
        <v>0</v>
      </c>
      <c r="AN346" s="57">
        <v>0</v>
      </c>
      <c r="AO346" s="57">
        <v>0</v>
      </c>
      <c r="AP346" s="57">
        <v>0</v>
      </c>
      <c r="AQ346" s="57">
        <v>0</v>
      </c>
      <c r="AR346" s="57">
        <v>0</v>
      </c>
      <c r="AS346" s="58">
        <v>6</v>
      </c>
      <c r="AT346" s="58">
        <v>0</v>
      </c>
      <c r="AU346" s="58">
        <v>0</v>
      </c>
      <c r="AV346" s="57"/>
      <c r="AW346" s="58">
        <v>32</v>
      </c>
      <c r="AX346" s="58"/>
      <c r="AY346" s="59"/>
      <c r="AZ346" s="60" t="s">
        <v>96</v>
      </c>
      <c r="BA346" s="61" t="str">
        <f t="shared" si="74"/>
        <v/>
      </c>
      <c r="BB346" s="58"/>
      <c r="BC346" s="58"/>
      <c r="BD346" s="58"/>
      <c r="BE346" s="58"/>
      <c r="BF346" s="58"/>
      <c r="BG346" s="58"/>
      <c r="BH346" s="58"/>
      <c r="BI346" s="58"/>
      <c r="BJ346" s="58"/>
    </row>
    <row r="347" spans="2:62" outlineLevel="3">
      <c r="B347" s="17">
        <v>24028345</v>
      </c>
      <c r="C347" s="17" t="s">
        <v>550</v>
      </c>
      <c r="D347" s="17" t="s">
        <v>92</v>
      </c>
      <c r="E347" s="22">
        <v>4008</v>
      </c>
      <c r="F347" s="22" t="s">
        <v>101</v>
      </c>
      <c r="G347" s="22">
        <v>40202</v>
      </c>
      <c r="H347" s="22" t="s">
        <v>102</v>
      </c>
      <c r="I347" s="17" t="s">
        <v>551</v>
      </c>
      <c r="J347" s="19" t="s">
        <v>1846</v>
      </c>
      <c r="K347" s="19" t="s">
        <v>1847</v>
      </c>
      <c r="L347" s="19" t="s">
        <v>1345</v>
      </c>
      <c r="M347" s="19" t="s">
        <v>1345</v>
      </c>
      <c r="N347" s="19" t="s">
        <v>1339</v>
      </c>
      <c r="O347" s="19" t="str">
        <f>IF(N347="","",VLOOKUP(N347,Sheet1!$B$3:$C$7,2,0))</f>
        <v>急性期</v>
      </c>
      <c r="P347" s="19" t="s">
        <v>1339</v>
      </c>
      <c r="Q347" s="19" t="str">
        <f>IF(P347="","",VLOOKUP(P347,Sheet1!$B$3:$C$7,2,0))</f>
        <v>急性期</v>
      </c>
      <c r="R347" s="19" t="s">
        <v>1339</v>
      </c>
      <c r="S347" s="25" t="str">
        <f t="shared" si="66"/>
        <v/>
      </c>
      <c r="T347" s="26" t="str">
        <f t="shared" si="67"/>
        <v>○</v>
      </c>
      <c r="U347" s="26" t="str">
        <f t="shared" si="68"/>
        <v>○</v>
      </c>
      <c r="V347" s="26" t="str">
        <f t="shared" si="69"/>
        <v/>
      </c>
      <c r="W347" s="26" t="str">
        <f t="shared" si="70"/>
        <v/>
      </c>
      <c r="X347" s="26" t="str">
        <f t="shared" si="71"/>
        <v/>
      </c>
      <c r="Y347" s="27" t="str">
        <f t="shared" si="72"/>
        <v/>
      </c>
      <c r="Z347" s="29" t="s">
        <v>1339</v>
      </c>
      <c r="AA347" s="29" t="s">
        <v>1342</v>
      </c>
      <c r="AB347" s="29" t="s">
        <v>96</v>
      </c>
      <c r="AC347" s="29" t="s">
        <v>96</v>
      </c>
      <c r="AD347" s="29" t="s">
        <v>96</v>
      </c>
      <c r="AE347" s="23" t="str">
        <f t="shared" si="73"/>
        <v>急性期</v>
      </c>
      <c r="AF347" s="34">
        <v>19</v>
      </c>
      <c r="AG347" s="34">
        <v>19</v>
      </c>
      <c r="AH347" s="34">
        <v>0</v>
      </c>
      <c r="AI347" s="34">
        <v>0</v>
      </c>
      <c r="AJ347" s="34">
        <v>0</v>
      </c>
      <c r="AK347" s="34">
        <v>0</v>
      </c>
      <c r="AL347" s="34">
        <v>0</v>
      </c>
      <c r="AM347" s="34">
        <v>0</v>
      </c>
      <c r="AN347" s="34">
        <v>0</v>
      </c>
      <c r="AO347" s="34">
        <v>0</v>
      </c>
      <c r="AP347" s="34">
        <v>0</v>
      </c>
      <c r="AQ347" s="34">
        <v>0</v>
      </c>
      <c r="AR347" s="34">
        <v>0</v>
      </c>
      <c r="AS347" s="35">
        <v>19</v>
      </c>
      <c r="AT347" s="34">
        <v>0</v>
      </c>
      <c r="AU347" s="34">
        <v>0</v>
      </c>
      <c r="AV347" s="34">
        <v>0</v>
      </c>
      <c r="AW347" s="35">
        <v>1293</v>
      </c>
      <c r="AX347" s="35"/>
      <c r="AY347" s="36"/>
      <c r="AZ347" s="37" t="s">
        <v>96</v>
      </c>
      <c r="BA347" s="30" t="str">
        <f t="shared" si="74"/>
        <v/>
      </c>
      <c r="BB347" s="35"/>
      <c r="BC347" s="35"/>
      <c r="BD347" s="35">
        <v>0</v>
      </c>
      <c r="BE347" s="35"/>
      <c r="BF347" s="35"/>
      <c r="BG347" s="35">
        <v>0</v>
      </c>
      <c r="BH347" s="35"/>
      <c r="BI347" s="35"/>
      <c r="BJ347" s="35">
        <v>46</v>
      </c>
    </row>
    <row r="348" spans="2:62" outlineLevel="3">
      <c r="B348" s="17">
        <v>24028351</v>
      </c>
      <c r="C348" s="17" t="s">
        <v>562</v>
      </c>
      <c r="D348" s="17" t="s">
        <v>92</v>
      </c>
      <c r="E348" s="22">
        <v>4008</v>
      </c>
      <c r="F348" s="22" t="s">
        <v>101</v>
      </c>
      <c r="G348" s="22">
        <v>40202</v>
      </c>
      <c r="H348" s="22" t="s">
        <v>102</v>
      </c>
      <c r="I348" s="17" t="s">
        <v>563</v>
      </c>
      <c r="J348" s="19" t="s">
        <v>1848</v>
      </c>
      <c r="K348" s="19" t="s">
        <v>1849</v>
      </c>
      <c r="L348" s="19" t="s">
        <v>1345</v>
      </c>
      <c r="M348" s="19" t="s">
        <v>1345</v>
      </c>
      <c r="N348" s="19" t="s">
        <v>1346</v>
      </c>
      <c r="O348" s="19" t="str">
        <f>IF(N348="","",VLOOKUP(N348,Sheet1!$B$3:$C$7,2,0))</f>
        <v>慢性期</v>
      </c>
      <c r="P348" s="19" t="s">
        <v>1346</v>
      </c>
      <c r="Q348" s="19" t="str">
        <f>IF(P348="","",VLOOKUP(P348,Sheet1!$B$3:$C$7,2,0))</f>
        <v>慢性期</v>
      </c>
      <c r="R348" s="19" t="s">
        <v>1346</v>
      </c>
      <c r="S348" s="25" t="str">
        <f t="shared" si="66"/>
        <v>○</v>
      </c>
      <c r="T348" s="26" t="str">
        <f t="shared" si="67"/>
        <v/>
      </c>
      <c r="U348" s="26" t="str">
        <f t="shared" si="68"/>
        <v/>
      </c>
      <c r="V348" s="26" t="str">
        <f t="shared" si="69"/>
        <v>○</v>
      </c>
      <c r="W348" s="26" t="str">
        <f t="shared" si="70"/>
        <v>○</v>
      </c>
      <c r="X348" s="26" t="str">
        <f t="shared" si="71"/>
        <v/>
      </c>
      <c r="Y348" s="27" t="str">
        <f t="shared" si="72"/>
        <v/>
      </c>
      <c r="Z348" s="29" t="s">
        <v>1345</v>
      </c>
      <c r="AA348" s="29" t="s">
        <v>1346</v>
      </c>
      <c r="AB348" s="29" t="s">
        <v>1340</v>
      </c>
      <c r="AC348" s="29" t="s">
        <v>96</v>
      </c>
      <c r="AD348" s="29" t="s">
        <v>96</v>
      </c>
      <c r="AE348" s="23" t="str">
        <f t="shared" si="73"/>
        <v>慢性期</v>
      </c>
      <c r="AF348" s="34">
        <v>19</v>
      </c>
      <c r="AG348" s="34">
        <v>19</v>
      </c>
      <c r="AH348" s="34">
        <v>0</v>
      </c>
      <c r="AI348" s="34">
        <v>0</v>
      </c>
      <c r="AJ348" s="34">
        <v>0</v>
      </c>
      <c r="AK348" s="34">
        <v>0</v>
      </c>
      <c r="AL348" s="34">
        <v>0</v>
      </c>
      <c r="AM348" s="34">
        <v>0</v>
      </c>
      <c r="AN348" s="34">
        <v>0</v>
      </c>
      <c r="AO348" s="34">
        <v>0</v>
      </c>
      <c r="AP348" s="34">
        <v>0</v>
      </c>
      <c r="AQ348" s="34">
        <v>0</v>
      </c>
      <c r="AR348" s="34">
        <v>0</v>
      </c>
      <c r="AS348" s="35">
        <v>19</v>
      </c>
      <c r="AT348" s="34">
        <v>0</v>
      </c>
      <c r="AU348" s="34">
        <v>0</v>
      </c>
      <c r="AV348" s="34">
        <v>0</v>
      </c>
      <c r="AW348" s="35">
        <v>23</v>
      </c>
      <c r="AX348" s="35">
        <v>7</v>
      </c>
      <c r="AY348" s="36">
        <v>0</v>
      </c>
      <c r="AZ348" s="37" t="s">
        <v>1345</v>
      </c>
      <c r="BA348" s="30" t="str">
        <f t="shared" si="74"/>
        <v>○</v>
      </c>
      <c r="BB348" s="35">
        <v>8</v>
      </c>
      <c r="BC348" s="35">
        <v>25</v>
      </c>
      <c r="BD348" s="35">
        <v>2</v>
      </c>
      <c r="BE348" s="35">
        <v>2</v>
      </c>
      <c r="BF348" s="35">
        <v>0</v>
      </c>
      <c r="BG348" s="35">
        <v>2</v>
      </c>
      <c r="BH348" s="35">
        <v>0</v>
      </c>
      <c r="BI348" s="35">
        <v>2</v>
      </c>
      <c r="BJ348" s="35">
        <v>0</v>
      </c>
    </row>
    <row r="349" spans="2:62" outlineLevel="3">
      <c r="B349" s="17">
        <v>24028366</v>
      </c>
      <c r="C349" s="17" t="s">
        <v>575</v>
      </c>
      <c r="D349" s="17" t="s">
        <v>92</v>
      </c>
      <c r="E349" s="22">
        <v>4008</v>
      </c>
      <c r="F349" s="22" t="s">
        <v>101</v>
      </c>
      <c r="G349" s="22">
        <v>40202</v>
      </c>
      <c r="H349" s="22" t="s">
        <v>102</v>
      </c>
      <c r="I349" s="17" t="s">
        <v>576</v>
      </c>
      <c r="J349" s="18" t="s">
        <v>1850</v>
      </c>
      <c r="K349" s="18" t="s">
        <v>1851</v>
      </c>
      <c r="L349" s="18" t="s">
        <v>1345</v>
      </c>
      <c r="M349" s="18" t="s">
        <v>1345</v>
      </c>
      <c r="N349" s="18" t="s">
        <v>1339</v>
      </c>
      <c r="O349" s="19" t="str">
        <f>IF(N349="","",VLOOKUP(N349,Sheet1!$B$3:$C$7,2,0))</f>
        <v>急性期</v>
      </c>
      <c r="P349" s="18" t="s">
        <v>1339</v>
      </c>
      <c r="Q349" s="19" t="str">
        <f>IF(P349="","",VLOOKUP(P349,Sheet1!$B$3:$C$7,2,0))</f>
        <v>急性期</v>
      </c>
      <c r="R349" s="18" t="s">
        <v>96</v>
      </c>
      <c r="S349" s="25" t="str">
        <f t="shared" si="66"/>
        <v>○</v>
      </c>
      <c r="T349" s="26" t="str">
        <f t="shared" si="67"/>
        <v/>
      </c>
      <c r="U349" s="26" t="str">
        <f t="shared" si="68"/>
        <v>○</v>
      </c>
      <c r="V349" s="26" t="str">
        <f t="shared" si="69"/>
        <v/>
      </c>
      <c r="W349" s="26" t="str">
        <f t="shared" si="70"/>
        <v>○</v>
      </c>
      <c r="X349" s="26" t="str">
        <f t="shared" si="71"/>
        <v/>
      </c>
      <c r="Y349" s="27" t="str">
        <f t="shared" si="72"/>
        <v/>
      </c>
      <c r="Z349" s="28" t="s">
        <v>1345</v>
      </c>
      <c r="AA349" s="28" t="s">
        <v>1342</v>
      </c>
      <c r="AB349" s="28" t="s">
        <v>1340</v>
      </c>
      <c r="AC349" s="28" t="s">
        <v>96</v>
      </c>
      <c r="AD349" s="28" t="s">
        <v>96</v>
      </c>
      <c r="AE349" s="23" t="str">
        <f t="shared" si="73"/>
        <v>急性期</v>
      </c>
      <c r="AF349" s="34">
        <v>19</v>
      </c>
      <c r="AG349" s="34">
        <v>19</v>
      </c>
      <c r="AH349" s="34">
        <v>0</v>
      </c>
      <c r="AI349" s="34">
        <v>0</v>
      </c>
      <c r="AJ349" s="34">
        <v>0</v>
      </c>
      <c r="AK349" s="34">
        <v>0</v>
      </c>
      <c r="AL349" s="34">
        <v>0</v>
      </c>
      <c r="AM349" s="34">
        <v>0</v>
      </c>
      <c r="AN349" s="34">
        <v>0</v>
      </c>
      <c r="AO349" s="34">
        <v>0</v>
      </c>
      <c r="AP349" s="34">
        <v>0</v>
      </c>
      <c r="AQ349" s="34">
        <v>0</v>
      </c>
      <c r="AR349" s="34">
        <v>0</v>
      </c>
      <c r="AS349" s="35">
        <v>19</v>
      </c>
      <c r="AT349" s="34">
        <v>0</v>
      </c>
      <c r="AU349" s="34">
        <v>0</v>
      </c>
      <c r="AV349" s="34">
        <v>0</v>
      </c>
      <c r="AW349" s="35">
        <v>55</v>
      </c>
      <c r="AX349" s="35">
        <v>14</v>
      </c>
      <c r="AY349" s="36">
        <v>0</v>
      </c>
      <c r="AZ349" s="38" t="s">
        <v>1339</v>
      </c>
      <c r="BA349" s="30" t="str">
        <f t="shared" si="74"/>
        <v/>
      </c>
      <c r="BB349" s="35">
        <v>1</v>
      </c>
      <c r="BC349" s="35">
        <v>16</v>
      </c>
      <c r="BD349" s="35">
        <v>2</v>
      </c>
      <c r="BE349" s="35">
        <v>2</v>
      </c>
      <c r="BF349" s="35">
        <v>0</v>
      </c>
      <c r="BG349" s="35">
        <v>17</v>
      </c>
      <c r="BH349" s="35">
        <v>10</v>
      </c>
      <c r="BI349" s="35">
        <v>7</v>
      </c>
      <c r="BJ349" s="35">
        <v>0</v>
      </c>
    </row>
    <row r="350" spans="2:62" outlineLevel="3">
      <c r="B350" s="17">
        <v>24028368</v>
      </c>
      <c r="C350" s="17" t="s">
        <v>577</v>
      </c>
      <c r="D350" s="17" t="s">
        <v>92</v>
      </c>
      <c r="E350" s="22">
        <v>4008</v>
      </c>
      <c r="F350" s="22" t="s">
        <v>101</v>
      </c>
      <c r="G350" s="22">
        <v>40202</v>
      </c>
      <c r="H350" s="22" t="s">
        <v>102</v>
      </c>
      <c r="I350" s="17" t="s">
        <v>578</v>
      </c>
      <c r="J350" s="18" t="s">
        <v>1852</v>
      </c>
      <c r="K350" s="18" t="s">
        <v>1853</v>
      </c>
      <c r="L350" s="18" t="s">
        <v>1345</v>
      </c>
      <c r="M350" s="18" t="s">
        <v>1345</v>
      </c>
      <c r="N350" s="18" t="s">
        <v>1339</v>
      </c>
      <c r="O350" s="19" t="str">
        <f>IF(N350="","",VLOOKUP(N350,Sheet1!$B$3:$C$7,2,0))</f>
        <v>急性期</v>
      </c>
      <c r="P350" s="18" t="s">
        <v>1339</v>
      </c>
      <c r="Q350" s="19" t="str">
        <f>IF(P350="","",VLOOKUP(P350,Sheet1!$B$3:$C$7,2,0))</f>
        <v>急性期</v>
      </c>
      <c r="R350" s="18" t="s">
        <v>96</v>
      </c>
      <c r="S350" s="25" t="str">
        <f t="shared" si="66"/>
        <v>○</v>
      </c>
      <c r="T350" s="26" t="str">
        <f t="shared" si="67"/>
        <v>○</v>
      </c>
      <c r="U350" s="26" t="str">
        <f t="shared" si="68"/>
        <v>○</v>
      </c>
      <c r="V350" s="26" t="str">
        <f t="shared" si="69"/>
        <v/>
      </c>
      <c r="W350" s="26" t="str">
        <f t="shared" si="70"/>
        <v/>
      </c>
      <c r="X350" s="26" t="str">
        <f t="shared" si="71"/>
        <v/>
      </c>
      <c r="Y350" s="27" t="str">
        <f t="shared" si="72"/>
        <v/>
      </c>
      <c r="Z350" s="28" t="s">
        <v>1345</v>
      </c>
      <c r="AA350" s="28" t="s">
        <v>1339</v>
      </c>
      <c r="AB350" s="28" t="s">
        <v>1342</v>
      </c>
      <c r="AC350" s="28" t="s">
        <v>96</v>
      </c>
      <c r="AD350" s="28" t="s">
        <v>96</v>
      </c>
      <c r="AE350" s="23" t="str">
        <f t="shared" si="73"/>
        <v>急性期</v>
      </c>
      <c r="AF350" s="34">
        <v>18</v>
      </c>
      <c r="AG350" s="34">
        <v>18</v>
      </c>
      <c r="AH350" s="34">
        <v>0</v>
      </c>
      <c r="AI350" s="34">
        <v>0</v>
      </c>
      <c r="AJ350" s="34">
        <v>0</v>
      </c>
      <c r="AK350" s="34">
        <v>0</v>
      </c>
      <c r="AL350" s="34">
        <v>0</v>
      </c>
      <c r="AM350" s="34">
        <v>0</v>
      </c>
      <c r="AN350" s="34">
        <v>0</v>
      </c>
      <c r="AO350" s="34">
        <v>0</v>
      </c>
      <c r="AP350" s="34">
        <v>0</v>
      </c>
      <c r="AQ350" s="34">
        <v>0</v>
      </c>
      <c r="AR350" s="34">
        <v>0</v>
      </c>
      <c r="AS350" s="35">
        <v>18</v>
      </c>
      <c r="AT350" s="34">
        <v>0</v>
      </c>
      <c r="AU350" s="34">
        <v>0</v>
      </c>
      <c r="AV350" s="34">
        <v>0</v>
      </c>
      <c r="AW350" s="35">
        <v>94</v>
      </c>
      <c r="AX350" s="35">
        <v>15</v>
      </c>
      <c r="AY350" s="36">
        <v>10.6</v>
      </c>
      <c r="AZ350" s="38" t="s">
        <v>1339</v>
      </c>
      <c r="BA350" s="30" t="str">
        <f t="shared" si="74"/>
        <v/>
      </c>
      <c r="BB350" s="35">
        <v>0</v>
      </c>
      <c r="BC350" s="35">
        <v>1</v>
      </c>
      <c r="BD350" s="35">
        <v>0</v>
      </c>
      <c r="BE350" s="35">
        <v>0</v>
      </c>
      <c r="BF350" s="35">
        <v>0</v>
      </c>
      <c r="BG350" s="35">
        <v>0</v>
      </c>
      <c r="BH350" s="35">
        <v>0</v>
      </c>
      <c r="BI350" s="35">
        <v>0</v>
      </c>
      <c r="BJ350" s="35"/>
    </row>
    <row r="351" spans="2:62" outlineLevel="3">
      <c r="B351" s="17">
        <v>24028395</v>
      </c>
      <c r="C351" s="17" t="s">
        <v>605</v>
      </c>
      <c r="D351" s="17" t="s">
        <v>92</v>
      </c>
      <c r="E351" s="22">
        <v>4008</v>
      </c>
      <c r="F351" s="22" t="s">
        <v>101</v>
      </c>
      <c r="G351" s="22">
        <v>40202</v>
      </c>
      <c r="H351" s="22" t="s">
        <v>102</v>
      </c>
      <c r="I351" s="17" t="s">
        <v>606</v>
      </c>
      <c r="J351" s="18" t="s">
        <v>1854</v>
      </c>
      <c r="K351" s="18" t="s">
        <v>1855</v>
      </c>
      <c r="L351" s="18" t="s">
        <v>1345</v>
      </c>
      <c r="M351" s="18" t="s">
        <v>1345</v>
      </c>
      <c r="N351" s="18" t="s">
        <v>1339</v>
      </c>
      <c r="O351" s="19" t="str">
        <f>IF(N351="","",VLOOKUP(N351,Sheet1!$B$3:$C$7,2,0))</f>
        <v>急性期</v>
      </c>
      <c r="P351" s="18" t="s">
        <v>1339</v>
      </c>
      <c r="Q351" s="19" t="str">
        <f>IF(P351="","",VLOOKUP(P351,Sheet1!$B$3:$C$7,2,0))</f>
        <v>急性期</v>
      </c>
      <c r="R351" s="18" t="s">
        <v>96</v>
      </c>
      <c r="S351" s="25" t="str">
        <f t="shared" si="66"/>
        <v>○</v>
      </c>
      <c r="T351" s="26" t="str">
        <f t="shared" si="67"/>
        <v>○</v>
      </c>
      <c r="U351" s="26" t="str">
        <f t="shared" si="68"/>
        <v>○</v>
      </c>
      <c r="V351" s="26" t="str">
        <f t="shared" si="69"/>
        <v/>
      </c>
      <c r="W351" s="26" t="str">
        <f t="shared" si="70"/>
        <v/>
      </c>
      <c r="X351" s="26" t="str">
        <f t="shared" si="71"/>
        <v/>
      </c>
      <c r="Y351" s="27" t="str">
        <f t="shared" si="72"/>
        <v/>
      </c>
      <c r="Z351" s="28" t="s">
        <v>1345</v>
      </c>
      <c r="AA351" s="28" t="s">
        <v>1339</v>
      </c>
      <c r="AB351" s="28" t="s">
        <v>1342</v>
      </c>
      <c r="AC351" s="28" t="s">
        <v>96</v>
      </c>
      <c r="AD351" s="28" t="s">
        <v>96</v>
      </c>
      <c r="AE351" s="23" t="str">
        <f t="shared" si="73"/>
        <v>急性期</v>
      </c>
      <c r="AF351" s="34">
        <v>18</v>
      </c>
      <c r="AG351" s="34">
        <v>17</v>
      </c>
      <c r="AH351" s="34">
        <v>1</v>
      </c>
      <c r="AI351" s="34">
        <v>7</v>
      </c>
      <c r="AJ351" s="34">
        <v>0</v>
      </c>
      <c r="AK351" s="34">
        <v>0</v>
      </c>
      <c r="AL351" s="34">
        <v>0</v>
      </c>
      <c r="AM351" s="34">
        <v>0</v>
      </c>
      <c r="AN351" s="34">
        <v>0</v>
      </c>
      <c r="AO351" s="34">
        <v>0</v>
      </c>
      <c r="AP351" s="34">
        <v>0</v>
      </c>
      <c r="AQ351" s="34">
        <v>0</v>
      </c>
      <c r="AR351" s="34">
        <v>0</v>
      </c>
      <c r="AS351" s="35">
        <v>18</v>
      </c>
      <c r="AT351" s="35">
        <v>0</v>
      </c>
      <c r="AU351" s="35">
        <v>0</v>
      </c>
      <c r="AV351" s="34">
        <v>0</v>
      </c>
      <c r="AW351" s="35">
        <v>52</v>
      </c>
      <c r="AX351" s="35">
        <v>52</v>
      </c>
      <c r="AY351" s="36">
        <v>0</v>
      </c>
      <c r="AZ351" s="38" t="s">
        <v>1339</v>
      </c>
      <c r="BA351" s="30" t="str">
        <f t="shared" si="74"/>
        <v/>
      </c>
      <c r="BB351" s="35">
        <v>0</v>
      </c>
      <c r="BC351" s="35">
        <v>0</v>
      </c>
      <c r="BD351" s="35">
        <v>0</v>
      </c>
      <c r="BE351" s="35">
        <v>0</v>
      </c>
      <c r="BF351" s="35">
        <v>0</v>
      </c>
      <c r="BG351" s="35">
        <v>0</v>
      </c>
      <c r="BH351" s="35">
        <v>0</v>
      </c>
      <c r="BI351" s="35">
        <v>0</v>
      </c>
      <c r="BJ351" s="35">
        <v>0</v>
      </c>
    </row>
    <row r="352" spans="2:62" outlineLevel="3">
      <c r="B352" s="17">
        <v>24028431</v>
      </c>
      <c r="C352" s="17" t="s">
        <v>646</v>
      </c>
      <c r="D352" s="17" t="s">
        <v>92</v>
      </c>
      <c r="E352" s="22">
        <v>4008</v>
      </c>
      <c r="F352" s="22" t="s">
        <v>101</v>
      </c>
      <c r="G352" s="22">
        <v>40202</v>
      </c>
      <c r="H352" s="22" t="s">
        <v>102</v>
      </c>
      <c r="I352" s="17" t="s">
        <v>647</v>
      </c>
      <c r="J352" s="18" t="s">
        <v>1856</v>
      </c>
      <c r="K352" s="18" t="s">
        <v>1857</v>
      </c>
      <c r="L352" s="18" t="s">
        <v>1345</v>
      </c>
      <c r="M352" s="18" t="s">
        <v>1345</v>
      </c>
      <c r="N352" s="18" t="s">
        <v>1342</v>
      </c>
      <c r="O352" s="19" t="str">
        <f>IF(N352="","",VLOOKUP(N352,Sheet1!$B$3:$C$7,2,0))</f>
        <v>回復期</v>
      </c>
      <c r="P352" s="18" t="s">
        <v>1342</v>
      </c>
      <c r="Q352" s="19" t="str">
        <f>IF(P352="","",VLOOKUP(P352,Sheet1!$B$3:$C$7,2,0))</f>
        <v>回復期</v>
      </c>
      <c r="R352" s="18" t="s">
        <v>1342</v>
      </c>
      <c r="S352" s="25" t="str">
        <f t="shared" si="66"/>
        <v>○</v>
      </c>
      <c r="T352" s="26" t="str">
        <f t="shared" si="67"/>
        <v>○</v>
      </c>
      <c r="U352" s="26" t="str">
        <f t="shared" si="68"/>
        <v/>
      </c>
      <c r="V352" s="26" t="str">
        <f t="shared" si="69"/>
        <v>○</v>
      </c>
      <c r="W352" s="26" t="str">
        <f t="shared" si="70"/>
        <v>○</v>
      </c>
      <c r="X352" s="26" t="str">
        <f t="shared" si="71"/>
        <v/>
      </c>
      <c r="Y352" s="27" t="str">
        <f t="shared" si="72"/>
        <v/>
      </c>
      <c r="Z352" s="28" t="s">
        <v>1345</v>
      </c>
      <c r="AA352" s="28" t="s">
        <v>1339</v>
      </c>
      <c r="AB352" s="28" t="s">
        <v>1346</v>
      </c>
      <c r="AC352" s="28" t="s">
        <v>1340</v>
      </c>
      <c r="AD352" s="28" t="s">
        <v>96</v>
      </c>
      <c r="AE352" s="23" t="str">
        <f t="shared" si="73"/>
        <v>回復期</v>
      </c>
      <c r="AF352" s="34">
        <v>5</v>
      </c>
      <c r="AG352" s="34">
        <v>5</v>
      </c>
      <c r="AH352" s="34">
        <v>0</v>
      </c>
      <c r="AI352" s="34">
        <v>0</v>
      </c>
      <c r="AJ352" s="34">
        <v>14</v>
      </c>
      <c r="AK352" s="34">
        <v>14</v>
      </c>
      <c r="AL352" s="34">
        <v>0</v>
      </c>
      <c r="AM352" s="34">
        <v>14</v>
      </c>
      <c r="AN352" s="34">
        <v>14</v>
      </c>
      <c r="AO352" s="34">
        <v>0</v>
      </c>
      <c r="AP352" s="34">
        <v>0</v>
      </c>
      <c r="AQ352" s="34">
        <v>0</v>
      </c>
      <c r="AR352" s="34">
        <v>0</v>
      </c>
      <c r="AS352" s="35">
        <v>5</v>
      </c>
      <c r="AT352" s="35">
        <v>14</v>
      </c>
      <c r="AU352" s="35">
        <v>0</v>
      </c>
      <c r="AV352" s="34">
        <v>0</v>
      </c>
      <c r="AW352" s="35">
        <v>62</v>
      </c>
      <c r="AX352" s="35">
        <v>0</v>
      </c>
      <c r="AY352" s="36">
        <v>0</v>
      </c>
      <c r="AZ352" s="38" t="s">
        <v>1345</v>
      </c>
      <c r="BA352" s="30" t="str">
        <f t="shared" si="74"/>
        <v>○</v>
      </c>
      <c r="BB352" s="35">
        <v>0</v>
      </c>
      <c r="BC352" s="35">
        <v>6</v>
      </c>
      <c r="BD352" s="35">
        <v>0</v>
      </c>
      <c r="BE352" s="35">
        <v>0</v>
      </c>
      <c r="BF352" s="35">
        <v>0</v>
      </c>
      <c r="BG352" s="35">
        <v>11</v>
      </c>
      <c r="BH352" s="35">
        <v>11</v>
      </c>
      <c r="BI352" s="35">
        <v>0</v>
      </c>
      <c r="BJ352" s="35">
        <v>0</v>
      </c>
    </row>
    <row r="353" spans="2:62" outlineLevel="3">
      <c r="B353" s="17">
        <v>24028441</v>
      </c>
      <c r="C353" s="17" t="s">
        <v>664</v>
      </c>
      <c r="D353" s="17" t="s">
        <v>92</v>
      </c>
      <c r="E353" s="22">
        <v>4008</v>
      </c>
      <c r="F353" s="22" t="s">
        <v>101</v>
      </c>
      <c r="G353" s="22">
        <v>40202</v>
      </c>
      <c r="H353" s="22" t="s">
        <v>102</v>
      </c>
      <c r="I353" s="17" t="s">
        <v>665</v>
      </c>
      <c r="J353" s="18" t="s">
        <v>1858</v>
      </c>
      <c r="K353" s="18" t="s">
        <v>1859</v>
      </c>
      <c r="L353" s="18" t="s">
        <v>1345</v>
      </c>
      <c r="M353" s="18" t="s">
        <v>1345</v>
      </c>
      <c r="N353" s="18" t="s">
        <v>1339</v>
      </c>
      <c r="O353" s="19" t="str">
        <f>IF(N353="","",VLOOKUP(N353,Sheet1!$B$3:$C$7,2,0))</f>
        <v>急性期</v>
      </c>
      <c r="P353" s="18" t="s">
        <v>1339</v>
      </c>
      <c r="Q353" s="19" t="str">
        <f>IF(P353="","",VLOOKUP(P353,Sheet1!$B$3:$C$7,2,0))</f>
        <v>急性期</v>
      </c>
      <c r="R353" s="18" t="s">
        <v>96</v>
      </c>
      <c r="S353" s="25" t="str">
        <f t="shared" si="66"/>
        <v/>
      </c>
      <c r="T353" s="26" t="str">
        <f t="shared" si="67"/>
        <v/>
      </c>
      <c r="U353" s="26" t="str">
        <f t="shared" si="68"/>
        <v>○</v>
      </c>
      <c r="V353" s="26" t="str">
        <f t="shared" si="69"/>
        <v/>
      </c>
      <c r="W353" s="26" t="str">
        <f t="shared" si="70"/>
        <v/>
      </c>
      <c r="X353" s="26" t="str">
        <f t="shared" si="71"/>
        <v/>
      </c>
      <c r="Y353" s="27" t="str">
        <f t="shared" si="72"/>
        <v/>
      </c>
      <c r="Z353" s="28" t="s">
        <v>1342</v>
      </c>
      <c r="AA353" s="28" t="s">
        <v>96</v>
      </c>
      <c r="AB353" s="28" t="s">
        <v>96</v>
      </c>
      <c r="AC353" s="28" t="s">
        <v>96</v>
      </c>
      <c r="AD353" s="28" t="s">
        <v>96</v>
      </c>
      <c r="AE353" s="23" t="str">
        <f t="shared" si="73"/>
        <v>急性期</v>
      </c>
      <c r="AF353" s="34">
        <v>19</v>
      </c>
      <c r="AG353" s="34">
        <v>19</v>
      </c>
      <c r="AH353" s="34">
        <v>0</v>
      </c>
      <c r="AI353" s="34">
        <v>0</v>
      </c>
      <c r="AJ353" s="34">
        <v>0</v>
      </c>
      <c r="AK353" s="34">
        <v>0</v>
      </c>
      <c r="AL353" s="34">
        <v>0</v>
      </c>
      <c r="AM353" s="34">
        <v>0</v>
      </c>
      <c r="AN353" s="34">
        <v>0</v>
      </c>
      <c r="AO353" s="34">
        <v>0</v>
      </c>
      <c r="AP353" s="34">
        <v>0</v>
      </c>
      <c r="AQ353" s="34">
        <v>0</v>
      </c>
      <c r="AR353" s="34">
        <v>0</v>
      </c>
      <c r="AS353" s="35">
        <v>19</v>
      </c>
      <c r="AT353" s="34">
        <v>0</v>
      </c>
      <c r="AU353" s="34">
        <v>0</v>
      </c>
      <c r="AV353" s="34">
        <v>0</v>
      </c>
      <c r="AW353" s="35">
        <v>47</v>
      </c>
      <c r="AX353" s="35">
        <v>0</v>
      </c>
      <c r="AY353" s="36">
        <v>1</v>
      </c>
      <c r="AZ353" s="38" t="s">
        <v>1339</v>
      </c>
      <c r="BA353" s="30" t="str">
        <f t="shared" si="74"/>
        <v/>
      </c>
      <c r="BB353" s="35">
        <v>0</v>
      </c>
      <c r="BC353" s="35">
        <v>0</v>
      </c>
      <c r="BD353" s="35">
        <v>0</v>
      </c>
      <c r="BE353" s="35">
        <v>0</v>
      </c>
      <c r="BF353" s="35">
        <v>0</v>
      </c>
      <c r="BG353" s="35">
        <v>0</v>
      </c>
      <c r="BH353" s="35">
        <v>0</v>
      </c>
      <c r="BI353" s="35">
        <v>0</v>
      </c>
      <c r="BJ353" s="35">
        <v>0</v>
      </c>
    </row>
    <row r="354" spans="2:62" outlineLevel="3">
      <c r="B354" s="17">
        <v>24028491</v>
      </c>
      <c r="C354" s="17" t="s">
        <v>731</v>
      </c>
      <c r="D354" s="17" t="s">
        <v>92</v>
      </c>
      <c r="E354" s="22">
        <v>4008</v>
      </c>
      <c r="F354" s="22" t="s">
        <v>101</v>
      </c>
      <c r="G354" s="22">
        <v>40202</v>
      </c>
      <c r="H354" s="22" t="s">
        <v>102</v>
      </c>
      <c r="I354" s="17" t="s">
        <v>732</v>
      </c>
      <c r="J354" s="18" t="s">
        <v>1860</v>
      </c>
      <c r="K354" s="18" t="s">
        <v>1861</v>
      </c>
      <c r="L354" s="18" t="s">
        <v>1345</v>
      </c>
      <c r="M354" s="18" t="s">
        <v>1345</v>
      </c>
      <c r="N354" s="18" t="s">
        <v>1339</v>
      </c>
      <c r="O354" s="19" t="str">
        <f>IF(N354="","",VLOOKUP(N354,Sheet1!$B$3:$C$7,2,0))</f>
        <v>急性期</v>
      </c>
      <c r="P354" s="18" t="s">
        <v>1339</v>
      </c>
      <c r="Q354" s="19" t="str">
        <f>IF(P354="","",VLOOKUP(P354,Sheet1!$B$3:$C$7,2,0))</f>
        <v>急性期</v>
      </c>
      <c r="R354" s="18" t="s">
        <v>1339</v>
      </c>
      <c r="S354" s="25" t="str">
        <f t="shared" si="66"/>
        <v/>
      </c>
      <c r="T354" s="26" t="str">
        <f t="shared" si="67"/>
        <v/>
      </c>
      <c r="U354" s="26" t="str">
        <f t="shared" si="68"/>
        <v/>
      </c>
      <c r="V354" s="26" t="str">
        <f t="shared" si="69"/>
        <v/>
      </c>
      <c r="W354" s="26" t="str">
        <f t="shared" si="70"/>
        <v/>
      </c>
      <c r="X354" s="26" t="str">
        <f t="shared" si="71"/>
        <v>○</v>
      </c>
      <c r="Y354" s="27" t="str">
        <f t="shared" si="72"/>
        <v/>
      </c>
      <c r="Z354" s="28" t="s">
        <v>1400</v>
      </c>
      <c r="AA354" s="28" t="s">
        <v>96</v>
      </c>
      <c r="AB354" s="28" t="s">
        <v>96</v>
      </c>
      <c r="AC354" s="28" t="s">
        <v>96</v>
      </c>
      <c r="AD354" s="28" t="s">
        <v>96</v>
      </c>
      <c r="AE354" s="23" t="str">
        <f t="shared" si="73"/>
        <v>急性期</v>
      </c>
      <c r="AF354" s="34">
        <v>11</v>
      </c>
      <c r="AG354" s="34">
        <v>11</v>
      </c>
      <c r="AH354" s="34">
        <v>0</v>
      </c>
      <c r="AI354" s="34">
        <v>0</v>
      </c>
      <c r="AJ354" s="34">
        <v>0</v>
      </c>
      <c r="AK354" s="34">
        <v>0</v>
      </c>
      <c r="AL354" s="34">
        <v>0</v>
      </c>
      <c r="AM354" s="34">
        <v>0</v>
      </c>
      <c r="AN354" s="34">
        <v>0</v>
      </c>
      <c r="AO354" s="34">
        <v>0</v>
      </c>
      <c r="AP354" s="34">
        <v>0</v>
      </c>
      <c r="AQ354" s="34">
        <v>0</v>
      </c>
      <c r="AR354" s="34">
        <v>0</v>
      </c>
      <c r="AS354" s="35">
        <v>11</v>
      </c>
      <c r="AT354" s="35">
        <v>0</v>
      </c>
      <c r="AU354" s="35">
        <v>0</v>
      </c>
      <c r="AV354" s="34">
        <v>0</v>
      </c>
      <c r="AW354" s="35">
        <v>346</v>
      </c>
      <c r="AX354" s="35">
        <v>0</v>
      </c>
      <c r="AY354" s="36">
        <v>0</v>
      </c>
      <c r="AZ354" s="38" t="s">
        <v>1339</v>
      </c>
      <c r="BA354" s="30" t="str">
        <f t="shared" si="74"/>
        <v/>
      </c>
      <c r="BB354" s="35">
        <v>0</v>
      </c>
      <c r="BC354" s="35">
        <v>0</v>
      </c>
      <c r="BD354" s="35">
        <v>0</v>
      </c>
      <c r="BE354" s="35">
        <v>0</v>
      </c>
      <c r="BF354" s="35">
        <v>0</v>
      </c>
      <c r="BG354" s="35">
        <v>0</v>
      </c>
      <c r="BH354" s="35">
        <v>0</v>
      </c>
      <c r="BI354" s="35">
        <v>0</v>
      </c>
      <c r="BJ354" s="35">
        <v>0</v>
      </c>
    </row>
    <row r="355" spans="2:62" outlineLevel="3">
      <c r="B355" s="17">
        <v>24028515</v>
      </c>
      <c r="C355" s="17" t="s">
        <v>761</v>
      </c>
      <c r="D355" s="17" t="s">
        <v>92</v>
      </c>
      <c r="E355" s="22">
        <v>4008</v>
      </c>
      <c r="F355" s="22" t="s">
        <v>101</v>
      </c>
      <c r="G355" s="22">
        <v>40202</v>
      </c>
      <c r="H355" s="22" t="s">
        <v>102</v>
      </c>
      <c r="I355" s="17" t="s">
        <v>762</v>
      </c>
      <c r="J355" s="18" t="s">
        <v>1862</v>
      </c>
      <c r="K355" s="18" t="s">
        <v>1863</v>
      </c>
      <c r="L355" s="18" t="s">
        <v>1345</v>
      </c>
      <c r="M355" s="18" t="s">
        <v>1339</v>
      </c>
      <c r="N355" s="18" t="s">
        <v>1339</v>
      </c>
      <c r="O355" s="19" t="str">
        <f>IF(N355="","",VLOOKUP(N355,Sheet1!$B$3:$C$7,2,0))</f>
        <v>急性期</v>
      </c>
      <c r="P355" s="18" t="s">
        <v>1339</v>
      </c>
      <c r="Q355" s="19" t="str">
        <f>IF(P355="","",VLOOKUP(P355,Sheet1!$B$3:$C$7,2,0))</f>
        <v>急性期</v>
      </c>
      <c r="R355" s="18" t="s">
        <v>1339</v>
      </c>
      <c r="S355" s="25" t="str">
        <f t="shared" si="66"/>
        <v>○</v>
      </c>
      <c r="T355" s="26" t="str">
        <f t="shared" si="67"/>
        <v>○</v>
      </c>
      <c r="U355" s="26" t="str">
        <f t="shared" si="68"/>
        <v/>
      </c>
      <c r="V355" s="26" t="str">
        <f t="shared" si="69"/>
        <v/>
      </c>
      <c r="W355" s="26" t="str">
        <f t="shared" si="70"/>
        <v/>
      </c>
      <c r="X355" s="26" t="str">
        <f t="shared" si="71"/>
        <v/>
      </c>
      <c r="Y355" s="27" t="str">
        <f t="shared" si="72"/>
        <v/>
      </c>
      <c r="Z355" s="28" t="s">
        <v>1345</v>
      </c>
      <c r="AA355" s="28" t="s">
        <v>1339</v>
      </c>
      <c r="AB355" s="28" t="s">
        <v>96</v>
      </c>
      <c r="AC355" s="28" t="s">
        <v>96</v>
      </c>
      <c r="AD355" s="28" t="s">
        <v>96</v>
      </c>
      <c r="AE355" s="23" t="str">
        <f t="shared" si="73"/>
        <v>急性期</v>
      </c>
      <c r="AF355" s="34">
        <v>19</v>
      </c>
      <c r="AG355" s="34">
        <v>0</v>
      </c>
      <c r="AH355" s="34">
        <v>19</v>
      </c>
      <c r="AI355" s="34">
        <v>0</v>
      </c>
      <c r="AJ355" s="34">
        <v>0</v>
      </c>
      <c r="AK355" s="34">
        <v>0</v>
      </c>
      <c r="AL355" s="34">
        <v>0</v>
      </c>
      <c r="AM355" s="34">
        <v>0</v>
      </c>
      <c r="AN355" s="34">
        <v>0</v>
      </c>
      <c r="AO355" s="34">
        <v>0</v>
      </c>
      <c r="AP355" s="34">
        <v>0</v>
      </c>
      <c r="AQ355" s="34">
        <v>0</v>
      </c>
      <c r="AR355" s="34">
        <v>0</v>
      </c>
      <c r="AS355" s="35">
        <v>19</v>
      </c>
      <c r="AT355" s="34">
        <v>0</v>
      </c>
      <c r="AU355" s="34">
        <v>0</v>
      </c>
      <c r="AV355" s="34">
        <v>0</v>
      </c>
      <c r="AW355" s="35">
        <v>0</v>
      </c>
      <c r="AX355" s="35">
        <v>0</v>
      </c>
      <c r="AY355" s="36">
        <v>0</v>
      </c>
      <c r="AZ355" s="38" t="s">
        <v>1339</v>
      </c>
      <c r="BA355" s="30" t="str">
        <f t="shared" si="74"/>
        <v/>
      </c>
      <c r="BB355" s="35"/>
      <c r="BC355" s="35"/>
      <c r="BD355" s="35">
        <v>0</v>
      </c>
      <c r="BE355" s="35"/>
      <c r="BF355" s="35"/>
      <c r="BG355" s="35">
        <v>0</v>
      </c>
      <c r="BH355" s="35"/>
      <c r="BI355" s="35"/>
      <c r="BJ355" s="35"/>
    </row>
    <row r="356" spans="2:62" outlineLevel="3">
      <c r="B356" s="17">
        <v>24028529</v>
      </c>
      <c r="C356" s="17" t="s">
        <v>781</v>
      </c>
      <c r="D356" s="17" t="s">
        <v>92</v>
      </c>
      <c r="E356" s="22">
        <v>4008</v>
      </c>
      <c r="F356" s="22" t="s">
        <v>101</v>
      </c>
      <c r="G356" s="22">
        <v>40202</v>
      </c>
      <c r="H356" s="22" t="s">
        <v>102</v>
      </c>
      <c r="I356" s="17" t="s">
        <v>782</v>
      </c>
      <c r="J356" s="18" t="s">
        <v>1864</v>
      </c>
      <c r="K356" s="18" t="s">
        <v>1865</v>
      </c>
      <c r="L356" s="18" t="s">
        <v>1339</v>
      </c>
      <c r="M356" s="18" t="s">
        <v>1339</v>
      </c>
      <c r="N356" s="18" t="s">
        <v>1342</v>
      </c>
      <c r="O356" s="19" t="str">
        <f>IF(N356="","",VLOOKUP(N356,Sheet1!$B$3:$C$7,2,0))</f>
        <v>回復期</v>
      </c>
      <c r="P356" s="18" t="s">
        <v>1342</v>
      </c>
      <c r="Q356" s="19" t="str">
        <f>IF(P356="","",VLOOKUP(P356,Sheet1!$B$3:$C$7,2,0))</f>
        <v>回復期</v>
      </c>
      <c r="R356" s="18" t="s">
        <v>1342</v>
      </c>
      <c r="S356" s="25" t="str">
        <f t="shared" si="66"/>
        <v/>
      </c>
      <c r="T356" s="26" t="str">
        <f t="shared" si="67"/>
        <v>○</v>
      </c>
      <c r="U356" s="26" t="str">
        <f t="shared" si="68"/>
        <v/>
      </c>
      <c r="V356" s="26" t="str">
        <f t="shared" si="69"/>
        <v/>
      </c>
      <c r="W356" s="26" t="str">
        <f t="shared" si="70"/>
        <v/>
      </c>
      <c r="X356" s="26" t="str">
        <f t="shared" si="71"/>
        <v/>
      </c>
      <c r="Y356" s="27" t="str">
        <f t="shared" si="72"/>
        <v/>
      </c>
      <c r="Z356" s="28" t="s">
        <v>1339</v>
      </c>
      <c r="AA356" s="28" t="s">
        <v>96</v>
      </c>
      <c r="AB356" s="28" t="s">
        <v>96</v>
      </c>
      <c r="AC356" s="28" t="s">
        <v>96</v>
      </c>
      <c r="AD356" s="28" t="s">
        <v>96</v>
      </c>
      <c r="AE356" s="23" t="str">
        <f t="shared" si="73"/>
        <v>回復期</v>
      </c>
      <c r="AF356" s="34">
        <v>6</v>
      </c>
      <c r="AG356" s="34">
        <v>0</v>
      </c>
      <c r="AH356" s="34">
        <v>6</v>
      </c>
      <c r="AI356" s="34">
        <v>6</v>
      </c>
      <c r="AJ356" s="34">
        <v>0</v>
      </c>
      <c r="AK356" s="34">
        <v>0</v>
      </c>
      <c r="AL356" s="34">
        <v>0</v>
      </c>
      <c r="AM356" s="34">
        <v>0</v>
      </c>
      <c r="AN356" s="34">
        <v>0</v>
      </c>
      <c r="AO356" s="34">
        <v>0</v>
      </c>
      <c r="AP356" s="34">
        <v>0</v>
      </c>
      <c r="AQ356" s="34">
        <v>0</v>
      </c>
      <c r="AR356" s="34">
        <v>0</v>
      </c>
      <c r="AS356" s="35">
        <v>0</v>
      </c>
      <c r="AT356" s="35">
        <v>0</v>
      </c>
      <c r="AU356" s="35">
        <v>0</v>
      </c>
      <c r="AV356" s="34">
        <v>6</v>
      </c>
      <c r="AW356" s="35">
        <v>0</v>
      </c>
      <c r="AX356" s="35">
        <v>0</v>
      </c>
      <c r="AY356" s="36">
        <v>0</v>
      </c>
      <c r="AZ356" s="38" t="s">
        <v>1339</v>
      </c>
      <c r="BA356" s="30" t="str">
        <f t="shared" si="74"/>
        <v/>
      </c>
      <c r="BB356" s="35"/>
      <c r="BC356" s="35"/>
      <c r="BD356" s="35">
        <v>0</v>
      </c>
      <c r="BE356" s="35"/>
      <c r="BF356" s="35"/>
      <c r="BG356" s="35">
        <v>0</v>
      </c>
      <c r="BH356" s="35"/>
      <c r="BI356" s="35"/>
      <c r="BJ356" s="35"/>
    </row>
    <row r="357" spans="2:62" outlineLevel="3">
      <c r="B357" s="17">
        <v>24028587</v>
      </c>
      <c r="C357" s="17" t="s">
        <v>830</v>
      </c>
      <c r="D357" s="17" t="s">
        <v>92</v>
      </c>
      <c r="E357" s="22">
        <v>4008</v>
      </c>
      <c r="F357" s="22" t="s">
        <v>101</v>
      </c>
      <c r="G357" s="22">
        <v>40202</v>
      </c>
      <c r="H357" s="22" t="s">
        <v>102</v>
      </c>
      <c r="I357" s="17" t="s">
        <v>831</v>
      </c>
      <c r="J357" s="19" t="s">
        <v>1866</v>
      </c>
      <c r="K357" s="19" t="s">
        <v>1867</v>
      </c>
      <c r="L357" s="19" t="s">
        <v>1345</v>
      </c>
      <c r="M357" s="19" t="s">
        <v>1345</v>
      </c>
      <c r="N357" s="19" t="s">
        <v>1339</v>
      </c>
      <c r="O357" s="19" t="str">
        <f>IF(N357="","",VLOOKUP(N357,Sheet1!$B$3:$C$7,2,0))</f>
        <v>急性期</v>
      </c>
      <c r="P357" s="19" t="s">
        <v>1339</v>
      </c>
      <c r="Q357" s="19" t="str">
        <f>IF(P357="","",VLOOKUP(P357,Sheet1!$B$3:$C$7,2,0))</f>
        <v>急性期</v>
      </c>
      <c r="R357" s="19" t="s">
        <v>96</v>
      </c>
      <c r="S357" s="25" t="str">
        <f t="shared" si="66"/>
        <v/>
      </c>
      <c r="T357" s="26" t="str">
        <f t="shared" si="67"/>
        <v>○</v>
      </c>
      <c r="U357" s="26" t="str">
        <f t="shared" si="68"/>
        <v>○</v>
      </c>
      <c r="V357" s="26" t="str">
        <f t="shared" si="69"/>
        <v/>
      </c>
      <c r="W357" s="26" t="str">
        <f t="shared" si="70"/>
        <v/>
      </c>
      <c r="X357" s="26" t="str">
        <f t="shared" si="71"/>
        <v/>
      </c>
      <c r="Y357" s="27" t="str">
        <f t="shared" si="72"/>
        <v/>
      </c>
      <c r="Z357" s="29" t="s">
        <v>1339</v>
      </c>
      <c r="AA357" s="29" t="s">
        <v>1342</v>
      </c>
      <c r="AB357" s="29" t="s">
        <v>96</v>
      </c>
      <c r="AC357" s="29" t="s">
        <v>96</v>
      </c>
      <c r="AD357" s="29" t="s">
        <v>96</v>
      </c>
      <c r="AE357" s="23" t="str">
        <f t="shared" si="73"/>
        <v>急性期</v>
      </c>
      <c r="AF357" s="34">
        <v>18</v>
      </c>
      <c r="AG357" s="34">
        <v>18</v>
      </c>
      <c r="AH357" s="34">
        <v>0</v>
      </c>
      <c r="AI357" s="34">
        <v>9</v>
      </c>
      <c r="AJ357" s="34">
        <v>0</v>
      </c>
      <c r="AK357" s="34">
        <v>0</v>
      </c>
      <c r="AL357" s="34">
        <v>0</v>
      </c>
      <c r="AM357" s="34">
        <v>0</v>
      </c>
      <c r="AN357" s="34">
        <v>0</v>
      </c>
      <c r="AO357" s="34">
        <v>0</v>
      </c>
      <c r="AP357" s="34">
        <v>0</v>
      </c>
      <c r="AQ357" s="34">
        <v>0</v>
      </c>
      <c r="AR357" s="34">
        <v>0</v>
      </c>
      <c r="AS357" s="35">
        <v>18</v>
      </c>
      <c r="AT357" s="35">
        <v>0</v>
      </c>
      <c r="AU357" s="35">
        <v>0</v>
      </c>
      <c r="AV357" s="34">
        <v>0</v>
      </c>
      <c r="AW357" s="35">
        <v>610</v>
      </c>
      <c r="AX357" s="35">
        <v>0</v>
      </c>
      <c r="AY357" s="36">
        <v>0</v>
      </c>
      <c r="AZ357" s="37" t="s">
        <v>1339</v>
      </c>
      <c r="BA357" s="30" t="str">
        <f t="shared" si="74"/>
        <v/>
      </c>
      <c r="BB357" s="35">
        <v>0</v>
      </c>
      <c r="BC357" s="35">
        <v>0</v>
      </c>
      <c r="BD357" s="35">
        <v>0</v>
      </c>
      <c r="BE357" s="35">
        <v>0</v>
      </c>
      <c r="BF357" s="35">
        <v>0</v>
      </c>
      <c r="BG357" s="35">
        <v>0</v>
      </c>
      <c r="BH357" s="35">
        <v>0</v>
      </c>
      <c r="BI357" s="35">
        <v>0</v>
      </c>
      <c r="BJ357" s="35">
        <v>25</v>
      </c>
    </row>
    <row r="358" spans="2:62" outlineLevel="3">
      <c r="B358" s="17">
        <v>24028651</v>
      </c>
      <c r="C358" s="17" t="s">
        <v>911</v>
      </c>
      <c r="D358" s="17" t="s">
        <v>92</v>
      </c>
      <c r="E358" s="22">
        <v>4008</v>
      </c>
      <c r="F358" s="22" t="s">
        <v>101</v>
      </c>
      <c r="G358" s="22">
        <v>40202</v>
      </c>
      <c r="H358" s="22" t="s">
        <v>102</v>
      </c>
      <c r="I358" s="17" t="s">
        <v>912</v>
      </c>
      <c r="J358" s="18" t="s">
        <v>1868</v>
      </c>
      <c r="K358" s="18" t="s">
        <v>1869</v>
      </c>
      <c r="L358" s="18" t="s">
        <v>1345</v>
      </c>
      <c r="M358" s="18" t="s">
        <v>1345</v>
      </c>
      <c r="N358" s="18" t="s">
        <v>1342</v>
      </c>
      <c r="O358" s="19" t="str">
        <f>IF(N358="","",VLOOKUP(N358,Sheet1!$B$3:$C$7,2,0))</f>
        <v>回復期</v>
      </c>
      <c r="P358" s="18" t="s">
        <v>1342</v>
      </c>
      <c r="Q358" s="19" t="str">
        <f>IF(P358="","",VLOOKUP(P358,Sheet1!$B$3:$C$7,2,0))</f>
        <v>回復期</v>
      </c>
      <c r="R358" s="18" t="s">
        <v>96</v>
      </c>
      <c r="S358" s="25" t="str">
        <f t="shared" si="66"/>
        <v>○</v>
      </c>
      <c r="T358" s="26" t="str">
        <f t="shared" si="67"/>
        <v>○</v>
      </c>
      <c r="U358" s="26" t="str">
        <f t="shared" si="68"/>
        <v>○</v>
      </c>
      <c r="V358" s="26" t="str">
        <f t="shared" si="69"/>
        <v/>
      </c>
      <c r="W358" s="26" t="str">
        <f t="shared" si="70"/>
        <v/>
      </c>
      <c r="X358" s="26" t="str">
        <f t="shared" si="71"/>
        <v/>
      </c>
      <c r="Y358" s="27" t="str">
        <f t="shared" si="72"/>
        <v/>
      </c>
      <c r="Z358" s="28" t="s">
        <v>1345</v>
      </c>
      <c r="AA358" s="28" t="s">
        <v>1339</v>
      </c>
      <c r="AB358" s="28" t="s">
        <v>1342</v>
      </c>
      <c r="AC358" s="28" t="s">
        <v>96</v>
      </c>
      <c r="AD358" s="28" t="s">
        <v>96</v>
      </c>
      <c r="AE358" s="23" t="str">
        <f t="shared" si="73"/>
        <v>回復期</v>
      </c>
      <c r="AF358" s="34">
        <v>13</v>
      </c>
      <c r="AG358" s="34">
        <v>13</v>
      </c>
      <c r="AH358" s="34">
        <v>0</v>
      </c>
      <c r="AI358" s="34">
        <v>0</v>
      </c>
      <c r="AJ358" s="34">
        <v>6</v>
      </c>
      <c r="AK358" s="34">
        <v>4</v>
      </c>
      <c r="AL358" s="34">
        <v>2</v>
      </c>
      <c r="AM358" s="34">
        <v>6</v>
      </c>
      <c r="AN358" s="34">
        <v>4</v>
      </c>
      <c r="AO358" s="34">
        <v>2</v>
      </c>
      <c r="AP358" s="34">
        <v>0</v>
      </c>
      <c r="AQ358" s="34">
        <v>0</v>
      </c>
      <c r="AR358" s="34">
        <v>0</v>
      </c>
      <c r="AS358" s="35">
        <v>13</v>
      </c>
      <c r="AT358" s="35">
        <v>6</v>
      </c>
      <c r="AU358" s="35">
        <v>0</v>
      </c>
      <c r="AV358" s="34">
        <v>0</v>
      </c>
      <c r="AW358" s="35">
        <v>35</v>
      </c>
      <c r="AX358" s="35">
        <v>10</v>
      </c>
      <c r="AY358" s="36">
        <v>4</v>
      </c>
      <c r="AZ358" s="38" t="s">
        <v>1339</v>
      </c>
      <c r="BA358" s="30" t="str">
        <f t="shared" si="74"/>
        <v/>
      </c>
      <c r="BB358" s="35">
        <v>0</v>
      </c>
      <c r="BC358" s="35">
        <v>0</v>
      </c>
      <c r="BD358" s="35">
        <v>0</v>
      </c>
      <c r="BE358" s="35">
        <v>0</v>
      </c>
      <c r="BF358" s="35">
        <v>0</v>
      </c>
      <c r="BG358" s="35">
        <v>0</v>
      </c>
      <c r="BH358" s="35">
        <v>0</v>
      </c>
      <c r="BI358" s="35">
        <v>0</v>
      </c>
      <c r="BJ358" s="35">
        <v>0</v>
      </c>
    </row>
    <row r="359" spans="2:62" outlineLevel="3">
      <c r="B359" s="17">
        <v>24028705</v>
      </c>
      <c r="C359" s="17" t="s">
        <v>994</v>
      </c>
      <c r="D359" s="17" t="s">
        <v>92</v>
      </c>
      <c r="E359" s="22">
        <v>4008</v>
      </c>
      <c r="F359" s="22" t="s">
        <v>101</v>
      </c>
      <c r="G359" s="22">
        <v>40202</v>
      </c>
      <c r="H359" s="22" t="s">
        <v>102</v>
      </c>
      <c r="I359" s="17" t="s">
        <v>995</v>
      </c>
      <c r="J359" s="18" t="s">
        <v>1870</v>
      </c>
      <c r="K359" s="18" t="s">
        <v>1871</v>
      </c>
      <c r="L359" s="18" t="s">
        <v>1345</v>
      </c>
      <c r="M359" s="18" t="s">
        <v>1345</v>
      </c>
      <c r="N359" s="18" t="s">
        <v>1339</v>
      </c>
      <c r="O359" s="19" t="str">
        <f>IF(N359="","",VLOOKUP(N359,Sheet1!$B$3:$C$7,2,0))</f>
        <v>急性期</v>
      </c>
      <c r="P359" s="18" t="s">
        <v>1339</v>
      </c>
      <c r="Q359" s="19" t="str">
        <f>IF(P359="","",VLOOKUP(P359,Sheet1!$B$3:$C$7,2,0))</f>
        <v>急性期</v>
      </c>
      <c r="R359" s="18" t="s">
        <v>1339</v>
      </c>
      <c r="S359" s="25" t="str">
        <f t="shared" si="66"/>
        <v>○</v>
      </c>
      <c r="T359" s="26" t="str">
        <f t="shared" si="67"/>
        <v>○</v>
      </c>
      <c r="U359" s="26" t="str">
        <f t="shared" si="68"/>
        <v>○</v>
      </c>
      <c r="V359" s="26" t="str">
        <f t="shared" si="69"/>
        <v/>
      </c>
      <c r="W359" s="26" t="str">
        <f t="shared" si="70"/>
        <v/>
      </c>
      <c r="X359" s="26" t="str">
        <f t="shared" si="71"/>
        <v/>
      </c>
      <c r="Y359" s="27" t="str">
        <f t="shared" si="72"/>
        <v/>
      </c>
      <c r="Z359" s="28" t="s">
        <v>1345</v>
      </c>
      <c r="AA359" s="28" t="s">
        <v>1339</v>
      </c>
      <c r="AB359" s="28" t="s">
        <v>1342</v>
      </c>
      <c r="AC359" s="28" t="s">
        <v>96</v>
      </c>
      <c r="AD359" s="28" t="s">
        <v>96</v>
      </c>
      <c r="AE359" s="23" t="str">
        <f t="shared" si="73"/>
        <v>急性期</v>
      </c>
      <c r="AF359" s="34">
        <v>14</v>
      </c>
      <c r="AG359" s="34">
        <v>14</v>
      </c>
      <c r="AH359" s="34">
        <v>0</v>
      </c>
      <c r="AI359" s="34">
        <v>0</v>
      </c>
      <c r="AJ359" s="34">
        <v>0</v>
      </c>
      <c r="AK359" s="34">
        <v>0</v>
      </c>
      <c r="AL359" s="34">
        <v>0</v>
      </c>
      <c r="AM359" s="34">
        <v>0</v>
      </c>
      <c r="AN359" s="34">
        <v>0</v>
      </c>
      <c r="AO359" s="34">
        <v>0</v>
      </c>
      <c r="AP359" s="34">
        <v>0</v>
      </c>
      <c r="AQ359" s="34">
        <v>0</v>
      </c>
      <c r="AR359" s="34">
        <v>0</v>
      </c>
      <c r="AS359" s="35">
        <v>14</v>
      </c>
      <c r="AT359" s="35">
        <v>0</v>
      </c>
      <c r="AU359" s="35">
        <v>0</v>
      </c>
      <c r="AV359" s="34">
        <v>0</v>
      </c>
      <c r="AW359" s="35">
        <v>565</v>
      </c>
      <c r="AX359" s="35">
        <v>0</v>
      </c>
      <c r="AY359" s="36">
        <v>0</v>
      </c>
      <c r="AZ359" s="38" t="s">
        <v>1339</v>
      </c>
      <c r="BA359" s="30" t="str">
        <f t="shared" si="74"/>
        <v/>
      </c>
      <c r="BB359" s="35">
        <v>0</v>
      </c>
      <c r="BC359" s="35">
        <v>0</v>
      </c>
      <c r="BD359" s="35">
        <v>0</v>
      </c>
      <c r="BE359" s="35">
        <v>0</v>
      </c>
      <c r="BF359" s="35">
        <v>0</v>
      </c>
      <c r="BG359" s="35">
        <v>0</v>
      </c>
      <c r="BH359" s="35">
        <v>0</v>
      </c>
      <c r="BI359" s="35">
        <v>0</v>
      </c>
      <c r="BJ359" s="35">
        <v>36</v>
      </c>
    </row>
    <row r="360" spans="2:62" outlineLevel="3">
      <c r="B360" s="17">
        <v>24028706</v>
      </c>
      <c r="C360" s="17" t="s">
        <v>996</v>
      </c>
      <c r="D360" s="17" t="s">
        <v>92</v>
      </c>
      <c r="E360" s="22">
        <v>4008</v>
      </c>
      <c r="F360" s="22" t="s">
        <v>101</v>
      </c>
      <c r="G360" s="22">
        <v>40202</v>
      </c>
      <c r="H360" s="22" t="s">
        <v>102</v>
      </c>
      <c r="I360" s="17" t="s">
        <v>997</v>
      </c>
      <c r="J360" s="18" t="s">
        <v>1872</v>
      </c>
      <c r="K360" s="18" t="s">
        <v>1873</v>
      </c>
      <c r="L360" s="18" t="s">
        <v>1345</v>
      </c>
      <c r="M360" s="18" t="s">
        <v>1345</v>
      </c>
      <c r="N360" s="18" t="s">
        <v>1339</v>
      </c>
      <c r="O360" s="19" t="str">
        <f>IF(N360="","",VLOOKUP(N360,Sheet1!$B$3:$C$7,2,0))</f>
        <v>急性期</v>
      </c>
      <c r="P360" s="18" t="s">
        <v>1339</v>
      </c>
      <c r="Q360" s="19" t="str">
        <f>IF(P360="","",VLOOKUP(P360,Sheet1!$B$3:$C$7,2,0))</f>
        <v>急性期</v>
      </c>
      <c r="R360" s="18" t="s">
        <v>96</v>
      </c>
      <c r="S360" s="25" t="str">
        <f t="shared" si="66"/>
        <v/>
      </c>
      <c r="T360" s="26" t="str">
        <f t="shared" si="67"/>
        <v/>
      </c>
      <c r="U360" s="26" t="str">
        <f t="shared" si="68"/>
        <v>○</v>
      </c>
      <c r="V360" s="26" t="str">
        <f t="shared" si="69"/>
        <v>○</v>
      </c>
      <c r="W360" s="26" t="str">
        <f t="shared" si="70"/>
        <v/>
      </c>
      <c r="X360" s="26" t="str">
        <f t="shared" si="71"/>
        <v/>
      </c>
      <c r="Y360" s="27" t="str">
        <f t="shared" si="72"/>
        <v/>
      </c>
      <c r="Z360" s="28" t="s">
        <v>1342</v>
      </c>
      <c r="AA360" s="28" t="s">
        <v>1346</v>
      </c>
      <c r="AB360" s="28" t="s">
        <v>96</v>
      </c>
      <c r="AC360" s="28" t="s">
        <v>96</v>
      </c>
      <c r="AD360" s="28" t="s">
        <v>96</v>
      </c>
      <c r="AE360" s="23" t="str">
        <f t="shared" si="73"/>
        <v>急性期</v>
      </c>
      <c r="AF360" s="34">
        <v>16</v>
      </c>
      <c r="AG360" s="34">
        <v>16</v>
      </c>
      <c r="AH360" s="34">
        <v>0</v>
      </c>
      <c r="AI360" s="34">
        <v>0</v>
      </c>
      <c r="AJ360" s="34">
        <v>0</v>
      </c>
      <c r="AK360" s="34">
        <v>0</v>
      </c>
      <c r="AL360" s="34">
        <v>0</v>
      </c>
      <c r="AM360" s="34">
        <v>0</v>
      </c>
      <c r="AN360" s="34">
        <v>0</v>
      </c>
      <c r="AO360" s="34">
        <v>0</v>
      </c>
      <c r="AP360" s="34">
        <v>0</v>
      </c>
      <c r="AQ360" s="34">
        <v>0</v>
      </c>
      <c r="AR360" s="34">
        <v>0</v>
      </c>
      <c r="AS360" s="35">
        <v>16</v>
      </c>
      <c r="AT360" s="34">
        <v>0</v>
      </c>
      <c r="AU360" s="34">
        <v>0</v>
      </c>
      <c r="AV360" s="34">
        <v>0</v>
      </c>
      <c r="AW360" s="35">
        <v>53</v>
      </c>
      <c r="AX360" s="35">
        <v>32</v>
      </c>
      <c r="AY360" s="36"/>
      <c r="AZ360" s="38" t="s">
        <v>1345</v>
      </c>
      <c r="BA360" s="30" t="str">
        <f t="shared" si="74"/>
        <v>○</v>
      </c>
      <c r="BB360" s="35">
        <v>1</v>
      </c>
      <c r="BC360" s="35">
        <v>0</v>
      </c>
      <c r="BD360" s="35">
        <v>4</v>
      </c>
      <c r="BE360" s="35">
        <v>2</v>
      </c>
      <c r="BF360" s="35">
        <v>2</v>
      </c>
      <c r="BG360" s="35">
        <v>0</v>
      </c>
      <c r="BH360" s="35">
        <v>0</v>
      </c>
      <c r="BI360" s="35">
        <v>0</v>
      </c>
      <c r="BJ360" s="35">
        <v>0</v>
      </c>
    </row>
    <row r="361" spans="2:62" outlineLevel="3">
      <c r="B361" s="17">
        <v>24028716</v>
      </c>
      <c r="C361" s="17" t="s">
        <v>1006</v>
      </c>
      <c r="D361" s="17" t="s">
        <v>92</v>
      </c>
      <c r="E361" s="22">
        <v>4008</v>
      </c>
      <c r="F361" s="22" t="s">
        <v>101</v>
      </c>
      <c r="G361" s="22">
        <v>40202</v>
      </c>
      <c r="H361" s="22" t="s">
        <v>102</v>
      </c>
      <c r="I361" s="17" t="s">
        <v>1007</v>
      </c>
      <c r="J361" s="18" t="s">
        <v>1874</v>
      </c>
      <c r="K361" s="18" t="s">
        <v>1875</v>
      </c>
      <c r="L361" s="18" t="s">
        <v>1345</v>
      </c>
      <c r="M361" s="18" t="s">
        <v>1339</v>
      </c>
      <c r="N361" s="18" t="s">
        <v>1340</v>
      </c>
      <c r="O361" s="19" t="str">
        <f>IF(N361="","",VLOOKUP(N361,Sheet1!$B$3:$C$7,2,0))</f>
        <v>休棟等</v>
      </c>
      <c r="P361" s="18" t="s">
        <v>1340</v>
      </c>
      <c r="Q361" s="19" t="str">
        <f>IF(P361="","",VLOOKUP(P361,Sheet1!$B$3:$C$7,2,0))</f>
        <v>休棟等</v>
      </c>
      <c r="R361" s="18" t="s">
        <v>1340</v>
      </c>
      <c r="S361" s="25" t="str">
        <f t="shared" si="66"/>
        <v>○</v>
      </c>
      <c r="T361" s="26" t="str">
        <f t="shared" si="67"/>
        <v>○</v>
      </c>
      <c r="U361" s="26" t="str">
        <f t="shared" si="68"/>
        <v>○</v>
      </c>
      <c r="V361" s="26" t="str">
        <f t="shared" si="69"/>
        <v/>
      </c>
      <c r="W361" s="26" t="str">
        <f t="shared" si="70"/>
        <v/>
      </c>
      <c r="X361" s="26" t="str">
        <f t="shared" si="71"/>
        <v/>
      </c>
      <c r="Y361" s="27" t="str">
        <f t="shared" si="72"/>
        <v/>
      </c>
      <c r="Z361" s="28" t="s">
        <v>1345</v>
      </c>
      <c r="AA361" s="28" t="s">
        <v>1339</v>
      </c>
      <c r="AB361" s="28" t="s">
        <v>1342</v>
      </c>
      <c r="AC361" s="28" t="s">
        <v>96</v>
      </c>
      <c r="AD361" s="28" t="s">
        <v>96</v>
      </c>
      <c r="AE361" s="23" t="str">
        <f t="shared" si="73"/>
        <v>休棟中等</v>
      </c>
      <c r="AF361" s="34">
        <v>19</v>
      </c>
      <c r="AG361" s="34">
        <v>0</v>
      </c>
      <c r="AH361" s="34">
        <v>19</v>
      </c>
      <c r="AI361" s="34">
        <v>0</v>
      </c>
      <c r="AJ361" s="34">
        <v>0</v>
      </c>
      <c r="AK361" s="34">
        <v>0</v>
      </c>
      <c r="AL361" s="34">
        <v>0</v>
      </c>
      <c r="AM361" s="34">
        <v>0</v>
      </c>
      <c r="AN361" s="34">
        <v>0</v>
      </c>
      <c r="AO361" s="34">
        <v>0</v>
      </c>
      <c r="AP361" s="34">
        <v>0</v>
      </c>
      <c r="AQ361" s="34">
        <v>0</v>
      </c>
      <c r="AR361" s="34">
        <v>0</v>
      </c>
      <c r="AS361" s="35">
        <v>19</v>
      </c>
      <c r="AT361" s="35">
        <v>0</v>
      </c>
      <c r="AU361" s="35">
        <v>0</v>
      </c>
      <c r="AV361" s="34">
        <v>0</v>
      </c>
      <c r="AW361" s="35">
        <v>0</v>
      </c>
      <c r="AX361" s="35">
        <v>0</v>
      </c>
      <c r="AY361" s="36">
        <v>0</v>
      </c>
      <c r="AZ361" s="38" t="s">
        <v>1339</v>
      </c>
      <c r="BA361" s="30" t="str">
        <f t="shared" si="74"/>
        <v/>
      </c>
      <c r="BB361" s="35">
        <v>0</v>
      </c>
      <c r="BC361" s="35">
        <v>0</v>
      </c>
      <c r="BD361" s="35">
        <v>0</v>
      </c>
      <c r="BE361" s="35"/>
      <c r="BF361" s="35"/>
      <c r="BG361" s="35">
        <v>0</v>
      </c>
      <c r="BH361" s="35"/>
      <c r="BI361" s="35"/>
      <c r="BJ361" s="35">
        <v>0</v>
      </c>
    </row>
    <row r="362" spans="2:62" outlineLevel="3">
      <c r="B362" s="17">
        <v>24028720</v>
      </c>
      <c r="C362" s="17" t="s">
        <v>1015</v>
      </c>
      <c r="D362" s="17" t="s">
        <v>92</v>
      </c>
      <c r="E362" s="22">
        <v>4008</v>
      </c>
      <c r="F362" s="22" t="s">
        <v>101</v>
      </c>
      <c r="G362" s="22">
        <v>40202</v>
      </c>
      <c r="H362" s="22" t="s">
        <v>102</v>
      </c>
      <c r="I362" s="17" t="s">
        <v>1016</v>
      </c>
      <c r="J362" s="19" t="s">
        <v>1876</v>
      </c>
      <c r="K362" s="19" t="s">
        <v>1877</v>
      </c>
      <c r="L362" s="19" t="s">
        <v>1345</v>
      </c>
      <c r="M362" s="19" t="s">
        <v>1345</v>
      </c>
      <c r="N362" s="19" t="s">
        <v>1346</v>
      </c>
      <c r="O362" s="19" t="str">
        <f>IF(N362="","",VLOOKUP(N362,Sheet1!$B$3:$C$7,2,0))</f>
        <v>慢性期</v>
      </c>
      <c r="P362" s="19" t="s">
        <v>1346</v>
      </c>
      <c r="Q362" s="19" t="str">
        <f>IF(P362="","",VLOOKUP(P362,Sheet1!$B$3:$C$7,2,0))</f>
        <v>慢性期</v>
      </c>
      <c r="R362" s="19" t="s">
        <v>1346</v>
      </c>
      <c r="S362" s="25" t="str">
        <f t="shared" si="66"/>
        <v>○</v>
      </c>
      <c r="T362" s="26" t="str">
        <f t="shared" si="67"/>
        <v>○</v>
      </c>
      <c r="U362" s="26" t="str">
        <f t="shared" si="68"/>
        <v>○</v>
      </c>
      <c r="V362" s="26" t="str">
        <f t="shared" si="69"/>
        <v>○</v>
      </c>
      <c r="W362" s="26" t="str">
        <f t="shared" si="70"/>
        <v>○</v>
      </c>
      <c r="X362" s="26" t="str">
        <f t="shared" si="71"/>
        <v/>
      </c>
      <c r="Y362" s="27" t="str">
        <f t="shared" si="72"/>
        <v/>
      </c>
      <c r="Z362" s="29" t="s">
        <v>1345</v>
      </c>
      <c r="AA362" s="29" t="s">
        <v>1339</v>
      </c>
      <c r="AB362" s="29" t="s">
        <v>1342</v>
      </c>
      <c r="AC362" s="29" t="s">
        <v>1346</v>
      </c>
      <c r="AD362" s="29" t="s">
        <v>1340</v>
      </c>
      <c r="AE362" s="23" t="str">
        <f t="shared" si="73"/>
        <v>慢性期</v>
      </c>
      <c r="AF362" s="34">
        <v>10</v>
      </c>
      <c r="AG362" s="34">
        <v>10</v>
      </c>
      <c r="AH362" s="34">
        <v>0</v>
      </c>
      <c r="AI362" s="34">
        <v>0</v>
      </c>
      <c r="AJ362" s="34">
        <v>9</v>
      </c>
      <c r="AK362" s="34">
        <v>9</v>
      </c>
      <c r="AL362" s="34">
        <v>0</v>
      </c>
      <c r="AM362" s="34">
        <v>3</v>
      </c>
      <c r="AN362" s="34">
        <v>3</v>
      </c>
      <c r="AO362" s="34">
        <v>0</v>
      </c>
      <c r="AP362" s="34">
        <v>6</v>
      </c>
      <c r="AQ362" s="34">
        <v>6</v>
      </c>
      <c r="AR362" s="34">
        <v>0</v>
      </c>
      <c r="AS362" s="35"/>
      <c r="AT362" s="35"/>
      <c r="AU362" s="35"/>
      <c r="AV362" s="34">
        <v>19</v>
      </c>
      <c r="AW362" s="35">
        <v>57</v>
      </c>
      <c r="AX362" s="35"/>
      <c r="AY362" s="36"/>
      <c r="AZ362" s="37" t="s">
        <v>1345</v>
      </c>
      <c r="BA362" s="30" t="str">
        <f t="shared" si="74"/>
        <v>○</v>
      </c>
      <c r="BB362" s="35"/>
      <c r="BC362" s="35"/>
      <c r="BD362" s="35">
        <v>0</v>
      </c>
      <c r="BE362" s="35"/>
      <c r="BF362" s="35"/>
      <c r="BG362" s="35">
        <v>0</v>
      </c>
      <c r="BH362" s="35"/>
      <c r="BI362" s="35"/>
      <c r="BJ362" s="35"/>
    </row>
    <row r="363" spans="2:62" outlineLevel="3">
      <c r="B363" s="17">
        <v>24028756</v>
      </c>
      <c r="C363" s="17" t="s">
        <v>1049</v>
      </c>
      <c r="D363" s="17" t="s">
        <v>92</v>
      </c>
      <c r="E363" s="22">
        <v>4008</v>
      </c>
      <c r="F363" s="22" t="s">
        <v>101</v>
      </c>
      <c r="G363" s="22">
        <v>40202</v>
      </c>
      <c r="H363" s="22" t="s">
        <v>102</v>
      </c>
      <c r="I363" s="17" t="s">
        <v>1050</v>
      </c>
      <c r="J363" s="18" t="s">
        <v>1878</v>
      </c>
      <c r="K363" s="18" t="s">
        <v>1879</v>
      </c>
      <c r="L363" s="18" t="s">
        <v>1345</v>
      </c>
      <c r="M363" s="18" t="s">
        <v>1339</v>
      </c>
      <c r="N363" s="18" t="s">
        <v>1340</v>
      </c>
      <c r="O363" s="19" t="str">
        <f>IF(N363="","",VLOOKUP(N363,Sheet1!$B$3:$C$7,2,0))</f>
        <v>休棟等</v>
      </c>
      <c r="P363" s="18" t="s">
        <v>1340</v>
      </c>
      <c r="Q363" s="19" t="str">
        <f>IF(P363="","",VLOOKUP(P363,Sheet1!$B$3:$C$7,2,0))</f>
        <v>休棟等</v>
      </c>
      <c r="R363" s="18" t="s">
        <v>96</v>
      </c>
      <c r="S363" s="25" t="str">
        <f t="shared" si="66"/>
        <v/>
      </c>
      <c r="T363" s="26" t="str">
        <f t="shared" si="67"/>
        <v/>
      </c>
      <c r="U363" s="26" t="str">
        <f t="shared" si="68"/>
        <v/>
      </c>
      <c r="V363" s="26" t="str">
        <f t="shared" si="69"/>
        <v/>
      </c>
      <c r="W363" s="26" t="str">
        <f t="shared" si="70"/>
        <v/>
      </c>
      <c r="X363" s="26" t="str">
        <f t="shared" si="71"/>
        <v/>
      </c>
      <c r="Y363" s="27" t="str">
        <f t="shared" si="72"/>
        <v>○</v>
      </c>
      <c r="Z363" s="28" t="s">
        <v>1341</v>
      </c>
      <c r="AA363" s="28" t="s">
        <v>96</v>
      </c>
      <c r="AB363" s="28" t="s">
        <v>96</v>
      </c>
      <c r="AC363" s="28" t="s">
        <v>96</v>
      </c>
      <c r="AD363" s="28" t="s">
        <v>96</v>
      </c>
      <c r="AE363" s="23" t="str">
        <f t="shared" si="73"/>
        <v>休棟中等</v>
      </c>
      <c r="AF363" s="34">
        <v>19</v>
      </c>
      <c r="AG363" s="34">
        <v>0</v>
      </c>
      <c r="AH363" s="34">
        <v>19</v>
      </c>
      <c r="AI363" s="34">
        <v>0</v>
      </c>
      <c r="AJ363" s="34">
        <v>0</v>
      </c>
      <c r="AK363" s="34">
        <v>0</v>
      </c>
      <c r="AL363" s="34">
        <v>0</v>
      </c>
      <c r="AM363" s="34">
        <v>0</v>
      </c>
      <c r="AN363" s="34">
        <v>0</v>
      </c>
      <c r="AO363" s="34">
        <v>0</v>
      </c>
      <c r="AP363" s="34">
        <v>0</v>
      </c>
      <c r="AQ363" s="34">
        <v>0</v>
      </c>
      <c r="AR363" s="34">
        <v>0</v>
      </c>
      <c r="AS363" s="35">
        <v>19</v>
      </c>
      <c r="AT363" s="35">
        <v>0</v>
      </c>
      <c r="AU363" s="35">
        <v>0</v>
      </c>
      <c r="AV363" s="34">
        <v>0</v>
      </c>
      <c r="AW363" s="35">
        <v>0</v>
      </c>
      <c r="AX363" s="35">
        <v>0</v>
      </c>
      <c r="AY363" s="36">
        <v>0</v>
      </c>
      <c r="AZ363" s="38" t="s">
        <v>1339</v>
      </c>
      <c r="BA363" s="30" t="str">
        <f t="shared" si="74"/>
        <v/>
      </c>
      <c r="BB363" s="35">
        <v>0</v>
      </c>
      <c r="BC363" s="35">
        <v>4</v>
      </c>
      <c r="BD363" s="35">
        <v>0</v>
      </c>
      <c r="BE363" s="35">
        <v>0</v>
      </c>
      <c r="BF363" s="35">
        <v>0</v>
      </c>
      <c r="BG363" s="35">
        <v>0</v>
      </c>
      <c r="BH363" s="35">
        <v>0</v>
      </c>
      <c r="BI363" s="35">
        <v>0</v>
      </c>
      <c r="BJ363" s="35">
        <v>0</v>
      </c>
    </row>
    <row r="364" spans="2:62" outlineLevel="3">
      <c r="B364" s="17">
        <v>24028774</v>
      </c>
      <c r="C364" s="17" t="s">
        <v>1079</v>
      </c>
      <c r="D364" s="17" t="s">
        <v>92</v>
      </c>
      <c r="E364" s="22">
        <v>4008</v>
      </c>
      <c r="F364" s="22" t="s">
        <v>101</v>
      </c>
      <c r="G364" s="22">
        <v>40202</v>
      </c>
      <c r="H364" s="22" t="s">
        <v>102</v>
      </c>
      <c r="I364" s="17" t="s">
        <v>1080</v>
      </c>
      <c r="J364" s="18" t="s">
        <v>1081</v>
      </c>
      <c r="K364" s="18" t="s">
        <v>1082</v>
      </c>
      <c r="L364" s="18" t="s">
        <v>165</v>
      </c>
      <c r="M364" s="18" t="s">
        <v>165</v>
      </c>
      <c r="N364" s="18" t="s">
        <v>166</v>
      </c>
      <c r="O364" s="19" t="str">
        <f>IF(N364="","",VLOOKUP(N364,Sheet1!$B$3:$C$7,2,0))</f>
        <v>急性期</v>
      </c>
      <c r="P364" s="18" t="s">
        <v>166</v>
      </c>
      <c r="Q364" s="19" t="str">
        <f>IF(P364="","",VLOOKUP(P364,Sheet1!$B$3:$C$7,2,0))</f>
        <v>急性期</v>
      </c>
      <c r="R364" s="18" t="s">
        <v>166</v>
      </c>
      <c r="S364" s="25" t="str">
        <f t="shared" si="66"/>
        <v/>
      </c>
      <c r="T364" s="26" t="str">
        <f t="shared" si="67"/>
        <v>○</v>
      </c>
      <c r="U364" s="26" t="str">
        <f t="shared" si="68"/>
        <v>○</v>
      </c>
      <c r="V364" s="26" t="str">
        <f t="shared" si="69"/>
        <v/>
      </c>
      <c r="W364" s="26" t="str">
        <f t="shared" si="70"/>
        <v/>
      </c>
      <c r="X364" s="26" t="str">
        <f t="shared" si="71"/>
        <v/>
      </c>
      <c r="Y364" s="27" t="str">
        <f t="shared" si="72"/>
        <v/>
      </c>
      <c r="Z364" s="28" t="s">
        <v>166</v>
      </c>
      <c r="AA364" s="28" t="s">
        <v>143</v>
      </c>
      <c r="AB364" s="28" t="s">
        <v>96</v>
      </c>
      <c r="AC364" s="28" t="s">
        <v>96</v>
      </c>
      <c r="AD364" s="28" t="s">
        <v>96</v>
      </c>
      <c r="AE364" s="23" t="str">
        <f t="shared" si="73"/>
        <v>急性期</v>
      </c>
      <c r="AF364" s="34">
        <v>4</v>
      </c>
      <c r="AG364" s="34">
        <v>4</v>
      </c>
      <c r="AH364" s="34">
        <v>0</v>
      </c>
      <c r="AI364" s="34">
        <v>0</v>
      </c>
      <c r="AJ364" s="34">
        <v>0</v>
      </c>
      <c r="AK364" s="34">
        <v>0</v>
      </c>
      <c r="AL364" s="34">
        <v>0</v>
      </c>
      <c r="AM364" s="34">
        <v>0</v>
      </c>
      <c r="AN364" s="34">
        <v>0</v>
      </c>
      <c r="AO364" s="34">
        <v>0</v>
      </c>
      <c r="AP364" s="34">
        <v>0</v>
      </c>
      <c r="AQ364" s="34">
        <v>0</v>
      </c>
      <c r="AR364" s="34">
        <v>0</v>
      </c>
      <c r="AS364" s="35">
        <v>4</v>
      </c>
      <c r="AT364" s="34">
        <v>0</v>
      </c>
      <c r="AU364" s="34">
        <v>0</v>
      </c>
      <c r="AV364" s="34">
        <v>0</v>
      </c>
      <c r="AW364" s="35">
        <v>212</v>
      </c>
      <c r="AX364" s="35">
        <v>2</v>
      </c>
      <c r="AY364" s="36">
        <v>0</v>
      </c>
      <c r="AZ364" s="38" t="s">
        <v>166</v>
      </c>
      <c r="BA364" s="30" t="str">
        <f t="shared" si="74"/>
        <v/>
      </c>
      <c r="BB364" s="35">
        <v>0</v>
      </c>
      <c r="BC364" s="35">
        <v>0</v>
      </c>
      <c r="BD364" s="35">
        <v>0</v>
      </c>
      <c r="BE364" s="35">
        <v>0</v>
      </c>
      <c r="BF364" s="35">
        <v>0</v>
      </c>
      <c r="BG364" s="35">
        <v>0</v>
      </c>
      <c r="BH364" s="35">
        <v>0</v>
      </c>
      <c r="BI364" s="35">
        <v>0</v>
      </c>
      <c r="BJ364" s="35">
        <v>0</v>
      </c>
    </row>
    <row r="365" spans="2:62" outlineLevel="3">
      <c r="B365" s="17">
        <v>24028786</v>
      </c>
      <c r="C365" s="17" t="s">
        <v>1091</v>
      </c>
      <c r="D365" s="17" t="s">
        <v>92</v>
      </c>
      <c r="E365" s="22">
        <v>4008</v>
      </c>
      <c r="F365" s="22" t="s">
        <v>101</v>
      </c>
      <c r="G365" s="22">
        <v>40202</v>
      </c>
      <c r="H365" s="22" t="s">
        <v>102</v>
      </c>
      <c r="I365" s="17" t="s">
        <v>1092</v>
      </c>
      <c r="J365" s="18" t="s">
        <v>1880</v>
      </c>
      <c r="K365" s="18" t="s">
        <v>1881</v>
      </c>
      <c r="L365" s="18" t="s">
        <v>1345</v>
      </c>
      <c r="M365" s="18" t="s">
        <v>1345</v>
      </c>
      <c r="N365" s="18" t="s">
        <v>1346</v>
      </c>
      <c r="O365" s="19" t="str">
        <f>IF(N365="","",VLOOKUP(N365,Sheet1!$B$3:$C$7,2,0))</f>
        <v>慢性期</v>
      </c>
      <c r="P365" s="18" t="s">
        <v>1346</v>
      </c>
      <c r="Q365" s="19" t="str">
        <f>IF(P365="","",VLOOKUP(P365,Sheet1!$B$3:$C$7,2,0))</f>
        <v>慢性期</v>
      </c>
      <c r="R365" s="18" t="s">
        <v>96</v>
      </c>
      <c r="S365" s="25" t="str">
        <f t="shared" si="66"/>
        <v>○</v>
      </c>
      <c r="T365" s="26" t="str">
        <f t="shared" si="67"/>
        <v/>
      </c>
      <c r="U365" s="26" t="str">
        <f t="shared" si="68"/>
        <v>○</v>
      </c>
      <c r="V365" s="26" t="str">
        <f t="shared" si="69"/>
        <v>○</v>
      </c>
      <c r="W365" s="26" t="str">
        <f t="shared" si="70"/>
        <v>○</v>
      </c>
      <c r="X365" s="26" t="str">
        <f t="shared" si="71"/>
        <v/>
      </c>
      <c r="Y365" s="27" t="str">
        <f t="shared" si="72"/>
        <v/>
      </c>
      <c r="Z365" s="28" t="s">
        <v>1345</v>
      </c>
      <c r="AA365" s="28" t="s">
        <v>1342</v>
      </c>
      <c r="AB365" s="28" t="s">
        <v>1346</v>
      </c>
      <c r="AC365" s="28" t="s">
        <v>1340</v>
      </c>
      <c r="AD365" s="28" t="s">
        <v>96</v>
      </c>
      <c r="AE365" s="23" t="str">
        <f t="shared" si="73"/>
        <v>慢性期</v>
      </c>
      <c r="AF365" s="34">
        <v>6</v>
      </c>
      <c r="AG365" s="34">
        <v>6</v>
      </c>
      <c r="AH365" s="34">
        <v>0</v>
      </c>
      <c r="AI365" s="34">
        <v>0</v>
      </c>
      <c r="AJ365" s="34">
        <v>11</v>
      </c>
      <c r="AK365" s="34">
        <v>11</v>
      </c>
      <c r="AL365" s="34">
        <v>0</v>
      </c>
      <c r="AM365" s="34">
        <v>11</v>
      </c>
      <c r="AN365" s="34">
        <v>11</v>
      </c>
      <c r="AO365" s="34">
        <v>0</v>
      </c>
      <c r="AP365" s="34">
        <v>0</v>
      </c>
      <c r="AQ365" s="34">
        <v>0</v>
      </c>
      <c r="AR365" s="34">
        <v>0</v>
      </c>
      <c r="AS365" s="35">
        <v>6</v>
      </c>
      <c r="AT365" s="35">
        <v>11</v>
      </c>
      <c r="AU365" s="35">
        <v>0</v>
      </c>
      <c r="AV365" s="34">
        <v>0</v>
      </c>
      <c r="AW365" s="35">
        <v>24</v>
      </c>
      <c r="AX365" s="35">
        <v>6</v>
      </c>
      <c r="AY365" s="36">
        <v>4.0999999999999996</v>
      </c>
      <c r="AZ365" s="38" t="s">
        <v>1345</v>
      </c>
      <c r="BA365" s="30" t="str">
        <f t="shared" si="74"/>
        <v>○</v>
      </c>
      <c r="BB365" s="35">
        <v>6</v>
      </c>
      <c r="BC365" s="35">
        <v>54</v>
      </c>
      <c r="BD365" s="35">
        <v>0</v>
      </c>
      <c r="BE365" s="35">
        <v>0</v>
      </c>
      <c r="BF365" s="35">
        <v>0</v>
      </c>
      <c r="BG365" s="35">
        <v>0</v>
      </c>
      <c r="BH365" s="35">
        <v>0</v>
      </c>
      <c r="BI365" s="35">
        <v>0</v>
      </c>
      <c r="BJ365" s="35"/>
    </row>
    <row r="366" spans="2:62" outlineLevel="3">
      <c r="B366" s="17">
        <v>24028796</v>
      </c>
      <c r="C366" s="17" t="s">
        <v>1098</v>
      </c>
      <c r="D366" s="17" t="s">
        <v>92</v>
      </c>
      <c r="E366" s="22">
        <v>4008</v>
      </c>
      <c r="F366" s="22" t="s">
        <v>101</v>
      </c>
      <c r="G366" s="22">
        <v>40202</v>
      </c>
      <c r="H366" s="22" t="s">
        <v>102</v>
      </c>
      <c r="I366" s="17" t="s">
        <v>1099</v>
      </c>
      <c r="J366" s="18" t="s">
        <v>1100</v>
      </c>
      <c r="K366" s="18" t="s">
        <v>1101</v>
      </c>
      <c r="L366" s="18" t="s">
        <v>166</v>
      </c>
      <c r="M366" s="18" t="s">
        <v>166</v>
      </c>
      <c r="N366" s="18" t="s">
        <v>167</v>
      </c>
      <c r="O366" s="19" t="str">
        <f>IF(N366="","",VLOOKUP(N366,Sheet1!$B$3:$C$7,2,0))</f>
        <v>休棟等</v>
      </c>
      <c r="P366" s="18" t="s">
        <v>167</v>
      </c>
      <c r="Q366" s="19" t="str">
        <f>IF(P366="","",VLOOKUP(P366,Sheet1!$B$3:$C$7,2,0))</f>
        <v>休棟等</v>
      </c>
      <c r="R366" s="18" t="s">
        <v>96</v>
      </c>
      <c r="S366" s="25" t="str">
        <f t="shared" si="66"/>
        <v/>
      </c>
      <c r="T366" s="26" t="str">
        <f t="shared" si="67"/>
        <v>○</v>
      </c>
      <c r="U366" s="26" t="str">
        <f t="shared" si="68"/>
        <v/>
      </c>
      <c r="V366" s="26" t="str">
        <f t="shared" si="69"/>
        <v/>
      </c>
      <c r="W366" s="26" t="str">
        <f t="shared" si="70"/>
        <v/>
      </c>
      <c r="X366" s="26" t="str">
        <f t="shared" si="71"/>
        <v/>
      </c>
      <c r="Y366" s="27" t="str">
        <f t="shared" si="72"/>
        <v/>
      </c>
      <c r="Z366" s="28" t="s">
        <v>166</v>
      </c>
      <c r="AA366" s="28" t="s">
        <v>96</v>
      </c>
      <c r="AB366" s="28" t="s">
        <v>96</v>
      </c>
      <c r="AC366" s="28" t="s">
        <v>96</v>
      </c>
      <c r="AD366" s="28" t="s">
        <v>96</v>
      </c>
      <c r="AE366" s="23" t="str">
        <f t="shared" si="73"/>
        <v>休棟中等</v>
      </c>
      <c r="AF366" s="34">
        <v>3</v>
      </c>
      <c r="AG366" s="34">
        <v>0</v>
      </c>
      <c r="AH366" s="34">
        <v>3</v>
      </c>
      <c r="AI366" s="34">
        <v>0</v>
      </c>
      <c r="AJ366" s="34">
        <v>0</v>
      </c>
      <c r="AK366" s="34">
        <v>0</v>
      </c>
      <c r="AL366" s="34">
        <v>0</v>
      </c>
      <c r="AM366" s="34">
        <v>0</v>
      </c>
      <c r="AN366" s="34">
        <v>0</v>
      </c>
      <c r="AO366" s="34">
        <v>0</v>
      </c>
      <c r="AP366" s="34">
        <v>0</v>
      </c>
      <c r="AQ366" s="34">
        <v>0</v>
      </c>
      <c r="AR366" s="34">
        <v>0</v>
      </c>
      <c r="AS366" s="35"/>
      <c r="AT366" s="35"/>
      <c r="AU366" s="35"/>
      <c r="AV366" s="34">
        <v>3</v>
      </c>
      <c r="AW366" s="35">
        <v>0</v>
      </c>
      <c r="AX366" s="35">
        <v>0</v>
      </c>
      <c r="AY366" s="36">
        <v>0</v>
      </c>
      <c r="AZ366" s="38" t="s">
        <v>96</v>
      </c>
      <c r="BA366" s="30" t="str">
        <f t="shared" si="74"/>
        <v/>
      </c>
      <c r="BB366" s="35"/>
      <c r="BC366" s="35"/>
      <c r="BD366" s="35">
        <v>0</v>
      </c>
      <c r="BE366" s="35"/>
      <c r="BF366" s="35"/>
      <c r="BG366" s="35">
        <v>0</v>
      </c>
      <c r="BH366" s="35"/>
      <c r="BI366" s="35"/>
      <c r="BJ366" s="35"/>
    </row>
    <row r="367" spans="2:62" outlineLevel="2">
      <c r="B367" s="17"/>
      <c r="C367" s="17"/>
      <c r="D367" s="17"/>
      <c r="E367" s="22"/>
      <c r="F367" s="22"/>
      <c r="G367" s="22"/>
      <c r="H367" s="64" t="s">
        <v>2270</v>
      </c>
      <c r="I367" s="17"/>
      <c r="J367" s="18"/>
      <c r="K367" s="18"/>
      <c r="L367" s="18"/>
      <c r="M367" s="18"/>
      <c r="N367" s="18"/>
      <c r="O367" s="19"/>
      <c r="P367" s="18"/>
      <c r="Q367" s="19"/>
      <c r="R367" s="18"/>
      <c r="S367" s="25"/>
      <c r="T367" s="26"/>
      <c r="U367" s="26"/>
      <c r="V367" s="26"/>
      <c r="W367" s="26"/>
      <c r="X367" s="26"/>
      <c r="Y367" s="27"/>
      <c r="Z367" s="28"/>
      <c r="AA367" s="28"/>
      <c r="AB367" s="28"/>
      <c r="AC367" s="28"/>
      <c r="AD367" s="28"/>
      <c r="AE367" s="23"/>
      <c r="AF367" s="34">
        <f t="shared" ref="AF367:AV367" si="84">SUBTOTAL(9,AF342:AF366)</f>
        <v>318</v>
      </c>
      <c r="AG367" s="34">
        <f t="shared" si="84"/>
        <v>232</v>
      </c>
      <c r="AH367" s="34">
        <f t="shared" si="84"/>
        <v>86</v>
      </c>
      <c r="AI367" s="34">
        <f t="shared" si="84"/>
        <v>22</v>
      </c>
      <c r="AJ367" s="34">
        <f t="shared" si="84"/>
        <v>60</v>
      </c>
      <c r="AK367" s="34">
        <f t="shared" si="84"/>
        <v>58</v>
      </c>
      <c r="AL367" s="34">
        <f t="shared" si="84"/>
        <v>2</v>
      </c>
      <c r="AM367" s="34">
        <f t="shared" si="84"/>
        <v>38</v>
      </c>
      <c r="AN367" s="34">
        <f t="shared" si="84"/>
        <v>36</v>
      </c>
      <c r="AO367" s="34">
        <f t="shared" si="84"/>
        <v>2</v>
      </c>
      <c r="AP367" s="34">
        <f t="shared" si="84"/>
        <v>22</v>
      </c>
      <c r="AQ367" s="34">
        <f t="shared" si="84"/>
        <v>22</v>
      </c>
      <c r="AR367" s="34">
        <f t="shared" si="84"/>
        <v>0</v>
      </c>
      <c r="AS367" s="35">
        <f t="shared" si="84"/>
        <v>299</v>
      </c>
      <c r="AT367" s="35">
        <f t="shared" si="84"/>
        <v>35</v>
      </c>
      <c r="AU367" s="35">
        <f t="shared" si="84"/>
        <v>16</v>
      </c>
      <c r="AV367" s="34">
        <f t="shared" si="84"/>
        <v>28</v>
      </c>
      <c r="AW367" s="35"/>
      <c r="AX367" s="35"/>
      <c r="AY367" s="36"/>
      <c r="AZ367" s="38"/>
      <c r="BA367" s="30"/>
      <c r="BB367" s="35"/>
      <c r="BC367" s="35"/>
      <c r="BD367" s="35"/>
      <c r="BE367" s="35"/>
      <c r="BF367" s="35"/>
      <c r="BG367" s="35"/>
      <c r="BH367" s="35"/>
      <c r="BI367" s="35"/>
      <c r="BJ367" s="35">
        <f>SUBTOTAL(9,BJ342:BJ366)</f>
        <v>107</v>
      </c>
    </row>
    <row r="368" spans="2:62" outlineLevel="3">
      <c r="B368" s="17">
        <v>24028181</v>
      </c>
      <c r="C368" s="17" t="s">
        <v>372</v>
      </c>
      <c r="D368" s="17" t="s">
        <v>92</v>
      </c>
      <c r="E368" s="22">
        <v>4008</v>
      </c>
      <c r="F368" s="22" t="s">
        <v>101</v>
      </c>
      <c r="G368" s="22">
        <v>40207</v>
      </c>
      <c r="H368" s="22" t="s">
        <v>373</v>
      </c>
      <c r="I368" s="17" t="s">
        <v>374</v>
      </c>
      <c r="J368" s="18" t="s">
        <v>1882</v>
      </c>
      <c r="K368" s="18" t="s">
        <v>1883</v>
      </c>
      <c r="L368" s="18" t="s">
        <v>1567</v>
      </c>
      <c r="M368" s="18" t="s">
        <v>1567</v>
      </c>
      <c r="N368" s="18" t="s">
        <v>1569</v>
      </c>
      <c r="O368" s="19" t="str">
        <f>IF(N368="","",VLOOKUP(N368,Sheet1!$B$3:$C$7,2,0))</f>
        <v>急性期</v>
      </c>
      <c r="P368" s="18" t="s">
        <v>1569</v>
      </c>
      <c r="Q368" s="19" t="str">
        <f>IF(P368="","",VLOOKUP(P368,Sheet1!$B$3:$C$7,2,0))</f>
        <v>急性期</v>
      </c>
      <c r="R368" s="18" t="s">
        <v>96</v>
      </c>
      <c r="S368" s="25" t="str">
        <f t="shared" ref="S368:S450" si="85">IF(OR(Z368="1",AA368="1",AB368="1",AC368="1",AD368="1"),"○","")</f>
        <v>○</v>
      </c>
      <c r="T368" s="26" t="str">
        <f t="shared" ref="T368:T450" si="86">IF(OR(Z368="2",AA368="2",AB368="2",AC368="2",AD368="2"),"○","")</f>
        <v>○</v>
      </c>
      <c r="U368" s="26" t="str">
        <f t="shared" ref="U368:U450" si="87">IF(OR(Z368="3",AA368="3",AB368="3",AC368="3",AD368="3"),"○","")</f>
        <v>○</v>
      </c>
      <c r="V368" s="26" t="str">
        <f t="shared" ref="V368:V450" si="88">IF(OR(Z368="4",AA368="4",AB368="4",AC368="4",AD368="4"),"○","")</f>
        <v>○</v>
      </c>
      <c r="W368" s="26" t="str">
        <f t="shared" ref="W368:W450" si="89">IF(OR(Z368="5",AA368="5",AB368="5",AC368="5",AD368="5"),"○","")</f>
        <v>○</v>
      </c>
      <c r="X368" s="26" t="str">
        <f t="shared" ref="X368:X450" si="90">IF(OR(Z368="6",AA368="6",AB368="6",AC368="6",AD368="6"),"○","")</f>
        <v/>
      </c>
      <c r="Y368" s="27" t="str">
        <f t="shared" ref="Y368:Y450" si="91">IF(OR(Z368="7",AA368="7",AB368="7",AC368="7",AD368="7"),"○","")</f>
        <v/>
      </c>
      <c r="Z368" s="28" t="s">
        <v>1567</v>
      </c>
      <c r="AA368" s="28" t="s">
        <v>1569</v>
      </c>
      <c r="AB368" s="28" t="s">
        <v>1576</v>
      </c>
      <c r="AC368" s="28" t="s">
        <v>1568</v>
      </c>
      <c r="AD368" s="28" t="s">
        <v>1570</v>
      </c>
      <c r="AE368" s="23" t="str">
        <f t="shared" ref="AE368:AE450" si="92">IF(N368="1","高度急性期",IF(N368="2","急性期",IF(N368="3","回復期",IF(N368="4","慢性期",IF(N368="5","休棟中等","無回答")))))</f>
        <v>急性期</v>
      </c>
      <c r="AF368" s="34">
        <v>19</v>
      </c>
      <c r="AG368" s="34">
        <v>19</v>
      </c>
      <c r="AH368" s="34">
        <v>0</v>
      </c>
      <c r="AI368" s="34">
        <v>3</v>
      </c>
      <c r="AJ368" s="34">
        <v>0</v>
      </c>
      <c r="AK368" s="34">
        <v>0</v>
      </c>
      <c r="AL368" s="34">
        <v>0</v>
      </c>
      <c r="AM368" s="34">
        <v>0</v>
      </c>
      <c r="AN368" s="34">
        <v>0</v>
      </c>
      <c r="AO368" s="34">
        <v>0</v>
      </c>
      <c r="AP368" s="34">
        <v>0</v>
      </c>
      <c r="AQ368" s="34">
        <v>0</v>
      </c>
      <c r="AR368" s="34">
        <v>0</v>
      </c>
      <c r="AS368" s="35">
        <v>19</v>
      </c>
      <c r="AT368" s="34">
        <v>0</v>
      </c>
      <c r="AU368" s="34">
        <v>0</v>
      </c>
      <c r="AV368" s="34">
        <v>0</v>
      </c>
      <c r="AW368" s="35">
        <v>227</v>
      </c>
      <c r="AX368" s="35">
        <v>13</v>
      </c>
      <c r="AY368" s="36">
        <v>0</v>
      </c>
      <c r="AZ368" s="38" t="s">
        <v>1567</v>
      </c>
      <c r="BA368" s="30" t="str">
        <f t="shared" si="74"/>
        <v>○</v>
      </c>
      <c r="BB368" s="35">
        <v>10</v>
      </c>
      <c r="BC368" s="35">
        <v>0</v>
      </c>
      <c r="BD368" s="35">
        <v>0</v>
      </c>
      <c r="BE368" s="35"/>
      <c r="BF368" s="35"/>
      <c r="BG368" s="35">
        <v>0</v>
      </c>
      <c r="BH368" s="35"/>
      <c r="BI368" s="35"/>
      <c r="BJ368" s="35">
        <v>0</v>
      </c>
    </row>
    <row r="369" spans="2:62" outlineLevel="3">
      <c r="B369" s="17">
        <v>24028385</v>
      </c>
      <c r="C369" s="17" t="s">
        <v>593</v>
      </c>
      <c r="D369" s="17" t="s">
        <v>92</v>
      </c>
      <c r="E369" s="22">
        <v>4008</v>
      </c>
      <c r="F369" s="22" t="s">
        <v>101</v>
      </c>
      <c r="G369" s="22">
        <v>40207</v>
      </c>
      <c r="H369" s="22" t="s">
        <v>373</v>
      </c>
      <c r="I369" s="17" t="s">
        <v>594</v>
      </c>
      <c r="J369" s="18" t="s">
        <v>1884</v>
      </c>
      <c r="K369" s="18" t="s">
        <v>1885</v>
      </c>
      <c r="L369" s="18" t="s">
        <v>1567</v>
      </c>
      <c r="M369" s="18" t="s">
        <v>1567</v>
      </c>
      <c r="N369" s="18" t="s">
        <v>1576</v>
      </c>
      <c r="O369" s="19" t="str">
        <f>IF(N369="","",VLOOKUP(N369,Sheet1!$B$3:$C$7,2,0))</f>
        <v>回復期</v>
      </c>
      <c r="P369" s="18" t="s">
        <v>1576</v>
      </c>
      <c r="Q369" s="19" t="str">
        <f>IF(P369="","",VLOOKUP(P369,Sheet1!$B$3:$C$7,2,0))</f>
        <v>回復期</v>
      </c>
      <c r="R369" s="18" t="s">
        <v>1576</v>
      </c>
      <c r="S369" s="25" t="str">
        <f t="shared" si="85"/>
        <v>○</v>
      </c>
      <c r="T369" s="26" t="str">
        <f t="shared" si="86"/>
        <v/>
      </c>
      <c r="U369" s="26" t="str">
        <f t="shared" si="87"/>
        <v>○</v>
      </c>
      <c r="V369" s="26" t="str">
        <f t="shared" si="88"/>
        <v>○</v>
      </c>
      <c r="W369" s="26" t="str">
        <f t="shared" si="89"/>
        <v>○</v>
      </c>
      <c r="X369" s="26" t="str">
        <f t="shared" si="90"/>
        <v/>
      </c>
      <c r="Y369" s="27" t="str">
        <f t="shared" si="91"/>
        <v/>
      </c>
      <c r="Z369" s="28" t="s">
        <v>1567</v>
      </c>
      <c r="AA369" s="28" t="s">
        <v>1576</v>
      </c>
      <c r="AB369" s="28" t="s">
        <v>1568</v>
      </c>
      <c r="AC369" s="28" t="s">
        <v>1570</v>
      </c>
      <c r="AD369" s="28" t="s">
        <v>96</v>
      </c>
      <c r="AE369" s="23" t="str">
        <f t="shared" si="92"/>
        <v>回復期</v>
      </c>
      <c r="AF369" s="34">
        <v>19</v>
      </c>
      <c r="AG369" s="34">
        <v>19</v>
      </c>
      <c r="AH369" s="34">
        <v>0</v>
      </c>
      <c r="AI369" s="34">
        <v>0</v>
      </c>
      <c r="AJ369" s="34">
        <v>0</v>
      </c>
      <c r="AK369" s="34">
        <v>0</v>
      </c>
      <c r="AL369" s="34">
        <v>0</v>
      </c>
      <c r="AM369" s="34">
        <v>0</v>
      </c>
      <c r="AN369" s="34">
        <v>0</v>
      </c>
      <c r="AO369" s="34">
        <v>0</v>
      </c>
      <c r="AP369" s="34">
        <v>0</v>
      </c>
      <c r="AQ369" s="34">
        <v>0</v>
      </c>
      <c r="AR369" s="34">
        <v>0</v>
      </c>
      <c r="AS369" s="35">
        <v>19</v>
      </c>
      <c r="AT369" s="35">
        <v>0</v>
      </c>
      <c r="AU369" s="35">
        <v>0</v>
      </c>
      <c r="AV369" s="34">
        <v>0</v>
      </c>
      <c r="AW369" s="35">
        <v>43</v>
      </c>
      <c r="AX369" s="35">
        <v>0</v>
      </c>
      <c r="AY369" s="36">
        <v>0</v>
      </c>
      <c r="AZ369" s="38" t="s">
        <v>1569</v>
      </c>
      <c r="BA369" s="30" t="str">
        <f t="shared" ref="BA369:BA451" si="93">IF(AZ369="1","○","")</f>
        <v/>
      </c>
      <c r="BB369" s="35">
        <v>0</v>
      </c>
      <c r="BC369" s="35">
        <v>71</v>
      </c>
      <c r="BD369" s="35">
        <v>0</v>
      </c>
      <c r="BE369" s="35">
        <v>0</v>
      </c>
      <c r="BF369" s="35">
        <v>0</v>
      </c>
      <c r="BG369" s="35">
        <v>0</v>
      </c>
      <c r="BH369" s="35">
        <v>0</v>
      </c>
      <c r="BI369" s="35">
        <v>0</v>
      </c>
      <c r="BJ369" s="35">
        <v>0</v>
      </c>
    </row>
    <row r="370" spans="2:62" outlineLevel="3">
      <c r="B370" s="17">
        <v>24028387</v>
      </c>
      <c r="C370" s="17" t="s">
        <v>595</v>
      </c>
      <c r="D370" s="17" t="s">
        <v>92</v>
      </c>
      <c r="E370" s="22">
        <v>4008</v>
      </c>
      <c r="F370" s="22" t="s">
        <v>101</v>
      </c>
      <c r="G370" s="22">
        <v>40207</v>
      </c>
      <c r="H370" s="22" t="s">
        <v>373</v>
      </c>
      <c r="I370" s="17" t="s">
        <v>596</v>
      </c>
      <c r="J370" s="18" t="s">
        <v>1886</v>
      </c>
      <c r="K370" s="18" t="s">
        <v>1887</v>
      </c>
      <c r="L370" s="18" t="s">
        <v>1567</v>
      </c>
      <c r="M370" s="18" t="s">
        <v>1569</v>
      </c>
      <c r="N370" s="18" t="s">
        <v>1569</v>
      </c>
      <c r="O370" s="19" t="str">
        <f>IF(N370="","",VLOOKUP(N370,Sheet1!$B$3:$C$7,2,0))</f>
        <v>急性期</v>
      </c>
      <c r="P370" s="18" t="s">
        <v>1569</v>
      </c>
      <c r="Q370" s="19" t="str">
        <f>IF(P370="","",VLOOKUP(P370,Sheet1!$B$3:$C$7,2,0))</f>
        <v>急性期</v>
      </c>
      <c r="R370" s="18" t="s">
        <v>1569</v>
      </c>
      <c r="S370" s="25" t="str">
        <f t="shared" si="85"/>
        <v/>
      </c>
      <c r="T370" s="26" t="str">
        <f t="shared" si="86"/>
        <v>○</v>
      </c>
      <c r="U370" s="26" t="str">
        <f t="shared" si="87"/>
        <v/>
      </c>
      <c r="V370" s="26" t="str">
        <f t="shared" si="88"/>
        <v/>
      </c>
      <c r="W370" s="26" t="str">
        <f t="shared" si="89"/>
        <v/>
      </c>
      <c r="X370" s="26" t="str">
        <f t="shared" si="90"/>
        <v/>
      </c>
      <c r="Y370" s="27" t="str">
        <f t="shared" si="91"/>
        <v/>
      </c>
      <c r="Z370" s="28" t="s">
        <v>1569</v>
      </c>
      <c r="AA370" s="28" t="s">
        <v>96</v>
      </c>
      <c r="AB370" s="28" t="s">
        <v>96</v>
      </c>
      <c r="AC370" s="28" t="s">
        <v>96</v>
      </c>
      <c r="AD370" s="28" t="s">
        <v>96</v>
      </c>
      <c r="AE370" s="23" t="str">
        <f t="shared" si="92"/>
        <v>急性期</v>
      </c>
      <c r="AF370" s="34">
        <v>19</v>
      </c>
      <c r="AG370" s="34">
        <v>0</v>
      </c>
      <c r="AH370" s="34">
        <v>19</v>
      </c>
      <c r="AI370" s="34">
        <v>0</v>
      </c>
      <c r="AJ370" s="34">
        <v>0</v>
      </c>
      <c r="AK370" s="34">
        <v>0</v>
      </c>
      <c r="AL370" s="34">
        <v>0</v>
      </c>
      <c r="AM370" s="34">
        <v>0</v>
      </c>
      <c r="AN370" s="34">
        <v>0</v>
      </c>
      <c r="AO370" s="34">
        <v>0</v>
      </c>
      <c r="AP370" s="34">
        <v>0</v>
      </c>
      <c r="AQ370" s="34">
        <v>0</v>
      </c>
      <c r="AR370" s="34">
        <v>0</v>
      </c>
      <c r="AS370" s="35">
        <v>19</v>
      </c>
      <c r="AT370" s="34">
        <v>0</v>
      </c>
      <c r="AU370" s="34">
        <v>0</v>
      </c>
      <c r="AV370" s="34">
        <v>0</v>
      </c>
      <c r="AW370" s="35">
        <v>0</v>
      </c>
      <c r="AX370" s="35">
        <v>0</v>
      </c>
      <c r="AY370" s="36">
        <v>0</v>
      </c>
      <c r="AZ370" s="38" t="s">
        <v>1569</v>
      </c>
      <c r="BA370" s="30" t="str">
        <f t="shared" si="93"/>
        <v/>
      </c>
      <c r="BB370" s="35">
        <v>0</v>
      </c>
      <c r="BC370" s="35">
        <v>0</v>
      </c>
      <c r="BD370" s="35">
        <v>0</v>
      </c>
      <c r="BE370" s="35"/>
      <c r="BF370" s="35"/>
      <c r="BG370" s="35">
        <v>0</v>
      </c>
      <c r="BH370" s="35"/>
      <c r="BI370" s="35"/>
      <c r="BJ370" s="35">
        <v>0</v>
      </c>
    </row>
    <row r="371" spans="2:62" outlineLevel="3">
      <c r="B371" s="17">
        <v>24028451</v>
      </c>
      <c r="C371" s="17" t="s">
        <v>675</v>
      </c>
      <c r="D371" s="17" t="s">
        <v>92</v>
      </c>
      <c r="E371" s="22">
        <v>4008</v>
      </c>
      <c r="F371" s="22" t="s">
        <v>101</v>
      </c>
      <c r="G371" s="22">
        <v>40207</v>
      </c>
      <c r="H371" s="22" t="s">
        <v>373</v>
      </c>
      <c r="I371" s="17" t="s">
        <v>676</v>
      </c>
      <c r="J371" s="18" t="s">
        <v>677</v>
      </c>
      <c r="K371" s="18" t="s">
        <v>678</v>
      </c>
      <c r="L371" s="18" t="s">
        <v>165</v>
      </c>
      <c r="M371" s="18" t="s">
        <v>165</v>
      </c>
      <c r="N371" s="18" t="s">
        <v>167</v>
      </c>
      <c r="O371" s="19" t="str">
        <f>IF(N371="","",VLOOKUP(N371,Sheet1!$B$3:$C$7,2,0))</f>
        <v>休棟等</v>
      </c>
      <c r="P371" s="18" t="s">
        <v>167</v>
      </c>
      <c r="Q371" s="19" t="str">
        <f>IF(P371="","",VLOOKUP(P371,Sheet1!$B$3:$C$7,2,0))</f>
        <v>休棟等</v>
      </c>
      <c r="R371" s="18" t="s">
        <v>167</v>
      </c>
      <c r="S371" s="25" t="str">
        <f t="shared" si="85"/>
        <v/>
      </c>
      <c r="T371" s="26" t="str">
        <f t="shared" si="86"/>
        <v>○</v>
      </c>
      <c r="U371" s="26" t="str">
        <f t="shared" si="87"/>
        <v/>
      </c>
      <c r="V371" s="26" t="str">
        <f t="shared" si="88"/>
        <v/>
      </c>
      <c r="W371" s="26" t="str">
        <f t="shared" si="89"/>
        <v/>
      </c>
      <c r="X371" s="26" t="str">
        <f t="shared" si="90"/>
        <v/>
      </c>
      <c r="Y371" s="27" t="str">
        <f t="shared" si="91"/>
        <v/>
      </c>
      <c r="Z371" s="28" t="s">
        <v>166</v>
      </c>
      <c r="AA371" s="28" t="s">
        <v>96</v>
      </c>
      <c r="AB371" s="28" t="s">
        <v>96</v>
      </c>
      <c r="AC371" s="28" t="s">
        <v>96</v>
      </c>
      <c r="AD371" s="28" t="s">
        <v>96</v>
      </c>
      <c r="AE371" s="23" t="str">
        <f t="shared" si="92"/>
        <v>休棟中等</v>
      </c>
      <c r="AF371" s="34">
        <v>15</v>
      </c>
      <c r="AG371" s="34">
        <v>13</v>
      </c>
      <c r="AH371" s="34">
        <v>2</v>
      </c>
      <c r="AI371" s="34">
        <v>9</v>
      </c>
      <c r="AJ371" s="34">
        <v>0</v>
      </c>
      <c r="AK371" s="34">
        <v>0</v>
      </c>
      <c r="AL371" s="34">
        <v>0</v>
      </c>
      <c r="AM371" s="34">
        <v>0</v>
      </c>
      <c r="AN371" s="34">
        <v>0</v>
      </c>
      <c r="AO371" s="34">
        <v>0</v>
      </c>
      <c r="AP371" s="34">
        <v>0</v>
      </c>
      <c r="AQ371" s="34">
        <v>0</v>
      </c>
      <c r="AR371" s="34">
        <v>0</v>
      </c>
      <c r="AS371" s="35">
        <v>15</v>
      </c>
      <c r="AT371" s="34">
        <v>0</v>
      </c>
      <c r="AU371" s="34">
        <v>0</v>
      </c>
      <c r="AV371" s="34">
        <v>0</v>
      </c>
      <c r="AW371" s="35">
        <v>230</v>
      </c>
      <c r="AX371" s="35">
        <v>63</v>
      </c>
      <c r="AY371" s="36">
        <v>0</v>
      </c>
      <c r="AZ371" s="38" t="s">
        <v>166</v>
      </c>
      <c r="BA371" s="30" t="str">
        <f t="shared" si="93"/>
        <v/>
      </c>
      <c r="BB371" s="35">
        <v>0</v>
      </c>
      <c r="BC371" s="35">
        <v>0</v>
      </c>
      <c r="BD371" s="35">
        <v>0</v>
      </c>
      <c r="BE371" s="35">
        <v>0</v>
      </c>
      <c r="BF371" s="35">
        <v>0</v>
      </c>
      <c r="BG371" s="35">
        <v>0</v>
      </c>
      <c r="BH371" s="35">
        <v>0</v>
      </c>
      <c r="BI371" s="35">
        <v>0</v>
      </c>
      <c r="BJ371" s="35">
        <v>22</v>
      </c>
    </row>
    <row r="372" spans="2:62" outlineLevel="3">
      <c r="B372" s="17">
        <v>24028522</v>
      </c>
      <c r="C372" s="17" t="s">
        <v>768</v>
      </c>
      <c r="D372" s="17" t="s">
        <v>92</v>
      </c>
      <c r="E372" s="22">
        <v>4008</v>
      </c>
      <c r="F372" s="22" t="s">
        <v>101</v>
      </c>
      <c r="G372" s="22">
        <v>40207</v>
      </c>
      <c r="H372" s="22" t="s">
        <v>373</v>
      </c>
      <c r="I372" s="17" t="s">
        <v>769</v>
      </c>
      <c r="J372" s="18" t="s">
        <v>770</v>
      </c>
      <c r="K372" s="18" t="s">
        <v>771</v>
      </c>
      <c r="L372" s="18" t="s">
        <v>166</v>
      </c>
      <c r="M372" s="18" t="s">
        <v>166</v>
      </c>
      <c r="N372" s="18" t="s">
        <v>167</v>
      </c>
      <c r="O372" s="19" t="str">
        <f>IF(N372="","",VLOOKUP(N372,Sheet1!$B$3:$C$7,2,0))</f>
        <v>休棟等</v>
      </c>
      <c r="P372" s="18" t="s">
        <v>167</v>
      </c>
      <c r="Q372" s="19" t="str">
        <f>IF(P372="","",VLOOKUP(P372,Sheet1!$B$3:$C$7,2,0))</f>
        <v>休棟等</v>
      </c>
      <c r="R372" s="18" t="s">
        <v>96</v>
      </c>
      <c r="S372" s="25" t="str">
        <f t="shared" si="85"/>
        <v/>
      </c>
      <c r="T372" s="26" t="str">
        <f t="shared" si="86"/>
        <v/>
      </c>
      <c r="U372" s="26" t="str">
        <f t="shared" si="87"/>
        <v/>
      </c>
      <c r="V372" s="26" t="str">
        <f t="shared" si="88"/>
        <v/>
      </c>
      <c r="W372" s="26" t="str">
        <f t="shared" si="89"/>
        <v/>
      </c>
      <c r="X372" s="26" t="str">
        <f t="shared" si="90"/>
        <v>○</v>
      </c>
      <c r="Y372" s="27" t="str">
        <f t="shared" si="91"/>
        <v/>
      </c>
      <c r="Z372" s="28" t="s">
        <v>478</v>
      </c>
      <c r="AA372" s="28" t="s">
        <v>96</v>
      </c>
      <c r="AB372" s="28" t="s">
        <v>96</v>
      </c>
      <c r="AC372" s="28" t="s">
        <v>96</v>
      </c>
      <c r="AD372" s="28" t="s">
        <v>96</v>
      </c>
      <c r="AE372" s="23" t="str">
        <f t="shared" si="92"/>
        <v>休棟中等</v>
      </c>
      <c r="AF372" s="34">
        <v>16</v>
      </c>
      <c r="AG372" s="34">
        <v>0</v>
      </c>
      <c r="AH372" s="34">
        <v>16</v>
      </c>
      <c r="AI372" s="34">
        <v>2</v>
      </c>
      <c r="AJ372" s="34">
        <v>0</v>
      </c>
      <c r="AK372" s="34">
        <v>0</v>
      </c>
      <c r="AL372" s="34">
        <v>0</v>
      </c>
      <c r="AM372" s="34">
        <v>0</v>
      </c>
      <c r="AN372" s="34">
        <v>0</v>
      </c>
      <c r="AO372" s="34">
        <v>0</v>
      </c>
      <c r="AP372" s="34">
        <v>0</v>
      </c>
      <c r="AQ372" s="34">
        <v>0</v>
      </c>
      <c r="AR372" s="34">
        <v>0</v>
      </c>
      <c r="AS372" s="35">
        <v>0</v>
      </c>
      <c r="AT372" s="34">
        <v>0</v>
      </c>
      <c r="AU372" s="34">
        <v>0</v>
      </c>
      <c r="AV372" s="34">
        <v>16</v>
      </c>
      <c r="AW372" s="35">
        <v>0</v>
      </c>
      <c r="AX372" s="35">
        <v>0</v>
      </c>
      <c r="AY372" s="36">
        <v>0</v>
      </c>
      <c r="AZ372" s="38" t="s">
        <v>166</v>
      </c>
      <c r="BA372" s="30" t="str">
        <f t="shared" si="93"/>
        <v/>
      </c>
      <c r="BB372" s="35"/>
      <c r="BC372" s="35"/>
      <c r="BD372" s="35">
        <v>0</v>
      </c>
      <c r="BE372" s="35"/>
      <c r="BF372" s="35"/>
      <c r="BG372" s="35">
        <v>0</v>
      </c>
      <c r="BH372" s="35"/>
      <c r="BI372" s="35"/>
      <c r="BJ372" s="35"/>
    </row>
    <row r="373" spans="2:62" outlineLevel="3">
      <c r="B373" s="17">
        <v>24028550</v>
      </c>
      <c r="C373" s="17" t="s">
        <v>800</v>
      </c>
      <c r="D373" s="17" t="s">
        <v>92</v>
      </c>
      <c r="E373" s="22">
        <v>4008</v>
      </c>
      <c r="F373" s="22" t="s">
        <v>101</v>
      </c>
      <c r="G373" s="22">
        <v>40207</v>
      </c>
      <c r="H373" s="22" t="s">
        <v>373</v>
      </c>
      <c r="I373" s="17" t="s">
        <v>801</v>
      </c>
      <c r="J373" s="18" t="s">
        <v>1888</v>
      </c>
      <c r="K373" s="18" t="s">
        <v>1889</v>
      </c>
      <c r="L373" s="18" t="s">
        <v>1567</v>
      </c>
      <c r="M373" s="18" t="s">
        <v>1567</v>
      </c>
      <c r="N373" s="18" t="s">
        <v>1569</v>
      </c>
      <c r="O373" s="19" t="str">
        <f>IF(N373="","",VLOOKUP(N373,Sheet1!$B$3:$C$7,2,0))</f>
        <v>急性期</v>
      </c>
      <c r="P373" s="18" t="s">
        <v>1569</v>
      </c>
      <c r="Q373" s="19" t="str">
        <f>IF(P373="","",VLOOKUP(P373,Sheet1!$B$3:$C$7,2,0))</f>
        <v>急性期</v>
      </c>
      <c r="R373" s="18" t="s">
        <v>1569</v>
      </c>
      <c r="S373" s="25" t="str">
        <f t="shared" si="85"/>
        <v/>
      </c>
      <c r="T373" s="26" t="str">
        <f t="shared" si="86"/>
        <v>○</v>
      </c>
      <c r="U373" s="26" t="str">
        <f t="shared" si="87"/>
        <v/>
      </c>
      <c r="V373" s="26" t="str">
        <f t="shared" si="88"/>
        <v/>
      </c>
      <c r="W373" s="26" t="str">
        <f t="shared" si="89"/>
        <v/>
      </c>
      <c r="X373" s="26" t="str">
        <f t="shared" si="90"/>
        <v/>
      </c>
      <c r="Y373" s="27" t="str">
        <f t="shared" si="91"/>
        <v/>
      </c>
      <c r="Z373" s="28" t="s">
        <v>1569</v>
      </c>
      <c r="AA373" s="28" t="s">
        <v>96</v>
      </c>
      <c r="AB373" s="28" t="s">
        <v>96</v>
      </c>
      <c r="AC373" s="28" t="s">
        <v>96</v>
      </c>
      <c r="AD373" s="28" t="s">
        <v>96</v>
      </c>
      <c r="AE373" s="23" t="str">
        <f t="shared" si="92"/>
        <v>急性期</v>
      </c>
      <c r="AF373" s="34">
        <v>6</v>
      </c>
      <c r="AG373" s="34">
        <v>6</v>
      </c>
      <c r="AH373" s="34">
        <v>0</v>
      </c>
      <c r="AI373" s="34">
        <v>6</v>
      </c>
      <c r="AJ373" s="34">
        <v>0</v>
      </c>
      <c r="AK373" s="34">
        <v>0</v>
      </c>
      <c r="AL373" s="34">
        <v>0</v>
      </c>
      <c r="AM373" s="34">
        <v>0</v>
      </c>
      <c r="AN373" s="34">
        <v>0</v>
      </c>
      <c r="AO373" s="34">
        <v>0</v>
      </c>
      <c r="AP373" s="34">
        <v>0</v>
      </c>
      <c r="AQ373" s="34">
        <v>0</v>
      </c>
      <c r="AR373" s="34">
        <v>0</v>
      </c>
      <c r="AS373" s="35">
        <v>6</v>
      </c>
      <c r="AT373" s="34">
        <v>0</v>
      </c>
      <c r="AU373" s="34">
        <v>0</v>
      </c>
      <c r="AV373" s="34">
        <v>0</v>
      </c>
      <c r="AW373" s="35">
        <v>93</v>
      </c>
      <c r="AX373" s="35">
        <v>0</v>
      </c>
      <c r="AY373" s="36"/>
      <c r="AZ373" s="38" t="s">
        <v>1569</v>
      </c>
      <c r="BA373" s="30" t="str">
        <f t="shared" si="93"/>
        <v/>
      </c>
      <c r="BB373" s="35">
        <v>0</v>
      </c>
      <c r="BC373" s="35">
        <v>0</v>
      </c>
      <c r="BD373" s="35">
        <v>0</v>
      </c>
      <c r="BE373" s="35">
        <v>0</v>
      </c>
      <c r="BF373" s="35">
        <v>0</v>
      </c>
      <c r="BG373" s="35">
        <v>0</v>
      </c>
      <c r="BH373" s="35">
        <v>0</v>
      </c>
      <c r="BI373" s="35">
        <v>0</v>
      </c>
      <c r="BJ373" s="35">
        <v>0</v>
      </c>
    </row>
    <row r="374" spans="2:62" outlineLevel="3">
      <c r="B374" s="17">
        <v>24028636</v>
      </c>
      <c r="C374" s="17" t="s">
        <v>884</v>
      </c>
      <c r="D374" s="17" t="s">
        <v>92</v>
      </c>
      <c r="E374" s="22">
        <v>4008</v>
      </c>
      <c r="F374" s="22" t="s">
        <v>101</v>
      </c>
      <c r="G374" s="22">
        <v>40207</v>
      </c>
      <c r="H374" s="22" t="s">
        <v>373</v>
      </c>
      <c r="I374" s="17" t="s">
        <v>885</v>
      </c>
      <c r="J374" s="18" t="s">
        <v>1890</v>
      </c>
      <c r="K374" s="18" t="s">
        <v>1891</v>
      </c>
      <c r="L374" s="18" t="s">
        <v>1567</v>
      </c>
      <c r="M374" s="18" t="s">
        <v>1567</v>
      </c>
      <c r="N374" s="18" t="s">
        <v>1569</v>
      </c>
      <c r="O374" s="19" t="str">
        <f>IF(N374="","",VLOOKUP(N374,Sheet1!$B$3:$C$7,2,0))</f>
        <v>急性期</v>
      </c>
      <c r="P374" s="18" t="s">
        <v>1569</v>
      </c>
      <c r="Q374" s="19" t="str">
        <f>IF(P374="","",VLOOKUP(P374,Sheet1!$B$3:$C$7,2,0))</f>
        <v>急性期</v>
      </c>
      <c r="R374" s="18" t="s">
        <v>96</v>
      </c>
      <c r="S374" s="25" t="str">
        <f t="shared" si="85"/>
        <v/>
      </c>
      <c r="T374" s="26" t="str">
        <f t="shared" si="86"/>
        <v/>
      </c>
      <c r="U374" s="26" t="str">
        <f t="shared" si="87"/>
        <v>○</v>
      </c>
      <c r="V374" s="26" t="str">
        <f t="shared" si="88"/>
        <v/>
      </c>
      <c r="W374" s="26" t="str">
        <f t="shared" si="89"/>
        <v/>
      </c>
      <c r="X374" s="26" t="str">
        <f t="shared" si="90"/>
        <v/>
      </c>
      <c r="Y374" s="27" t="str">
        <f t="shared" si="91"/>
        <v/>
      </c>
      <c r="Z374" s="28" t="s">
        <v>1576</v>
      </c>
      <c r="AA374" s="28" t="s">
        <v>96</v>
      </c>
      <c r="AB374" s="28" t="s">
        <v>96</v>
      </c>
      <c r="AC374" s="28" t="s">
        <v>96</v>
      </c>
      <c r="AD374" s="28" t="s">
        <v>96</v>
      </c>
      <c r="AE374" s="23" t="str">
        <f t="shared" si="92"/>
        <v>急性期</v>
      </c>
      <c r="AF374" s="34">
        <v>16</v>
      </c>
      <c r="AG374" s="34">
        <v>16</v>
      </c>
      <c r="AH374" s="34">
        <v>0</v>
      </c>
      <c r="AI374" s="34">
        <v>16</v>
      </c>
      <c r="AJ374" s="34">
        <v>0</v>
      </c>
      <c r="AK374" s="34">
        <v>0</v>
      </c>
      <c r="AL374" s="34">
        <v>0</v>
      </c>
      <c r="AM374" s="34">
        <v>0</v>
      </c>
      <c r="AN374" s="34">
        <v>0</v>
      </c>
      <c r="AO374" s="34">
        <v>0</v>
      </c>
      <c r="AP374" s="34">
        <v>0</v>
      </c>
      <c r="AQ374" s="34">
        <v>0</v>
      </c>
      <c r="AR374" s="34">
        <v>0</v>
      </c>
      <c r="AS374" s="35">
        <v>16</v>
      </c>
      <c r="AT374" s="35">
        <v>0</v>
      </c>
      <c r="AU374" s="35">
        <v>0</v>
      </c>
      <c r="AV374" s="34">
        <v>0</v>
      </c>
      <c r="AW374" s="35">
        <v>346</v>
      </c>
      <c r="AX374" s="35"/>
      <c r="AY374" s="36"/>
      <c r="AZ374" s="38" t="s">
        <v>96</v>
      </c>
      <c r="BA374" s="30" t="str">
        <f t="shared" si="93"/>
        <v/>
      </c>
      <c r="BB374" s="35"/>
      <c r="BC374" s="35"/>
      <c r="BD374" s="35">
        <v>0</v>
      </c>
      <c r="BE374" s="35"/>
      <c r="BF374" s="35"/>
      <c r="BG374" s="35">
        <v>0</v>
      </c>
      <c r="BH374" s="35"/>
      <c r="BI374" s="35"/>
      <c r="BJ374" s="35">
        <v>25</v>
      </c>
    </row>
    <row r="375" spans="2:62" outlineLevel="2">
      <c r="B375" s="17"/>
      <c r="C375" s="17"/>
      <c r="D375" s="17"/>
      <c r="E375" s="22"/>
      <c r="F375" s="22"/>
      <c r="G375" s="22"/>
      <c r="H375" s="64" t="s">
        <v>2271</v>
      </c>
      <c r="I375" s="17"/>
      <c r="J375" s="18"/>
      <c r="K375" s="18"/>
      <c r="L375" s="18"/>
      <c r="M375" s="18"/>
      <c r="N375" s="18"/>
      <c r="O375" s="19"/>
      <c r="P375" s="18"/>
      <c r="Q375" s="19"/>
      <c r="R375" s="18"/>
      <c r="S375" s="25"/>
      <c r="T375" s="26"/>
      <c r="U375" s="26"/>
      <c r="V375" s="26"/>
      <c r="W375" s="26"/>
      <c r="X375" s="26"/>
      <c r="Y375" s="27"/>
      <c r="Z375" s="28"/>
      <c r="AA375" s="28"/>
      <c r="AB375" s="28"/>
      <c r="AC375" s="28"/>
      <c r="AD375" s="28"/>
      <c r="AE375" s="23"/>
      <c r="AF375" s="34">
        <f t="shared" ref="AF375:AV375" si="94">SUBTOTAL(9,AF368:AF374)</f>
        <v>110</v>
      </c>
      <c r="AG375" s="34">
        <f t="shared" si="94"/>
        <v>73</v>
      </c>
      <c r="AH375" s="34">
        <f t="shared" si="94"/>
        <v>37</v>
      </c>
      <c r="AI375" s="34">
        <f t="shared" si="94"/>
        <v>36</v>
      </c>
      <c r="AJ375" s="34">
        <f t="shared" si="94"/>
        <v>0</v>
      </c>
      <c r="AK375" s="34">
        <f t="shared" si="94"/>
        <v>0</v>
      </c>
      <c r="AL375" s="34">
        <f t="shared" si="94"/>
        <v>0</v>
      </c>
      <c r="AM375" s="34">
        <f t="shared" si="94"/>
        <v>0</v>
      </c>
      <c r="AN375" s="34">
        <f t="shared" si="94"/>
        <v>0</v>
      </c>
      <c r="AO375" s="34">
        <f t="shared" si="94"/>
        <v>0</v>
      </c>
      <c r="AP375" s="34">
        <f t="shared" si="94"/>
        <v>0</v>
      </c>
      <c r="AQ375" s="34">
        <f t="shared" si="94"/>
        <v>0</v>
      </c>
      <c r="AR375" s="34">
        <f t="shared" si="94"/>
        <v>0</v>
      </c>
      <c r="AS375" s="35">
        <f t="shared" si="94"/>
        <v>94</v>
      </c>
      <c r="AT375" s="35">
        <f t="shared" si="94"/>
        <v>0</v>
      </c>
      <c r="AU375" s="35">
        <f t="shared" si="94"/>
        <v>0</v>
      </c>
      <c r="AV375" s="34">
        <f t="shared" si="94"/>
        <v>16</v>
      </c>
      <c r="AW375" s="35"/>
      <c r="AX375" s="35"/>
      <c r="AY375" s="36"/>
      <c r="AZ375" s="38"/>
      <c r="BA375" s="30"/>
      <c r="BB375" s="35"/>
      <c r="BC375" s="35"/>
      <c r="BD375" s="35"/>
      <c r="BE375" s="35"/>
      <c r="BF375" s="35"/>
      <c r="BG375" s="35"/>
      <c r="BH375" s="35"/>
      <c r="BI375" s="35"/>
      <c r="BJ375" s="35">
        <f>SUBTOTAL(9,BJ368:BJ374)</f>
        <v>47</v>
      </c>
    </row>
    <row r="376" spans="2:62" outlineLevel="3">
      <c r="B376" s="17">
        <v>24028148</v>
      </c>
      <c r="C376" s="17" t="s">
        <v>325</v>
      </c>
      <c r="D376" s="17" t="s">
        <v>92</v>
      </c>
      <c r="E376" s="22">
        <v>4008</v>
      </c>
      <c r="F376" s="22" t="s">
        <v>101</v>
      </c>
      <c r="G376" s="22">
        <v>40229</v>
      </c>
      <c r="H376" s="22" t="s">
        <v>326</v>
      </c>
      <c r="I376" s="17" t="s">
        <v>327</v>
      </c>
      <c r="J376" s="18" t="s">
        <v>1892</v>
      </c>
      <c r="K376" s="18" t="s">
        <v>1893</v>
      </c>
      <c r="L376" s="18" t="s">
        <v>1567</v>
      </c>
      <c r="M376" s="18" t="s">
        <v>1567</v>
      </c>
      <c r="N376" s="18" t="s">
        <v>1569</v>
      </c>
      <c r="O376" s="19" t="str">
        <f>IF(N376="","",VLOOKUP(N376,Sheet1!$B$3:$C$7,2,0))</f>
        <v>急性期</v>
      </c>
      <c r="P376" s="18" t="s">
        <v>1576</v>
      </c>
      <c r="Q376" s="19" t="str">
        <f>IF(P376="","",VLOOKUP(P376,Sheet1!$B$3:$C$7,2,0))</f>
        <v>回復期</v>
      </c>
      <c r="R376" s="18" t="s">
        <v>1570</v>
      </c>
      <c r="S376" s="25" t="str">
        <f t="shared" si="85"/>
        <v/>
      </c>
      <c r="T376" s="26" t="str">
        <f t="shared" si="86"/>
        <v>○</v>
      </c>
      <c r="U376" s="26" t="str">
        <f t="shared" si="87"/>
        <v>○</v>
      </c>
      <c r="V376" s="26" t="str">
        <f t="shared" si="88"/>
        <v>○</v>
      </c>
      <c r="W376" s="26" t="str">
        <f t="shared" si="89"/>
        <v>○</v>
      </c>
      <c r="X376" s="26" t="str">
        <f t="shared" si="90"/>
        <v/>
      </c>
      <c r="Y376" s="27" t="str">
        <f t="shared" si="91"/>
        <v/>
      </c>
      <c r="Z376" s="28" t="s">
        <v>1569</v>
      </c>
      <c r="AA376" s="28" t="s">
        <v>1576</v>
      </c>
      <c r="AB376" s="28" t="s">
        <v>1568</v>
      </c>
      <c r="AC376" s="28" t="s">
        <v>1570</v>
      </c>
      <c r="AD376" s="28" t="s">
        <v>96</v>
      </c>
      <c r="AE376" s="23" t="str">
        <f t="shared" si="92"/>
        <v>急性期</v>
      </c>
      <c r="AF376" s="34">
        <v>14</v>
      </c>
      <c r="AG376" s="34">
        <v>7</v>
      </c>
      <c r="AH376" s="34">
        <v>7</v>
      </c>
      <c r="AI376" s="34">
        <v>0</v>
      </c>
      <c r="AJ376" s="34">
        <v>0</v>
      </c>
      <c r="AK376" s="34">
        <v>0</v>
      </c>
      <c r="AL376" s="34">
        <v>0</v>
      </c>
      <c r="AM376" s="34">
        <v>0</v>
      </c>
      <c r="AN376" s="34">
        <v>0</v>
      </c>
      <c r="AO376" s="34">
        <v>0</v>
      </c>
      <c r="AP376" s="34">
        <v>0</v>
      </c>
      <c r="AQ376" s="34">
        <v>0</v>
      </c>
      <c r="AR376" s="34">
        <v>0</v>
      </c>
      <c r="AS376" s="35">
        <v>14</v>
      </c>
      <c r="AT376" s="35">
        <v>0</v>
      </c>
      <c r="AU376" s="35">
        <v>0</v>
      </c>
      <c r="AV376" s="34">
        <v>0</v>
      </c>
      <c r="AW376" s="35">
        <v>84</v>
      </c>
      <c r="AX376" s="35">
        <v>34</v>
      </c>
      <c r="AY376" s="36">
        <v>0</v>
      </c>
      <c r="AZ376" s="38" t="s">
        <v>1567</v>
      </c>
      <c r="BA376" s="30" t="str">
        <f t="shared" si="93"/>
        <v>○</v>
      </c>
      <c r="BB376" s="35">
        <v>6</v>
      </c>
      <c r="BC376" s="35">
        <v>123</v>
      </c>
      <c r="BD376" s="35">
        <v>5</v>
      </c>
      <c r="BE376" s="35">
        <v>2</v>
      </c>
      <c r="BF376" s="35">
        <v>3</v>
      </c>
      <c r="BG376" s="35">
        <v>0</v>
      </c>
      <c r="BH376" s="35">
        <v>0</v>
      </c>
      <c r="BI376" s="35">
        <v>0</v>
      </c>
      <c r="BJ376" s="35">
        <v>0</v>
      </c>
    </row>
    <row r="377" spans="2:62" outlineLevel="3">
      <c r="B377" s="17">
        <v>24028157</v>
      </c>
      <c r="C377" s="17" t="s">
        <v>336</v>
      </c>
      <c r="D377" s="17" t="s">
        <v>92</v>
      </c>
      <c r="E377" s="22">
        <v>4008</v>
      </c>
      <c r="F377" s="22" t="s">
        <v>101</v>
      </c>
      <c r="G377" s="22">
        <v>40229</v>
      </c>
      <c r="H377" s="22" t="s">
        <v>326</v>
      </c>
      <c r="I377" s="17" t="s">
        <v>337</v>
      </c>
      <c r="J377" s="18" t="s">
        <v>1894</v>
      </c>
      <c r="K377" s="18" t="s">
        <v>1895</v>
      </c>
      <c r="L377" s="18" t="s">
        <v>1567</v>
      </c>
      <c r="M377" s="18" t="s">
        <v>1567</v>
      </c>
      <c r="N377" s="18" t="s">
        <v>1569</v>
      </c>
      <c r="O377" s="19" t="str">
        <f>IF(N377="","",VLOOKUP(N377,Sheet1!$B$3:$C$7,2,0))</f>
        <v>急性期</v>
      </c>
      <c r="P377" s="18" t="s">
        <v>1569</v>
      </c>
      <c r="Q377" s="19" t="str">
        <f>IF(P377="","",VLOOKUP(P377,Sheet1!$B$3:$C$7,2,0))</f>
        <v>急性期</v>
      </c>
      <c r="R377" s="18" t="s">
        <v>1569</v>
      </c>
      <c r="S377" s="25" t="str">
        <f t="shared" si="85"/>
        <v/>
      </c>
      <c r="T377" s="26" t="str">
        <f t="shared" si="86"/>
        <v>○</v>
      </c>
      <c r="U377" s="26" t="str">
        <f t="shared" si="87"/>
        <v/>
      </c>
      <c r="V377" s="26" t="str">
        <f t="shared" si="88"/>
        <v/>
      </c>
      <c r="W377" s="26" t="str">
        <f t="shared" si="89"/>
        <v/>
      </c>
      <c r="X377" s="26" t="str">
        <f t="shared" si="90"/>
        <v/>
      </c>
      <c r="Y377" s="27" t="str">
        <f t="shared" si="91"/>
        <v/>
      </c>
      <c r="Z377" s="28" t="s">
        <v>1569</v>
      </c>
      <c r="AA377" s="28" t="s">
        <v>96</v>
      </c>
      <c r="AB377" s="28" t="s">
        <v>96</v>
      </c>
      <c r="AC377" s="28" t="s">
        <v>96</v>
      </c>
      <c r="AD377" s="28" t="s">
        <v>96</v>
      </c>
      <c r="AE377" s="23" t="str">
        <f t="shared" si="92"/>
        <v>急性期</v>
      </c>
      <c r="AF377" s="34">
        <v>9</v>
      </c>
      <c r="AG377" s="34">
        <v>9</v>
      </c>
      <c r="AH377" s="34">
        <v>0</v>
      </c>
      <c r="AI377" s="34">
        <v>0</v>
      </c>
      <c r="AJ377" s="34">
        <v>0</v>
      </c>
      <c r="AK377" s="34">
        <v>0</v>
      </c>
      <c r="AL377" s="34">
        <v>0</v>
      </c>
      <c r="AM377" s="34">
        <v>0</v>
      </c>
      <c r="AN377" s="34">
        <v>0</v>
      </c>
      <c r="AO377" s="34">
        <v>0</v>
      </c>
      <c r="AP377" s="34">
        <v>0</v>
      </c>
      <c r="AQ377" s="34">
        <v>0</v>
      </c>
      <c r="AR377" s="34">
        <v>0</v>
      </c>
      <c r="AS377" s="35">
        <v>9</v>
      </c>
      <c r="AT377" s="35">
        <v>0</v>
      </c>
      <c r="AU377" s="35">
        <v>0</v>
      </c>
      <c r="AV377" s="34">
        <v>0</v>
      </c>
      <c r="AW377" s="35">
        <v>46</v>
      </c>
      <c r="AX377" s="35">
        <v>0</v>
      </c>
      <c r="AY377" s="36">
        <v>0</v>
      </c>
      <c r="AZ377" s="38" t="s">
        <v>1569</v>
      </c>
      <c r="BA377" s="30" t="str">
        <f t="shared" si="93"/>
        <v/>
      </c>
      <c r="BB377" s="35">
        <v>0</v>
      </c>
      <c r="BC377" s="35">
        <v>0</v>
      </c>
      <c r="BD377" s="35">
        <v>0</v>
      </c>
      <c r="BE377" s="35">
        <v>0</v>
      </c>
      <c r="BF377" s="35">
        <v>0</v>
      </c>
      <c r="BG377" s="35">
        <v>0</v>
      </c>
      <c r="BH377" s="35">
        <v>0</v>
      </c>
      <c r="BI377" s="35">
        <v>0</v>
      </c>
      <c r="BJ377" s="35">
        <v>0</v>
      </c>
    </row>
    <row r="378" spans="2:62" outlineLevel="3">
      <c r="B378" s="17">
        <v>24028764</v>
      </c>
      <c r="C378" s="17" t="s">
        <v>1064</v>
      </c>
      <c r="D378" s="17" t="s">
        <v>92</v>
      </c>
      <c r="E378" s="22">
        <v>4008</v>
      </c>
      <c r="F378" s="22" t="s">
        <v>101</v>
      </c>
      <c r="G378" s="22">
        <v>40229</v>
      </c>
      <c r="H378" s="22" t="s">
        <v>326</v>
      </c>
      <c r="I378" s="17" t="s">
        <v>1065</v>
      </c>
      <c r="J378" s="18" t="s">
        <v>1896</v>
      </c>
      <c r="K378" s="18" t="s">
        <v>1897</v>
      </c>
      <c r="L378" s="18" t="s">
        <v>1567</v>
      </c>
      <c r="M378" s="18" t="s">
        <v>1567</v>
      </c>
      <c r="N378" s="18" t="s">
        <v>1576</v>
      </c>
      <c r="O378" s="19" t="str">
        <f>IF(N378="","",VLOOKUP(N378,Sheet1!$B$3:$C$7,2,0))</f>
        <v>回復期</v>
      </c>
      <c r="P378" s="18" t="s">
        <v>1576</v>
      </c>
      <c r="Q378" s="19" t="str">
        <f>IF(P378="","",VLOOKUP(P378,Sheet1!$B$3:$C$7,2,0))</f>
        <v>回復期</v>
      </c>
      <c r="R378" s="18" t="s">
        <v>1576</v>
      </c>
      <c r="S378" s="25" t="str">
        <f t="shared" si="85"/>
        <v>○</v>
      </c>
      <c r="T378" s="26" t="str">
        <f t="shared" si="86"/>
        <v>○</v>
      </c>
      <c r="U378" s="26" t="str">
        <f t="shared" si="87"/>
        <v/>
      </c>
      <c r="V378" s="26" t="str">
        <f t="shared" si="88"/>
        <v/>
      </c>
      <c r="W378" s="26" t="str">
        <f t="shared" si="89"/>
        <v/>
      </c>
      <c r="X378" s="26" t="str">
        <f t="shared" si="90"/>
        <v/>
      </c>
      <c r="Y378" s="27" t="str">
        <f t="shared" si="91"/>
        <v/>
      </c>
      <c r="Z378" s="28" t="s">
        <v>1567</v>
      </c>
      <c r="AA378" s="28" t="s">
        <v>1569</v>
      </c>
      <c r="AB378" s="28" t="s">
        <v>96</v>
      </c>
      <c r="AC378" s="28" t="s">
        <v>96</v>
      </c>
      <c r="AD378" s="28" t="s">
        <v>96</v>
      </c>
      <c r="AE378" s="23" t="str">
        <f t="shared" si="92"/>
        <v>回復期</v>
      </c>
      <c r="AF378" s="34">
        <v>19</v>
      </c>
      <c r="AG378" s="34">
        <v>19</v>
      </c>
      <c r="AH378" s="34">
        <v>0</v>
      </c>
      <c r="AI378" s="34">
        <v>4</v>
      </c>
      <c r="AJ378" s="34">
        <v>0</v>
      </c>
      <c r="AK378" s="34">
        <v>0</v>
      </c>
      <c r="AL378" s="34">
        <v>0</v>
      </c>
      <c r="AM378" s="34">
        <v>0</v>
      </c>
      <c r="AN378" s="34">
        <v>0</v>
      </c>
      <c r="AO378" s="34">
        <v>0</v>
      </c>
      <c r="AP378" s="34">
        <v>0</v>
      </c>
      <c r="AQ378" s="34">
        <v>0</v>
      </c>
      <c r="AR378" s="34">
        <v>0</v>
      </c>
      <c r="AS378" s="35">
        <v>19</v>
      </c>
      <c r="AT378" s="34">
        <v>0</v>
      </c>
      <c r="AU378" s="34">
        <v>0</v>
      </c>
      <c r="AV378" s="34">
        <v>0</v>
      </c>
      <c r="AW378" s="35">
        <v>142</v>
      </c>
      <c r="AX378" s="35">
        <v>0</v>
      </c>
      <c r="AY378" s="36">
        <v>0</v>
      </c>
      <c r="AZ378" s="38" t="s">
        <v>1569</v>
      </c>
      <c r="BA378" s="30" t="str">
        <f t="shared" si="93"/>
        <v/>
      </c>
      <c r="BB378" s="35">
        <v>0</v>
      </c>
      <c r="BC378" s="35">
        <v>0</v>
      </c>
      <c r="BD378" s="35">
        <v>0</v>
      </c>
      <c r="BE378" s="35">
        <v>0</v>
      </c>
      <c r="BF378" s="35">
        <v>0</v>
      </c>
      <c r="BG378" s="35">
        <v>0</v>
      </c>
      <c r="BH378" s="35">
        <v>0</v>
      </c>
      <c r="BI378" s="35">
        <v>0</v>
      </c>
      <c r="BJ378" s="35">
        <v>0</v>
      </c>
    </row>
    <row r="379" spans="2:62" outlineLevel="3">
      <c r="B379" s="17">
        <v>24028822</v>
      </c>
      <c r="C379" s="17" t="s">
        <v>1143</v>
      </c>
      <c r="D379" s="17" t="s">
        <v>92</v>
      </c>
      <c r="E379" s="22">
        <v>4008</v>
      </c>
      <c r="F379" s="49" t="s">
        <v>101</v>
      </c>
      <c r="G379" s="49">
        <v>40229</v>
      </c>
      <c r="H379" s="49" t="s">
        <v>326</v>
      </c>
      <c r="I379" s="48" t="s">
        <v>1144</v>
      </c>
      <c r="J379" s="50" t="s">
        <v>1898</v>
      </c>
      <c r="K379" s="50" t="s">
        <v>1899</v>
      </c>
      <c r="L379" s="50" t="s">
        <v>1567</v>
      </c>
      <c r="M379" s="50" t="s">
        <v>1569</v>
      </c>
      <c r="N379" s="50" t="s">
        <v>1570</v>
      </c>
      <c r="O379" s="51" t="str">
        <f>IF(N379="","",VLOOKUP(N379,Sheet1!$B$3:$C$7,2,0))</f>
        <v>休棟等</v>
      </c>
      <c r="P379" s="50" t="s">
        <v>1570</v>
      </c>
      <c r="Q379" s="51" t="str">
        <f>IF(P379="","",VLOOKUP(P379,Sheet1!$B$3:$C$7,2,0))</f>
        <v>休棟等</v>
      </c>
      <c r="R379" s="50" t="s">
        <v>96</v>
      </c>
      <c r="S379" s="52" t="str">
        <f t="shared" si="85"/>
        <v/>
      </c>
      <c r="T379" s="53" t="str">
        <f t="shared" si="86"/>
        <v>○</v>
      </c>
      <c r="U379" s="53" t="str">
        <f t="shared" si="87"/>
        <v/>
      </c>
      <c r="V379" s="53" t="str">
        <f t="shared" si="88"/>
        <v/>
      </c>
      <c r="W379" s="53" t="str">
        <f t="shared" si="89"/>
        <v/>
      </c>
      <c r="X379" s="53" t="str">
        <f t="shared" si="90"/>
        <v/>
      </c>
      <c r="Y379" s="54" t="str">
        <f t="shared" si="91"/>
        <v/>
      </c>
      <c r="Z379" s="55" t="s">
        <v>1569</v>
      </c>
      <c r="AA379" s="55" t="s">
        <v>96</v>
      </c>
      <c r="AB379" s="55" t="s">
        <v>96</v>
      </c>
      <c r="AC379" s="55" t="s">
        <v>96</v>
      </c>
      <c r="AD379" s="55" t="s">
        <v>96</v>
      </c>
      <c r="AE379" s="56" t="str">
        <f t="shared" si="92"/>
        <v>休棟中等</v>
      </c>
      <c r="AF379" s="57">
        <v>8</v>
      </c>
      <c r="AG379" s="57">
        <v>8</v>
      </c>
      <c r="AH379" s="57">
        <v>8</v>
      </c>
      <c r="AI379" s="57">
        <v>8</v>
      </c>
      <c r="AJ379" s="57">
        <v>0</v>
      </c>
      <c r="AK379" s="57">
        <v>0</v>
      </c>
      <c r="AL379" s="57">
        <v>0</v>
      </c>
      <c r="AM379" s="57">
        <v>0</v>
      </c>
      <c r="AN379" s="57">
        <v>0</v>
      </c>
      <c r="AO379" s="57">
        <v>0</v>
      </c>
      <c r="AP379" s="57">
        <v>0</v>
      </c>
      <c r="AQ379" s="57">
        <v>0</v>
      </c>
      <c r="AR379" s="57">
        <v>0</v>
      </c>
      <c r="AS379" s="58">
        <v>8</v>
      </c>
      <c r="AT379" s="58">
        <v>0</v>
      </c>
      <c r="AU379" s="58">
        <v>0</v>
      </c>
      <c r="AV379" s="57">
        <v>0</v>
      </c>
      <c r="AW379" s="58">
        <v>0</v>
      </c>
      <c r="AX379" s="58">
        <v>0</v>
      </c>
      <c r="AY379" s="59"/>
      <c r="AZ379" s="60" t="s">
        <v>1569</v>
      </c>
      <c r="BA379" s="61" t="str">
        <f t="shared" si="93"/>
        <v/>
      </c>
      <c r="BB379" s="58"/>
      <c r="BC379" s="58"/>
      <c r="BD379" s="58">
        <v>0</v>
      </c>
      <c r="BE379" s="58"/>
      <c r="BF379" s="58"/>
      <c r="BG379" s="58">
        <v>0</v>
      </c>
      <c r="BH379" s="58"/>
      <c r="BI379" s="58"/>
      <c r="BJ379" s="58">
        <v>0</v>
      </c>
    </row>
    <row r="380" spans="2:62" outlineLevel="2">
      <c r="B380" s="17"/>
      <c r="C380" s="17"/>
      <c r="D380" s="17"/>
      <c r="E380" s="22"/>
      <c r="F380" s="49"/>
      <c r="G380" s="49"/>
      <c r="H380" s="65" t="s">
        <v>2272</v>
      </c>
      <c r="I380" s="48"/>
      <c r="J380" s="50"/>
      <c r="K380" s="50"/>
      <c r="L380" s="50"/>
      <c r="M380" s="50"/>
      <c r="N380" s="50"/>
      <c r="O380" s="51"/>
      <c r="P380" s="50"/>
      <c r="Q380" s="51"/>
      <c r="R380" s="50"/>
      <c r="S380" s="52"/>
      <c r="T380" s="53"/>
      <c r="U380" s="53"/>
      <c r="V380" s="53"/>
      <c r="W380" s="53"/>
      <c r="X380" s="53"/>
      <c r="Y380" s="54"/>
      <c r="Z380" s="55"/>
      <c r="AA380" s="55"/>
      <c r="AB380" s="55"/>
      <c r="AC380" s="55"/>
      <c r="AD380" s="55"/>
      <c r="AE380" s="56"/>
      <c r="AF380" s="57">
        <f t="shared" ref="AF380:AV380" si="95">SUBTOTAL(9,AF376:AF379)</f>
        <v>50</v>
      </c>
      <c r="AG380" s="57">
        <f t="shared" si="95"/>
        <v>43</v>
      </c>
      <c r="AH380" s="57">
        <f t="shared" si="95"/>
        <v>15</v>
      </c>
      <c r="AI380" s="57">
        <f t="shared" si="95"/>
        <v>12</v>
      </c>
      <c r="AJ380" s="57">
        <f t="shared" si="95"/>
        <v>0</v>
      </c>
      <c r="AK380" s="57">
        <f t="shared" si="95"/>
        <v>0</v>
      </c>
      <c r="AL380" s="57">
        <f t="shared" si="95"/>
        <v>0</v>
      </c>
      <c r="AM380" s="57">
        <f t="shared" si="95"/>
        <v>0</v>
      </c>
      <c r="AN380" s="57">
        <f t="shared" si="95"/>
        <v>0</v>
      </c>
      <c r="AO380" s="57">
        <f t="shared" si="95"/>
        <v>0</v>
      </c>
      <c r="AP380" s="57">
        <f t="shared" si="95"/>
        <v>0</v>
      </c>
      <c r="AQ380" s="57">
        <f t="shared" si="95"/>
        <v>0</v>
      </c>
      <c r="AR380" s="57">
        <f t="shared" si="95"/>
        <v>0</v>
      </c>
      <c r="AS380" s="58">
        <f t="shared" si="95"/>
        <v>50</v>
      </c>
      <c r="AT380" s="58">
        <f t="shared" si="95"/>
        <v>0</v>
      </c>
      <c r="AU380" s="58">
        <f t="shared" si="95"/>
        <v>0</v>
      </c>
      <c r="AV380" s="57">
        <f t="shared" si="95"/>
        <v>0</v>
      </c>
      <c r="AW380" s="58"/>
      <c r="AX380" s="58"/>
      <c r="AY380" s="59"/>
      <c r="AZ380" s="60"/>
      <c r="BA380" s="61"/>
      <c r="BB380" s="58"/>
      <c r="BC380" s="58"/>
      <c r="BD380" s="58"/>
      <c r="BE380" s="58"/>
      <c r="BF380" s="58"/>
      <c r="BG380" s="58"/>
      <c r="BH380" s="58"/>
      <c r="BI380" s="58"/>
      <c r="BJ380" s="58">
        <f>SUBTOTAL(9,BJ376:BJ379)</f>
        <v>0</v>
      </c>
    </row>
    <row r="381" spans="2:62" outlineLevel="1">
      <c r="B381" s="17"/>
      <c r="C381" s="17"/>
      <c r="D381" s="17"/>
      <c r="E381" s="22"/>
      <c r="F381" s="65" t="s">
        <v>2231</v>
      </c>
      <c r="G381" s="49"/>
      <c r="H381" s="49"/>
      <c r="I381" s="48"/>
      <c r="J381" s="50"/>
      <c r="K381" s="50"/>
      <c r="L381" s="50"/>
      <c r="M381" s="50"/>
      <c r="N381" s="50"/>
      <c r="O381" s="51"/>
      <c r="P381" s="50"/>
      <c r="Q381" s="51"/>
      <c r="R381" s="50"/>
      <c r="S381" s="52"/>
      <c r="T381" s="53"/>
      <c r="U381" s="53"/>
      <c r="V381" s="53"/>
      <c r="W381" s="53"/>
      <c r="X381" s="53"/>
      <c r="Y381" s="54"/>
      <c r="Z381" s="55"/>
      <c r="AA381" s="55"/>
      <c r="AB381" s="55"/>
      <c r="AC381" s="55"/>
      <c r="AD381" s="55"/>
      <c r="AE381" s="56"/>
      <c r="AF381" s="57">
        <f t="shared" ref="AF381:AV381" si="96">SUBTOTAL(9,AF342:AF379)</f>
        <v>478</v>
      </c>
      <c r="AG381" s="57">
        <f t="shared" si="96"/>
        <v>348</v>
      </c>
      <c r="AH381" s="57">
        <f t="shared" si="96"/>
        <v>138</v>
      </c>
      <c r="AI381" s="57">
        <f t="shared" si="96"/>
        <v>70</v>
      </c>
      <c r="AJ381" s="57">
        <f t="shared" si="96"/>
        <v>60</v>
      </c>
      <c r="AK381" s="57">
        <f t="shared" si="96"/>
        <v>58</v>
      </c>
      <c r="AL381" s="57">
        <f t="shared" si="96"/>
        <v>2</v>
      </c>
      <c r="AM381" s="57">
        <f t="shared" si="96"/>
        <v>38</v>
      </c>
      <c r="AN381" s="57">
        <f t="shared" si="96"/>
        <v>36</v>
      </c>
      <c r="AO381" s="57">
        <f t="shared" si="96"/>
        <v>2</v>
      </c>
      <c r="AP381" s="57">
        <f t="shared" si="96"/>
        <v>22</v>
      </c>
      <c r="AQ381" s="57">
        <f t="shared" si="96"/>
        <v>22</v>
      </c>
      <c r="AR381" s="57">
        <f t="shared" si="96"/>
        <v>0</v>
      </c>
      <c r="AS381" s="58">
        <f t="shared" si="96"/>
        <v>443</v>
      </c>
      <c r="AT381" s="58">
        <f t="shared" si="96"/>
        <v>35</v>
      </c>
      <c r="AU381" s="58">
        <f t="shared" si="96"/>
        <v>16</v>
      </c>
      <c r="AV381" s="57">
        <f t="shared" si="96"/>
        <v>44</v>
      </c>
      <c r="AW381" s="58"/>
      <c r="AX381" s="58"/>
      <c r="AY381" s="59"/>
      <c r="AZ381" s="60"/>
      <c r="BA381" s="61"/>
      <c r="BB381" s="58"/>
      <c r="BC381" s="58"/>
      <c r="BD381" s="58"/>
      <c r="BE381" s="58"/>
      <c r="BF381" s="58"/>
      <c r="BG381" s="58"/>
      <c r="BH381" s="58"/>
      <c r="BI381" s="58"/>
      <c r="BJ381" s="58">
        <f>SUBTOTAL(9,BJ342:BJ379)</f>
        <v>154</v>
      </c>
    </row>
    <row r="382" spans="2:62" outlineLevel="3">
      <c r="B382" s="17">
        <v>24028067</v>
      </c>
      <c r="C382" s="17" t="s">
        <v>216</v>
      </c>
      <c r="D382" s="17" t="s">
        <v>92</v>
      </c>
      <c r="E382" s="24">
        <v>4009</v>
      </c>
      <c r="F382" s="24" t="s">
        <v>217</v>
      </c>
      <c r="G382" s="22">
        <v>40205</v>
      </c>
      <c r="H382" s="22" t="s">
        <v>218</v>
      </c>
      <c r="I382" s="17" t="s">
        <v>219</v>
      </c>
      <c r="J382" s="18" t="s">
        <v>220</v>
      </c>
      <c r="K382" s="18" t="s">
        <v>221</v>
      </c>
      <c r="L382" s="18" t="s">
        <v>166</v>
      </c>
      <c r="M382" s="18" t="s">
        <v>166</v>
      </c>
      <c r="N382" s="18" t="s">
        <v>167</v>
      </c>
      <c r="O382" s="19" t="str">
        <f>IF(N382="","",VLOOKUP(N382,Sheet1!$B$3:$C$7,2,0))</f>
        <v>休棟等</v>
      </c>
      <c r="P382" s="18" t="s">
        <v>167</v>
      </c>
      <c r="Q382" s="19" t="str">
        <f>IF(P382="","",VLOOKUP(P382,Sheet1!$B$3:$C$7,2,0))</f>
        <v>休棟等</v>
      </c>
      <c r="R382" s="18" t="s">
        <v>96</v>
      </c>
      <c r="S382" s="25" t="str">
        <f t="shared" si="85"/>
        <v/>
      </c>
      <c r="T382" s="26" t="str">
        <f t="shared" si="86"/>
        <v/>
      </c>
      <c r="U382" s="26" t="str">
        <f t="shared" si="87"/>
        <v/>
      </c>
      <c r="V382" s="26" t="str">
        <f t="shared" si="88"/>
        <v/>
      </c>
      <c r="W382" s="26" t="str">
        <f t="shared" si="89"/>
        <v/>
      </c>
      <c r="X382" s="26" t="str">
        <f t="shared" si="90"/>
        <v/>
      </c>
      <c r="Y382" s="27" t="str">
        <f t="shared" si="91"/>
        <v>○</v>
      </c>
      <c r="Z382" s="28" t="s">
        <v>208</v>
      </c>
      <c r="AA382" s="28" t="s">
        <v>96</v>
      </c>
      <c r="AB382" s="28" t="s">
        <v>96</v>
      </c>
      <c r="AC382" s="28" t="s">
        <v>96</v>
      </c>
      <c r="AD382" s="28" t="s">
        <v>96</v>
      </c>
      <c r="AE382" s="23" t="str">
        <f t="shared" si="92"/>
        <v>休棟中等</v>
      </c>
      <c r="AF382" s="34">
        <v>15</v>
      </c>
      <c r="AG382" s="34">
        <v>0</v>
      </c>
      <c r="AH382" s="34">
        <v>15</v>
      </c>
      <c r="AI382" s="34">
        <v>2</v>
      </c>
      <c r="AJ382" s="34">
        <v>0</v>
      </c>
      <c r="AK382" s="34">
        <v>0</v>
      </c>
      <c r="AL382" s="34">
        <v>0</v>
      </c>
      <c r="AM382" s="34">
        <v>0</v>
      </c>
      <c r="AN382" s="34">
        <v>0</v>
      </c>
      <c r="AO382" s="34">
        <v>0</v>
      </c>
      <c r="AP382" s="34">
        <v>0</v>
      </c>
      <c r="AQ382" s="34">
        <v>0</v>
      </c>
      <c r="AR382" s="34">
        <v>0</v>
      </c>
      <c r="AS382" s="35"/>
      <c r="AT382" s="35"/>
      <c r="AU382" s="35"/>
      <c r="AV382" s="34">
        <v>15</v>
      </c>
      <c r="AW382" s="35">
        <v>0</v>
      </c>
      <c r="AX382" s="35">
        <v>0</v>
      </c>
      <c r="AY382" s="36">
        <v>0</v>
      </c>
      <c r="AZ382" s="38" t="s">
        <v>96</v>
      </c>
      <c r="BA382" s="30" t="str">
        <f t="shared" si="93"/>
        <v/>
      </c>
      <c r="BB382" s="35"/>
      <c r="BC382" s="35"/>
      <c r="BD382" s="35">
        <v>0</v>
      </c>
      <c r="BE382" s="35"/>
      <c r="BF382" s="35"/>
      <c r="BG382" s="35">
        <v>0</v>
      </c>
      <c r="BH382" s="35"/>
      <c r="BI382" s="35"/>
      <c r="BJ382" s="35"/>
    </row>
    <row r="383" spans="2:62" outlineLevel="3">
      <c r="B383" s="17">
        <v>24028073</v>
      </c>
      <c r="C383" s="17" t="s">
        <v>226</v>
      </c>
      <c r="D383" s="17" t="s">
        <v>92</v>
      </c>
      <c r="E383" s="24">
        <v>4009</v>
      </c>
      <c r="F383" s="24" t="s">
        <v>217</v>
      </c>
      <c r="G383" s="22">
        <v>40205</v>
      </c>
      <c r="H383" s="22" t="s">
        <v>218</v>
      </c>
      <c r="I383" s="17" t="s">
        <v>227</v>
      </c>
      <c r="J383" s="18" t="s">
        <v>1900</v>
      </c>
      <c r="K383" s="18" t="s">
        <v>1901</v>
      </c>
      <c r="L383" s="18" t="s">
        <v>1567</v>
      </c>
      <c r="M383" s="18" t="s">
        <v>1567</v>
      </c>
      <c r="N383" s="18" t="s">
        <v>1568</v>
      </c>
      <c r="O383" s="19" t="str">
        <f>IF(N383="","",VLOOKUP(N383,Sheet1!$B$3:$C$7,2,0))</f>
        <v>慢性期</v>
      </c>
      <c r="P383" s="18" t="s">
        <v>1568</v>
      </c>
      <c r="Q383" s="19" t="str">
        <f>IF(P383="","",VLOOKUP(P383,Sheet1!$B$3:$C$7,2,0))</f>
        <v>慢性期</v>
      </c>
      <c r="R383" s="18" t="s">
        <v>1568</v>
      </c>
      <c r="S383" s="25" t="str">
        <f t="shared" si="85"/>
        <v/>
      </c>
      <c r="T383" s="26" t="str">
        <f t="shared" si="86"/>
        <v/>
      </c>
      <c r="U383" s="26" t="str">
        <f t="shared" si="87"/>
        <v/>
      </c>
      <c r="V383" s="26" t="str">
        <f t="shared" si="88"/>
        <v>○</v>
      </c>
      <c r="W383" s="26" t="str">
        <f t="shared" si="89"/>
        <v>○</v>
      </c>
      <c r="X383" s="26" t="str">
        <f t="shared" si="90"/>
        <v/>
      </c>
      <c r="Y383" s="27" t="str">
        <f t="shared" si="91"/>
        <v/>
      </c>
      <c r="Z383" s="28" t="s">
        <v>1568</v>
      </c>
      <c r="AA383" s="28" t="s">
        <v>1570</v>
      </c>
      <c r="AB383" s="28" t="s">
        <v>96</v>
      </c>
      <c r="AC383" s="28" t="s">
        <v>96</v>
      </c>
      <c r="AD383" s="28" t="s">
        <v>96</v>
      </c>
      <c r="AE383" s="23" t="str">
        <f t="shared" si="92"/>
        <v>慢性期</v>
      </c>
      <c r="AF383" s="34">
        <v>5</v>
      </c>
      <c r="AG383" s="34">
        <v>5</v>
      </c>
      <c r="AH383" s="34">
        <v>0</v>
      </c>
      <c r="AI383" s="34">
        <v>0</v>
      </c>
      <c r="AJ383" s="34">
        <v>10</v>
      </c>
      <c r="AK383" s="34">
        <v>10</v>
      </c>
      <c r="AL383" s="34">
        <v>0</v>
      </c>
      <c r="AM383" s="34">
        <v>10</v>
      </c>
      <c r="AN383" s="34">
        <v>10</v>
      </c>
      <c r="AO383" s="34">
        <v>0</v>
      </c>
      <c r="AP383" s="34">
        <v>0</v>
      </c>
      <c r="AQ383" s="34">
        <v>0</v>
      </c>
      <c r="AR383" s="34">
        <v>0</v>
      </c>
      <c r="AS383" s="35">
        <v>5</v>
      </c>
      <c r="AT383" s="35">
        <v>10</v>
      </c>
      <c r="AU383" s="35">
        <v>0</v>
      </c>
      <c r="AV383" s="34">
        <v>0</v>
      </c>
      <c r="AW383" s="35">
        <v>7</v>
      </c>
      <c r="AX383" s="35">
        <v>7</v>
      </c>
      <c r="AY383" s="36">
        <v>0</v>
      </c>
      <c r="AZ383" s="38" t="s">
        <v>1567</v>
      </c>
      <c r="BA383" s="30" t="str">
        <f t="shared" si="93"/>
        <v>○</v>
      </c>
      <c r="BB383" s="35">
        <v>14</v>
      </c>
      <c r="BC383" s="35">
        <v>116</v>
      </c>
      <c r="BD383" s="35">
        <v>10</v>
      </c>
      <c r="BE383" s="35">
        <v>0</v>
      </c>
      <c r="BF383" s="35">
        <v>10</v>
      </c>
      <c r="BG383" s="35">
        <v>0</v>
      </c>
      <c r="BH383" s="35">
        <v>0</v>
      </c>
      <c r="BI383" s="35">
        <v>0</v>
      </c>
      <c r="BJ383" s="35">
        <v>0</v>
      </c>
    </row>
    <row r="384" spans="2:62" outlineLevel="3">
      <c r="B384" s="17">
        <v>24028080</v>
      </c>
      <c r="C384" s="17" t="s">
        <v>235</v>
      </c>
      <c r="D384" s="17" t="s">
        <v>92</v>
      </c>
      <c r="E384" s="24">
        <v>4009</v>
      </c>
      <c r="F384" s="49" t="s">
        <v>217</v>
      </c>
      <c r="G384" s="49">
        <v>40205</v>
      </c>
      <c r="H384" s="49" t="s">
        <v>218</v>
      </c>
      <c r="I384" s="48" t="s">
        <v>236</v>
      </c>
      <c r="J384" s="50" t="s">
        <v>1902</v>
      </c>
      <c r="K384" s="50" t="s">
        <v>1903</v>
      </c>
      <c r="L384" s="50" t="s">
        <v>1567</v>
      </c>
      <c r="M384" s="50" t="s">
        <v>1567</v>
      </c>
      <c r="N384" s="50" t="s">
        <v>1576</v>
      </c>
      <c r="O384" s="51" t="str">
        <f>IF(N384="","",VLOOKUP(N384,Sheet1!$B$3:$C$7,2,0))</f>
        <v>回復期</v>
      </c>
      <c r="P384" s="50" t="s">
        <v>1576</v>
      </c>
      <c r="Q384" s="51" t="str">
        <f>IF(P384="","",VLOOKUP(P384,Sheet1!$B$3:$C$7,2,0))</f>
        <v>回復期</v>
      </c>
      <c r="R384" s="50" t="s">
        <v>1576</v>
      </c>
      <c r="S384" s="52" t="str">
        <f t="shared" si="85"/>
        <v>○</v>
      </c>
      <c r="T384" s="53" t="str">
        <f t="shared" si="86"/>
        <v>○</v>
      </c>
      <c r="U384" s="53" t="str">
        <f t="shared" si="87"/>
        <v>○</v>
      </c>
      <c r="V384" s="53" t="str">
        <f t="shared" si="88"/>
        <v>○</v>
      </c>
      <c r="W384" s="53" t="str">
        <f t="shared" si="89"/>
        <v/>
      </c>
      <c r="X384" s="53" t="str">
        <f t="shared" si="90"/>
        <v/>
      </c>
      <c r="Y384" s="54" t="str">
        <f t="shared" si="91"/>
        <v/>
      </c>
      <c r="Z384" s="55" t="s">
        <v>1567</v>
      </c>
      <c r="AA384" s="55" t="s">
        <v>166</v>
      </c>
      <c r="AB384" s="55" t="s">
        <v>1576</v>
      </c>
      <c r="AC384" s="55" t="s">
        <v>1568</v>
      </c>
      <c r="AD384" s="55" t="s">
        <v>96</v>
      </c>
      <c r="AE384" s="56" t="str">
        <f t="shared" si="92"/>
        <v>回復期</v>
      </c>
      <c r="AF384" s="57">
        <v>19</v>
      </c>
      <c r="AG384" s="57"/>
      <c r="AH384" s="57"/>
      <c r="AI384" s="57">
        <v>2</v>
      </c>
      <c r="AJ384" s="57"/>
      <c r="AK384" s="57"/>
      <c r="AL384" s="57"/>
      <c r="AM384" s="57"/>
      <c r="AN384" s="57"/>
      <c r="AO384" s="57"/>
      <c r="AP384" s="57"/>
      <c r="AQ384" s="57"/>
      <c r="AR384" s="57"/>
      <c r="AS384" s="58">
        <v>19</v>
      </c>
      <c r="AT384" s="58"/>
      <c r="AU384" s="58"/>
      <c r="AV384" s="57"/>
      <c r="AW384" s="58">
        <v>137</v>
      </c>
      <c r="AX384" s="58">
        <v>0</v>
      </c>
      <c r="AY384" s="59"/>
      <c r="AZ384" s="60" t="s">
        <v>1567</v>
      </c>
      <c r="BA384" s="61" t="str">
        <f t="shared" si="93"/>
        <v>○</v>
      </c>
      <c r="BB384" s="58">
        <v>1</v>
      </c>
      <c r="BC384" s="58">
        <v>2</v>
      </c>
      <c r="BD384" s="58"/>
      <c r="BE384" s="58"/>
      <c r="BF384" s="58"/>
      <c r="BG384" s="58"/>
      <c r="BH384" s="58"/>
      <c r="BI384" s="58"/>
      <c r="BJ384" s="58"/>
    </row>
    <row r="385" spans="2:62" outlineLevel="3">
      <c r="B385" s="17">
        <v>24028199</v>
      </c>
      <c r="C385" s="17" t="s">
        <v>383</v>
      </c>
      <c r="D385" s="17" t="s">
        <v>92</v>
      </c>
      <c r="E385" s="24">
        <v>4009</v>
      </c>
      <c r="F385" s="24" t="s">
        <v>217</v>
      </c>
      <c r="G385" s="22">
        <v>40205</v>
      </c>
      <c r="H385" s="22" t="s">
        <v>218</v>
      </c>
      <c r="I385" s="17" t="s">
        <v>384</v>
      </c>
      <c r="J385" s="19" t="s">
        <v>1904</v>
      </c>
      <c r="K385" s="19" t="s">
        <v>1905</v>
      </c>
      <c r="L385" s="19" t="s">
        <v>1567</v>
      </c>
      <c r="M385" s="19" t="s">
        <v>1567</v>
      </c>
      <c r="N385" s="19" t="s">
        <v>1576</v>
      </c>
      <c r="O385" s="19" t="str">
        <f>IF(N385="","",VLOOKUP(N385,Sheet1!$B$3:$C$7,2,0))</f>
        <v>回復期</v>
      </c>
      <c r="P385" s="19" t="s">
        <v>1576</v>
      </c>
      <c r="Q385" s="19" t="str">
        <f>IF(P385="","",VLOOKUP(P385,Sheet1!$B$3:$C$7,2,0))</f>
        <v>回復期</v>
      </c>
      <c r="R385" s="19" t="s">
        <v>1576</v>
      </c>
      <c r="S385" s="25" t="str">
        <f t="shared" si="85"/>
        <v>○</v>
      </c>
      <c r="T385" s="26" t="str">
        <f t="shared" si="86"/>
        <v/>
      </c>
      <c r="U385" s="26" t="str">
        <f t="shared" si="87"/>
        <v/>
      </c>
      <c r="V385" s="26" t="str">
        <f t="shared" si="88"/>
        <v>○</v>
      </c>
      <c r="W385" s="26" t="str">
        <f t="shared" si="89"/>
        <v>○</v>
      </c>
      <c r="X385" s="26" t="str">
        <f t="shared" si="90"/>
        <v/>
      </c>
      <c r="Y385" s="27" t="str">
        <f t="shared" si="91"/>
        <v/>
      </c>
      <c r="Z385" s="29" t="s">
        <v>1567</v>
      </c>
      <c r="AA385" s="29" t="s">
        <v>1568</v>
      </c>
      <c r="AB385" s="29" t="s">
        <v>1570</v>
      </c>
      <c r="AC385" s="29" t="s">
        <v>96</v>
      </c>
      <c r="AD385" s="29" t="s">
        <v>96</v>
      </c>
      <c r="AE385" s="23" t="str">
        <f t="shared" si="92"/>
        <v>回復期</v>
      </c>
      <c r="AF385" s="34">
        <v>13</v>
      </c>
      <c r="AG385" s="34">
        <v>12</v>
      </c>
      <c r="AH385" s="34">
        <v>1</v>
      </c>
      <c r="AI385" s="34">
        <v>0</v>
      </c>
      <c r="AJ385" s="34">
        <v>0</v>
      </c>
      <c r="AK385" s="34">
        <v>0</v>
      </c>
      <c r="AL385" s="34">
        <v>0</v>
      </c>
      <c r="AM385" s="34">
        <v>0</v>
      </c>
      <c r="AN385" s="34">
        <v>0</v>
      </c>
      <c r="AO385" s="34">
        <v>0</v>
      </c>
      <c r="AP385" s="34">
        <v>0</v>
      </c>
      <c r="AQ385" s="34">
        <v>0</v>
      </c>
      <c r="AR385" s="34">
        <v>0</v>
      </c>
      <c r="AS385" s="35">
        <v>13</v>
      </c>
      <c r="AT385" s="34">
        <v>0</v>
      </c>
      <c r="AU385" s="34">
        <v>0</v>
      </c>
      <c r="AV385" s="34">
        <v>0</v>
      </c>
      <c r="AW385" s="35">
        <v>28</v>
      </c>
      <c r="AX385" s="35">
        <v>27</v>
      </c>
      <c r="AY385" s="36">
        <v>0</v>
      </c>
      <c r="AZ385" s="37" t="s">
        <v>1567</v>
      </c>
      <c r="BA385" s="30" t="str">
        <f t="shared" si="93"/>
        <v>○</v>
      </c>
      <c r="BB385" s="35">
        <v>0</v>
      </c>
      <c r="BC385" s="35">
        <v>1</v>
      </c>
      <c r="BD385" s="35">
        <v>0</v>
      </c>
      <c r="BE385" s="35">
        <v>0</v>
      </c>
      <c r="BF385" s="35">
        <v>0</v>
      </c>
      <c r="BG385" s="35">
        <v>1</v>
      </c>
      <c r="BH385" s="35">
        <v>1</v>
      </c>
      <c r="BI385" s="35">
        <v>0</v>
      </c>
      <c r="BJ385" s="35"/>
    </row>
    <row r="386" spans="2:62" outlineLevel="3">
      <c r="B386" s="17">
        <v>24028251</v>
      </c>
      <c r="C386" s="17" t="s">
        <v>452</v>
      </c>
      <c r="D386" s="17" t="s">
        <v>92</v>
      </c>
      <c r="E386" s="24">
        <v>4009</v>
      </c>
      <c r="F386" s="24" t="s">
        <v>217</v>
      </c>
      <c r="G386" s="22">
        <v>40205</v>
      </c>
      <c r="H386" s="22" t="s">
        <v>218</v>
      </c>
      <c r="I386" s="17" t="s">
        <v>453</v>
      </c>
      <c r="J386" s="18" t="s">
        <v>1906</v>
      </c>
      <c r="K386" s="18" t="s">
        <v>1907</v>
      </c>
      <c r="L386" s="18" t="s">
        <v>1567</v>
      </c>
      <c r="M386" s="18" t="s">
        <v>1567</v>
      </c>
      <c r="N386" s="18" t="s">
        <v>1569</v>
      </c>
      <c r="O386" s="19" t="str">
        <f>IF(N386="","",VLOOKUP(N386,Sheet1!$B$3:$C$7,2,0))</f>
        <v>急性期</v>
      </c>
      <c r="P386" s="18" t="s">
        <v>1569</v>
      </c>
      <c r="Q386" s="19" t="str">
        <f>IF(P386="","",VLOOKUP(P386,Sheet1!$B$3:$C$7,2,0))</f>
        <v>急性期</v>
      </c>
      <c r="R386" s="18" t="s">
        <v>96</v>
      </c>
      <c r="S386" s="25" t="str">
        <f t="shared" si="85"/>
        <v/>
      </c>
      <c r="T386" s="26" t="str">
        <f t="shared" si="86"/>
        <v>○</v>
      </c>
      <c r="U386" s="26" t="str">
        <f t="shared" si="87"/>
        <v/>
      </c>
      <c r="V386" s="26" t="str">
        <f t="shared" si="88"/>
        <v/>
      </c>
      <c r="W386" s="26" t="str">
        <f t="shared" si="89"/>
        <v/>
      </c>
      <c r="X386" s="26" t="str">
        <f t="shared" si="90"/>
        <v/>
      </c>
      <c r="Y386" s="27" t="str">
        <f t="shared" si="91"/>
        <v/>
      </c>
      <c r="Z386" s="28" t="s">
        <v>1569</v>
      </c>
      <c r="AA386" s="28" t="s">
        <v>96</v>
      </c>
      <c r="AB386" s="28" t="s">
        <v>96</v>
      </c>
      <c r="AC386" s="28" t="s">
        <v>96</v>
      </c>
      <c r="AD386" s="28" t="s">
        <v>96</v>
      </c>
      <c r="AE386" s="23" t="str">
        <f t="shared" si="92"/>
        <v>急性期</v>
      </c>
      <c r="AF386" s="34">
        <v>14</v>
      </c>
      <c r="AG386" s="34">
        <v>14</v>
      </c>
      <c r="AH386" s="34">
        <v>0</v>
      </c>
      <c r="AI386" s="34">
        <v>0</v>
      </c>
      <c r="AJ386" s="34">
        <v>0</v>
      </c>
      <c r="AK386" s="34">
        <v>0</v>
      </c>
      <c r="AL386" s="34">
        <v>0</v>
      </c>
      <c r="AM386" s="34">
        <v>0</v>
      </c>
      <c r="AN386" s="34">
        <v>0</v>
      </c>
      <c r="AO386" s="34">
        <v>0</v>
      </c>
      <c r="AP386" s="34">
        <v>0</v>
      </c>
      <c r="AQ386" s="34">
        <v>0</v>
      </c>
      <c r="AR386" s="34">
        <v>0</v>
      </c>
      <c r="AS386" s="35">
        <v>14</v>
      </c>
      <c r="AT386" s="34">
        <v>0</v>
      </c>
      <c r="AU386" s="34">
        <v>0</v>
      </c>
      <c r="AV386" s="34">
        <v>0</v>
      </c>
      <c r="AW386" s="35">
        <v>720</v>
      </c>
      <c r="AX386" s="35">
        <v>356</v>
      </c>
      <c r="AY386" s="36">
        <v>0</v>
      </c>
      <c r="AZ386" s="38" t="s">
        <v>1569</v>
      </c>
      <c r="BA386" s="30" t="str">
        <f t="shared" si="93"/>
        <v/>
      </c>
      <c r="BB386" s="35">
        <v>0</v>
      </c>
      <c r="BC386" s="35">
        <v>0</v>
      </c>
      <c r="BD386" s="35">
        <v>0</v>
      </c>
      <c r="BE386" s="35">
        <v>0</v>
      </c>
      <c r="BF386" s="35">
        <v>0</v>
      </c>
      <c r="BG386" s="35">
        <v>0</v>
      </c>
      <c r="BH386" s="35">
        <v>0</v>
      </c>
      <c r="BI386" s="35">
        <v>0</v>
      </c>
      <c r="BJ386" s="35">
        <v>34</v>
      </c>
    </row>
    <row r="387" spans="2:62" outlineLevel="3">
      <c r="B387" s="17">
        <v>24028322</v>
      </c>
      <c r="C387" s="17" t="s">
        <v>523</v>
      </c>
      <c r="D387" s="17" t="s">
        <v>92</v>
      </c>
      <c r="E387" s="24">
        <v>4009</v>
      </c>
      <c r="F387" s="24" t="s">
        <v>217</v>
      </c>
      <c r="G387" s="22">
        <v>40205</v>
      </c>
      <c r="H387" s="22" t="s">
        <v>218</v>
      </c>
      <c r="I387" s="17" t="s">
        <v>524</v>
      </c>
      <c r="J387" s="18" t="s">
        <v>1908</v>
      </c>
      <c r="K387" s="18" t="s">
        <v>1909</v>
      </c>
      <c r="L387" s="18" t="s">
        <v>1567</v>
      </c>
      <c r="M387" s="18" t="s">
        <v>1567</v>
      </c>
      <c r="N387" s="18" t="s">
        <v>1569</v>
      </c>
      <c r="O387" s="19" t="str">
        <f>IF(N387="","",VLOOKUP(N387,Sheet1!$B$3:$C$7,2,0))</f>
        <v>急性期</v>
      </c>
      <c r="P387" s="18" t="s">
        <v>1569</v>
      </c>
      <c r="Q387" s="19" t="str">
        <f>IF(P387="","",VLOOKUP(P387,Sheet1!$B$3:$C$7,2,0))</f>
        <v>急性期</v>
      </c>
      <c r="R387" s="18" t="s">
        <v>96</v>
      </c>
      <c r="S387" s="25" t="str">
        <f t="shared" si="85"/>
        <v/>
      </c>
      <c r="T387" s="26" t="str">
        <f t="shared" si="86"/>
        <v/>
      </c>
      <c r="U387" s="26" t="str">
        <f t="shared" si="87"/>
        <v/>
      </c>
      <c r="V387" s="26" t="str">
        <f t="shared" si="88"/>
        <v/>
      </c>
      <c r="W387" s="26" t="str">
        <f t="shared" si="89"/>
        <v/>
      </c>
      <c r="X387" s="26" t="str">
        <f t="shared" si="90"/>
        <v>○</v>
      </c>
      <c r="Y387" s="27" t="str">
        <f t="shared" si="91"/>
        <v/>
      </c>
      <c r="Z387" s="28" t="s">
        <v>1573</v>
      </c>
      <c r="AA387" s="28" t="s">
        <v>96</v>
      </c>
      <c r="AB387" s="28" t="s">
        <v>96</v>
      </c>
      <c r="AC387" s="28" t="s">
        <v>96</v>
      </c>
      <c r="AD387" s="28" t="s">
        <v>96</v>
      </c>
      <c r="AE387" s="23" t="str">
        <f t="shared" si="92"/>
        <v>急性期</v>
      </c>
      <c r="AF387" s="34">
        <v>19</v>
      </c>
      <c r="AG387" s="34">
        <v>19</v>
      </c>
      <c r="AH387" s="34">
        <v>0</v>
      </c>
      <c r="AI387" s="34">
        <v>19</v>
      </c>
      <c r="AJ387" s="34">
        <v>0</v>
      </c>
      <c r="AK387" s="34">
        <v>0</v>
      </c>
      <c r="AL387" s="34">
        <v>0</v>
      </c>
      <c r="AM387" s="34">
        <v>0</v>
      </c>
      <c r="AN387" s="34">
        <v>0</v>
      </c>
      <c r="AO387" s="34">
        <v>0</v>
      </c>
      <c r="AP387" s="34">
        <v>0</v>
      </c>
      <c r="AQ387" s="34">
        <v>0</v>
      </c>
      <c r="AR387" s="34">
        <v>0</v>
      </c>
      <c r="AS387" s="35">
        <v>19</v>
      </c>
      <c r="AT387" s="34">
        <v>0</v>
      </c>
      <c r="AU387" s="34">
        <v>0</v>
      </c>
      <c r="AV387" s="34">
        <v>0</v>
      </c>
      <c r="AW387" s="35">
        <v>150</v>
      </c>
      <c r="AX387" s="35"/>
      <c r="AY387" s="36"/>
      <c r="AZ387" s="38" t="s">
        <v>1569</v>
      </c>
      <c r="BA387" s="30" t="str">
        <f t="shared" si="93"/>
        <v/>
      </c>
      <c r="BB387" s="35">
        <v>0</v>
      </c>
      <c r="BC387" s="35">
        <v>0</v>
      </c>
      <c r="BD387" s="35">
        <v>0</v>
      </c>
      <c r="BE387" s="35">
        <v>0</v>
      </c>
      <c r="BF387" s="35">
        <v>0</v>
      </c>
      <c r="BG387" s="35">
        <v>12</v>
      </c>
      <c r="BH387" s="35">
        <v>2</v>
      </c>
      <c r="BI387" s="35">
        <v>10</v>
      </c>
      <c r="BJ387" s="35"/>
    </row>
    <row r="388" spans="2:62" outlineLevel="3">
      <c r="B388" s="17">
        <v>24028355</v>
      </c>
      <c r="C388" s="17" t="s">
        <v>568</v>
      </c>
      <c r="D388" s="17" t="s">
        <v>92</v>
      </c>
      <c r="E388" s="24">
        <v>4009</v>
      </c>
      <c r="F388" s="24" t="s">
        <v>217</v>
      </c>
      <c r="G388" s="22">
        <v>40205</v>
      </c>
      <c r="H388" s="22" t="s">
        <v>218</v>
      </c>
      <c r="I388" s="17" t="s">
        <v>569</v>
      </c>
      <c r="J388" s="18" t="s">
        <v>1910</v>
      </c>
      <c r="K388" s="18" t="s">
        <v>1911</v>
      </c>
      <c r="L388" s="18" t="s">
        <v>1567</v>
      </c>
      <c r="M388" s="18" t="s">
        <v>1569</v>
      </c>
      <c r="N388" s="18" t="s">
        <v>1576</v>
      </c>
      <c r="O388" s="19" t="str">
        <f>IF(N388="","",VLOOKUP(N388,Sheet1!$B$3:$C$7,2,0))</f>
        <v>回復期</v>
      </c>
      <c r="P388" s="18" t="s">
        <v>1576</v>
      </c>
      <c r="Q388" s="19" t="str">
        <f>IF(P388="","",VLOOKUP(P388,Sheet1!$B$3:$C$7,2,0))</f>
        <v>回復期</v>
      </c>
      <c r="R388" s="18" t="s">
        <v>1576</v>
      </c>
      <c r="S388" s="25" t="str">
        <f t="shared" si="85"/>
        <v/>
      </c>
      <c r="T388" s="26" t="str">
        <f t="shared" si="86"/>
        <v>○</v>
      </c>
      <c r="U388" s="26" t="str">
        <f t="shared" si="87"/>
        <v/>
      </c>
      <c r="V388" s="26" t="str">
        <f t="shared" si="88"/>
        <v/>
      </c>
      <c r="W388" s="26" t="str">
        <f t="shared" si="89"/>
        <v/>
      </c>
      <c r="X388" s="26" t="str">
        <f t="shared" si="90"/>
        <v/>
      </c>
      <c r="Y388" s="27" t="str">
        <f t="shared" si="91"/>
        <v/>
      </c>
      <c r="Z388" s="28" t="s">
        <v>1569</v>
      </c>
      <c r="AA388" s="28" t="s">
        <v>96</v>
      </c>
      <c r="AB388" s="28" t="s">
        <v>96</v>
      </c>
      <c r="AC388" s="28" t="s">
        <v>96</v>
      </c>
      <c r="AD388" s="28" t="s">
        <v>96</v>
      </c>
      <c r="AE388" s="23" t="str">
        <f t="shared" si="92"/>
        <v>回復期</v>
      </c>
      <c r="AF388" s="34">
        <v>19</v>
      </c>
      <c r="AG388" s="34">
        <v>0</v>
      </c>
      <c r="AH388" s="34">
        <v>19</v>
      </c>
      <c r="AI388" s="34">
        <v>0</v>
      </c>
      <c r="AJ388" s="34">
        <v>0</v>
      </c>
      <c r="AK388" s="34">
        <v>0</v>
      </c>
      <c r="AL388" s="34">
        <v>0</v>
      </c>
      <c r="AM388" s="34">
        <v>0</v>
      </c>
      <c r="AN388" s="34">
        <v>0</v>
      </c>
      <c r="AO388" s="34">
        <v>0</v>
      </c>
      <c r="AP388" s="34">
        <v>0</v>
      </c>
      <c r="AQ388" s="34">
        <v>0</v>
      </c>
      <c r="AR388" s="34">
        <v>0</v>
      </c>
      <c r="AS388" s="35">
        <v>19</v>
      </c>
      <c r="AT388" s="34">
        <v>0</v>
      </c>
      <c r="AU388" s="34">
        <v>0</v>
      </c>
      <c r="AV388" s="34">
        <v>0</v>
      </c>
      <c r="AW388" s="35">
        <v>0</v>
      </c>
      <c r="AX388" s="35">
        <v>0</v>
      </c>
      <c r="AY388" s="36">
        <v>0</v>
      </c>
      <c r="AZ388" s="38" t="s">
        <v>96</v>
      </c>
      <c r="BA388" s="30" t="str">
        <f t="shared" si="93"/>
        <v/>
      </c>
      <c r="BB388" s="35"/>
      <c r="BC388" s="35"/>
      <c r="BD388" s="35"/>
      <c r="BE388" s="35"/>
      <c r="BF388" s="35"/>
      <c r="BG388" s="35"/>
      <c r="BH388" s="35"/>
      <c r="BI388" s="35"/>
      <c r="BJ388" s="35"/>
    </row>
    <row r="389" spans="2:62" outlineLevel="3">
      <c r="B389" s="17">
        <v>24028423</v>
      </c>
      <c r="C389" s="17" t="s">
        <v>638</v>
      </c>
      <c r="D389" s="17" t="s">
        <v>92</v>
      </c>
      <c r="E389" s="24">
        <v>4009</v>
      </c>
      <c r="F389" s="24" t="s">
        <v>217</v>
      </c>
      <c r="G389" s="22">
        <v>40205</v>
      </c>
      <c r="H389" s="22" t="s">
        <v>218</v>
      </c>
      <c r="I389" s="17" t="s">
        <v>639</v>
      </c>
      <c r="J389" s="18" t="s">
        <v>1912</v>
      </c>
      <c r="K389" s="18" t="s">
        <v>1913</v>
      </c>
      <c r="L389" s="18" t="s">
        <v>1567</v>
      </c>
      <c r="M389" s="18" t="s">
        <v>1567</v>
      </c>
      <c r="N389" s="18" t="s">
        <v>1569</v>
      </c>
      <c r="O389" s="19" t="str">
        <f>IF(N389="","",VLOOKUP(N389,Sheet1!$B$3:$C$7,2,0))</f>
        <v>急性期</v>
      </c>
      <c r="P389" s="18" t="s">
        <v>1569</v>
      </c>
      <c r="Q389" s="19" t="str">
        <f>IF(P389="","",VLOOKUP(P389,Sheet1!$B$3:$C$7,2,0))</f>
        <v>急性期</v>
      </c>
      <c r="R389" s="18" t="s">
        <v>1570</v>
      </c>
      <c r="S389" s="25" t="str">
        <f t="shared" si="85"/>
        <v>○</v>
      </c>
      <c r="T389" s="26" t="str">
        <f t="shared" si="86"/>
        <v>○</v>
      </c>
      <c r="U389" s="26" t="str">
        <f t="shared" si="87"/>
        <v>○</v>
      </c>
      <c r="V389" s="26" t="str">
        <f t="shared" si="88"/>
        <v/>
      </c>
      <c r="W389" s="26" t="str">
        <f t="shared" si="89"/>
        <v/>
      </c>
      <c r="X389" s="26" t="str">
        <f t="shared" si="90"/>
        <v/>
      </c>
      <c r="Y389" s="27" t="str">
        <f t="shared" si="91"/>
        <v/>
      </c>
      <c r="Z389" s="28" t="s">
        <v>1567</v>
      </c>
      <c r="AA389" s="28" t="s">
        <v>1569</v>
      </c>
      <c r="AB389" s="28" t="s">
        <v>1576</v>
      </c>
      <c r="AC389" s="28" t="s">
        <v>96</v>
      </c>
      <c r="AD389" s="28" t="s">
        <v>96</v>
      </c>
      <c r="AE389" s="23" t="str">
        <f t="shared" si="92"/>
        <v>急性期</v>
      </c>
      <c r="AF389" s="34">
        <v>12</v>
      </c>
      <c r="AG389" s="34">
        <v>9</v>
      </c>
      <c r="AH389" s="34">
        <v>3</v>
      </c>
      <c r="AI389" s="34">
        <v>0</v>
      </c>
      <c r="AJ389" s="34">
        <v>0</v>
      </c>
      <c r="AK389" s="34">
        <v>0</v>
      </c>
      <c r="AL389" s="34">
        <v>0</v>
      </c>
      <c r="AM389" s="34">
        <v>0</v>
      </c>
      <c r="AN389" s="34">
        <v>0</v>
      </c>
      <c r="AO389" s="34">
        <v>0</v>
      </c>
      <c r="AP389" s="34">
        <v>0</v>
      </c>
      <c r="AQ389" s="34">
        <v>0</v>
      </c>
      <c r="AR389" s="34">
        <v>0</v>
      </c>
      <c r="AS389" s="35">
        <v>12</v>
      </c>
      <c r="AT389" s="34">
        <v>0</v>
      </c>
      <c r="AU389" s="34">
        <v>0</v>
      </c>
      <c r="AV389" s="34">
        <v>0</v>
      </c>
      <c r="AW389" s="35">
        <v>83</v>
      </c>
      <c r="AX389" s="35">
        <v>58</v>
      </c>
      <c r="AY389" s="36">
        <v>10.8</v>
      </c>
      <c r="AZ389" s="38" t="s">
        <v>1569</v>
      </c>
      <c r="BA389" s="30" t="str">
        <f t="shared" si="93"/>
        <v/>
      </c>
      <c r="BB389" s="35">
        <v>0</v>
      </c>
      <c r="BC389" s="35">
        <v>0</v>
      </c>
      <c r="BD389" s="35">
        <v>0</v>
      </c>
      <c r="BE389" s="35">
        <v>0</v>
      </c>
      <c r="BF389" s="35">
        <v>0</v>
      </c>
      <c r="BG389" s="35">
        <v>0</v>
      </c>
      <c r="BH389" s="35">
        <v>0</v>
      </c>
      <c r="BI389" s="35">
        <v>0</v>
      </c>
      <c r="BJ389" s="35">
        <v>0</v>
      </c>
    </row>
    <row r="390" spans="2:62" outlineLevel="3">
      <c r="B390" s="17">
        <v>24028427</v>
      </c>
      <c r="C390" s="17" t="s">
        <v>642</v>
      </c>
      <c r="D390" s="17" t="s">
        <v>92</v>
      </c>
      <c r="E390" s="24">
        <v>4009</v>
      </c>
      <c r="F390" s="24" t="s">
        <v>217</v>
      </c>
      <c r="G390" s="22">
        <v>40205</v>
      </c>
      <c r="H390" s="22" t="s">
        <v>218</v>
      </c>
      <c r="I390" s="17" t="s">
        <v>643</v>
      </c>
      <c r="J390" s="18" t="s">
        <v>1914</v>
      </c>
      <c r="K390" s="18" t="s">
        <v>1915</v>
      </c>
      <c r="L390" s="18" t="s">
        <v>1569</v>
      </c>
      <c r="M390" s="18" t="s">
        <v>1567</v>
      </c>
      <c r="N390" s="18" t="s">
        <v>1568</v>
      </c>
      <c r="O390" s="19" t="str">
        <f>IF(N390="","",VLOOKUP(N390,Sheet1!$B$3:$C$7,2,0))</f>
        <v>慢性期</v>
      </c>
      <c r="P390" s="18" t="s">
        <v>1568</v>
      </c>
      <c r="Q390" s="19" t="str">
        <f>IF(P390="","",VLOOKUP(P390,Sheet1!$B$3:$C$7,2,0))</f>
        <v>慢性期</v>
      </c>
      <c r="R390" s="18" t="s">
        <v>96</v>
      </c>
      <c r="S390" s="25" t="str">
        <f t="shared" si="85"/>
        <v/>
      </c>
      <c r="T390" s="26" t="str">
        <f t="shared" si="86"/>
        <v>○</v>
      </c>
      <c r="U390" s="26" t="str">
        <f t="shared" si="87"/>
        <v/>
      </c>
      <c r="V390" s="26" t="str">
        <f t="shared" si="88"/>
        <v/>
      </c>
      <c r="W390" s="26" t="str">
        <f t="shared" si="89"/>
        <v/>
      </c>
      <c r="X390" s="26" t="str">
        <f t="shared" si="90"/>
        <v/>
      </c>
      <c r="Y390" s="27" t="str">
        <f t="shared" si="91"/>
        <v/>
      </c>
      <c r="Z390" s="28" t="s">
        <v>1569</v>
      </c>
      <c r="AA390" s="28" t="s">
        <v>96</v>
      </c>
      <c r="AB390" s="28" t="s">
        <v>96</v>
      </c>
      <c r="AC390" s="28" t="s">
        <v>96</v>
      </c>
      <c r="AD390" s="28" t="s">
        <v>96</v>
      </c>
      <c r="AE390" s="23" t="str">
        <f t="shared" si="92"/>
        <v>慢性期</v>
      </c>
      <c r="AF390" s="34">
        <v>19</v>
      </c>
      <c r="AG390" s="34">
        <v>3</v>
      </c>
      <c r="AH390" s="34">
        <v>16</v>
      </c>
      <c r="AI390" s="34">
        <v>0</v>
      </c>
      <c r="AJ390" s="34">
        <v>0</v>
      </c>
      <c r="AK390" s="34">
        <v>0</v>
      </c>
      <c r="AL390" s="34">
        <v>0</v>
      </c>
      <c r="AM390" s="34">
        <v>0</v>
      </c>
      <c r="AN390" s="34">
        <v>0</v>
      </c>
      <c r="AO390" s="34">
        <v>0</v>
      </c>
      <c r="AP390" s="34">
        <v>0</v>
      </c>
      <c r="AQ390" s="34">
        <v>0</v>
      </c>
      <c r="AR390" s="34">
        <v>0</v>
      </c>
      <c r="AS390" s="35">
        <v>0</v>
      </c>
      <c r="AT390" s="35">
        <v>0</v>
      </c>
      <c r="AU390" s="35">
        <v>0</v>
      </c>
      <c r="AV390" s="34">
        <v>19</v>
      </c>
      <c r="AW390" s="35">
        <v>16</v>
      </c>
      <c r="AX390" s="35">
        <v>0</v>
      </c>
      <c r="AY390" s="36">
        <v>0</v>
      </c>
      <c r="AZ390" s="38" t="s">
        <v>1569</v>
      </c>
      <c r="BA390" s="30" t="str">
        <f t="shared" si="93"/>
        <v/>
      </c>
      <c r="BB390" s="35">
        <v>0</v>
      </c>
      <c r="BC390" s="35">
        <v>0</v>
      </c>
      <c r="BD390" s="35">
        <v>0</v>
      </c>
      <c r="BE390" s="35">
        <v>0</v>
      </c>
      <c r="BF390" s="35">
        <v>0</v>
      </c>
      <c r="BG390" s="35">
        <v>0</v>
      </c>
      <c r="BH390" s="35">
        <v>0</v>
      </c>
      <c r="BI390" s="35">
        <v>0</v>
      </c>
      <c r="BJ390" s="35">
        <v>0</v>
      </c>
    </row>
    <row r="391" spans="2:62" outlineLevel="3">
      <c r="B391" s="17">
        <v>24028509</v>
      </c>
      <c r="C391" s="17" t="s">
        <v>753</v>
      </c>
      <c r="D391" s="17" t="s">
        <v>92</v>
      </c>
      <c r="E391" s="24">
        <v>4009</v>
      </c>
      <c r="F391" s="49" t="s">
        <v>217</v>
      </c>
      <c r="G391" s="49">
        <v>40205</v>
      </c>
      <c r="H391" s="49" t="s">
        <v>218</v>
      </c>
      <c r="I391" s="48" t="s">
        <v>754</v>
      </c>
      <c r="J391" s="50" t="s">
        <v>1916</v>
      </c>
      <c r="K391" s="50" t="s">
        <v>1917</v>
      </c>
      <c r="L391" s="50" t="s">
        <v>1567</v>
      </c>
      <c r="M391" s="50" t="s">
        <v>1567</v>
      </c>
      <c r="N391" s="50" t="s">
        <v>96</v>
      </c>
      <c r="O391" s="51" t="str">
        <f>IF(N391="","",VLOOKUP(N391,Sheet1!$B$3:$C$7,2,0))</f>
        <v/>
      </c>
      <c r="P391" s="50" t="s">
        <v>96</v>
      </c>
      <c r="Q391" s="51" t="str">
        <f>IF(P391="","",VLOOKUP(P391,Sheet1!$B$3:$C$7,2,0))</f>
        <v/>
      </c>
      <c r="R391" s="50" t="s">
        <v>96</v>
      </c>
      <c r="S391" s="52" t="str">
        <f t="shared" si="85"/>
        <v>○</v>
      </c>
      <c r="T391" s="53" t="str">
        <f t="shared" si="86"/>
        <v>○</v>
      </c>
      <c r="U391" s="53" t="str">
        <f t="shared" si="87"/>
        <v>○</v>
      </c>
      <c r="V391" s="53" t="str">
        <f t="shared" si="88"/>
        <v>○</v>
      </c>
      <c r="W391" s="53" t="str">
        <f t="shared" si="89"/>
        <v>○</v>
      </c>
      <c r="X391" s="53" t="str">
        <f t="shared" si="90"/>
        <v/>
      </c>
      <c r="Y391" s="54" t="str">
        <f t="shared" si="91"/>
        <v/>
      </c>
      <c r="Z391" s="55" t="s">
        <v>1567</v>
      </c>
      <c r="AA391" s="55" t="s">
        <v>1569</v>
      </c>
      <c r="AB391" s="55" t="s">
        <v>1576</v>
      </c>
      <c r="AC391" s="55" t="s">
        <v>1568</v>
      </c>
      <c r="AD391" s="55" t="s">
        <v>1570</v>
      </c>
      <c r="AE391" s="56" t="str">
        <f t="shared" si="92"/>
        <v>無回答</v>
      </c>
      <c r="AF391" s="57">
        <v>19</v>
      </c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8">
        <v>19</v>
      </c>
      <c r="AT391" s="58"/>
      <c r="AU391" s="58"/>
      <c r="AV391" s="57"/>
      <c r="AW391" s="58">
        <v>239</v>
      </c>
      <c r="AX391" s="58"/>
      <c r="AY391" s="59"/>
      <c r="AZ391" s="60" t="s">
        <v>1569</v>
      </c>
      <c r="BA391" s="61" t="str">
        <f t="shared" si="93"/>
        <v/>
      </c>
      <c r="BB391" s="58">
        <v>28</v>
      </c>
      <c r="BC391" s="58">
        <v>13</v>
      </c>
      <c r="BD391" s="58">
        <v>17</v>
      </c>
      <c r="BE391" s="58">
        <v>12</v>
      </c>
      <c r="BF391" s="58">
        <v>5</v>
      </c>
      <c r="BG391" s="58">
        <v>0</v>
      </c>
      <c r="BH391" s="58">
        <v>0</v>
      </c>
      <c r="BI391" s="58">
        <v>0</v>
      </c>
      <c r="BJ391" s="58"/>
    </row>
    <row r="392" spans="2:62" outlineLevel="3">
      <c r="B392" s="17">
        <v>24028603</v>
      </c>
      <c r="C392" s="17" t="s">
        <v>849</v>
      </c>
      <c r="D392" s="17" t="s">
        <v>92</v>
      </c>
      <c r="E392" s="24">
        <v>4009</v>
      </c>
      <c r="F392" s="24" t="s">
        <v>217</v>
      </c>
      <c r="G392" s="22">
        <v>40205</v>
      </c>
      <c r="H392" s="22" t="s">
        <v>218</v>
      </c>
      <c r="I392" s="17" t="s">
        <v>850</v>
      </c>
      <c r="J392" s="18" t="s">
        <v>1918</v>
      </c>
      <c r="K392" s="18" t="s">
        <v>1919</v>
      </c>
      <c r="L392" s="18" t="s">
        <v>1569</v>
      </c>
      <c r="M392" s="18" t="s">
        <v>1569</v>
      </c>
      <c r="N392" s="18" t="s">
        <v>1570</v>
      </c>
      <c r="O392" s="19" t="str">
        <f>IF(N392="","",VLOOKUP(N392,Sheet1!$B$3:$C$7,2,0))</f>
        <v>休棟等</v>
      </c>
      <c r="P392" s="18" t="s">
        <v>1576</v>
      </c>
      <c r="Q392" s="19" t="str">
        <f>IF(P392="","",VLOOKUP(P392,Sheet1!$B$3:$C$7,2,0))</f>
        <v>回復期</v>
      </c>
      <c r="R392" s="18" t="s">
        <v>96</v>
      </c>
      <c r="S392" s="25" t="str">
        <f t="shared" si="85"/>
        <v/>
      </c>
      <c r="T392" s="26" t="str">
        <f t="shared" si="86"/>
        <v/>
      </c>
      <c r="U392" s="26" t="str">
        <f t="shared" si="87"/>
        <v/>
      </c>
      <c r="V392" s="26" t="str">
        <f t="shared" si="88"/>
        <v/>
      </c>
      <c r="W392" s="26" t="str">
        <f t="shared" si="89"/>
        <v/>
      </c>
      <c r="X392" s="26" t="str">
        <f t="shared" si="90"/>
        <v/>
      </c>
      <c r="Y392" s="27" t="str">
        <f t="shared" si="91"/>
        <v>○</v>
      </c>
      <c r="Z392" s="28" t="s">
        <v>1605</v>
      </c>
      <c r="AA392" s="28" t="s">
        <v>96</v>
      </c>
      <c r="AB392" s="28" t="s">
        <v>96</v>
      </c>
      <c r="AC392" s="28" t="s">
        <v>96</v>
      </c>
      <c r="AD392" s="28" t="s">
        <v>96</v>
      </c>
      <c r="AE392" s="23" t="str">
        <f t="shared" si="92"/>
        <v>休棟中等</v>
      </c>
      <c r="AF392" s="34">
        <v>0</v>
      </c>
      <c r="AG392" s="34">
        <v>0</v>
      </c>
      <c r="AH392" s="34">
        <v>0</v>
      </c>
      <c r="AI392" s="34">
        <v>0</v>
      </c>
      <c r="AJ392" s="34">
        <v>15</v>
      </c>
      <c r="AK392" s="34">
        <v>0</v>
      </c>
      <c r="AL392" s="34">
        <v>15</v>
      </c>
      <c r="AM392" s="34">
        <v>15</v>
      </c>
      <c r="AN392" s="34">
        <v>0</v>
      </c>
      <c r="AO392" s="34">
        <v>15</v>
      </c>
      <c r="AP392" s="34">
        <v>0</v>
      </c>
      <c r="AQ392" s="34">
        <v>0</v>
      </c>
      <c r="AR392" s="34">
        <v>0</v>
      </c>
      <c r="AS392" s="34"/>
      <c r="AT392" s="35">
        <v>15</v>
      </c>
      <c r="AU392" s="34"/>
      <c r="AV392" s="34"/>
      <c r="AW392" s="35">
        <v>0</v>
      </c>
      <c r="AX392" s="35">
        <v>0</v>
      </c>
      <c r="AY392" s="36">
        <v>0</v>
      </c>
      <c r="AZ392" s="38" t="s">
        <v>1569</v>
      </c>
      <c r="BA392" s="30" t="str">
        <f t="shared" si="93"/>
        <v/>
      </c>
      <c r="BB392" s="35">
        <v>1</v>
      </c>
      <c r="BC392" s="35">
        <v>0</v>
      </c>
      <c r="BD392" s="35">
        <v>0</v>
      </c>
      <c r="BE392" s="35"/>
      <c r="BF392" s="35"/>
      <c r="BG392" s="35">
        <v>0</v>
      </c>
      <c r="BH392" s="35"/>
      <c r="BI392" s="35"/>
      <c r="BJ392" s="35">
        <v>0</v>
      </c>
    </row>
    <row r="393" spans="2:62" outlineLevel="3">
      <c r="B393" s="17">
        <v>24028648</v>
      </c>
      <c r="C393" s="17" t="s">
        <v>907</v>
      </c>
      <c r="D393" s="17" t="s">
        <v>92</v>
      </c>
      <c r="E393" s="24">
        <v>4009</v>
      </c>
      <c r="F393" s="24" t="s">
        <v>217</v>
      </c>
      <c r="G393" s="22">
        <v>40205</v>
      </c>
      <c r="H393" s="22" t="s">
        <v>218</v>
      </c>
      <c r="I393" s="17" t="s">
        <v>908</v>
      </c>
      <c r="J393" s="18" t="s">
        <v>1920</v>
      </c>
      <c r="K393" s="18" t="s">
        <v>1921</v>
      </c>
      <c r="L393" s="18" t="s">
        <v>1567</v>
      </c>
      <c r="M393" s="18" t="s">
        <v>1567</v>
      </c>
      <c r="N393" s="18" t="s">
        <v>1568</v>
      </c>
      <c r="O393" s="19" t="str">
        <f>IF(N393="","",VLOOKUP(N393,Sheet1!$B$3:$C$7,2,0))</f>
        <v>慢性期</v>
      </c>
      <c r="P393" s="18" t="s">
        <v>1568</v>
      </c>
      <c r="Q393" s="19" t="str">
        <f>IF(P393="","",VLOOKUP(P393,Sheet1!$B$3:$C$7,2,0))</f>
        <v>慢性期</v>
      </c>
      <c r="R393" s="18" t="s">
        <v>1568</v>
      </c>
      <c r="S393" s="25" t="str">
        <f t="shared" si="85"/>
        <v>○</v>
      </c>
      <c r="T393" s="26" t="str">
        <f t="shared" si="86"/>
        <v/>
      </c>
      <c r="U393" s="26" t="str">
        <f t="shared" si="87"/>
        <v>○</v>
      </c>
      <c r="V393" s="26" t="str">
        <f t="shared" si="88"/>
        <v/>
      </c>
      <c r="W393" s="26" t="str">
        <f t="shared" si="89"/>
        <v/>
      </c>
      <c r="X393" s="26" t="str">
        <f t="shared" si="90"/>
        <v/>
      </c>
      <c r="Y393" s="27" t="str">
        <f t="shared" si="91"/>
        <v/>
      </c>
      <c r="Z393" s="28" t="s">
        <v>1567</v>
      </c>
      <c r="AA393" s="28" t="s">
        <v>1576</v>
      </c>
      <c r="AB393" s="28" t="s">
        <v>96</v>
      </c>
      <c r="AC393" s="28" t="s">
        <v>96</v>
      </c>
      <c r="AD393" s="28" t="s">
        <v>96</v>
      </c>
      <c r="AE393" s="23" t="str">
        <f t="shared" si="92"/>
        <v>慢性期</v>
      </c>
      <c r="AF393" s="34">
        <v>7</v>
      </c>
      <c r="AG393" s="34">
        <v>3</v>
      </c>
      <c r="AH393" s="34">
        <v>4</v>
      </c>
      <c r="AI393" s="34">
        <v>0</v>
      </c>
      <c r="AJ393" s="34">
        <v>12</v>
      </c>
      <c r="AK393" s="34">
        <v>4</v>
      </c>
      <c r="AL393" s="34">
        <v>8</v>
      </c>
      <c r="AM393" s="34">
        <v>12</v>
      </c>
      <c r="AN393" s="34">
        <v>4</v>
      </c>
      <c r="AO393" s="34">
        <v>8</v>
      </c>
      <c r="AP393" s="34">
        <v>0</v>
      </c>
      <c r="AQ393" s="34">
        <v>0</v>
      </c>
      <c r="AR393" s="34">
        <v>0</v>
      </c>
      <c r="AS393" s="35">
        <v>7</v>
      </c>
      <c r="AT393" s="35">
        <v>12</v>
      </c>
      <c r="AU393" s="35">
        <v>0</v>
      </c>
      <c r="AV393" s="34">
        <v>0</v>
      </c>
      <c r="AW393" s="35">
        <v>11</v>
      </c>
      <c r="AX393" s="35"/>
      <c r="AY393" s="36"/>
      <c r="AZ393" s="38" t="s">
        <v>96</v>
      </c>
      <c r="BA393" s="30" t="str">
        <f t="shared" si="93"/>
        <v/>
      </c>
      <c r="BB393" s="35"/>
      <c r="BC393" s="35"/>
      <c r="BD393" s="35">
        <v>0</v>
      </c>
      <c r="BE393" s="35"/>
      <c r="BF393" s="35"/>
      <c r="BG393" s="35">
        <v>0</v>
      </c>
      <c r="BH393" s="35"/>
      <c r="BI393" s="35"/>
      <c r="BJ393" s="35"/>
    </row>
    <row r="394" spans="2:62" outlineLevel="3">
      <c r="B394" s="17">
        <v>24028686</v>
      </c>
      <c r="C394" s="17" t="s">
        <v>964</v>
      </c>
      <c r="D394" s="17" t="s">
        <v>92</v>
      </c>
      <c r="E394" s="24">
        <v>4009</v>
      </c>
      <c r="F394" s="24" t="s">
        <v>217</v>
      </c>
      <c r="G394" s="22">
        <v>40205</v>
      </c>
      <c r="H394" s="22" t="s">
        <v>218</v>
      </c>
      <c r="I394" s="17" t="s">
        <v>965</v>
      </c>
      <c r="J394" s="18" t="s">
        <v>964</v>
      </c>
      <c r="K394" s="18" t="s">
        <v>966</v>
      </c>
      <c r="L394" s="18" t="s">
        <v>165</v>
      </c>
      <c r="M394" s="18" t="s">
        <v>165</v>
      </c>
      <c r="N394" s="18" t="s">
        <v>184</v>
      </c>
      <c r="O394" s="19" t="str">
        <f>IF(N394="","",VLOOKUP(N394,Sheet1!$B$3:$C$7,2,0))</f>
        <v>慢性期</v>
      </c>
      <c r="P394" s="18" t="s">
        <v>184</v>
      </c>
      <c r="Q394" s="19" t="str">
        <f>IF(P394="","",VLOOKUP(P394,Sheet1!$B$3:$C$7,2,0))</f>
        <v>慢性期</v>
      </c>
      <c r="R394" s="18" t="s">
        <v>96</v>
      </c>
      <c r="S394" s="25" t="str">
        <f t="shared" si="85"/>
        <v/>
      </c>
      <c r="T394" s="26" t="str">
        <f t="shared" si="86"/>
        <v/>
      </c>
      <c r="U394" s="26" t="str">
        <f t="shared" si="87"/>
        <v/>
      </c>
      <c r="V394" s="26" t="str">
        <f t="shared" si="88"/>
        <v/>
      </c>
      <c r="W394" s="26" t="str">
        <f t="shared" si="89"/>
        <v/>
      </c>
      <c r="X394" s="26" t="str">
        <f t="shared" si="90"/>
        <v>○</v>
      </c>
      <c r="Y394" s="27" t="str">
        <f t="shared" si="91"/>
        <v/>
      </c>
      <c r="Z394" s="28" t="s">
        <v>478</v>
      </c>
      <c r="AA394" s="28" t="s">
        <v>96</v>
      </c>
      <c r="AB394" s="28" t="s">
        <v>96</v>
      </c>
      <c r="AC394" s="28" t="s">
        <v>96</v>
      </c>
      <c r="AD394" s="28"/>
      <c r="AE394" s="23" t="str">
        <f t="shared" si="92"/>
        <v>慢性期</v>
      </c>
      <c r="AF394" s="34">
        <v>18</v>
      </c>
      <c r="AG394" s="34">
        <v>18</v>
      </c>
      <c r="AH394" s="34">
        <v>0</v>
      </c>
      <c r="AI394" s="34">
        <v>2</v>
      </c>
      <c r="AJ394" s="34">
        <v>0</v>
      </c>
      <c r="AK394" s="34">
        <v>0</v>
      </c>
      <c r="AL394" s="34">
        <v>0</v>
      </c>
      <c r="AM394" s="34">
        <v>0</v>
      </c>
      <c r="AN394" s="34">
        <v>0</v>
      </c>
      <c r="AO394" s="34">
        <v>0</v>
      </c>
      <c r="AP394" s="34">
        <v>0</v>
      </c>
      <c r="AQ394" s="34">
        <v>0</v>
      </c>
      <c r="AR394" s="34">
        <v>0</v>
      </c>
      <c r="AS394" s="35">
        <v>18</v>
      </c>
      <c r="AT394" s="35">
        <v>0</v>
      </c>
      <c r="AU394" s="35">
        <v>0</v>
      </c>
      <c r="AV394" s="34">
        <v>0</v>
      </c>
      <c r="AW394" s="35">
        <v>47</v>
      </c>
      <c r="AX394" s="35">
        <v>0</v>
      </c>
      <c r="AY394" s="36"/>
      <c r="AZ394" s="38" t="s">
        <v>166</v>
      </c>
      <c r="BA394" s="30" t="str">
        <f t="shared" si="93"/>
        <v/>
      </c>
      <c r="BB394" s="35">
        <v>0</v>
      </c>
      <c r="BC394" s="35">
        <v>0</v>
      </c>
      <c r="BD394" s="35">
        <v>0</v>
      </c>
      <c r="BE394" s="35">
        <v>0</v>
      </c>
      <c r="BF394" s="35">
        <v>0</v>
      </c>
      <c r="BG394" s="35">
        <v>0</v>
      </c>
      <c r="BH394" s="35">
        <v>0</v>
      </c>
      <c r="BI394" s="35">
        <v>0</v>
      </c>
      <c r="BJ394" s="35">
        <v>0</v>
      </c>
    </row>
    <row r="395" spans="2:62" outlineLevel="3">
      <c r="B395" s="17">
        <v>24028780</v>
      </c>
      <c r="C395" s="17" t="s">
        <v>1083</v>
      </c>
      <c r="D395" s="17" t="s">
        <v>92</v>
      </c>
      <c r="E395" s="24">
        <v>4009</v>
      </c>
      <c r="F395" s="49" t="s">
        <v>217</v>
      </c>
      <c r="G395" s="49">
        <v>40205</v>
      </c>
      <c r="H395" s="49" t="s">
        <v>218</v>
      </c>
      <c r="I395" s="48" t="s">
        <v>1084</v>
      </c>
      <c r="J395" s="50" t="s">
        <v>1922</v>
      </c>
      <c r="K395" s="50" t="s">
        <v>1923</v>
      </c>
      <c r="L395" s="50" t="s">
        <v>1567</v>
      </c>
      <c r="M395" s="50" t="s">
        <v>1569</v>
      </c>
      <c r="N395" s="50" t="s">
        <v>1570</v>
      </c>
      <c r="O395" s="51" t="str">
        <f>IF(N395="","",VLOOKUP(N395,Sheet1!$B$3:$C$7,2,0))</f>
        <v>休棟等</v>
      </c>
      <c r="P395" s="50" t="s">
        <v>1570</v>
      </c>
      <c r="Q395" s="51" t="str">
        <f>IF(P395="","",VLOOKUP(P395,Sheet1!$B$3:$C$7,2,0))</f>
        <v>休棟等</v>
      </c>
      <c r="R395" s="50" t="s">
        <v>96</v>
      </c>
      <c r="S395" s="52" t="str">
        <f t="shared" si="85"/>
        <v/>
      </c>
      <c r="T395" s="53" t="str">
        <f t="shared" si="86"/>
        <v/>
      </c>
      <c r="U395" s="53" t="str">
        <f t="shared" si="87"/>
        <v/>
      </c>
      <c r="V395" s="53" t="str">
        <f t="shared" si="88"/>
        <v/>
      </c>
      <c r="W395" s="53" t="str">
        <f t="shared" si="89"/>
        <v/>
      </c>
      <c r="X395" s="53" t="str">
        <f t="shared" si="90"/>
        <v>○</v>
      </c>
      <c r="Y395" s="54" t="str">
        <f t="shared" si="91"/>
        <v/>
      </c>
      <c r="Z395" s="55" t="s">
        <v>1573</v>
      </c>
      <c r="AA395" s="55" t="s">
        <v>96</v>
      </c>
      <c r="AB395" s="55" t="s">
        <v>96</v>
      </c>
      <c r="AC395" s="55" t="s">
        <v>96</v>
      </c>
      <c r="AD395" s="55" t="s">
        <v>96</v>
      </c>
      <c r="AE395" s="56" t="str">
        <f t="shared" si="92"/>
        <v>休棟中等</v>
      </c>
      <c r="AF395" s="57">
        <v>7</v>
      </c>
      <c r="AG395" s="57"/>
      <c r="AH395" s="57">
        <v>6</v>
      </c>
      <c r="AI395" s="57">
        <v>1</v>
      </c>
      <c r="AJ395" s="57"/>
      <c r="AK395" s="57"/>
      <c r="AL395" s="57"/>
      <c r="AM395" s="57"/>
      <c r="AN395" s="57"/>
      <c r="AO395" s="57"/>
      <c r="AP395" s="57"/>
      <c r="AQ395" s="57"/>
      <c r="AR395" s="57"/>
      <c r="AS395" s="58">
        <v>7</v>
      </c>
      <c r="AT395" s="58"/>
      <c r="AU395" s="58"/>
      <c r="AV395" s="57"/>
      <c r="AW395" s="58">
        <v>12</v>
      </c>
      <c r="AX395" s="58"/>
      <c r="AY395" s="59"/>
      <c r="AZ395" s="60" t="s">
        <v>1569</v>
      </c>
      <c r="BA395" s="61" t="str">
        <f t="shared" si="93"/>
        <v/>
      </c>
      <c r="BB395" s="58">
        <v>1</v>
      </c>
      <c r="BC395" s="58">
        <v>0</v>
      </c>
      <c r="BD395" s="58">
        <v>0</v>
      </c>
      <c r="BE395" s="58">
        <v>0</v>
      </c>
      <c r="BF395" s="58">
        <v>0</v>
      </c>
      <c r="BG395" s="58">
        <v>0</v>
      </c>
      <c r="BH395" s="58">
        <v>0</v>
      </c>
      <c r="BI395" s="58">
        <v>0</v>
      </c>
      <c r="BJ395" s="58"/>
    </row>
    <row r="396" spans="2:62" outlineLevel="3">
      <c r="B396" s="17">
        <v>24028814</v>
      </c>
      <c r="C396" s="17" t="s">
        <v>1130</v>
      </c>
      <c r="D396" s="17" t="s">
        <v>92</v>
      </c>
      <c r="E396" s="24">
        <v>4009</v>
      </c>
      <c r="F396" s="24" t="s">
        <v>217</v>
      </c>
      <c r="G396" s="22">
        <v>40205</v>
      </c>
      <c r="H396" s="22" t="s">
        <v>218</v>
      </c>
      <c r="I396" s="17" t="s">
        <v>1131</v>
      </c>
      <c r="J396" s="19" t="s">
        <v>1924</v>
      </c>
      <c r="K396" s="19" t="s">
        <v>1925</v>
      </c>
      <c r="L396" s="19" t="s">
        <v>1567</v>
      </c>
      <c r="M396" s="19" t="s">
        <v>1567</v>
      </c>
      <c r="N396" s="19" t="s">
        <v>1569</v>
      </c>
      <c r="O396" s="19" t="str">
        <f>IF(N396="","",VLOOKUP(N396,Sheet1!$B$3:$C$7,2,0))</f>
        <v>急性期</v>
      </c>
      <c r="P396" s="19" t="s">
        <v>1569</v>
      </c>
      <c r="Q396" s="19" t="str">
        <f>IF(P396="","",VLOOKUP(P396,Sheet1!$B$3:$C$7,2,0))</f>
        <v>急性期</v>
      </c>
      <c r="R396" s="19" t="s">
        <v>1569</v>
      </c>
      <c r="S396" s="25" t="str">
        <f t="shared" si="85"/>
        <v/>
      </c>
      <c r="T396" s="26" t="str">
        <f t="shared" si="86"/>
        <v>○</v>
      </c>
      <c r="U396" s="26" t="str">
        <f t="shared" si="87"/>
        <v/>
      </c>
      <c r="V396" s="26" t="str">
        <f t="shared" si="88"/>
        <v/>
      </c>
      <c r="W396" s="26" t="str">
        <f t="shared" si="89"/>
        <v/>
      </c>
      <c r="X396" s="26" t="str">
        <f t="shared" si="90"/>
        <v/>
      </c>
      <c r="Y396" s="27" t="str">
        <f t="shared" si="91"/>
        <v/>
      </c>
      <c r="Z396" s="29" t="s">
        <v>1569</v>
      </c>
      <c r="AA396" s="29" t="s">
        <v>96</v>
      </c>
      <c r="AB396" s="29" t="s">
        <v>96</v>
      </c>
      <c r="AC396" s="29" t="s">
        <v>96</v>
      </c>
      <c r="AD396" s="29" t="s">
        <v>96</v>
      </c>
      <c r="AE396" s="23" t="str">
        <f t="shared" si="92"/>
        <v>急性期</v>
      </c>
      <c r="AF396" s="34">
        <v>11</v>
      </c>
      <c r="AG396" s="34">
        <v>11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5">
        <v>11</v>
      </c>
      <c r="AT396" s="34">
        <v>0</v>
      </c>
      <c r="AU396" s="34">
        <v>0</v>
      </c>
      <c r="AV396" s="34">
        <v>0</v>
      </c>
      <c r="AW396" s="35">
        <v>944</v>
      </c>
      <c r="AX396" s="35"/>
      <c r="AY396" s="36"/>
      <c r="AZ396" s="37" t="s">
        <v>1569</v>
      </c>
      <c r="BA396" s="30" t="str">
        <f t="shared" si="93"/>
        <v/>
      </c>
      <c r="BB396" s="35">
        <v>0</v>
      </c>
      <c r="BC396" s="35">
        <v>0</v>
      </c>
      <c r="BD396" s="35">
        <v>0</v>
      </c>
      <c r="BE396" s="35">
        <v>0</v>
      </c>
      <c r="BF396" s="35">
        <v>0</v>
      </c>
      <c r="BG396" s="35">
        <v>0</v>
      </c>
      <c r="BH396" s="35">
        <v>0</v>
      </c>
      <c r="BI396" s="35">
        <v>0</v>
      </c>
      <c r="BJ396" s="35">
        <v>4</v>
      </c>
    </row>
    <row r="397" spans="2:62" outlineLevel="3">
      <c r="B397" s="17">
        <v>24028854</v>
      </c>
      <c r="C397" s="17" t="s">
        <v>1184</v>
      </c>
      <c r="D397" s="17" t="s">
        <v>92</v>
      </c>
      <c r="E397" s="24">
        <v>4009</v>
      </c>
      <c r="F397" s="24" t="s">
        <v>217</v>
      </c>
      <c r="G397" s="22">
        <v>40205</v>
      </c>
      <c r="H397" s="22" t="s">
        <v>218</v>
      </c>
      <c r="I397" s="17" t="s">
        <v>1185</v>
      </c>
      <c r="J397" s="19" t="s">
        <v>1926</v>
      </c>
      <c r="K397" s="19" t="s">
        <v>1927</v>
      </c>
      <c r="L397" s="19" t="s">
        <v>1567</v>
      </c>
      <c r="M397" s="19" t="s">
        <v>1567</v>
      </c>
      <c r="N397" s="19" t="s">
        <v>1569</v>
      </c>
      <c r="O397" s="19" t="str">
        <f>IF(N397="","",VLOOKUP(N397,Sheet1!$B$3:$C$7,2,0))</f>
        <v>急性期</v>
      </c>
      <c r="P397" s="19" t="s">
        <v>1569</v>
      </c>
      <c r="Q397" s="19" t="str">
        <f>IF(P397="","",VLOOKUP(P397,Sheet1!$B$3:$C$7,2,0))</f>
        <v>急性期</v>
      </c>
      <c r="R397" s="19" t="s">
        <v>1569</v>
      </c>
      <c r="S397" s="25" t="str">
        <f t="shared" si="85"/>
        <v/>
      </c>
      <c r="T397" s="26" t="str">
        <f t="shared" si="86"/>
        <v>○</v>
      </c>
      <c r="U397" s="26" t="str">
        <f t="shared" si="87"/>
        <v>○</v>
      </c>
      <c r="V397" s="26" t="str">
        <f t="shared" si="88"/>
        <v/>
      </c>
      <c r="W397" s="26" t="str">
        <f t="shared" si="89"/>
        <v>○</v>
      </c>
      <c r="X397" s="26" t="str">
        <f t="shared" si="90"/>
        <v/>
      </c>
      <c r="Y397" s="27" t="str">
        <f t="shared" si="91"/>
        <v/>
      </c>
      <c r="Z397" s="29" t="s">
        <v>1569</v>
      </c>
      <c r="AA397" s="29" t="s">
        <v>1576</v>
      </c>
      <c r="AB397" s="29" t="s">
        <v>1570</v>
      </c>
      <c r="AC397" s="29" t="s">
        <v>96</v>
      </c>
      <c r="AD397" s="29" t="s">
        <v>96</v>
      </c>
      <c r="AE397" s="23" t="str">
        <f t="shared" si="92"/>
        <v>急性期</v>
      </c>
      <c r="AF397" s="34">
        <v>11</v>
      </c>
      <c r="AG397" s="34">
        <v>11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34">
        <v>0</v>
      </c>
      <c r="AP397" s="34">
        <v>0</v>
      </c>
      <c r="AQ397" s="34">
        <v>0</v>
      </c>
      <c r="AR397" s="34">
        <v>0</v>
      </c>
      <c r="AS397" s="35">
        <v>11</v>
      </c>
      <c r="AT397" s="34">
        <v>0</v>
      </c>
      <c r="AU397" s="34">
        <v>0</v>
      </c>
      <c r="AV397" s="34">
        <v>0</v>
      </c>
      <c r="AW397" s="35">
        <v>282</v>
      </c>
      <c r="AX397" s="35">
        <v>11</v>
      </c>
      <c r="AY397" s="36">
        <v>0.4</v>
      </c>
      <c r="AZ397" s="37" t="s">
        <v>1569</v>
      </c>
      <c r="BA397" s="30" t="str">
        <f t="shared" si="93"/>
        <v/>
      </c>
      <c r="BB397" s="35">
        <v>0</v>
      </c>
      <c r="BC397" s="35">
        <v>0</v>
      </c>
      <c r="BD397" s="35">
        <v>0</v>
      </c>
      <c r="BE397" s="35">
        <v>0</v>
      </c>
      <c r="BF397" s="35">
        <v>0</v>
      </c>
      <c r="BG397" s="35">
        <v>0</v>
      </c>
      <c r="BH397" s="35">
        <v>0</v>
      </c>
      <c r="BI397" s="35">
        <v>0</v>
      </c>
      <c r="BJ397" s="35">
        <v>0</v>
      </c>
    </row>
    <row r="398" spans="2:62" outlineLevel="3">
      <c r="B398" s="17">
        <v>24028934</v>
      </c>
      <c r="C398" s="17" t="s">
        <v>1282</v>
      </c>
      <c r="D398" s="17" t="s">
        <v>92</v>
      </c>
      <c r="E398" s="24">
        <v>4009</v>
      </c>
      <c r="F398" s="24" t="s">
        <v>217</v>
      </c>
      <c r="G398" s="22">
        <v>40205</v>
      </c>
      <c r="H398" s="22" t="s">
        <v>218</v>
      </c>
      <c r="I398" s="17" t="s">
        <v>1283</v>
      </c>
      <c r="J398" s="18" t="s">
        <v>1284</v>
      </c>
      <c r="K398" s="18" t="s">
        <v>1285</v>
      </c>
      <c r="L398" s="18" t="s">
        <v>165</v>
      </c>
      <c r="M398" s="18" t="s">
        <v>165</v>
      </c>
      <c r="N398" s="18" t="s">
        <v>143</v>
      </c>
      <c r="O398" s="19" t="str">
        <f>IF(N398="","",VLOOKUP(N398,Sheet1!$B$3:$C$7,2,0))</f>
        <v>回復期</v>
      </c>
      <c r="P398" s="18" t="s">
        <v>143</v>
      </c>
      <c r="Q398" s="19" t="str">
        <f>IF(P398="","",VLOOKUP(P398,Sheet1!$B$3:$C$7,2,0))</f>
        <v>回復期</v>
      </c>
      <c r="R398" s="18" t="s">
        <v>143</v>
      </c>
      <c r="S398" s="25" t="str">
        <f t="shared" si="85"/>
        <v>○</v>
      </c>
      <c r="T398" s="26" t="str">
        <f t="shared" si="86"/>
        <v/>
      </c>
      <c r="U398" s="26" t="str">
        <f t="shared" si="87"/>
        <v/>
      </c>
      <c r="V398" s="26" t="str">
        <f t="shared" si="88"/>
        <v>○</v>
      </c>
      <c r="W398" s="26" t="str">
        <f t="shared" si="89"/>
        <v/>
      </c>
      <c r="X398" s="26" t="str">
        <f t="shared" si="90"/>
        <v/>
      </c>
      <c r="Y398" s="27" t="str">
        <f t="shared" si="91"/>
        <v/>
      </c>
      <c r="Z398" s="28" t="s">
        <v>165</v>
      </c>
      <c r="AA398" s="28" t="s">
        <v>184</v>
      </c>
      <c r="AB398" s="28" t="s">
        <v>96</v>
      </c>
      <c r="AC398" s="28" t="s">
        <v>96</v>
      </c>
      <c r="AD398" s="28" t="s">
        <v>96</v>
      </c>
      <c r="AE398" s="23" t="str">
        <f t="shared" si="92"/>
        <v>回復期</v>
      </c>
      <c r="AF398" s="34">
        <v>17</v>
      </c>
      <c r="AG398" s="34">
        <v>17</v>
      </c>
      <c r="AH398" s="34">
        <v>0</v>
      </c>
      <c r="AI398" s="34">
        <v>0</v>
      </c>
      <c r="AJ398" s="34">
        <v>2</v>
      </c>
      <c r="AK398" s="34">
        <v>2</v>
      </c>
      <c r="AL398" s="34">
        <v>0</v>
      </c>
      <c r="AM398" s="34">
        <v>2</v>
      </c>
      <c r="AN398" s="34">
        <v>2</v>
      </c>
      <c r="AO398" s="34">
        <v>0</v>
      </c>
      <c r="AP398" s="34">
        <v>0</v>
      </c>
      <c r="AQ398" s="34">
        <v>0</v>
      </c>
      <c r="AR398" s="34">
        <v>0</v>
      </c>
      <c r="AS398" s="35">
        <v>17</v>
      </c>
      <c r="AT398" s="35">
        <v>2</v>
      </c>
      <c r="AU398" s="35">
        <v>0</v>
      </c>
      <c r="AV398" s="34">
        <v>0</v>
      </c>
      <c r="AW398" s="35">
        <v>176</v>
      </c>
      <c r="AX398" s="35">
        <v>16</v>
      </c>
      <c r="AY398" s="36">
        <v>9</v>
      </c>
      <c r="AZ398" s="38" t="s">
        <v>165</v>
      </c>
      <c r="BA398" s="30" t="str">
        <f t="shared" si="93"/>
        <v>○</v>
      </c>
      <c r="BB398" s="35"/>
      <c r="BC398" s="35"/>
      <c r="BD398" s="35">
        <v>2</v>
      </c>
      <c r="BE398" s="35">
        <v>1</v>
      </c>
      <c r="BF398" s="35">
        <v>1</v>
      </c>
      <c r="BG398" s="35">
        <v>8</v>
      </c>
      <c r="BH398" s="35">
        <v>0</v>
      </c>
      <c r="BI398" s="35">
        <v>8</v>
      </c>
      <c r="BJ398" s="35">
        <v>0</v>
      </c>
    </row>
    <row r="399" spans="2:62" outlineLevel="2">
      <c r="B399" s="17"/>
      <c r="C399" s="17"/>
      <c r="D399" s="17"/>
      <c r="E399" s="24"/>
      <c r="F399" s="24"/>
      <c r="G399" s="22"/>
      <c r="H399" s="64" t="s">
        <v>2273</v>
      </c>
      <c r="I399" s="17"/>
      <c r="J399" s="18"/>
      <c r="K399" s="18"/>
      <c r="L399" s="18"/>
      <c r="M399" s="18"/>
      <c r="N399" s="18"/>
      <c r="O399" s="19"/>
      <c r="P399" s="18"/>
      <c r="Q399" s="19"/>
      <c r="R399" s="18"/>
      <c r="S399" s="25"/>
      <c r="T399" s="26"/>
      <c r="U399" s="26"/>
      <c r="V399" s="26"/>
      <c r="W399" s="26"/>
      <c r="X399" s="26"/>
      <c r="Y399" s="27"/>
      <c r="Z399" s="28"/>
      <c r="AA399" s="28"/>
      <c r="AB399" s="28"/>
      <c r="AC399" s="28"/>
      <c r="AD399" s="28"/>
      <c r="AE399" s="23"/>
      <c r="AF399" s="34">
        <f t="shared" ref="AF399:AV399" si="97">SUBTOTAL(9,AF382:AF398)</f>
        <v>225</v>
      </c>
      <c r="AG399" s="34">
        <f t="shared" si="97"/>
        <v>122</v>
      </c>
      <c r="AH399" s="34">
        <f t="shared" si="97"/>
        <v>64</v>
      </c>
      <c r="AI399" s="34">
        <f t="shared" si="97"/>
        <v>26</v>
      </c>
      <c r="AJ399" s="34">
        <f t="shared" si="97"/>
        <v>39</v>
      </c>
      <c r="AK399" s="34">
        <f t="shared" si="97"/>
        <v>16</v>
      </c>
      <c r="AL399" s="34">
        <f t="shared" si="97"/>
        <v>23</v>
      </c>
      <c r="AM399" s="34">
        <f t="shared" si="97"/>
        <v>39</v>
      </c>
      <c r="AN399" s="34">
        <f t="shared" si="97"/>
        <v>16</v>
      </c>
      <c r="AO399" s="34">
        <f t="shared" si="97"/>
        <v>23</v>
      </c>
      <c r="AP399" s="34">
        <f t="shared" si="97"/>
        <v>0</v>
      </c>
      <c r="AQ399" s="34">
        <f t="shared" si="97"/>
        <v>0</v>
      </c>
      <c r="AR399" s="34">
        <f t="shared" si="97"/>
        <v>0</v>
      </c>
      <c r="AS399" s="35">
        <f t="shared" si="97"/>
        <v>191</v>
      </c>
      <c r="AT399" s="35">
        <f t="shared" si="97"/>
        <v>39</v>
      </c>
      <c r="AU399" s="35">
        <f t="shared" si="97"/>
        <v>0</v>
      </c>
      <c r="AV399" s="34">
        <f t="shared" si="97"/>
        <v>34</v>
      </c>
      <c r="AW399" s="35"/>
      <c r="AX399" s="35"/>
      <c r="AY399" s="36"/>
      <c r="AZ399" s="38"/>
      <c r="BA399" s="30"/>
      <c r="BB399" s="35"/>
      <c r="BC399" s="35"/>
      <c r="BD399" s="35"/>
      <c r="BE399" s="35"/>
      <c r="BF399" s="35"/>
      <c r="BG399" s="35"/>
      <c r="BH399" s="35"/>
      <c r="BI399" s="35"/>
      <c r="BJ399" s="35">
        <f>SUBTOTAL(9,BJ382:BJ398)</f>
        <v>38</v>
      </c>
    </row>
    <row r="400" spans="2:62" outlineLevel="3">
      <c r="B400" s="17">
        <v>24028186</v>
      </c>
      <c r="C400" s="17" t="s">
        <v>377</v>
      </c>
      <c r="D400" s="17" t="s">
        <v>92</v>
      </c>
      <c r="E400" s="24">
        <v>4009</v>
      </c>
      <c r="F400" s="24" t="s">
        <v>217</v>
      </c>
      <c r="G400" s="22">
        <v>40227</v>
      </c>
      <c r="H400" s="22" t="s">
        <v>378</v>
      </c>
      <c r="I400" s="17" t="s">
        <v>111</v>
      </c>
      <c r="J400" s="18" t="s">
        <v>1928</v>
      </c>
      <c r="K400" s="18" t="s">
        <v>1929</v>
      </c>
      <c r="L400" s="18" t="s">
        <v>1569</v>
      </c>
      <c r="M400" s="18" t="s">
        <v>1569</v>
      </c>
      <c r="N400" s="18" t="s">
        <v>1570</v>
      </c>
      <c r="O400" s="19" t="str">
        <f>IF(N400="","",VLOOKUP(N400,Sheet1!$B$3:$C$7,2,0))</f>
        <v>休棟等</v>
      </c>
      <c r="P400" s="18" t="s">
        <v>1570</v>
      </c>
      <c r="Q400" s="19" t="str">
        <f>IF(P400="","",VLOOKUP(P400,Sheet1!$B$3:$C$7,2,0))</f>
        <v>休棟等</v>
      </c>
      <c r="R400" s="18" t="s">
        <v>96</v>
      </c>
      <c r="S400" s="25" t="str">
        <f t="shared" si="85"/>
        <v/>
      </c>
      <c r="T400" s="26" t="str">
        <f t="shared" si="86"/>
        <v/>
      </c>
      <c r="U400" s="26" t="str">
        <f t="shared" si="87"/>
        <v/>
      </c>
      <c r="V400" s="26" t="str">
        <f t="shared" si="88"/>
        <v/>
      </c>
      <c r="W400" s="26" t="str">
        <f t="shared" si="89"/>
        <v/>
      </c>
      <c r="X400" s="26" t="str">
        <f t="shared" si="90"/>
        <v/>
      </c>
      <c r="Y400" s="27" t="str">
        <f t="shared" si="91"/>
        <v>○</v>
      </c>
      <c r="Z400" s="28" t="s">
        <v>1605</v>
      </c>
      <c r="AA400" s="28" t="s">
        <v>96</v>
      </c>
      <c r="AB400" s="28" t="s">
        <v>96</v>
      </c>
      <c r="AC400" s="28" t="s">
        <v>96</v>
      </c>
      <c r="AD400" s="28" t="s">
        <v>96</v>
      </c>
      <c r="AE400" s="23" t="str">
        <f t="shared" si="92"/>
        <v>休棟中等</v>
      </c>
      <c r="AF400" s="34">
        <v>19</v>
      </c>
      <c r="AG400" s="34">
        <v>0</v>
      </c>
      <c r="AH400" s="34">
        <v>19</v>
      </c>
      <c r="AI400" s="34">
        <v>0</v>
      </c>
      <c r="AJ400" s="34">
        <v>0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0</v>
      </c>
      <c r="AQ400" s="34">
        <v>0</v>
      </c>
      <c r="AR400" s="34">
        <v>0</v>
      </c>
      <c r="AS400" s="35"/>
      <c r="AT400" s="35"/>
      <c r="AU400" s="35"/>
      <c r="AV400" s="34">
        <v>0</v>
      </c>
      <c r="AW400" s="35">
        <v>0</v>
      </c>
      <c r="AX400" s="35">
        <v>0</v>
      </c>
      <c r="AY400" s="36">
        <v>0</v>
      </c>
      <c r="AZ400" s="38" t="s">
        <v>96</v>
      </c>
      <c r="BA400" s="30" t="str">
        <f t="shared" si="93"/>
        <v/>
      </c>
      <c r="BB400" s="35"/>
      <c r="BC400" s="35"/>
      <c r="BD400" s="35">
        <v>0</v>
      </c>
      <c r="BE400" s="35"/>
      <c r="BF400" s="35"/>
      <c r="BG400" s="35">
        <v>0</v>
      </c>
      <c r="BH400" s="35"/>
      <c r="BI400" s="35"/>
      <c r="BJ400" s="35"/>
    </row>
    <row r="401" spans="2:62" outlineLevel="3">
      <c r="B401" s="17">
        <v>24028236</v>
      </c>
      <c r="C401" s="17" t="s">
        <v>434</v>
      </c>
      <c r="D401" s="17" t="s">
        <v>92</v>
      </c>
      <c r="E401" s="24">
        <v>4009</v>
      </c>
      <c r="F401" s="24" t="s">
        <v>217</v>
      </c>
      <c r="G401" s="22">
        <v>40227</v>
      </c>
      <c r="H401" s="22" t="s">
        <v>378</v>
      </c>
      <c r="I401" s="17" t="s">
        <v>435</v>
      </c>
      <c r="J401" s="18" t="s">
        <v>1930</v>
      </c>
      <c r="K401" s="18" t="s">
        <v>1931</v>
      </c>
      <c r="L401" s="18" t="s">
        <v>1567</v>
      </c>
      <c r="M401" s="18" t="s">
        <v>1567</v>
      </c>
      <c r="N401" s="18" t="s">
        <v>1568</v>
      </c>
      <c r="O401" s="19" t="str">
        <f>IF(N401="","",VLOOKUP(N401,Sheet1!$B$3:$C$7,2,0))</f>
        <v>慢性期</v>
      </c>
      <c r="P401" s="18" t="s">
        <v>1568</v>
      </c>
      <c r="Q401" s="19" t="str">
        <f>IF(P401="","",VLOOKUP(P401,Sheet1!$B$3:$C$7,2,0))</f>
        <v>慢性期</v>
      </c>
      <c r="R401" s="18" t="s">
        <v>1568</v>
      </c>
      <c r="S401" s="25" t="str">
        <f t="shared" si="85"/>
        <v>○</v>
      </c>
      <c r="T401" s="26" t="str">
        <f t="shared" si="86"/>
        <v/>
      </c>
      <c r="U401" s="26" t="str">
        <f t="shared" si="87"/>
        <v/>
      </c>
      <c r="V401" s="26" t="str">
        <f t="shared" si="88"/>
        <v/>
      </c>
      <c r="W401" s="26" t="str">
        <f t="shared" si="89"/>
        <v/>
      </c>
      <c r="X401" s="26" t="str">
        <f t="shared" si="90"/>
        <v/>
      </c>
      <c r="Y401" s="27" t="str">
        <f t="shared" si="91"/>
        <v/>
      </c>
      <c r="Z401" s="28" t="s">
        <v>1567</v>
      </c>
      <c r="AA401" s="28" t="s">
        <v>96</v>
      </c>
      <c r="AB401" s="28" t="s">
        <v>96</v>
      </c>
      <c r="AC401" s="28" t="s">
        <v>96</v>
      </c>
      <c r="AD401" s="28" t="s">
        <v>96</v>
      </c>
      <c r="AE401" s="23" t="str">
        <f t="shared" si="92"/>
        <v>慢性期</v>
      </c>
      <c r="AF401" s="34">
        <v>13</v>
      </c>
      <c r="AG401" s="34">
        <v>11</v>
      </c>
      <c r="AH401" s="34">
        <v>2</v>
      </c>
      <c r="AI401" s="34">
        <v>0</v>
      </c>
      <c r="AJ401" s="34">
        <v>6</v>
      </c>
      <c r="AK401" s="34">
        <v>3</v>
      </c>
      <c r="AL401" s="34">
        <v>3</v>
      </c>
      <c r="AM401" s="34">
        <v>6</v>
      </c>
      <c r="AN401" s="34">
        <v>3</v>
      </c>
      <c r="AO401" s="34">
        <v>3</v>
      </c>
      <c r="AP401" s="34">
        <v>0</v>
      </c>
      <c r="AQ401" s="34">
        <v>0</v>
      </c>
      <c r="AR401" s="34">
        <v>0</v>
      </c>
      <c r="AS401" s="35">
        <v>13</v>
      </c>
      <c r="AT401" s="35">
        <v>6</v>
      </c>
      <c r="AU401" s="35">
        <v>0</v>
      </c>
      <c r="AV401" s="34">
        <v>0</v>
      </c>
      <c r="AW401" s="35">
        <v>270</v>
      </c>
      <c r="AX401" s="35">
        <v>0</v>
      </c>
      <c r="AY401" s="36">
        <v>0</v>
      </c>
      <c r="AZ401" s="38" t="s">
        <v>1567</v>
      </c>
      <c r="BA401" s="30" t="str">
        <f t="shared" si="93"/>
        <v>○</v>
      </c>
      <c r="BB401" s="35">
        <v>8</v>
      </c>
      <c r="BC401" s="35">
        <v>8</v>
      </c>
      <c r="BD401" s="35">
        <v>1</v>
      </c>
      <c r="BE401" s="35">
        <v>0</v>
      </c>
      <c r="BF401" s="35">
        <v>1</v>
      </c>
      <c r="BG401" s="35">
        <v>0</v>
      </c>
      <c r="BH401" s="35">
        <v>0</v>
      </c>
      <c r="BI401" s="35">
        <v>0</v>
      </c>
      <c r="BJ401" s="35">
        <v>0</v>
      </c>
    </row>
    <row r="402" spans="2:62" outlineLevel="3">
      <c r="B402" s="17">
        <v>24028257</v>
      </c>
      <c r="C402" s="17" t="s">
        <v>458</v>
      </c>
      <c r="D402" s="17" t="s">
        <v>92</v>
      </c>
      <c r="E402" s="24">
        <v>4009</v>
      </c>
      <c r="F402" s="24" t="s">
        <v>217</v>
      </c>
      <c r="G402" s="22">
        <v>40227</v>
      </c>
      <c r="H402" s="22" t="s">
        <v>378</v>
      </c>
      <c r="I402" s="17" t="s">
        <v>459</v>
      </c>
      <c r="J402" s="18" t="s">
        <v>1932</v>
      </c>
      <c r="K402" s="18" t="s">
        <v>1933</v>
      </c>
      <c r="L402" s="18" t="s">
        <v>1567</v>
      </c>
      <c r="M402" s="18" t="s">
        <v>1567</v>
      </c>
      <c r="N402" s="18" t="s">
        <v>1576</v>
      </c>
      <c r="O402" s="19" t="str">
        <f>IF(N402="","",VLOOKUP(N402,Sheet1!$B$3:$C$7,2,0))</f>
        <v>回復期</v>
      </c>
      <c r="P402" s="18" t="s">
        <v>1576</v>
      </c>
      <c r="Q402" s="19" t="str">
        <f>IF(P402="","",VLOOKUP(P402,Sheet1!$B$3:$C$7,2,0))</f>
        <v>回復期</v>
      </c>
      <c r="R402" s="18" t="s">
        <v>1576</v>
      </c>
      <c r="S402" s="25" t="str">
        <f t="shared" si="85"/>
        <v>○</v>
      </c>
      <c r="T402" s="26" t="str">
        <f t="shared" si="86"/>
        <v>○</v>
      </c>
      <c r="U402" s="26" t="str">
        <f t="shared" si="87"/>
        <v>○</v>
      </c>
      <c r="V402" s="26" t="str">
        <f t="shared" si="88"/>
        <v>○</v>
      </c>
      <c r="W402" s="26" t="str">
        <f t="shared" si="89"/>
        <v>○</v>
      </c>
      <c r="X402" s="26" t="str">
        <f t="shared" si="90"/>
        <v/>
      </c>
      <c r="Y402" s="27" t="str">
        <f t="shared" si="91"/>
        <v/>
      </c>
      <c r="Z402" s="28" t="s">
        <v>1567</v>
      </c>
      <c r="AA402" s="28" t="s">
        <v>1569</v>
      </c>
      <c r="AB402" s="28" t="s">
        <v>1576</v>
      </c>
      <c r="AC402" s="28" t="s">
        <v>1568</v>
      </c>
      <c r="AD402" s="28" t="s">
        <v>1570</v>
      </c>
      <c r="AE402" s="23" t="str">
        <f t="shared" si="92"/>
        <v>回復期</v>
      </c>
      <c r="AF402" s="34">
        <v>8</v>
      </c>
      <c r="AG402" s="34">
        <v>8</v>
      </c>
      <c r="AH402" s="34">
        <v>0</v>
      </c>
      <c r="AI402" s="34">
        <v>0</v>
      </c>
      <c r="AJ402" s="34">
        <v>11</v>
      </c>
      <c r="AK402" s="34">
        <v>8</v>
      </c>
      <c r="AL402" s="34">
        <v>3</v>
      </c>
      <c r="AM402" s="34">
        <v>11</v>
      </c>
      <c r="AN402" s="34">
        <v>8</v>
      </c>
      <c r="AO402" s="34">
        <v>3</v>
      </c>
      <c r="AP402" s="34">
        <v>0</v>
      </c>
      <c r="AQ402" s="34">
        <v>0</v>
      </c>
      <c r="AR402" s="34">
        <v>0</v>
      </c>
      <c r="AS402" s="35">
        <v>8</v>
      </c>
      <c r="AT402" s="35">
        <v>11</v>
      </c>
      <c r="AU402" s="35">
        <v>0</v>
      </c>
      <c r="AV402" s="34">
        <v>0</v>
      </c>
      <c r="AW402" s="35">
        <v>30</v>
      </c>
      <c r="AX402" s="35">
        <v>10</v>
      </c>
      <c r="AY402" s="36">
        <v>0</v>
      </c>
      <c r="AZ402" s="38" t="s">
        <v>1567</v>
      </c>
      <c r="BA402" s="30" t="str">
        <f t="shared" si="93"/>
        <v>○</v>
      </c>
      <c r="BB402" s="35">
        <v>5</v>
      </c>
      <c r="BC402" s="35">
        <v>27</v>
      </c>
      <c r="BD402" s="35">
        <v>38</v>
      </c>
      <c r="BE402" s="35">
        <v>0</v>
      </c>
      <c r="BF402" s="35">
        <v>38</v>
      </c>
      <c r="BG402" s="35">
        <v>3</v>
      </c>
      <c r="BH402" s="35">
        <v>3</v>
      </c>
      <c r="BI402" s="35">
        <v>0</v>
      </c>
      <c r="BJ402" s="35">
        <v>0</v>
      </c>
    </row>
    <row r="403" spans="2:62" outlineLevel="3">
      <c r="B403" s="17">
        <v>24028418</v>
      </c>
      <c r="C403" s="17" t="s">
        <v>633</v>
      </c>
      <c r="D403" s="17" t="s">
        <v>92</v>
      </c>
      <c r="E403" s="24">
        <v>4009</v>
      </c>
      <c r="F403" s="24" t="s">
        <v>217</v>
      </c>
      <c r="G403" s="22">
        <v>40227</v>
      </c>
      <c r="H403" s="22" t="s">
        <v>378</v>
      </c>
      <c r="I403" s="17" t="s">
        <v>634</v>
      </c>
      <c r="J403" s="18" t="s">
        <v>1934</v>
      </c>
      <c r="K403" s="18" t="s">
        <v>1935</v>
      </c>
      <c r="L403" s="18" t="s">
        <v>1567</v>
      </c>
      <c r="M403" s="18" t="s">
        <v>1567</v>
      </c>
      <c r="N403" s="18" t="s">
        <v>1576</v>
      </c>
      <c r="O403" s="19" t="str">
        <f>IF(N403="","",VLOOKUP(N403,Sheet1!$B$3:$C$7,2,0))</f>
        <v>回復期</v>
      </c>
      <c r="P403" s="18" t="s">
        <v>1576</v>
      </c>
      <c r="Q403" s="19" t="str">
        <f>IF(P403="","",VLOOKUP(P403,Sheet1!$B$3:$C$7,2,0))</f>
        <v>回復期</v>
      </c>
      <c r="R403" s="18" t="s">
        <v>1576</v>
      </c>
      <c r="S403" s="25" t="str">
        <f t="shared" si="85"/>
        <v>○</v>
      </c>
      <c r="T403" s="26" t="str">
        <f t="shared" si="86"/>
        <v/>
      </c>
      <c r="U403" s="26" t="str">
        <f t="shared" si="87"/>
        <v/>
      </c>
      <c r="V403" s="26" t="str">
        <f t="shared" si="88"/>
        <v>○</v>
      </c>
      <c r="W403" s="26" t="str">
        <f t="shared" si="89"/>
        <v/>
      </c>
      <c r="X403" s="26" t="str">
        <f t="shared" si="90"/>
        <v/>
      </c>
      <c r="Y403" s="27" t="str">
        <f t="shared" si="91"/>
        <v/>
      </c>
      <c r="Z403" s="28" t="s">
        <v>1567</v>
      </c>
      <c r="AA403" s="28" t="s">
        <v>1568</v>
      </c>
      <c r="AB403" s="28" t="s">
        <v>96</v>
      </c>
      <c r="AC403" s="28" t="s">
        <v>96</v>
      </c>
      <c r="AD403" s="28" t="s">
        <v>96</v>
      </c>
      <c r="AE403" s="23" t="str">
        <f t="shared" si="92"/>
        <v>回復期</v>
      </c>
      <c r="AF403" s="34">
        <v>19</v>
      </c>
      <c r="AG403" s="34">
        <v>19</v>
      </c>
      <c r="AH403" s="34">
        <v>0</v>
      </c>
      <c r="AI403" s="34">
        <v>0</v>
      </c>
      <c r="AJ403" s="34">
        <v>0</v>
      </c>
      <c r="AK403" s="34">
        <v>0</v>
      </c>
      <c r="AL403" s="34">
        <v>0</v>
      </c>
      <c r="AM403" s="34">
        <v>0</v>
      </c>
      <c r="AN403" s="34">
        <v>0</v>
      </c>
      <c r="AO403" s="34">
        <v>0</v>
      </c>
      <c r="AP403" s="34">
        <v>0</v>
      </c>
      <c r="AQ403" s="34">
        <v>0</v>
      </c>
      <c r="AR403" s="34">
        <v>0</v>
      </c>
      <c r="AS403" s="35">
        <v>19</v>
      </c>
      <c r="AT403" s="34">
        <v>0</v>
      </c>
      <c r="AU403" s="34">
        <v>0</v>
      </c>
      <c r="AV403" s="34">
        <v>0</v>
      </c>
      <c r="AW403" s="35">
        <v>37</v>
      </c>
      <c r="AX403" s="35">
        <v>12</v>
      </c>
      <c r="AY403" s="36">
        <v>0</v>
      </c>
      <c r="AZ403" s="38" t="s">
        <v>1567</v>
      </c>
      <c r="BA403" s="30" t="str">
        <f t="shared" si="93"/>
        <v>○</v>
      </c>
      <c r="BB403" s="35">
        <v>1</v>
      </c>
      <c r="BC403" s="35">
        <v>15</v>
      </c>
      <c r="BD403" s="35">
        <v>0</v>
      </c>
      <c r="BE403" s="35">
        <v>0</v>
      </c>
      <c r="BF403" s="35">
        <v>0</v>
      </c>
      <c r="BG403" s="35">
        <v>0</v>
      </c>
      <c r="BH403" s="35">
        <v>0</v>
      </c>
      <c r="BI403" s="35">
        <v>0</v>
      </c>
      <c r="BJ403" s="35">
        <v>0</v>
      </c>
    </row>
    <row r="404" spans="2:62" outlineLevel="3">
      <c r="B404" s="17">
        <v>24028595</v>
      </c>
      <c r="C404" s="17" t="s">
        <v>839</v>
      </c>
      <c r="D404" s="17" t="s">
        <v>92</v>
      </c>
      <c r="E404" s="24">
        <v>4009</v>
      </c>
      <c r="F404" s="24" t="s">
        <v>217</v>
      </c>
      <c r="G404" s="22">
        <v>40227</v>
      </c>
      <c r="H404" s="22" t="s">
        <v>378</v>
      </c>
      <c r="I404" s="17" t="s">
        <v>840</v>
      </c>
      <c r="J404" s="18" t="s">
        <v>1936</v>
      </c>
      <c r="K404" s="18" t="s">
        <v>1937</v>
      </c>
      <c r="L404" s="18" t="s">
        <v>1567</v>
      </c>
      <c r="M404" s="18" t="s">
        <v>1567</v>
      </c>
      <c r="N404" s="18" t="s">
        <v>1576</v>
      </c>
      <c r="O404" s="19" t="str">
        <f>IF(N404="","",VLOOKUP(N404,Sheet1!$B$3:$C$7,2,0))</f>
        <v>回復期</v>
      </c>
      <c r="P404" s="18" t="s">
        <v>1568</v>
      </c>
      <c r="Q404" s="19" t="str">
        <f>IF(P404="","",VLOOKUP(P404,Sheet1!$B$3:$C$7,2,0))</f>
        <v>慢性期</v>
      </c>
      <c r="R404" s="18" t="s">
        <v>96</v>
      </c>
      <c r="S404" s="25" t="str">
        <f t="shared" si="85"/>
        <v>○</v>
      </c>
      <c r="T404" s="26" t="str">
        <f t="shared" si="86"/>
        <v/>
      </c>
      <c r="U404" s="26" t="str">
        <f t="shared" si="87"/>
        <v>○</v>
      </c>
      <c r="V404" s="26" t="str">
        <f t="shared" si="88"/>
        <v>○</v>
      </c>
      <c r="W404" s="26" t="str">
        <f t="shared" si="89"/>
        <v>○</v>
      </c>
      <c r="X404" s="26" t="str">
        <f t="shared" si="90"/>
        <v/>
      </c>
      <c r="Y404" s="27" t="str">
        <f t="shared" si="91"/>
        <v/>
      </c>
      <c r="Z404" s="28" t="s">
        <v>1567</v>
      </c>
      <c r="AA404" s="28" t="s">
        <v>1576</v>
      </c>
      <c r="AB404" s="28" t="s">
        <v>1568</v>
      </c>
      <c r="AC404" s="28" t="s">
        <v>1570</v>
      </c>
      <c r="AD404" s="28" t="s">
        <v>96</v>
      </c>
      <c r="AE404" s="23" t="str">
        <f t="shared" si="92"/>
        <v>回復期</v>
      </c>
      <c r="AF404" s="34">
        <v>13</v>
      </c>
      <c r="AG404" s="34">
        <v>13</v>
      </c>
      <c r="AH404" s="34">
        <v>0</v>
      </c>
      <c r="AI404" s="34">
        <v>0</v>
      </c>
      <c r="AJ404" s="34">
        <v>6</v>
      </c>
      <c r="AK404" s="34">
        <v>6</v>
      </c>
      <c r="AL404" s="34">
        <v>0</v>
      </c>
      <c r="AM404" s="34">
        <v>0</v>
      </c>
      <c r="AN404" s="34">
        <v>0</v>
      </c>
      <c r="AO404" s="34">
        <v>0</v>
      </c>
      <c r="AP404" s="34">
        <v>6</v>
      </c>
      <c r="AQ404" s="34">
        <v>6</v>
      </c>
      <c r="AR404" s="34">
        <v>0</v>
      </c>
      <c r="AS404" s="35"/>
      <c r="AT404" s="35"/>
      <c r="AU404" s="35"/>
      <c r="AV404" s="34">
        <v>19</v>
      </c>
      <c r="AW404" s="35">
        <v>66</v>
      </c>
      <c r="AX404" s="35"/>
      <c r="AY404" s="36"/>
      <c r="AZ404" s="38" t="s">
        <v>96</v>
      </c>
      <c r="BA404" s="30" t="str">
        <f t="shared" si="93"/>
        <v/>
      </c>
      <c r="BB404" s="35"/>
      <c r="BC404" s="35"/>
      <c r="BD404" s="35">
        <v>0</v>
      </c>
      <c r="BE404" s="35"/>
      <c r="BF404" s="35"/>
      <c r="BG404" s="35">
        <v>0</v>
      </c>
      <c r="BH404" s="35"/>
      <c r="BI404" s="35"/>
      <c r="BJ404" s="35"/>
    </row>
    <row r="405" spans="2:62" outlineLevel="3">
      <c r="B405" s="17">
        <v>24028805</v>
      </c>
      <c r="C405" s="17" t="s">
        <v>1116</v>
      </c>
      <c r="D405" s="17" t="s">
        <v>92</v>
      </c>
      <c r="E405" s="24">
        <v>4009</v>
      </c>
      <c r="F405" s="24" t="s">
        <v>217</v>
      </c>
      <c r="G405" s="22">
        <v>40227</v>
      </c>
      <c r="H405" s="22" t="s">
        <v>378</v>
      </c>
      <c r="I405" s="17" t="s">
        <v>1117</v>
      </c>
      <c r="J405" s="18" t="s">
        <v>1938</v>
      </c>
      <c r="K405" s="18" t="s">
        <v>1939</v>
      </c>
      <c r="L405" s="18" t="s">
        <v>1567</v>
      </c>
      <c r="M405" s="18" t="s">
        <v>1569</v>
      </c>
      <c r="N405" s="18" t="s">
        <v>1570</v>
      </c>
      <c r="O405" s="19" t="str">
        <f>IF(N405="","",VLOOKUP(N405,Sheet1!$B$3:$C$7,2,0))</f>
        <v>休棟等</v>
      </c>
      <c r="P405" s="18" t="s">
        <v>1570</v>
      </c>
      <c r="Q405" s="19" t="str">
        <f>IF(P405="","",VLOOKUP(P405,Sheet1!$B$3:$C$7,2,0))</f>
        <v>休棟等</v>
      </c>
      <c r="R405" s="18" t="s">
        <v>1570</v>
      </c>
      <c r="S405" s="25" t="str">
        <f t="shared" si="85"/>
        <v/>
      </c>
      <c r="T405" s="26" t="str">
        <f t="shared" si="86"/>
        <v/>
      </c>
      <c r="U405" s="26" t="str">
        <f t="shared" si="87"/>
        <v/>
      </c>
      <c r="V405" s="26" t="str">
        <f t="shared" si="88"/>
        <v/>
      </c>
      <c r="W405" s="26" t="str">
        <f t="shared" si="89"/>
        <v/>
      </c>
      <c r="X405" s="26" t="str">
        <f t="shared" si="90"/>
        <v/>
      </c>
      <c r="Y405" s="27" t="str">
        <f t="shared" si="91"/>
        <v>○</v>
      </c>
      <c r="Z405" s="28" t="s">
        <v>1605</v>
      </c>
      <c r="AA405" s="28" t="s">
        <v>96</v>
      </c>
      <c r="AB405" s="28" t="s">
        <v>96</v>
      </c>
      <c r="AC405" s="28" t="s">
        <v>96</v>
      </c>
      <c r="AD405" s="28" t="s">
        <v>96</v>
      </c>
      <c r="AE405" s="23" t="str">
        <f t="shared" si="92"/>
        <v>休棟中等</v>
      </c>
      <c r="AF405" s="34">
        <v>19</v>
      </c>
      <c r="AG405" s="34">
        <v>0</v>
      </c>
      <c r="AH405" s="34">
        <v>19</v>
      </c>
      <c r="AI405" s="34">
        <v>19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5">
        <v>19</v>
      </c>
      <c r="AT405" s="34">
        <v>0</v>
      </c>
      <c r="AU405" s="34">
        <v>0</v>
      </c>
      <c r="AV405" s="34">
        <v>0</v>
      </c>
      <c r="AW405" s="35">
        <v>0</v>
      </c>
      <c r="AX405" s="35">
        <v>0</v>
      </c>
      <c r="AY405" s="36">
        <v>0</v>
      </c>
      <c r="AZ405" s="38" t="s">
        <v>1569</v>
      </c>
      <c r="BA405" s="30" t="str">
        <f t="shared" si="93"/>
        <v/>
      </c>
      <c r="BB405" s="35">
        <v>2</v>
      </c>
      <c r="BC405" s="35">
        <v>21</v>
      </c>
      <c r="BD405" s="35">
        <v>0</v>
      </c>
      <c r="BE405" s="35">
        <v>0</v>
      </c>
      <c r="BF405" s="35">
        <v>0</v>
      </c>
      <c r="BG405" s="35">
        <v>0</v>
      </c>
      <c r="BH405" s="35">
        <v>0</v>
      </c>
      <c r="BI405" s="35">
        <v>0</v>
      </c>
      <c r="BJ405" s="35">
        <v>0</v>
      </c>
    </row>
    <row r="406" spans="2:62" outlineLevel="2">
      <c r="B406" s="17"/>
      <c r="C406" s="17"/>
      <c r="D406" s="17"/>
      <c r="E406" s="24"/>
      <c r="F406" s="24"/>
      <c r="G406" s="22"/>
      <c r="H406" s="64" t="s">
        <v>2274</v>
      </c>
      <c r="I406" s="17"/>
      <c r="J406" s="18"/>
      <c r="K406" s="18"/>
      <c r="L406" s="18"/>
      <c r="M406" s="18"/>
      <c r="N406" s="18"/>
      <c r="O406" s="19"/>
      <c r="P406" s="18"/>
      <c r="Q406" s="19"/>
      <c r="R406" s="18"/>
      <c r="S406" s="25"/>
      <c r="T406" s="26"/>
      <c r="U406" s="26"/>
      <c r="V406" s="26"/>
      <c r="W406" s="26"/>
      <c r="X406" s="26"/>
      <c r="Y406" s="27"/>
      <c r="Z406" s="28"/>
      <c r="AA406" s="28"/>
      <c r="AB406" s="28"/>
      <c r="AC406" s="28"/>
      <c r="AD406" s="28"/>
      <c r="AE406" s="23"/>
      <c r="AF406" s="34">
        <f t="shared" ref="AF406:AV406" si="98">SUBTOTAL(9,AF400:AF405)</f>
        <v>91</v>
      </c>
      <c r="AG406" s="34">
        <f t="shared" si="98"/>
        <v>51</v>
      </c>
      <c r="AH406" s="34">
        <f t="shared" si="98"/>
        <v>40</v>
      </c>
      <c r="AI406" s="34">
        <f t="shared" si="98"/>
        <v>19</v>
      </c>
      <c r="AJ406" s="34">
        <f t="shared" si="98"/>
        <v>23</v>
      </c>
      <c r="AK406" s="34">
        <f t="shared" si="98"/>
        <v>17</v>
      </c>
      <c r="AL406" s="34">
        <f t="shared" si="98"/>
        <v>6</v>
      </c>
      <c r="AM406" s="34">
        <f t="shared" si="98"/>
        <v>17</v>
      </c>
      <c r="AN406" s="34">
        <f t="shared" si="98"/>
        <v>11</v>
      </c>
      <c r="AO406" s="34">
        <f t="shared" si="98"/>
        <v>6</v>
      </c>
      <c r="AP406" s="34">
        <f t="shared" si="98"/>
        <v>6</v>
      </c>
      <c r="AQ406" s="34">
        <f t="shared" si="98"/>
        <v>6</v>
      </c>
      <c r="AR406" s="34">
        <f t="shared" si="98"/>
        <v>0</v>
      </c>
      <c r="AS406" s="35">
        <f t="shared" si="98"/>
        <v>59</v>
      </c>
      <c r="AT406" s="34">
        <f t="shared" si="98"/>
        <v>17</v>
      </c>
      <c r="AU406" s="34">
        <f t="shared" si="98"/>
        <v>0</v>
      </c>
      <c r="AV406" s="34">
        <f t="shared" si="98"/>
        <v>19</v>
      </c>
      <c r="AW406" s="35"/>
      <c r="AX406" s="35"/>
      <c r="AY406" s="36"/>
      <c r="AZ406" s="38"/>
      <c r="BA406" s="30"/>
      <c r="BB406" s="35"/>
      <c r="BC406" s="35"/>
      <c r="BD406" s="35"/>
      <c r="BE406" s="35"/>
      <c r="BF406" s="35"/>
      <c r="BG406" s="35"/>
      <c r="BH406" s="35"/>
      <c r="BI406" s="35"/>
      <c r="BJ406" s="35">
        <f>SUBTOTAL(9,BJ400:BJ405)</f>
        <v>0</v>
      </c>
    </row>
    <row r="407" spans="2:62" outlineLevel="3">
      <c r="B407" s="17">
        <v>24028346</v>
      </c>
      <c r="C407" s="17" t="s">
        <v>552</v>
      </c>
      <c r="D407" s="17" t="s">
        <v>92</v>
      </c>
      <c r="E407" s="24">
        <v>4009</v>
      </c>
      <c r="F407" s="24" t="s">
        <v>217</v>
      </c>
      <c r="G407" s="22">
        <v>40421</v>
      </c>
      <c r="H407" s="22" t="s">
        <v>553</v>
      </c>
      <c r="I407" s="17" t="s">
        <v>554</v>
      </c>
      <c r="J407" s="18" t="s">
        <v>552</v>
      </c>
      <c r="K407" s="18" t="s">
        <v>555</v>
      </c>
      <c r="L407" s="18" t="s">
        <v>165</v>
      </c>
      <c r="M407" s="18" t="s">
        <v>165</v>
      </c>
      <c r="N407" s="18" t="s">
        <v>184</v>
      </c>
      <c r="O407" s="19" t="str">
        <f>IF(N407="","",VLOOKUP(N407,Sheet1!$B$3:$C$7,2,0))</f>
        <v>慢性期</v>
      </c>
      <c r="P407" s="18" t="s">
        <v>184</v>
      </c>
      <c r="Q407" s="19" t="str">
        <f>IF(P407="","",VLOOKUP(P407,Sheet1!$B$3:$C$7,2,0))</f>
        <v>慢性期</v>
      </c>
      <c r="R407" s="18" t="s">
        <v>167</v>
      </c>
      <c r="S407" s="25" t="str">
        <f t="shared" si="85"/>
        <v>○</v>
      </c>
      <c r="T407" s="26" t="str">
        <f t="shared" si="86"/>
        <v/>
      </c>
      <c r="U407" s="26" t="str">
        <f t="shared" si="87"/>
        <v>○</v>
      </c>
      <c r="V407" s="26" t="str">
        <f t="shared" si="88"/>
        <v/>
      </c>
      <c r="W407" s="26" t="str">
        <f t="shared" si="89"/>
        <v>○</v>
      </c>
      <c r="X407" s="26" t="str">
        <f t="shared" si="90"/>
        <v/>
      </c>
      <c r="Y407" s="27" t="str">
        <f t="shared" si="91"/>
        <v/>
      </c>
      <c r="Z407" s="28" t="s">
        <v>165</v>
      </c>
      <c r="AA407" s="28" t="s">
        <v>143</v>
      </c>
      <c r="AB407" s="28" t="s">
        <v>167</v>
      </c>
      <c r="AC407" s="28" t="s">
        <v>96</v>
      </c>
      <c r="AD407" s="28" t="s">
        <v>96</v>
      </c>
      <c r="AE407" s="23" t="str">
        <f t="shared" si="92"/>
        <v>慢性期</v>
      </c>
      <c r="AF407" s="34">
        <v>11</v>
      </c>
      <c r="AG407" s="34">
        <v>8</v>
      </c>
      <c r="AH407" s="34">
        <v>3</v>
      </c>
      <c r="AI407" s="34"/>
      <c r="AJ407" s="34">
        <v>8</v>
      </c>
      <c r="AK407" s="34">
        <v>2</v>
      </c>
      <c r="AL407" s="34">
        <v>6</v>
      </c>
      <c r="AM407" s="34">
        <v>0</v>
      </c>
      <c r="AN407" s="34">
        <v>0</v>
      </c>
      <c r="AO407" s="34">
        <v>0</v>
      </c>
      <c r="AP407" s="34">
        <v>8</v>
      </c>
      <c r="AQ407" s="34">
        <v>2</v>
      </c>
      <c r="AR407" s="34">
        <v>6</v>
      </c>
      <c r="AS407" s="35"/>
      <c r="AT407" s="35"/>
      <c r="AU407" s="35"/>
      <c r="AV407" s="34">
        <v>19</v>
      </c>
      <c r="AW407" s="35"/>
      <c r="AX407" s="35"/>
      <c r="AY407" s="36"/>
      <c r="AZ407" s="38" t="s">
        <v>96</v>
      </c>
      <c r="BA407" s="30" t="str">
        <f t="shared" si="93"/>
        <v/>
      </c>
      <c r="BB407" s="35"/>
      <c r="BC407" s="35"/>
      <c r="BD407" s="35">
        <v>0</v>
      </c>
      <c r="BE407" s="35"/>
      <c r="BF407" s="35"/>
      <c r="BG407" s="35">
        <v>0</v>
      </c>
      <c r="BH407" s="35"/>
      <c r="BI407" s="35"/>
      <c r="BJ407" s="35"/>
    </row>
    <row r="408" spans="2:62" outlineLevel="2">
      <c r="B408" s="17"/>
      <c r="C408" s="17"/>
      <c r="D408" s="17"/>
      <c r="E408" s="24"/>
      <c r="F408" s="24"/>
      <c r="G408" s="22"/>
      <c r="H408" s="64" t="s">
        <v>2275</v>
      </c>
      <c r="I408" s="17"/>
      <c r="J408" s="18"/>
      <c r="K408" s="18"/>
      <c r="L408" s="18"/>
      <c r="M408" s="18"/>
      <c r="N408" s="18"/>
      <c r="O408" s="19"/>
      <c r="P408" s="18"/>
      <c r="Q408" s="19"/>
      <c r="R408" s="18"/>
      <c r="S408" s="25"/>
      <c r="T408" s="26"/>
      <c r="U408" s="26"/>
      <c r="V408" s="26"/>
      <c r="W408" s="26"/>
      <c r="X408" s="26"/>
      <c r="Y408" s="27"/>
      <c r="Z408" s="28"/>
      <c r="AA408" s="28"/>
      <c r="AB408" s="28"/>
      <c r="AC408" s="28"/>
      <c r="AD408" s="28"/>
      <c r="AE408" s="23"/>
      <c r="AF408" s="34">
        <f t="shared" ref="AF408:AV408" si="99">SUBTOTAL(9,AF407:AF407)</f>
        <v>11</v>
      </c>
      <c r="AG408" s="34">
        <f t="shared" si="99"/>
        <v>8</v>
      </c>
      <c r="AH408" s="34">
        <f t="shared" si="99"/>
        <v>3</v>
      </c>
      <c r="AI408" s="34">
        <f t="shared" si="99"/>
        <v>0</v>
      </c>
      <c r="AJ408" s="34">
        <f t="shared" si="99"/>
        <v>8</v>
      </c>
      <c r="AK408" s="34">
        <f t="shared" si="99"/>
        <v>2</v>
      </c>
      <c r="AL408" s="34">
        <f t="shared" si="99"/>
        <v>6</v>
      </c>
      <c r="AM408" s="34">
        <f t="shared" si="99"/>
        <v>0</v>
      </c>
      <c r="AN408" s="34">
        <f t="shared" si="99"/>
        <v>0</v>
      </c>
      <c r="AO408" s="34">
        <f t="shared" si="99"/>
        <v>0</v>
      </c>
      <c r="AP408" s="34">
        <f t="shared" si="99"/>
        <v>8</v>
      </c>
      <c r="AQ408" s="34">
        <f t="shared" si="99"/>
        <v>2</v>
      </c>
      <c r="AR408" s="34">
        <f t="shared" si="99"/>
        <v>6</v>
      </c>
      <c r="AS408" s="35">
        <f t="shared" si="99"/>
        <v>0</v>
      </c>
      <c r="AT408" s="35">
        <f t="shared" si="99"/>
        <v>0</v>
      </c>
      <c r="AU408" s="35">
        <f t="shared" si="99"/>
        <v>0</v>
      </c>
      <c r="AV408" s="34">
        <f t="shared" si="99"/>
        <v>19</v>
      </c>
      <c r="AW408" s="35"/>
      <c r="AX408" s="35"/>
      <c r="AY408" s="36"/>
      <c r="AZ408" s="38"/>
      <c r="BA408" s="30"/>
      <c r="BB408" s="35"/>
      <c r="BC408" s="35"/>
      <c r="BD408" s="35"/>
      <c r="BE408" s="35"/>
      <c r="BF408" s="35"/>
      <c r="BG408" s="35"/>
      <c r="BH408" s="35"/>
      <c r="BI408" s="35"/>
      <c r="BJ408" s="35">
        <f>SUBTOTAL(9,BJ407:BJ407)</f>
        <v>0</v>
      </c>
    </row>
    <row r="409" spans="2:62" outlineLevel="1">
      <c r="B409" s="17"/>
      <c r="C409" s="17"/>
      <c r="D409" s="17"/>
      <c r="E409" s="24"/>
      <c r="F409" s="63" t="s">
        <v>2232</v>
      </c>
      <c r="G409" s="22"/>
      <c r="H409" s="22"/>
      <c r="I409" s="17"/>
      <c r="J409" s="18"/>
      <c r="K409" s="18"/>
      <c r="L409" s="18"/>
      <c r="M409" s="18"/>
      <c r="N409" s="18"/>
      <c r="O409" s="19"/>
      <c r="P409" s="18"/>
      <c r="Q409" s="19"/>
      <c r="R409" s="18"/>
      <c r="S409" s="25"/>
      <c r="T409" s="26"/>
      <c r="U409" s="26"/>
      <c r="V409" s="26"/>
      <c r="W409" s="26"/>
      <c r="X409" s="26"/>
      <c r="Y409" s="27"/>
      <c r="Z409" s="28"/>
      <c r="AA409" s="28"/>
      <c r="AB409" s="28"/>
      <c r="AC409" s="28"/>
      <c r="AD409" s="28"/>
      <c r="AE409" s="23"/>
      <c r="AF409" s="34">
        <f t="shared" ref="AF409:AV409" si="100">SUBTOTAL(9,AF382:AF407)</f>
        <v>327</v>
      </c>
      <c r="AG409" s="34">
        <f t="shared" si="100"/>
        <v>181</v>
      </c>
      <c r="AH409" s="34">
        <f t="shared" si="100"/>
        <v>107</v>
      </c>
      <c r="AI409" s="34">
        <f t="shared" si="100"/>
        <v>45</v>
      </c>
      <c r="AJ409" s="34">
        <f t="shared" si="100"/>
        <v>70</v>
      </c>
      <c r="AK409" s="34">
        <f t="shared" si="100"/>
        <v>35</v>
      </c>
      <c r="AL409" s="34">
        <f t="shared" si="100"/>
        <v>35</v>
      </c>
      <c r="AM409" s="34">
        <f t="shared" si="100"/>
        <v>56</v>
      </c>
      <c r="AN409" s="34">
        <f t="shared" si="100"/>
        <v>27</v>
      </c>
      <c r="AO409" s="34">
        <f t="shared" si="100"/>
        <v>29</v>
      </c>
      <c r="AP409" s="34">
        <f t="shared" si="100"/>
        <v>14</v>
      </c>
      <c r="AQ409" s="34">
        <f t="shared" si="100"/>
        <v>8</v>
      </c>
      <c r="AR409" s="34">
        <f t="shared" si="100"/>
        <v>6</v>
      </c>
      <c r="AS409" s="35">
        <f t="shared" si="100"/>
        <v>250</v>
      </c>
      <c r="AT409" s="35">
        <f t="shared" si="100"/>
        <v>56</v>
      </c>
      <c r="AU409" s="35">
        <f t="shared" si="100"/>
        <v>0</v>
      </c>
      <c r="AV409" s="34">
        <f t="shared" si="100"/>
        <v>72</v>
      </c>
      <c r="AW409" s="35"/>
      <c r="AX409" s="35"/>
      <c r="AY409" s="36"/>
      <c r="AZ409" s="38"/>
      <c r="BA409" s="30"/>
      <c r="BB409" s="35"/>
      <c r="BC409" s="35"/>
      <c r="BD409" s="35"/>
      <c r="BE409" s="35"/>
      <c r="BF409" s="35"/>
      <c r="BG409" s="35"/>
      <c r="BH409" s="35"/>
      <c r="BI409" s="35"/>
      <c r="BJ409" s="35">
        <f>SUBTOTAL(9,BJ382:BJ407)</f>
        <v>38</v>
      </c>
    </row>
    <row r="410" spans="2:62" outlineLevel="3">
      <c r="B410" s="17">
        <v>24028081</v>
      </c>
      <c r="C410" s="17" t="s">
        <v>237</v>
      </c>
      <c r="D410" s="17" t="s">
        <v>92</v>
      </c>
      <c r="E410" s="22">
        <v>4010</v>
      </c>
      <c r="F410" s="22" t="s">
        <v>238</v>
      </c>
      <c r="G410" s="22">
        <v>40204</v>
      </c>
      <c r="H410" s="22" t="s">
        <v>239</v>
      </c>
      <c r="I410" s="17" t="s">
        <v>240</v>
      </c>
      <c r="J410" s="18" t="s">
        <v>1940</v>
      </c>
      <c r="K410" s="18" t="s">
        <v>1941</v>
      </c>
      <c r="L410" s="18" t="s">
        <v>1567</v>
      </c>
      <c r="M410" s="18" t="s">
        <v>1567</v>
      </c>
      <c r="N410" s="18" t="s">
        <v>1569</v>
      </c>
      <c r="O410" s="19" t="str">
        <f>IF(N410="","",VLOOKUP(N410,Sheet1!$B$3:$C$7,2,0))</f>
        <v>急性期</v>
      </c>
      <c r="P410" s="18" t="s">
        <v>1569</v>
      </c>
      <c r="Q410" s="19" t="str">
        <f>IF(P410="","",VLOOKUP(P410,Sheet1!$B$3:$C$7,2,0))</f>
        <v>急性期</v>
      </c>
      <c r="R410" s="18" t="s">
        <v>1569</v>
      </c>
      <c r="S410" s="25" t="str">
        <f t="shared" si="85"/>
        <v/>
      </c>
      <c r="T410" s="26" t="str">
        <f t="shared" si="86"/>
        <v>○</v>
      </c>
      <c r="U410" s="26" t="str">
        <f t="shared" si="87"/>
        <v>○</v>
      </c>
      <c r="V410" s="26" t="str">
        <f t="shared" si="88"/>
        <v/>
      </c>
      <c r="W410" s="26" t="str">
        <f t="shared" si="89"/>
        <v/>
      </c>
      <c r="X410" s="26" t="str">
        <f t="shared" si="90"/>
        <v/>
      </c>
      <c r="Y410" s="27" t="str">
        <f t="shared" si="91"/>
        <v/>
      </c>
      <c r="Z410" s="28" t="s">
        <v>1569</v>
      </c>
      <c r="AA410" s="28" t="s">
        <v>1576</v>
      </c>
      <c r="AB410" s="28" t="s">
        <v>96</v>
      </c>
      <c r="AC410" s="28" t="s">
        <v>96</v>
      </c>
      <c r="AD410" s="28" t="s">
        <v>96</v>
      </c>
      <c r="AE410" s="23" t="str">
        <f t="shared" si="92"/>
        <v>急性期</v>
      </c>
      <c r="AF410" s="34">
        <v>9</v>
      </c>
      <c r="AG410" s="34">
        <v>9</v>
      </c>
      <c r="AH410" s="34">
        <v>0</v>
      </c>
      <c r="AI410" s="34">
        <v>0</v>
      </c>
      <c r="AJ410" s="34">
        <v>0</v>
      </c>
      <c r="AK410" s="34">
        <v>0</v>
      </c>
      <c r="AL410" s="34">
        <v>0</v>
      </c>
      <c r="AM410" s="34">
        <v>0</v>
      </c>
      <c r="AN410" s="34">
        <v>0</v>
      </c>
      <c r="AO410" s="34">
        <v>0</v>
      </c>
      <c r="AP410" s="34">
        <v>0</v>
      </c>
      <c r="AQ410" s="34">
        <v>0</v>
      </c>
      <c r="AR410" s="34">
        <v>0</v>
      </c>
      <c r="AS410" s="35">
        <v>9</v>
      </c>
      <c r="AT410" s="35">
        <v>0</v>
      </c>
      <c r="AU410" s="35">
        <v>0</v>
      </c>
      <c r="AV410" s="34">
        <v>0</v>
      </c>
      <c r="AW410" s="35">
        <v>997</v>
      </c>
      <c r="AX410" s="35">
        <v>57</v>
      </c>
      <c r="AY410" s="36">
        <v>0</v>
      </c>
      <c r="AZ410" s="38" t="s">
        <v>1569</v>
      </c>
      <c r="BA410" s="30" t="str">
        <f t="shared" si="93"/>
        <v/>
      </c>
      <c r="BB410" s="35">
        <v>0</v>
      </c>
      <c r="BC410" s="35">
        <v>0</v>
      </c>
      <c r="BD410" s="35">
        <v>0</v>
      </c>
      <c r="BE410" s="35">
        <v>0</v>
      </c>
      <c r="BF410" s="35">
        <v>0</v>
      </c>
      <c r="BG410" s="35">
        <v>0</v>
      </c>
      <c r="BH410" s="35">
        <v>0</v>
      </c>
      <c r="BI410" s="35">
        <v>0</v>
      </c>
      <c r="BJ410" s="35">
        <v>32</v>
      </c>
    </row>
    <row r="411" spans="2:62" outlineLevel="3">
      <c r="B411" s="17">
        <v>24028211</v>
      </c>
      <c r="C411" s="17" t="s">
        <v>398</v>
      </c>
      <c r="D411" s="17" t="s">
        <v>92</v>
      </c>
      <c r="E411" s="22">
        <v>4010</v>
      </c>
      <c r="F411" s="22" t="s">
        <v>238</v>
      </c>
      <c r="G411" s="22">
        <v>40204</v>
      </c>
      <c r="H411" s="22" t="s">
        <v>239</v>
      </c>
      <c r="I411" s="17" t="s">
        <v>399</v>
      </c>
      <c r="J411" s="18" t="s">
        <v>1942</v>
      </c>
      <c r="K411" s="18" t="s">
        <v>1943</v>
      </c>
      <c r="L411" s="18" t="s">
        <v>1567</v>
      </c>
      <c r="M411" s="18" t="s">
        <v>1567</v>
      </c>
      <c r="N411" s="18" t="s">
        <v>1569</v>
      </c>
      <c r="O411" s="19" t="str">
        <f>IF(N411="","",VLOOKUP(N411,Sheet1!$B$3:$C$7,2,0))</f>
        <v>急性期</v>
      </c>
      <c r="P411" s="18" t="s">
        <v>1569</v>
      </c>
      <c r="Q411" s="19" t="str">
        <f>IF(P411="","",VLOOKUP(P411,Sheet1!$B$3:$C$7,2,0))</f>
        <v>急性期</v>
      </c>
      <c r="R411" s="18" t="s">
        <v>1569</v>
      </c>
      <c r="S411" s="25" t="str">
        <f t="shared" si="85"/>
        <v/>
      </c>
      <c r="T411" s="26" t="str">
        <f t="shared" si="86"/>
        <v>○</v>
      </c>
      <c r="U411" s="26" t="str">
        <f t="shared" si="87"/>
        <v>○</v>
      </c>
      <c r="V411" s="26" t="str">
        <f t="shared" si="88"/>
        <v/>
      </c>
      <c r="W411" s="26" t="str">
        <f t="shared" si="89"/>
        <v/>
      </c>
      <c r="X411" s="26" t="str">
        <f t="shared" si="90"/>
        <v/>
      </c>
      <c r="Y411" s="27" t="str">
        <f t="shared" si="91"/>
        <v/>
      </c>
      <c r="Z411" s="28" t="s">
        <v>1569</v>
      </c>
      <c r="AA411" s="28" t="s">
        <v>1576</v>
      </c>
      <c r="AB411" s="28" t="s">
        <v>96</v>
      </c>
      <c r="AC411" s="28" t="s">
        <v>96</v>
      </c>
      <c r="AD411" s="28" t="s">
        <v>96</v>
      </c>
      <c r="AE411" s="23" t="str">
        <f t="shared" si="92"/>
        <v>急性期</v>
      </c>
      <c r="AF411" s="34">
        <v>10</v>
      </c>
      <c r="AG411" s="34">
        <v>10</v>
      </c>
      <c r="AH411" s="34">
        <v>0</v>
      </c>
      <c r="AI411" s="34">
        <v>0</v>
      </c>
      <c r="AJ411" s="34">
        <v>4</v>
      </c>
      <c r="AK411" s="34">
        <v>1</v>
      </c>
      <c r="AL411" s="34">
        <v>3</v>
      </c>
      <c r="AM411" s="34">
        <v>4</v>
      </c>
      <c r="AN411" s="34">
        <v>1</v>
      </c>
      <c r="AO411" s="34">
        <v>3</v>
      </c>
      <c r="AP411" s="34">
        <v>0</v>
      </c>
      <c r="AQ411" s="34">
        <v>0</v>
      </c>
      <c r="AR411" s="34">
        <v>0</v>
      </c>
      <c r="AS411" s="35">
        <v>10</v>
      </c>
      <c r="AT411" s="35">
        <v>4</v>
      </c>
      <c r="AU411" s="35">
        <v>0</v>
      </c>
      <c r="AV411" s="34">
        <v>0</v>
      </c>
      <c r="AW411" s="35">
        <v>133</v>
      </c>
      <c r="AX411" s="35"/>
      <c r="AY411" s="36"/>
      <c r="AZ411" s="38" t="s">
        <v>96</v>
      </c>
      <c r="BA411" s="30" t="str">
        <f t="shared" si="93"/>
        <v/>
      </c>
      <c r="BB411" s="35"/>
      <c r="BC411" s="35"/>
      <c r="BD411" s="35">
        <v>0</v>
      </c>
      <c r="BE411" s="35"/>
      <c r="BF411" s="35"/>
      <c r="BG411" s="35">
        <v>0</v>
      </c>
      <c r="BH411" s="35"/>
      <c r="BI411" s="35"/>
      <c r="BJ411" s="35"/>
    </row>
    <row r="412" spans="2:62" outlineLevel="3">
      <c r="B412" s="17">
        <v>24028816</v>
      </c>
      <c r="C412" s="17" t="s">
        <v>1132</v>
      </c>
      <c r="D412" s="17" t="s">
        <v>92</v>
      </c>
      <c r="E412" s="22">
        <v>4010</v>
      </c>
      <c r="F412" s="22" t="s">
        <v>238</v>
      </c>
      <c r="G412" s="22">
        <v>40204</v>
      </c>
      <c r="H412" s="22" t="s">
        <v>239</v>
      </c>
      <c r="I412" s="17" t="s">
        <v>1133</v>
      </c>
      <c r="J412" s="18" t="s">
        <v>1132</v>
      </c>
      <c r="K412" s="18" t="s">
        <v>1134</v>
      </c>
      <c r="L412" s="18" t="s">
        <v>166</v>
      </c>
      <c r="M412" s="18" t="s">
        <v>166</v>
      </c>
      <c r="N412" s="18" t="s">
        <v>167</v>
      </c>
      <c r="O412" s="19" t="str">
        <f>IF(N412="","",VLOOKUP(N412,Sheet1!$B$3:$C$7,2,0))</f>
        <v>休棟等</v>
      </c>
      <c r="P412" s="18" t="s">
        <v>167</v>
      </c>
      <c r="Q412" s="19" t="str">
        <f>IF(P412="","",VLOOKUP(P412,Sheet1!$B$3:$C$7,2,0))</f>
        <v>休棟等</v>
      </c>
      <c r="R412" s="18" t="s">
        <v>167</v>
      </c>
      <c r="S412" s="25" t="str">
        <f t="shared" si="85"/>
        <v/>
      </c>
      <c r="T412" s="26" t="str">
        <f t="shared" si="86"/>
        <v/>
      </c>
      <c r="U412" s="26" t="str">
        <f t="shared" si="87"/>
        <v/>
      </c>
      <c r="V412" s="26" t="str">
        <f t="shared" si="88"/>
        <v/>
      </c>
      <c r="W412" s="26" t="str">
        <f t="shared" si="89"/>
        <v/>
      </c>
      <c r="X412" s="26" t="str">
        <f t="shared" si="90"/>
        <v>○</v>
      </c>
      <c r="Y412" s="27" t="str">
        <f t="shared" si="91"/>
        <v/>
      </c>
      <c r="Z412" s="28" t="s">
        <v>478</v>
      </c>
      <c r="AA412" s="28" t="s">
        <v>96</v>
      </c>
      <c r="AB412" s="28" t="s">
        <v>96</v>
      </c>
      <c r="AC412" s="28" t="s">
        <v>96</v>
      </c>
      <c r="AD412" s="28" t="s">
        <v>96</v>
      </c>
      <c r="AE412" s="23" t="str">
        <f t="shared" si="92"/>
        <v>休棟中等</v>
      </c>
      <c r="AF412" s="34">
        <v>7</v>
      </c>
      <c r="AG412" s="34">
        <v>0</v>
      </c>
      <c r="AH412" s="34">
        <v>7</v>
      </c>
      <c r="AI412" s="34">
        <v>0</v>
      </c>
      <c r="AJ412" s="34">
        <v>0</v>
      </c>
      <c r="AK412" s="34">
        <v>0</v>
      </c>
      <c r="AL412" s="34">
        <v>0</v>
      </c>
      <c r="AM412" s="34">
        <v>0</v>
      </c>
      <c r="AN412" s="34">
        <v>0</v>
      </c>
      <c r="AO412" s="34">
        <v>0</v>
      </c>
      <c r="AP412" s="34">
        <v>0</v>
      </c>
      <c r="AQ412" s="34">
        <v>0</v>
      </c>
      <c r="AR412" s="34">
        <v>0</v>
      </c>
      <c r="AS412" s="35">
        <v>0</v>
      </c>
      <c r="AT412" s="34">
        <v>0</v>
      </c>
      <c r="AU412" s="34">
        <v>0</v>
      </c>
      <c r="AV412" s="34">
        <v>7</v>
      </c>
      <c r="AW412" s="35">
        <v>0</v>
      </c>
      <c r="AX412" s="35">
        <v>0</v>
      </c>
      <c r="AY412" s="36">
        <v>0</v>
      </c>
      <c r="AZ412" s="38" t="s">
        <v>96</v>
      </c>
      <c r="BA412" s="30" t="str">
        <f t="shared" si="93"/>
        <v/>
      </c>
      <c r="BB412" s="35"/>
      <c r="BC412" s="35"/>
      <c r="BD412" s="35">
        <v>0</v>
      </c>
      <c r="BE412" s="35"/>
      <c r="BF412" s="35"/>
      <c r="BG412" s="35">
        <v>0</v>
      </c>
      <c r="BH412" s="35"/>
      <c r="BI412" s="35"/>
      <c r="BJ412" s="35"/>
    </row>
    <row r="413" spans="2:62" outlineLevel="3">
      <c r="B413" s="17">
        <v>24028877</v>
      </c>
      <c r="C413" s="17" t="s">
        <v>1215</v>
      </c>
      <c r="D413" s="17" t="s">
        <v>92</v>
      </c>
      <c r="E413" s="22">
        <v>4010</v>
      </c>
      <c r="F413" s="49" t="s">
        <v>238</v>
      </c>
      <c r="G413" s="49">
        <v>40204</v>
      </c>
      <c r="H413" s="49" t="s">
        <v>239</v>
      </c>
      <c r="I413" s="48" t="s">
        <v>1216</v>
      </c>
      <c r="J413" s="50" t="s">
        <v>1944</v>
      </c>
      <c r="K413" s="50" t="s">
        <v>1945</v>
      </c>
      <c r="L413" s="50" t="s">
        <v>1567</v>
      </c>
      <c r="M413" s="50" t="s">
        <v>1567</v>
      </c>
      <c r="N413" s="50" t="s">
        <v>1576</v>
      </c>
      <c r="O413" s="51" t="str">
        <f>IF(N413="","",VLOOKUP(N413,Sheet1!$B$3:$C$7,2,0))</f>
        <v>回復期</v>
      </c>
      <c r="P413" s="50" t="s">
        <v>1576</v>
      </c>
      <c r="Q413" s="51" t="str">
        <f>IF(P413="","",VLOOKUP(P413,Sheet1!$B$3:$C$7,2,0))</f>
        <v>回復期</v>
      </c>
      <c r="R413" s="50" t="s">
        <v>1576</v>
      </c>
      <c r="S413" s="52" t="str">
        <f t="shared" si="85"/>
        <v>○</v>
      </c>
      <c r="T413" s="53" t="str">
        <f t="shared" si="86"/>
        <v/>
      </c>
      <c r="U413" s="53" t="str">
        <f t="shared" si="87"/>
        <v>○</v>
      </c>
      <c r="V413" s="53" t="str">
        <f t="shared" si="88"/>
        <v/>
      </c>
      <c r="W413" s="53" t="str">
        <f t="shared" si="89"/>
        <v>○</v>
      </c>
      <c r="X413" s="53" t="str">
        <f t="shared" si="90"/>
        <v/>
      </c>
      <c r="Y413" s="54" t="str">
        <f t="shared" si="91"/>
        <v/>
      </c>
      <c r="Z413" s="55" t="s">
        <v>1567</v>
      </c>
      <c r="AA413" s="55" t="s">
        <v>1576</v>
      </c>
      <c r="AB413" s="55" t="s">
        <v>1570</v>
      </c>
      <c r="AC413" s="55" t="s">
        <v>96</v>
      </c>
      <c r="AD413" s="55" t="s">
        <v>96</v>
      </c>
      <c r="AE413" s="56" t="str">
        <f t="shared" si="92"/>
        <v>回復期</v>
      </c>
      <c r="AF413" s="57">
        <v>14</v>
      </c>
      <c r="AG413" s="57">
        <v>14</v>
      </c>
      <c r="AH413" s="57"/>
      <c r="AI413" s="57"/>
      <c r="AJ413" s="57">
        <v>3</v>
      </c>
      <c r="AK413" s="57">
        <v>0</v>
      </c>
      <c r="AL413" s="57">
        <v>3</v>
      </c>
      <c r="AM413" s="57"/>
      <c r="AN413" s="57">
        <v>0</v>
      </c>
      <c r="AO413" s="57"/>
      <c r="AP413" s="57">
        <v>3</v>
      </c>
      <c r="AQ413" s="57">
        <v>0</v>
      </c>
      <c r="AR413" s="57">
        <v>3</v>
      </c>
      <c r="AS413" s="58">
        <v>14</v>
      </c>
      <c r="AT413" s="58"/>
      <c r="AU413" s="58">
        <v>3</v>
      </c>
      <c r="AV413" s="57">
        <v>0</v>
      </c>
      <c r="AW413" s="58">
        <v>32</v>
      </c>
      <c r="AX413" s="58">
        <v>0</v>
      </c>
      <c r="AY413" s="59">
        <v>100</v>
      </c>
      <c r="AZ413" s="60" t="s">
        <v>1569</v>
      </c>
      <c r="BA413" s="61" t="str">
        <f t="shared" si="93"/>
        <v/>
      </c>
      <c r="BB413" s="58">
        <v>0</v>
      </c>
      <c r="BC413" s="58">
        <v>0</v>
      </c>
      <c r="BD413" s="58">
        <v>0</v>
      </c>
      <c r="BE413" s="58"/>
      <c r="BF413" s="58"/>
      <c r="BG413" s="58">
        <v>0</v>
      </c>
      <c r="BH413" s="58"/>
      <c r="BI413" s="58"/>
      <c r="BJ413" s="58">
        <v>0</v>
      </c>
    </row>
    <row r="414" spans="2:62" outlineLevel="2">
      <c r="B414" s="17"/>
      <c r="C414" s="17"/>
      <c r="D414" s="17"/>
      <c r="E414" s="22"/>
      <c r="F414" s="49"/>
      <c r="G414" s="49"/>
      <c r="H414" s="65" t="s">
        <v>2276</v>
      </c>
      <c r="I414" s="48"/>
      <c r="J414" s="50"/>
      <c r="K414" s="50"/>
      <c r="L414" s="50"/>
      <c r="M414" s="50"/>
      <c r="N414" s="50"/>
      <c r="O414" s="51"/>
      <c r="P414" s="50"/>
      <c r="Q414" s="51"/>
      <c r="R414" s="50"/>
      <c r="S414" s="52"/>
      <c r="T414" s="53"/>
      <c r="U414" s="53"/>
      <c r="V414" s="53"/>
      <c r="W414" s="53"/>
      <c r="X414" s="53"/>
      <c r="Y414" s="54"/>
      <c r="Z414" s="55"/>
      <c r="AA414" s="55"/>
      <c r="AB414" s="55"/>
      <c r="AC414" s="55"/>
      <c r="AD414" s="55"/>
      <c r="AE414" s="56"/>
      <c r="AF414" s="57">
        <f t="shared" ref="AF414:AV414" si="101">SUBTOTAL(9,AF410:AF413)</f>
        <v>40</v>
      </c>
      <c r="AG414" s="57">
        <f t="shared" si="101"/>
        <v>33</v>
      </c>
      <c r="AH414" s="57">
        <f t="shared" si="101"/>
        <v>7</v>
      </c>
      <c r="AI414" s="57">
        <f t="shared" si="101"/>
        <v>0</v>
      </c>
      <c r="AJ414" s="57">
        <f t="shared" si="101"/>
        <v>7</v>
      </c>
      <c r="AK414" s="57">
        <f t="shared" si="101"/>
        <v>1</v>
      </c>
      <c r="AL414" s="57">
        <f t="shared" si="101"/>
        <v>6</v>
      </c>
      <c r="AM414" s="57">
        <f t="shared" si="101"/>
        <v>4</v>
      </c>
      <c r="AN414" s="57">
        <f t="shared" si="101"/>
        <v>1</v>
      </c>
      <c r="AO414" s="57">
        <f t="shared" si="101"/>
        <v>3</v>
      </c>
      <c r="AP414" s="57">
        <f t="shared" si="101"/>
        <v>3</v>
      </c>
      <c r="AQ414" s="57">
        <f t="shared" si="101"/>
        <v>0</v>
      </c>
      <c r="AR414" s="57">
        <f t="shared" si="101"/>
        <v>3</v>
      </c>
      <c r="AS414" s="58">
        <f t="shared" si="101"/>
        <v>33</v>
      </c>
      <c r="AT414" s="58">
        <f t="shared" si="101"/>
        <v>4</v>
      </c>
      <c r="AU414" s="58">
        <f t="shared" si="101"/>
        <v>3</v>
      </c>
      <c r="AV414" s="57">
        <f t="shared" si="101"/>
        <v>7</v>
      </c>
      <c r="AW414" s="58"/>
      <c r="AX414" s="58"/>
      <c r="AY414" s="59"/>
      <c r="AZ414" s="60"/>
      <c r="BA414" s="61"/>
      <c r="BB414" s="58"/>
      <c r="BC414" s="58"/>
      <c r="BD414" s="58"/>
      <c r="BE414" s="58"/>
      <c r="BF414" s="58"/>
      <c r="BG414" s="58"/>
      <c r="BH414" s="58"/>
      <c r="BI414" s="58"/>
      <c r="BJ414" s="58">
        <f>SUBTOTAL(9,BJ410:BJ413)</f>
        <v>32</v>
      </c>
    </row>
    <row r="415" spans="2:62" outlineLevel="3">
      <c r="B415" s="17">
        <v>24028640</v>
      </c>
      <c r="C415" s="17" t="s">
        <v>894</v>
      </c>
      <c r="D415" s="17" t="s">
        <v>92</v>
      </c>
      <c r="E415" s="22">
        <v>4010</v>
      </c>
      <c r="F415" s="22" t="s">
        <v>238</v>
      </c>
      <c r="G415" s="22">
        <v>40226</v>
      </c>
      <c r="H415" s="22" t="s">
        <v>895</v>
      </c>
      <c r="I415" s="17" t="s">
        <v>896</v>
      </c>
      <c r="J415" s="19" t="s">
        <v>1946</v>
      </c>
      <c r="K415" s="19" t="s">
        <v>1947</v>
      </c>
      <c r="L415" s="19" t="s">
        <v>1567</v>
      </c>
      <c r="M415" s="19" t="s">
        <v>1567</v>
      </c>
      <c r="N415" s="19" t="s">
        <v>1568</v>
      </c>
      <c r="O415" s="19" t="str">
        <f>IF(N415="","",VLOOKUP(N415,Sheet1!$B$3:$C$7,2,0))</f>
        <v>慢性期</v>
      </c>
      <c r="P415" s="19" t="s">
        <v>1568</v>
      </c>
      <c r="Q415" s="19" t="str">
        <f>IF(P415="","",VLOOKUP(P415,Sheet1!$B$3:$C$7,2,0))</f>
        <v>慢性期</v>
      </c>
      <c r="R415" s="19" t="s">
        <v>96</v>
      </c>
      <c r="S415" s="25" t="str">
        <f t="shared" si="85"/>
        <v>○</v>
      </c>
      <c r="T415" s="26" t="str">
        <f t="shared" si="86"/>
        <v/>
      </c>
      <c r="U415" s="26" t="str">
        <f t="shared" si="87"/>
        <v/>
      </c>
      <c r="V415" s="26" t="str">
        <f t="shared" si="88"/>
        <v/>
      </c>
      <c r="W415" s="26" t="str">
        <f t="shared" si="89"/>
        <v>○</v>
      </c>
      <c r="X415" s="26" t="str">
        <f t="shared" si="90"/>
        <v/>
      </c>
      <c r="Y415" s="27" t="str">
        <f t="shared" si="91"/>
        <v/>
      </c>
      <c r="Z415" s="29" t="s">
        <v>1567</v>
      </c>
      <c r="AA415" s="29" t="s">
        <v>1570</v>
      </c>
      <c r="AB415" s="29" t="s">
        <v>96</v>
      </c>
      <c r="AC415" s="29" t="s">
        <v>96</v>
      </c>
      <c r="AD415" s="29" t="s">
        <v>96</v>
      </c>
      <c r="AE415" s="23" t="str">
        <f t="shared" si="92"/>
        <v>慢性期</v>
      </c>
      <c r="AF415" s="34">
        <v>2</v>
      </c>
      <c r="AG415" s="34">
        <v>2</v>
      </c>
      <c r="AH415" s="34">
        <v>0</v>
      </c>
      <c r="AI415" s="34">
        <v>0</v>
      </c>
      <c r="AJ415" s="34">
        <v>17</v>
      </c>
      <c r="AK415" s="34">
        <v>17</v>
      </c>
      <c r="AL415" s="34">
        <v>0</v>
      </c>
      <c r="AM415" s="34">
        <v>9</v>
      </c>
      <c r="AN415" s="34">
        <v>9</v>
      </c>
      <c r="AO415" s="34">
        <v>0</v>
      </c>
      <c r="AP415" s="34">
        <v>8</v>
      </c>
      <c r="AQ415" s="34">
        <v>8</v>
      </c>
      <c r="AR415" s="34">
        <v>0</v>
      </c>
      <c r="AS415" s="35">
        <v>2</v>
      </c>
      <c r="AT415" s="35">
        <v>9</v>
      </c>
      <c r="AU415" s="35">
        <v>8</v>
      </c>
      <c r="AV415" s="34">
        <v>0</v>
      </c>
      <c r="AW415" s="35">
        <v>9</v>
      </c>
      <c r="AX415" s="35">
        <v>1</v>
      </c>
      <c r="AY415" s="36">
        <v>33.299999999999997</v>
      </c>
      <c r="AZ415" s="37" t="s">
        <v>1569</v>
      </c>
      <c r="BA415" s="30" t="str">
        <f t="shared" si="93"/>
        <v/>
      </c>
      <c r="BB415" s="35"/>
      <c r="BC415" s="35"/>
      <c r="BD415" s="35">
        <v>0</v>
      </c>
      <c r="BE415" s="35"/>
      <c r="BF415" s="35"/>
      <c r="BG415" s="35">
        <v>0</v>
      </c>
      <c r="BH415" s="35"/>
      <c r="BI415" s="35"/>
      <c r="BJ415" s="35"/>
    </row>
    <row r="416" spans="2:62" outlineLevel="3">
      <c r="B416" s="17">
        <v>24028810</v>
      </c>
      <c r="C416" s="17" t="s">
        <v>1124</v>
      </c>
      <c r="D416" s="17" t="s">
        <v>92</v>
      </c>
      <c r="E416" s="22">
        <v>4010</v>
      </c>
      <c r="F416" s="22" t="s">
        <v>238</v>
      </c>
      <c r="G416" s="22">
        <v>40226</v>
      </c>
      <c r="H416" s="22" t="s">
        <v>895</v>
      </c>
      <c r="I416" s="17" t="s">
        <v>1125</v>
      </c>
      <c r="J416" s="18" t="s">
        <v>1948</v>
      </c>
      <c r="K416" s="18" t="s">
        <v>1949</v>
      </c>
      <c r="L416" s="18" t="s">
        <v>1567</v>
      </c>
      <c r="M416" s="18" t="s">
        <v>1567</v>
      </c>
      <c r="N416" s="18" t="s">
        <v>1569</v>
      </c>
      <c r="O416" s="19" t="str">
        <f>IF(N416="","",VLOOKUP(N416,Sheet1!$B$3:$C$7,2,0))</f>
        <v>急性期</v>
      </c>
      <c r="P416" s="18" t="s">
        <v>1569</v>
      </c>
      <c r="Q416" s="19" t="str">
        <f>IF(P416="","",VLOOKUP(P416,Sheet1!$B$3:$C$7,2,0))</f>
        <v>急性期</v>
      </c>
      <c r="R416" s="18" t="s">
        <v>96</v>
      </c>
      <c r="S416" s="25" t="str">
        <f t="shared" si="85"/>
        <v/>
      </c>
      <c r="T416" s="26" t="str">
        <f t="shared" si="86"/>
        <v>○</v>
      </c>
      <c r="U416" s="26" t="str">
        <f t="shared" si="87"/>
        <v/>
      </c>
      <c r="V416" s="26" t="str">
        <f t="shared" si="88"/>
        <v/>
      </c>
      <c r="W416" s="26" t="str">
        <f t="shared" si="89"/>
        <v/>
      </c>
      <c r="X416" s="26" t="str">
        <f t="shared" si="90"/>
        <v/>
      </c>
      <c r="Y416" s="27" t="str">
        <f t="shared" si="91"/>
        <v/>
      </c>
      <c r="Z416" s="28" t="s">
        <v>1569</v>
      </c>
      <c r="AA416" s="28" t="s">
        <v>96</v>
      </c>
      <c r="AB416" s="28" t="s">
        <v>96</v>
      </c>
      <c r="AC416" s="28" t="s">
        <v>96</v>
      </c>
      <c r="AD416" s="28" t="s">
        <v>96</v>
      </c>
      <c r="AE416" s="23" t="str">
        <f t="shared" si="92"/>
        <v>急性期</v>
      </c>
      <c r="AF416" s="34">
        <v>8</v>
      </c>
      <c r="AG416" s="34">
        <v>6</v>
      </c>
      <c r="AH416" s="34">
        <v>2</v>
      </c>
      <c r="AI416" s="34">
        <v>1</v>
      </c>
      <c r="AJ416" s="34">
        <v>0</v>
      </c>
      <c r="AK416" s="34">
        <v>0</v>
      </c>
      <c r="AL416" s="34">
        <v>0</v>
      </c>
      <c r="AM416" s="34">
        <v>0</v>
      </c>
      <c r="AN416" s="34">
        <v>0</v>
      </c>
      <c r="AO416" s="34">
        <v>0</v>
      </c>
      <c r="AP416" s="34">
        <v>0</v>
      </c>
      <c r="AQ416" s="34">
        <v>0</v>
      </c>
      <c r="AR416" s="34">
        <v>0</v>
      </c>
      <c r="AS416" s="35">
        <v>8</v>
      </c>
      <c r="AT416" s="34">
        <v>0</v>
      </c>
      <c r="AU416" s="34">
        <v>0</v>
      </c>
      <c r="AV416" s="34">
        <v>0</v>
      </c>
      <c r="AW416" s="35">
        <v>97</v>
      </c>
      <c r="AX416" s="35"/>
      <c r="AY416" s="36"/>
      <c r="AZ416" s="38" t="s">
        <v>1569</v>
      </c>
      <c r="BA416" s="30" t="str">
        <f t="shared" si="93"/>
        <v/>
      </c>
      <c r="BB416" s="35"/>
      <c r="BC416" s="35"/>
      <c r="BD416" s="35">
        <v>0</v>
      </c>
      <c r="BE416" s="35"/>
      <c r="BF416" s="35"/>
      <c r="BG416" s="35">
        <v>0</v>
      </c>
      <c r="BH416" s="35"/>
      <c r="BI416" s="35"/>
      <c r="BJ416" s="35"/>
    </row>
    <row r="417" spans="2:62" outlineLevel="3">
      <c r="B417" s="17">
        <v>24028909</v>
      </c>
      <c r="C417" s="17" t="s">
        <v>1250</v>
      </c>
      <c r="D417" s="17" t="s">
        <v>92</v>
      </c>
      <c r="E417" s="22">
        <v>4010</v>
      </c>
      <c r="F417" s="22" t="s">
        <v>238</v>
      </c>
      <c r="G417" s="22">
        <v>40226</v>
      </c>
      <c r="H417" s="22" t="s">
        <v>895</v>
      </c>
      <c r="I417" s="17" t="s">
        <v>1251</v>
      </c>
      <c r="J417" s="19" t="s">
        <v>1950</v>
      </c>
      <c r="K417" s="19" t="s">
        <v>1951</v>
      </c>
      <c r="L417" s="19" t="s">
        <v>1569</v>
      </c>
      <c r="M417" s="19" t="s">
        <v>1569</v>
      </c>
      <c r="N417" s="19" t="s">
        <v>1570</v>
      </c>
      <c r="O417" s="19" t="str">
        <f>IF(N417="","",VLOOKUP(N417,Sheet1!$B$3:$C$7,2,0))</f>
        <v>休棟等</v>
      </c>
      <c r="P417" s="19" t="s">
        <v>1570</v>
      </c>
      <c r="Q417" s="19" t="str">
        <f>IF(P417="","",VLOOKUP(P417,Sheet1!$B$3:$C$7,2,0))</f>
        <v>休棟等</v>
      </c>
      <c r="R417" s="19" t="s">
        <v>1570</v>
      </c>
      <c r="S417" s="25" t="str">
        <f t="shared" si="85"/>
        <v/>
      </c>
      <c r="T417" s="26" t="str">
        <f t="shared" si="86"/>
        <v/>
      </c>
      <c r="U417" s="26" t="str">
        <f t="shared" si="87"/>
        <v/>
      </c>
      <c r="V417" s="26" t="str">
        <f t="shared" si="88"/>
        <v/>
      </c>
      <c r="W417" s="26" t="str">
        <f t="shared" si="89"/>
        <v/>
      </c>
      <c r="X417" s="26" t="str">
        <f t="shared" si="90"/>
        <v/>
      </c>
      <c r="Y417" s="27" t="str">
        <f t="shared" si="91"/>
        <v>○</v>
      </c>
      <c r="Z417" s="29" t="s">
        <v>1605</v>
      </c>
      <c r="AA417" s="29" t="s">
        <v>96</v>
      </c>
      <c r="AB417" s="29" t="s">
        <v>96</v>
      </c>
      <c r="AC417" s="29" t="s">
        <v>96</v>
      </c>
      <c r="AD417" s="29" t="s">
        <v>96</v>
      </c>
      <c r="AE417" s="23" t="str">
        <f t="shared" si="92"/>
        <v>休棟中等</v>
      </c>
      <c r="AF417" s="34">
        <v>19</v>
      </c>
      <c r="AG417" s="34">
        <v>0</v>
      </c>
      <c r="AH417" s="34">
        <v>19</v>
      </c>
      <c r="AI417" s="34">
        <v>0</v>
      </c>
      <c r="AJ417" s="34">
        <v>0</v>
      </c>
      <c r="AK417" s="34">
        <v>0</v>
      </c>
      <c r="AL417" s="34">
        <v>0</v>
      </c>
      <c r="AM417" s="34">
        <v>0</v>
      </c>
      <c r="AN417" s="34">
        <v>0</v>
      </c>
      <c r="AO417" s="34">
        <v>0</v>
      </c>
      <c r="AP417" s="34">
        <v>0</v>
      </c>
      <c r="AQ417" s="34">
        <v>0</v>
      </c>
      <c r="AR417" s="34">
        <v>0</v>
      </c>
      <c r="AS417" s="35"/>
      <c r="AT417" s="35"/>
      <c r="AU417" s="35"/>
      <c r="AV417" s="34">
        <v>19</v>
      </c>
      <c r="AW417" s="35">
        <v>0</v>
      </c>
      <c r="AX417" s="35">
        <v>0</v>
      </c>
      <c r="AY417" s="36">
        <v>0</v>
      </c>
      <c r="AZ417" s="37" t="s">
        <v>1569</v>
      </c>
      <c r="BA417" s="30" t="str">
        <f t="shared" si="93"/>
        <v/>
      </c>
      <c r="BB417" s="35"/>
      <c r="BC417" s="35"/>
      <c r="BD417" s="35">
        <v>0</v>
      </c>
      <c r="BE417" s="35"/>
      <c r="BF417" s="35"/>
      <c r="BG417" s="35">
        <v>0</v>
      </c>
      <c r="BH417" s="35"/>
      <c r="BI417" s="35"/>
      <c r="BJ417" s="35"/>
    </row>
    <row r="418" spans="2:62" outlineLevel="2">
      <c r="B418" s="17"/>
      <c r="C418" s="17"/>
      <c r="D418" s="17"/>
      <c r="E418" s="22"/>
      <c r="F418" s="22"/>
      <c r="G418" s="22"/>
      <c r="H418" s="64" t="s">
        <v>2277</v>
      </c>
      <c r="I418" s="17"/>
      <c r="J418" s="19"/>
      <c r="K418" s="19"/>
      <c r="L418" s="19"/>
      <c r="M418" s="19"/>
      <c r="N418" s="19"/>
      <c r="O418" s="19"/>
      <c r="P418" s="19"/>
      <c r="Q418" s="19"/>
      <c r="R418" s="19"/>
      <c r="S418" s="25"/>
      <c r="T418" s="26"/>
      <c r="U418" s="26"/>
      <c r="V418" s="26"/>
      <c r="W418" s="26"/>
      <c r="X418" s="26"/>
      <c r="Y418" s="27"/>
      <c r="Z418" s="29"/>
      <c r="AA418" s="29"/>
      <c r="AB418" s="29"/>
      <c r="AC418" s="29"/>
      <c r="AD418" s="29"/>
      <c r="AE418" s="23"/>
      <c r="AF418" s="34">
        <f t="shared" ref="AF418:AV418" si="102">SUBTOTAL(9,AF415:AF417)</f>
        <v>29</v>
      </c>
      <c r="AG418" s="34">
        <f t="shared" si="102"/>
        <v>8</v>
      </c>
      <c r="AH418" s="34">
        <f t="shared" si="102"/>
        <v>21</v>
      </c>
      <c r="AI418" s="34">
        <f t="shared" si="102"/>
        <v>1</v>
      </c>
      <c r="AJ418" s="34">
        <f t="shared" si="102"/>
        <v>17</v>
      </c>
      <c r="AK418" s="34">
        <f t="shared" si="102"/>
        <v>17</v>
      </c>
      <c r="AL418" s="34">
        <f t="shared" si="102"/>
        <v>0</v>
      </c>
      <c r="AM418" s="34">
        <f t="shared" si="102"/>
        <v>9</v>
      </c>
      <c r="AN418" s="34">
        <f t="shared" si="102"/>
        <v>9</v>
      </c>
      <c r="AO418" s="34">
        <f t="shared" si="102"/>
        <v>0</v>
      </c>
      <c r="AP418" s="34">
        <f t="shared" si="102"/>
        <v>8</v>
      </c>
      <c r="AQ418" s="34">
        <f t="shared" si="102"/>
        <v>8</v>
      </c>
      <c r="AR418" s="34">
        <f t="shared" si="102"/>
        <v>0</v>
      </c>
      <c r="AS418" s="35">
        <f t="shared" si="102"/>
        <v>10</v>
      </c>
      <c r="AT418" s="35">
        <f t="shared" si="102"/>
        <v>9</v>
      </c>
      <c r="AU418" s="35">
        <f t="shared" si="102"/>
        <v>8</v>
      </c>
      <c r="AV418" s="34">
        <f t="shared" si="102"/>
        <v>19</v>
      </c>
      <c r="AW418" s="35"/>
      <c r="AX418" s="35"/>
      <c r="AY418" s="36"/>
      <c r="AZ418" s="37"/>
      <c r="BA418" s="30"/>
      <c r="BB418" s="35"/>
      <c r="BC418" s="35"/>
      <c r="BD418" s="35"/>
      <c r="BE418" s="35"/>
      <c r="BF418" s="35"/>
      <c r="BG418" s="35"/>
      <c r="BH418" s="35"/>
      <c r="BI418" s="35"/>
      <c r="BJ418" s="35">
        <f>SUBTOTAL(9,BJ415:BJ417)</f>
        <v>0</v>
      </c>
    </row>
    <row r="419" spans="2:62" outlineLevel="3">
      <c r="B419" s="17">
        <v>24028492</v>
      </c>
      <c r="C419" s="17" t="s">
        <v>733</v>
      </c>
      <c r="D419" s="17" t="s">
        <v>92</v>
      </c>
      <c r="E419" s="22">
        <v>4010</v>
      </c>
      <c r="F419" s="22" t="s">
        <v>238</v>
      </c>
      <c r="G419" s="22">
        <v>40401</v>
      </c>
      <c r="H419" s="22" t="s">
        <v>734</v>
      </c>
      <c r="I419" s="17" t="s">
        <v>735</v>
      </c>
      <c r="J419" s="18" t="s">
        <v>733</v>
      </c>
      <c r="K419" s="18" t="s">
        <v>736</v>
      </c>
      <c r="L419" s="18" t="s">
        <v>166</v>
      </c>
      <c r="M419" s="18" t="s">
        <v>166</v>
      </c>
      <c r="N419" s="18" t="s">
        <v>167</v>
      </c>
      <c r="O419" s="19" t="str">
        <f>IF(N419="","",VLOOKUP(N419,Sheet1!$B$3:$C$7,2,0))</f>
        <v>休棟等</v>
      </c>
      <c r="P419" s="18" t="s">
        <v>167</v>
      </c>
      <c r="Q419" s="19" t="str">
        <f>IF(P419="","",VLOOKUP(P419,Sheet1!$B$3:$C$7,2,0))</f>
        <v>休棟等</v>
      </c>
      <c r="R419" s="18" t="s">
        <v>96</v>
      </c>
      <c r="S419" s="25" t="str">
        <f t="shared" si="85"/>
        <v/>
      </c>
      <c r="T419" s="26" t="str">
        <f t="shared" si="86"/>
        <v/>
      </c>
      <c r="U419" s="26" t="str">
        <f t="shared" si="87"/>
        <v/>
      </c>
      <c r="V419" s="26" t="str">
        <f t="shared" si="88"/>
        <v/>
      </c>
      <c r="W419" s="26" t="str">
        <f t="shared" si="89"/>
        <v/>
      </c>
      <c r="X419" s="26" t="str">
        <f t="shared" si="90"/>
        <v/>
      </c>
      <c r="Y419" s="27" t="str">
        <f t="shared" si="91"/>
        <v>○</v>
      </c>
      <c r="Z419" s="28" t="s">
        <v>208</v>
      </c>
      <c r="AA419" s="28" t="s">
        <v>96</v>
      </c>
      <c r="AB419" s="28" t="s">
        <v>96</v>
      </c>
      <c r="AC419" s="28" t="s">
        <v>96</v>
      </c>
      <c r="AD419" s="28" t="s">
        <v>96</v>
      </c>
      <c r="AE419" s="23" t="str">
        <f t="shared" si="92"/>
        <v>休棟中等</v>
      </c>
      <c r="AF419" s="34">
        <v>18</v>
      </c>
      <c r="AG419" s="34">
        <v>0</v>
      </c>
      <c r="AH419" s="34">
        <v>18</v>
      </c>
      <c r="AI419" s="34">
        <v>1</v>
      </c>
      <c r="AJ419" s="34">
        <v>0</v>
      </c>
      <c r="AK419" s="34">
        <v>0</v>
      </c>
      <c r="AL419" s="34">
        <v>0</v>
      </c>
      <c r="AM419" s="34">
        <v>0</v>
      </c>
      <c r="AN419" s="34">
        <v>0</v>
      </c>
      <c r="AO419" s="34">
        <v>0</v>
      </c>
      <c r="AP419" s="34">
        <v>0</v>
      </c>
      <c r="AQ419" s="34">
        <v>0</v>
      </c>
      <c r="AR419" s="34">
        <v>0</v>
      </c>
      <c r="AS419" s="35">
        <v>0</v>
      </c>
      <c r="AT419" s="34">
        <v>0</v>
      </c>
      <c r="AU419" s="34">
        <v>0</v>
      </c>
      <c r="AV419" s="34">
        <v>18</v>
      </c>
      <c r="AW419" s="35">
        <v>0</v>
      </c>
      <c r="AX419" s="35">
        <v>0</v>
      </c>
      <c r="AY419" s="36">
        <v>0</v>
      </c>
      <c r="AZ419" s="38" t="s">
        <v>166</v>
      </c>
      <c r="BA419" s="30" t="str">
        <f t="shared" si="93"/>
        <v/>
      </c>
      <c r="BB419" s="35">
        <v>0</v>
      </c>
      <c r="BC419" s="35">
        <v>0</v>
      </c>
      <c r="BD419" s="35">
        <v>0</v>
      </c>
      <c r="BE419" s="35"/>
      <c r="BF419" s="35"/>
      <c r="BG419" s="35">
        <v>0</v>
      </c>
      <c r="BH419" s="35"/>
      <c r="BI419" s="35"/>
      <c r="BJ419" s="35"/>
    </row>
    <row r="420" spans="2:62" outlineLevel="2">
      <c r="B420" s="17"/>
      <c r="C420" s="17"/>
      <c r="D420" s="17"/>
      <c r="E420" s="22"/>
      <c r="F420" s="22"/>
      <c r="G420" s="22"/>
      <c r="H420" s="64" t="s">
        <v>2278</v>
      </c>
      <c r="I420" s="17"/>
      <c r="J420" s="18"/>
      <c r="K420" s="18"/>
      <c r="L420" s="18"/>
      <c r="M420" s="18"/>
      <c r="N420" s="18"/>
      <c r="O420" s="19"/>
      <c r="P420" s="18"/>
      <c r="Q420" s="19"/>
      <c r="R420" s="18"/>
      <c r="S420" s="25"/>
      <c r="T420" s="26"/>
      <c r="U420" s="26"/>
      <c r="V420" s="26"/>
      <c r="W420" s="26"/>
      <c r="X420" s="26"/>
      <c r="Y420" s="27"/>
      <c r="Z420" s="28"/>
      <c r="AA420" s="28"/>
      <c r="AB420" s="28"/>
      <c r="AC420" s="28"/>
      <c r="AD420" s="28"/>
      <c r="AE420" s="23"/>
      <c r="AF420" s="34">
        <f t="shared" ref="AF420:AV420" si="103">SUBTOTAL(9,AF419:AF419)</f>
        <v>18</v>
      </c>
      <c r="AG420" s="34">
        <f t="shared" si="103"/>
        <v>0</v>
      </c>
      <c r="AH420" s="34">
        <f t="shared" si="103"/>
        <v>18</v>
      </c>
      <c r="AI420" s="34">
        <f t="shared" si="103"/>
        <v>1</v>
      </c>
      <c r="AJ420" s="34">
        <f t="shared" si="103"/>
        <v>0</v>
      </c>
      <c r="AK420" s="34">
        <f t="shared" si="103"/>
        <v>0</v>
      </c>
      <c r="AL420" s="34">
        <f t="shared" si="103"/>
        <v>0</v>
      </c>
      <c r="AM420" s="34">
        <f t="shared" si="103"/>
        <v>0</v>
      </c>
      <c r="AN420" s="34">
        <f t="shared" si="103"/>
        <v>0</v>
      </c>
      <c r="AO420" s="34">
        <f t="shared" si="103"/>
        <v>0</v>
      </c>
      <c r="AP420" s="34">
        <f t="shared" si="103"/>
        <v>0</v>
      </c>
      <c r="AQ420" s="34">
        <f t="shared" si="103"/>
        <v>0</v>
      </c>
      <c r="AR420" s="34">
        <f t="shared" si="103"/>
        <v>0</v>
      </c>
      <c r="AS420" s="35">
        <f t="shared" si="103"/>
        <v>0</v>
      </c>
      <c r="AT420" s="34">
        <f t="shared" si="103"/>
        <v>0</v>
      </c>
      <c r="AU420" s="34">
        <f t="shared" si="103"/>
        <v>0</v>
      </c>
      <c r="AV420" s="34">
        <f t="shared" si="103"/>
        <v>18</v>
      </c>
      <c r="AW420" s="35"/>
      <c r="AX420" s="35"/>
      <c r="AY420" s="36"/>
      <c r="AZ420" s="38"/>
      <c r="BA420" s="30"/>
      <c r="BB420" s="35"/>
      <c r="BC420" s="35"/>
      <c r="BD420" s="35"/>
      <c r="BE420" s="35"/>
      <c r="BF420" s="35"/>
      <c r="BG420" s="35"/>
      <c r="BH420" s="35"/>
      <c r="BI420" s="35"/>
      <c r="BJ420" s="35">
        <f>SUBTOTAL(9,BJ419:BJ419)</f>
        <v>0</v>
      </c>
    </row>
    <row r="421" spans="2:62" outlineLevel="3">
      <c r="B421" s="17">
        <v>24028680</v>
      </c>
      <c r="C421" s="17" t="s">
        <v>955</v>
      </c>
      <c r="D421" s="17" t="s">
        <v>92</v>
      </c>
      <c r="E421" s="22">
        <v>4010</v>
      </c>
      <c r="F421" s="22" t="s">
        <v>238</v>
      </c>
      <c r="G421" s="22">
        <v>40402</v>
      </c>
      <c r="H421" s="22" t="s">
        <v>956</v>
      </c>
      <c r="I421" s="17" t="s">
        <v>957</v>
      </c>
      <c r="J421" s="18" t="s">
        <v>1952</v>
      </c>
      <c r="K421" s="18" t="s">
        <v>1953</v>
      </c>
      <c r="L421" s="18" t="s">
        <v>1567</v>
      </c>
      <c r="M421" s="18" t="s">
        <v>1567</v>
      </c>
      <c r="N421" s="18" t="s">
        <v>1576</v>
      </c>
      <c r="O421" s="19" t="str">
        <f>IF(N421="","",VLOOKUP(N421,Sheet1!$B$3:$C$7,2,0))</f>
        <v>回復期</v>
      </c>
      <c r="P421" s="18" t="s">
        <v>1576</v>
      </c>
      <c r="Q421" s="19" t="str">
        <f>IF(P421="","",VLOOKUP(P421,Sheet1!$B$3:$C$7,2,0))</f>
        <v>回復期</v>
      </c>
      <c r="R421" s="18" t="s">
        <v>1576</v>
      </c>
      <c r="S421" s="25" t="str">
        <f t="shared" si="85"/>
        <v>○</v>
      </c>
      <c r="T421" s="26" t="str">
        <f t="shared" si="86"/>
        <v>○</v>
      </c>
      <c r="U421" s="26" t="str">
        <f t="shared" si="87"/>
        <v/>
      </c>
      <c r="V421" s="26" t="str">
        <f t="shared" si="88"/>
        <v>○</v>
      </c>
      <c r="W421" s="26" t="str">
        <f t="shared" si="89"/>
        <v>○</v>
      </c>
      <c r="X421" s="26" t="str">
        <f t="shared" si="90"/>
        <v/>
      </c>
      <c r="Y421" s="27" t="str">
        <f t="shared" si="91"/>
        <v/>
      </c>
      <c r="Z421" s="28" t="s">
        <v>1567</v>
      </c>
      <c r="AA421" s="28" t="s">
        <v>1569</v>
      </c>
      <c r="AB421" s="28" t="s">
        <v>1568</v>
      </c>
      <c r="AC421" s="28" t="s">
        <v>1570</v>
      </c>
      <c r="AD421" s="28" t="s">
        <v>96</v>
      </c>
      <c r="AE421" s="23" t="str">
        <f t="shared" si="92"/>
        <v>回復期</v>
      </c>
      <c r="AF421" s="34">
        <v>12</v>
      </c>
      <c r="AG421" s="34">
        <v>12</v>
      </c>
      <c r="AH421" s="34">
        <v>0</v>
      </c>
      <c r="AI421" s="34">
        <v>2</v>
      </c>
      <c r="AJ421" s="34">
        <v>4</v>
      </c>
      <c r="AK421" s="34">
        <v>4</v>
      </c>
      <c r="AL421" s="34">
        <v>0</v>
      </c>
      <c r="AM421" s="34">
        <v>4</v>
      </c>
      <c r="AN421" s="34">
        <v>4</v>
      </c>
      <c r="AO421" s="34">
        <v>0</v>
      </c>
      <c r="AP421" s="34">
        <v>0</v>
      </c>
      <c r="AQ421" s="34">
        <v>0</v>
      </c>
      <c r="AR421" s="34">
        <v>0</v>
      </c>
      <c r="AS421" s="35">
        <v>12</v>
      </c>
      <c r="AT421" s="35">
        <v>4</v>
      </c>
      <c r="AU421" s="35">
        <v>0</v>
      </c>
      <c r="AV421" s="34">
        <v>0</v>
      </c>
      <c r="AW421" s="35">
        <v>115</v>
      </c>
      <c r="AX421" s="35">
        <v>0</v>
      </c>
      <c r="AY421" s="36">
        <v>0</v>
      </c>
      <c r="AZ421" s="38" t="s">
        <v>1567</v>
      </c>
      <c r="BA421" s="30" t="str">
        <f t="shared" si="93"/>
        <v>○</v>
      </c>
      <c r="BB421" s="35">
        <v>0</v>
      </c>
      <c r="BC421" s="35">
        <v>16</v>
      </c>
      <c r="BD421" s="35">
        <v>0</v>
      </c>
      <c r="BE421" s="35">
        <v>0</v>
      </c>
      <c r="BF421" s="35">
        <v>0</v>
      </c>
      <c r="BG421" s="35">
        <v>3</v>
      </c>
      <c r="BH421" s="35">
        <v>0</v>
      </c>
      <c r="BI421" s="35">
        <v>3</v>
      </c>
      <c r="BJ421" s="35">
        <v>0</v>
      </c>
    </row>
    <row r="422" spans="2:62" outlineLevel="2">
      <c r="B422" s="17"/>
      <c r="C422" s="17"/>
      <c r="D422" s="17"/>
      <c r="E422" s="22"/>
      <c r="F422" s="22"/>
      <c r="G422" s="22"/>
      <c r="H422" s="64" t="s">
        <v>2279</v>
      </c>
      <c r="I422" s="17"/>
      <c r="J422" s="18"/>
      <c r="K422" s="18"/>
      <c r="L422" s="18"/>
      <c r="M422" s="18"/>
      <c r="N422" s="18"/>
      <c r="O422" s="19"/>
      <c r="P422" s="18"/>
      <c r="Q422" s="19"/>
      <c r="R422" s="18"/>
      <c r="S422" s="25"/>
      <c r="T422" s="26"/>
      <c r="U422" s="26"/>
      <c r="V422" s="26"/>
      <c r="W422" s="26"/>
      <c r="X422" s="26"/>
      <c r="Y422" s="27"/>
      <c r="Z422" s="28"/>
      <c r="AA422" s="28"/>
      <c r="AB422" s="28"/>
      <c r="AC422" s="28"/>
      <c r="AD422" s="28"/>
      <c r="AE422" s="23"/>
      <c r="AF422" s="34">
        <f t="shared" ref="AF422:AV422" si="104">SUBTOTAL(9,AF421:AF421)</f>
        <v>12</v>
      </c>
      <c r="AG422" s="34">
        <f t="shared" si="104"/>
        <v>12</v>
      </c>
      <c r="AH422" s="34">
        <f t="shared" si="104"/>
        <v>0</v>
      </c>
      <c r="AI422" s="34">
        <f t="shared" si="104"/>
        <v>2</v>
      </c>
      <c r="AJ422" s="34">
        <f t="shared" si="104"/>
        <v>4</v>
      </c>
      <c r="AK422" s="34">
        <f t="shared" si="104"/>
        <v>4</v>
      </c>
      <c r="AL422" s="34">
        <f t="shared" si="104"/>
        <v>0</v>
      </c>
      <c r="AM422" s="34">
        <f t="shared" si="104"/>
        <v>4</v>
      </c>
      <c r="AN422" s="34">
        <f t="shared" si="104"/>
        <v>4</v>
      </c>
      <c r="AO422" s="34">
        <f t="shared" si="104"/>
        <v>0</v>
      </c>
      <c r="AP422" s="34">
        <f t="shared" si="104"/>
        <v>0</v>
      </c>
      <c r="AQ422" s="34">
        <f t="shared" si="104"/>
        <v>0</v>
      </c>
      <c r="AR422" s="34">
        <f t="shared" si="104"/>
        <v>0</v>
      </c>
      <c r="AS422" s="35">
        <f t="shared" si="104"/>
        <v>12</v>
      </c>
      <c r="AT422" s="35">
        <f t="shared" si="104"/>
        <v>4</v>
      </c>
      <c r="AU422" s="35">
        <f t="shared" si="104"/>
        <v>0</v>
      </c>
      <c r="AV422" s="34">
        <f t="shared" si="104"/>
        <v>0</v>
      </c>
      <c r="AW422" s="35"/>
      <c r="AX422" s="35"/>
      <c r="AY422" s="36"/>
      <c r="AZ422" s="38"/>
      <c r="BA422" s="30"/>
      <c r="BB422" s="35"/>
      <c r="BC422" s="35"/>
      <c r="BD422" s="35"/>
      <c r="BE422" s="35"/>
      <c r="BF422" s="35"/>
      <c r="BG422" s="35"/>
      <c r="BH422" s="35"/>
      <c r="BI422" s="35"/>
      <c r="BJ422" s="35">
        <f>SUBTOTAL(9,BJ421:BJ421)</f>
        <v>0</v>
      </c>
    </row>
    <row r="423" spans="2:62" outlineLevel="1">
      <c r="B423" s="17"/>
      <c r="C423" s="17"/>
      <c r="D423" s="17"/>
      <c r="E423" s="22"/>
      <c r="F423" s="64" t="s">
        <v>2233</v>
      </c>
      <c r="G423" s="22"/>
      <c r="H423" s="22"/>
      <c r="I423" s="17"/>
      <c r="J423" s="18"/>
      <c r="K423" s="18"/>
      <c r="L423" s="18"/>
      <c r="M423" s="18"/>
      <c r="N423" s="18"/>
      <c r="O423" s="19"/>
      <c r="P423" s="18"/>
      <c r="Q423" s="19"/>
      <c r="R423" s="18"/>
      <c r="S423" s="25"/>
      <c r="T423" s="26"/>
      <c r="U423" s="26"/>
      <c r="V423" s="26"/>
      <c r="W423" s="26"/>
      <c r="X423" s="26"/>
      <c r="Y423" s="27"/>
      <c r="Z423" s="28"/>
      <c r="AA423" s="28"/>
      <c r="AB423" s="28"/>
      <c r="AC423" s="28"/>
      <c r="AD423" s="28"/>
      <c r="AE423" s="23"/>
      <c r="AF423" s="34">
        <f t="shared" ref="AF423:AV423" si="105">SUBTOTAL(9,AF410:AF421)</f>
        <v>99</v>
      </c>
      <c r="AG423" s="34">
        <f t="shared" si="105"/>
        <v>53</v>
      </c>
      <c r="AH423" s="34">
        <f t="shared" si="105"/>
        <v>46</v>
      </c>
      <c r="AI423" s="34">
        <f t="shared" si="105"/>
        <v>4</v>
      </c>
      <c r="AJ423" s="34">
        <f t="shared" si="105"/>
        <v>28</v>
      </c>
      <c r="AK423" s="34">
        <f t="shared" si="105"/>
        <v>22</v>
      </c>
      <c r="AL423" s="34">
        <f t="shared" si="105"/>
        <v>6</v>
      </c>
      <c r="AM423" s="34">
        <f t="shared" si="105"/>
        <v>17</v>
      </c>
      <c r="AN423" s="34">
        <f t="shared" si="105"/>
        <v>14</v>
      </c>
      <c r="AO423" s="34">
        <f t="shared" si="105"/>
        <v>3</v>
      </c>
      <c r="AP423" s="34">
        <f t="shared" si="105"/>
        <v>11</v>
      </c>
      <c r="AQ423" s="34">
        <f t="shared" si="105"/>
        <v>8</v>
      </c>
      <c r="AR423" s="34">
        <f t="shared" si="105"/>
        <v>3</v>
      </c>
      <c r="AS423" s="35">
        <f t="shared" si="105"/>
        <v>55</v>
      </c>
      <c r="AT423" s="35">
        <f t="shared" si="105"/>
        <v>17</v>
      </c>
      <c r="AU423" s="35">
        <f t="shared" si="105"/>
        <v>11</v>
      </c>
      <c r="AV423" s="34">
        <f t="shared" si="105"/>
        <v>44</v>
      </c>
      <c r="AW423" s="35"/>
      <c r="AX423" s="35"/>
      <c r="AY423" s="36"/>
      <c r="AZ423" s="38"/>
      <c r="BA423" s="30"/>
      <c r="BB423" s="35"/>
      <c r="BC423" s="35"/>
      <c r="BD423" s="35"/>
      <c r="BE423" s="35"/>
      <c r="BF423" s="35"/>
      <c r="BG423" s="35"/>
      <c r="BH423" s="35"/>
      <c r="BI423" s="35"/>
      <c r="BJ423" s="35">
        <f>SUBTOTAL(9,BJ410:BJ421)</f>
        <v>32</v>
      </c>
    </row>
    <row r="424" spans="2:62" outlineLevel="3">
      <c r="B424" s="17">
        <v>24028227</v>
      </c>
      <c r="C424" s="17" t="s">
        <v>422</v>
      </c>
      <c r="D424" s="17" t="s">
        <v>92</v>
      </c>
      <c r="E424" s="24">
        <v>4011</v>
      </c>
      <c r="F424" s="24" t="s">
        <v>161</v>
      </c>
      <c r="G424" s="22">
        <v>40206</v>
      </c>
      <c r="H424" s="22" t="s">
        <v>423</v>
      </c>
      <c r="I424" s="17" t="s">
        <v>424</v>
      </c>
      <c r="J424" s="19" t="s">
        <v>1954</v>
      </c>
      <c r="K424" s="19" t="s">
        <v>1955</v>
      </c>
      <c r="L424" s="19" t="s">
        <v>1567</v>
      </c>
      <c r="M424" s="19" t="s">
        <v>1567</v>
      </c>
      <c r="N424" s="19" t="s">
        <v>1568</v>
      </c>
      <c r="O424" s="19" t="str">
        <f>IF(N424="","",VLOOKUP(N424,Sheet1!$B$3:$C$7,2,0))</f>
        <v>慢性期</v>
      </c>
      <c r="P424" s="19" t="s">
        <v>1568</v>
      </c>
      <c r="Q424" s="19" t="str">
        <f>IF(P424="","",VLOOKUP(P424,Sheet1!$B$3:$C$7,2,0))</f>
        <v>慢性期</v>
      </c>
      <c r="R424" s="19" t="s">
        <v>1568</v>
      </c>
      <c r="S424" s="25" t="str">
        <f t="shared" si="85"/>
        <v>○</v>
      </c>
      <c r="T424" s="26" t="str">
        <f t="shared" si="86"/>
        <v/>
      </c>
      <c r="U424" s="26" t="str">
        <f t="shared" si="87"/>
        <v>○</v>
      </c>
      <c r="V424" s="26" t="str">
        <f t="shared" si="88"/>
        <v>○</v>
      </c>
      <c r="W424" s="26" t="str">
        <f t="shared" si="89"/>
        <v>○</v>
      </c>
      <c r="X424" s="26" t="str">
        <f t="shared" si="90"/>
        <v/>
      </c>
      <c r="Y424" s="27" t="str">
        <f t="shared" si="91"/>
        <v/>
      </c>
      <c r="Z424" s="29" t="s">
        <v>1567</v>
      </c>
      <c r="AA424" s="29" t="s">
        <v>1576</v>
      </c>
      <c r="AB424" s="29" t="s">
        <v>1568</v>
      </c>
      <c r="AC424" s="29" t="s">
        <v>1570</v>
      </c>
      <c r="AD424" s="29" t="s">
        <v>96</v>
      </c>
      <c r="AE424" s="23" t="str">
        <f t="shared" si="92"/>
        <v>慢性期</v>
      </c>
      <c r="AF424" s="34">
        <v>7</v>
      </c>
      <c r="AG424" s="34">
        <v>7</v>
      </c>
      <c r="AH424" s="34">
        <v>0</v>
      </c>
      <c r="AI424" s="34">
        <v>0</v>
      </c>
      <c r="AJ424" s="34">
        <v>12</v>
      </c>
      <c r="AK424" s="34">
        <v>12</v>
      </c>
      <c r="AL424" s="34">
        <v>0</v>
      </c>
      <c r="AM424" s="34">
        <v>12</v>
      </c>
      <c r="AN424" s="34">
        <v>12</v>
      </c>
      <c r="AO424" s="34">
        <v>0</v>
      </c>
      <c r="AP424" s="34">
        <v>0</v>
      </c>
      <c r="AQ424" s="34">
        <v>0</v>
      </c>
      <c r="AR424" s="34">
        <v>0</v>
      </c>
      <c r="AS424" s="35">
        <v>7</v>
      </c>
      <c r="AT424" s="35">
        <v>12</v>
      </c>
      <c r="AU424" s="35">
        <v>0</v>
      </c>
      <c r="AV424" s="34">
        <v>0</v>
      </c>
      <c r="AW424" s="35">
        <v>24</v>
      </c>
      <c r="AX424" s="35">
        <v>7</v>
      </c>
      <c r="AY424" s="36">
        <v>0</v>
      </c>
      <c r="AZ424" s="37" t="s">
        <v>1569</v>
      </c>
      <c r="BA424" s="30" t="str">
        <f t="shared" si="93"/>
        <v/>
      </c>
      <c r="BB424" s="35">
        <v>0</v>
      </c>
      <c r="BC424" s="35">
        <v>13</v>
      </c>
      <c r="BD424" s="35">
        <v>0</v>
      </c>
      <c r="BE424" s="35">
        <v>0</v>
      </c>
      <c r="BF424" s="35">
        <v>0</v>
      </c>
      <c r="BG424" s="35">
        <v>8</v>
      </c>
      <c r="BH424" s="35">
        <v>7</v>
      </c>
      <c r="BI424" s="35">
        <v>1</v>
      </c>
      <c r="BJ424" s="35">
        <v>0</v>
      </c>
    </row>
    <row r="425" spans="2:62" outlineLevel="3">
      <c r="B425" s="17">
        <v>24028256</v>
      </c>
      <c r="C425" s="17" t="s">
        <v>456</v>
      </c>
      <c r="D425" s="17" t="s">
        <v>92</v>
      </c>
      <c r="E425" s="24">
        <v>4011</v>
      </c>
      <c r="F425" s="24" t="s">
        <v>161</v>
      </c>
      <c r="G425" s="22">
        <v>40206</v>
      </c>
      <c r="H425" s="22" t="s">
        <v>423</v>
      </c>
      <c r="I425" s="17" t="s">
        <v>457</v>
      </c>
      <c r="J425" s="18" t="s">
        <v>1956</v>
      </c>
      <c r="K425" s="18" t="s">
        <v>1957</v>
      </c>
      <c r="L425" s="18" t="s">
        <v>1567</v>
      </c>
      <c r="M425" s="18" t="s">
        <v>1567</v>
      </c>
      <c r="N425" s="18" t="s">
        <v>1568</v>
      </c>
      <c r="O425" s="19" t="str">
        <f>IF(N425="","",VLOOKUP(N425,Sheet1!$B$3:$C$7,2,0))</f>
        <v>慢性期</v>
      </c>
      <c r="P425" s="18" t="s">
        <v>1568</v>
      </c>
      <c r="Q425" s="19" t="str">
        <f>IF(P425="","",VLOOKUP(P425,Sheet1!$B$3:$C$7,2,0))</f>
        <v>慢性期</v>
      </c>
      <c r="R425" s="18" t="s">
        <v>96</v>
      </c>
      <c r="S425" s="25" t="str">
        <f t="shared" si="85"/>
        <v>○</v>
      </c>
      <c r="T425" s="26" t="str">
        <f t="shared" si="86"/>
        <v>○</v>
      </c>
      <c r="U425" s="26" t="str">
        <f t="shared" si="87"/>
        <v>○</v>
      </c>
      <c r="V425" s="26" t="str">
        <f t="shared" si="88"/>
        <v>○</v>
      </c>
      <c r="W425" s="26" t="str">
        <f t="shared" si="89"/>
        <v>○</v>
      </c>
      <c r="X425" s="26" t="str">
        <f t="shared" si="90"/>
        <v/>
      </c>
      <c r="Y425" s="27" t="str">
        <f t="shared" si="91"/>
        <v/>
      </c>
      <c r="Z425" s="28" t="s">
        <v>1567</v>
      </c>
      <c r="AA425" s="28" t="s">
        <v>1569</v>
      </c>
      <c r="AB425" s="28" t="s">
        <v>1576</v>
      </c>
      <c r="AC425" s="28" t="s">
        <v>1568</v>
      </c>
      <c r="AD425" s="28" t="s">
        <v>1570</v>
      </c>
      <c r="AE425" s="23" t="str">
        <f t="shared" si="92"/>
        <v>慢性期</v>
      </c>
      <c r="AF425" s="34">
        <v>19</v>
      </c>
      <c r="AG425" s="34">
        <v>19</v>
      </c>
      <c r="AH425" s="34">
        <v>0</v>
      </c>
      <c r="AI425" s="34">
        <v>0</v>
      </c>
      <c r="AJ425" s="34">
        <v>0</v>
      </c>
      <c r="AK425" s="34">
        <v>0</v>
      </c>
      <c r="AL425" s="34">
        <v>0</v>
      </c>
      <c r="AM425" s="34">
        <v>0</v>
      </c>
      <c r="AN425" s="34">
        <v>0</v>
      </c>
      <c r="AO425" s="34">
        <v>0</v>
      </c>
      <c r="AP425" s="34">
        <v>0</v>
      </c>
      <c r="AQ425" s="34">
        <v>0</v>
      </c>
      <c r="AR425" s="34">
        <v>0</v>
      </c>
      <c r="AS425" s="35">
        <v>19</v>
      </c>
      <c r="AT425" s="35">
        <v>0</v>
      </c>
      <c r="AU425" s="35">
        <v>0</v>
      </c>
      <c r="AV425" s="34">
        <v>0</v>
      </c>
      <c r="AW425" s="35">
        <v>67</v>
      </c>
      <c r="AX425" s="35"/>
      <c r="AY425" s="36"/>
      <c r="AZ425" s="38" t="s">
        <v>1567</v>
      </c>
      <c r="BA425" s="30" t="str">
        <f t="shared" si="93"/>
        <v>○</v>
      </c>
      <c r="BB425" s="35"/>
      <c r="BC425" s="35"/>
      <c r="BD425" s="35"/>
      <c r="BE425" s="35"/>
      <c r="BF425" s="35"/>
      <c r="BG425" s="35"/>
      <c r="BH425" s="35"/>
      <c r="BI425" s="35"/>
      <c r="BJ425" s="35"/>
    </row>
    <row r="426" spans="2:62" outlineLevel="3">
      <c r="B426" s="17">
        <v>24028350</v>
      </c>
      <c r="C426" s="17" t="s">
        <v>560</v>
      </c>
      <c r="D426" s="17" t="s">
        <v>92</v>
      </c>
      <c r="E426" s="24">
        <v>4011</v>
      </c>
      <c r="F426" s="24" t="s">
        <v>161</v>
      </c>
      <c r="G426" s="22">
        <v>40206</v>
      </c>
      <c r="H426" s="22" t="s">
        <v>423</v>
      </c>
      <c r="I426" s="17" t="s">
        <v>561</v>
      </c>
      <c r="J426" s="18" t="s">
        <v>1958</v>
      </c>
      <c r="K426" s="18" t="s">
        <v>1959</v>
      </c>
      <c r="L426" s="18" t="s">
        <v>1567</v>
      </c>
      <c r="M426" s="18" t="s">
        <v>1567</v>
      </c>
      <c r="N426" s="18" t="s">
        <v>1569</v>
      </c>
      <c r="O426" s="19" t="str">
        <f>IF(N426="","",VLOOKUP(N426,Sheet1!$B$3:$C$7,2,0))</f>
        <v>急性期</v>
      </c>
      <c r="P426" s="18" t="s">
        <v>1569</v>
      </c>
      <c r="Q426" s="19" t="str">
        <f>IF(P426="","",VLOOKUP(P426,Sheet1!$B$3:$C$7,2,0))</f>
        <v>急性期</v>
      </c>
      <c r="R426" s="18" t="s">
        <v>1569</v>
      </c>
      <c r="S426" s="25" t="str">
        <f t="shared" si="85"/>
        <v/>
      </c>
      <c r="T426" s="26" t="str">
        <f t="shared" si="86"/>
        <v>○</v>
      </c>
      <c r="U426" s="26" t="str">
        <f t="shared" si="87"/>
        <v>○</v>
      </c>
      <c r="V426" s="26" t="str">
        <f t="shared" si="88"/>
        <v/>
      </c>
      <c r="W426" s="26" t="str">
        <f t="shared" si="89"/>
        <v>○</v>
      </c>
      <c r="X426" s="26" t="str">
        <f t="shared" si="90"/>
        <v/>
      </c>
      <c r="Y426" s="27" t="str">
        <f t="shared" si="91"/>
        <v/>
      </c>
      <c r="Z426" s="28" t="s">
        <v>1569</v>
      </c>
      <c r="AA426" s="28" t="s">
        <v>1576</v>
      </c>
      <c r="AB426" s="28" t="s">
        <v>1570</v>
      </c>
      <c r="AC426" s="28" t="s">
        <v>96</v>
      </c>
      <c r="AD426" s="28" t="s">
        <v>96</v>
      </c>
      <c r="AE426" s="23" t="str">
        <f t="shared" si="92"/>
        <v>急性期</v>
      </c>
      <c r="AF426" s="34">
        <v>13</v>
      </c>
      <c r="AG426" s="34">
        <v>12</v>
      </c>
      <c r="AH426" s="34">
        <v>1</v>
      </c>
      <c r="AI426" s="34">
        <v>13</v>
      </c>
      <c r="AJ426" s="34">
        <v>6</v>
      </c>
      <c r="AK426" s="34">
        <v>6</v>
      </c>
      <c r="AL426" s="34">
        <v>0</v>
      </c>
      <c r="AM426" s="34">
        <v>6</v>
      </c>
      <c r="AN426" s="34">
        <v>6</v>
      </c>
      <c r="AO426" s="34">
        <v>0</v>
      </c>
      <c r="AP426" s="34">
        <v>0</v>
      </c>
      <c r="AQ426" s="34">
        <v>0</v>
      </c>
      <c r="AR426" s="34">
        <v>0</v>
      </c>
      <c r="AS426" s="35">
        <v>13</v>
      </c>
      <c r="AT426" s="35">
        <v>6</v>
      </c>
      <c r="AU426" s="35">
        <v>0</v>
      </c>
      <c r="AV426" s="34">
        <v>0</v>
      </c>
      <c r="AW426" s="35">
        <v>195</v>
      </c>
      <c r="AX426" s="35">
        <v>190</v>
      </c>
      <c r="AY426" s="36">
        <v>0</v>
      </c>
      <c r="AZ426" s="38" t="s">
        <v>1569</v>
      </c>
      <c r="BA426" s="30" t="str">
        <f t="shared" si="93"/>
        <v/>
      </c>
      <c r="BB426" s="35">
        <v>0</v>
      </c>
      <c r="BC426" s="35">
        <v>0</v>
      </c>
      <c r="BD426" s="35">
        <v>0</v>
      </c>
      <c r="BE426" s="35">
        <v>0</v>
      </c>
      <c r="BF426" s="35">
        <v>0</v>
      </c>
      <c r="BG426" s="35">
        <v>1</v>
      </c>
      <c r="BH426" s="35">
        <v>1</v>
      </c>
      <c r="BI426" s="35">
        <v>0</v>
      </c>
      <c r="BJ426" s="35">
        <v>0</v>
      </c>
    </row>
    <row r="427" spans="2:62" outlineLevel="3">
      <c r="B427" s="17">
        <v>24028384</v>
      </c>
      <c r="C427" s="17" t="s">
        <v>591</v>
      </c>
      <c r="D427" s="17" t="s">
        <v>92</v>
      </c>
      <c r="E427" s="24">
        <v>4011</v>
      </c>
      <c r="F427" s="24" t="s">
        <v>161</v>
      </c>
      <c r="G427" s="22">
        <v>40206</v>
      </c>
      <c r="H427" s="22" t="s">
        <v>423</v>
      </c>
      <c r="I427" s="17" t="s">
        <v>592</v>
      </c>
      <c r="J427" s="18" t="s">
        <v>1960</v>
      </c>
      <c r="K427" s="18" t="s">
        <v>1961</v>
      </c>
      <c r="L427" s="18" t="s">
        <v>1567</v>
      </c>
      <c r="M427" s="18" t="s">
        <v>1569</v>
      </c>
      <c r="N427" s="18" t="s">
        <v>1570</v>
      </c>
      <c r="O427" s="19" t="str">
        <f>IF(N427="","",VLOOKUP(N427,Sheet1!$B$3:$C$7,2,0))</f>
        <v>休棟等</v>
      </c>
      <c r="P427" s="18" t="s">
        <v>1570</v>
      </c>
      <c r="Q427" s="19" t="str">
        <f>IF(P427="","",VLOOKUP(P427,Sheet1!$B$3:$C$7,2,0))</f>
        <v>休棟等</v>
      </c>
      <c r="R427" s="18" t="s">
        <v>96</v>
      </c>
      <c r="S427" s="25" t="str">
        <f t="shared" si="85"/>
        <v/>
      </c>
      <c r="T427" s="26" t="str">
        <f t="shared" si="86"/>
        <v/>
      </c>
      <c r="U427" s="26" t="str">
        <f t="shared" si="87"/>
        <v/>
      </c>
      <c r="V427" s="26" t="str">
        <f t="shared" si="88"/>
        <v/>
      </c>
      <c r="W427" s="26" t="str">
        <f t="shared" si="89"/>
        <v/>
      </c>
      <c r="X427" s="26" t="str">
        <f t="shared" si="90"/>
        <v/>
      </c>
      <c r="Y427" s="27" t="str">
        <f t="shared" si="91"/>
        <v>○</v>
      </c>
      <c r="Z427" s="28" t="s">
        <v>1605</v>
      </c>
      <c r="AA427" s="28" t="s">
        <v>96</v>
      </c>
      <c r="AB427" s="28" t="s">
        <v>96</v>
      </c>
      <c r="AC427" s="28" t="s">
        <v>96</v>
      </c>
      <c r="AD427" s="28" t="s">
        <v>96</v>
      </c>
      <c r="AE427" s="23" t="str">
        <f t="shared" si="92"/>
        <v>休棟中等</v>
      </c>
      <c r="AF427" s="34">
        <v>18</v>
      </c>
      <c r="AG427" s="34">
        <v>0</v>
      </c>
      <c r="AH427" s="34">
        <v>18</v>
      </c>
      <c r="AI427" s="34">
        <v>0</v>
      </c>
      <c r="AJ427" s="34">
        <v>0</v>
      </c>
      <c r="AK427" s="34">
        <v>0</v>
      </c>
      <c r="AL427" s="34">
        <v>0</v>
      </c>
      <c r="AM427" s="34">
        <v>0</v>
      </c>
      <c r="AN427" s="34">
        <v>0</v>
      </c>
      <c r="AO427" s="34">
        <v>0</v>
      </c>
      <c r="AP427" s="34">
        <v>0</v>
      </c>
      <c r="AQ427" s="34">
        <v>0</v>
      </c>
      <c r="AR427" s="34">
        <v>0</v>
      </c>
      <c r="AS427" s="35">
        <v>0</v>
      </c>
      <c r="AT427" s="35">
        <v>0</v>
      </c>
      <c r="AU427" s="35">
        <v>0</v>
      </c>
      <c r="AV427" s="34">
        <v>18</v>
      </c>
      <c r="AW427" s="35">
        <v>0</v>
      </c>
      <c r="AX427" s="35">
        <v>0</v>
      </c>
      <c r="AY427" s="36">
        <v>0</v>
      </c>
      <c r="AZ427" s="38" t="s">
        <v>1569</v>
      </c>
      <c r="BA427" s="30" t="str">
        <f t="shared" si="93"/>
        <v/>
      </c>
      <c r="BB427" s="35">
        <v>0</v>
      </c>
      <c r="BC427" s="35">
        <v>0</v>
      </c>
      <c r="BD427" s="35">
        <v>0</v>
      </c>
      <c r="BE427" s="35">
        <v>0</v>
      </c>
      <c r="BF427" s="35">
        <v>0</v>
      </c>
      <c r="BG427" s="35">
        <v>0</v>
      </c>
      <c r="BH427" s="35">
        <v>0</v>
      </c>
      <c r="BI427" s="35">
        <v>0</v>
      </c>
      <c r="BJ427" s="35">
        <v>0</v>
      </c>
    </row>
    <row r="428" spans="2:62" outlineLevel="3">
      <c r="B428" s="17">
        <v>24028487</v>
      </c>
      <c r="C428" s="17" t="s">
        <v>721</v>
      </c>
      <c r="D428" s="17" t="s">
        <v>92</v>
      </c>
      <c r="E428" s="24">
        <v>4011</v>
      </c>
      <c r="F428" s="24" t="s">
        <v>161</v>
      </c>
      <c r="G428" s="22">
        <v>40206</v>
      </c>
      <c r="H428" s="22" t="s">
        <v>423</v>
      </c>
      <c r="I428" s="17" t="s">
        <v>722</v>
      </c>
      <c r="J428" s="18" t="s">
        <v>1962</v>
      </c>
      <c r="K428" s="18" t="s">
        <v>1963</v>
      </c>
      <c r="L428" s="18" t="s">
        <v>1567</v>
      </c>
      <c r="M428" s="18" t="s">
        <v>1567</v>
      </c>
      <c r="N428" s="18" t="s">
        <v>1568</v>
      </c>
      <c r="O428" s="19" t="str">
        <f>IF(N428="","",VLOOKUP(N428,Sheet1!$B$3:$C$7,2,0))</f>
        <v>慢性期</v>
      </c>
      <c r="P428" s="18" t="s">
        <v>1568</v>
      </c>
      <c r="Q428" s="19" t="str">
        <f>IF(P428="","",VLOOKUP(P428,Sheet1!$B$3:$C$7,2,0))</f>
        <v>慢性期</v>
      </c>
      <c r="R428" s="18" t="s">
        <v>1568</v>
      </c>
      <c r="S428" s="25" t="str">
        <f t="shared" si="85"/>
        <v>○</v>
      </c>
      <c r="T428" s="26" t="str">
        <f t="shared" si="86"/>
        <v/>
      </c>
      <c r="U428" s="26" t="str">
        <f t="shared" si="87"/>
        <v>○</v>
      </c>
      <c r="V428" s="26" t="str">
        <f t="shared" si="88"/>
        <v/>
      </c>
      <c r="W428" s="26" t="str">
        <f t="shared" si="89"/>
        <v/>
      </c>
      <c r="X428" s="26" t="str">
        <f t="shared" si="90"/>
        <v/>
      </c>
      <c r="Y428" s="27" t="str">
        <f t="shared" si="91"/>
        <v/>
      </c>
      <c r="Z428" s="28" t="s">
        <v>1567</v>
      </c>
      <c r="AA428" s="28" t="s">
        <v>1576</v>
      </c>
      <c r="AB428" s="28" t="s">
        <v>96</v>
      </c>
      <c r="AC428" s="28" t="s">
        <v>96</v>
      </c>
      <c r="AD428" s="28" t="s">
        <v>96</v>
      </c>
      <c r="AE428" s="23" t="str">
        <f t="shared" si="92"/>
        <v>慢性期</v>
      </c>
      <c r="AF428" s="34">
        <v>7</v>
      </c>
      <c r="AG428" s="34">
        <v>7</v>
      </c>
      <c r="AH428" s="34">
        <v>0</v>
      </c>
      <c r="AI428" s="34">
        <v>0</v>
      </c>
      <c r="AJ428" s="34">
        <v>12</v>
      </c>
      <c r="AK428" s="34">
        <v>12</v>
      </c>
      <c r="AL428" s="34">
        <v>0</v>
      </c>
      <c r="AM428" s="34">
        <v>4</v>
      </c>
      <c r="AN428" s="34">
        <v>4</v>
      </c>
      <c r="AO428" s="34">
        <v>0</v>
      </c>
      <c r="AP428" s="34">
        <v>8</v>
      </c>
      <c r="AQ428" s="34">
        <v>8</v>
      </c>
      <c r="AR428" s="34">
        <v>0</v>
      </c>
      <c r="AS428" s="35">
        <v>7</v>
      </c>
      <c r="AT428" s="35">
        <v>4</v>
      </c>
      <c r="AU428" s="35">
        <v>8</v>
      </c>
      <c r="AV428" s="34">
        <v>0</v>
      </c>
      <c r="AW428" s="35">
        <v>45</v>
      </c>
      <c r="AX428" s="35">
        <v>30</v>
      </c>
      <c r="AY428" s="36">
        <v>33.299999999999997</v>
      </c>
      <c r="AZ428" s="38" t="s">
        <v>1569</v>
      </c>
      <c r="BA428" s="30" t="str">
        <f t="shared" si="93"/>
        <v/>
      </c>
      <c r="BB428" s="35">
        <v>0</v>
      </c>
      <c r="BC428" s="35">
        <v>0</v>
      </c>
      <c r="BD428" s="35">
        <v>0</v>
      </c>
      <c r="BE428" s="35">
        <v>0</v>
      </c>
      <c r="BF428" s="35">
        <v>0</v>
      </c>
      <c r="BG428" s="35">
        <v>0</v>
      </c>
      <c r="BH428" s="35">
        <v>0</v>
      </c>
      <c r="BI428" s="35">
        <v>0</v>
      </c>
      <c r="BJ428" s="35">
        <v>0</v>
      </c>
    </row>
    <row r="429" spans="2:62" outlineLevel="3">
      <c r="B429" s="17">
        <v>24028682</v>
      </c>
      <c r="C429" s="17" t="s">
        <v>960</v>
      </c>
      <c r="D429" s="17" t="s">
        <v>92</v>
      </c>
      <c r="E429" s="24">
        <v>4011</v>
      </c>
      <c r="F429" s="49" t="s">
        <v>161</v>
      </c>
      <c r="G429" s="49">
        <v>40206</v>
      </c>
      <c r="H429" s="49" t="s">
        <v>423</v>
      </c>
      <c r="I429" s="48" t="s">
        <v>961</v>
      </c>
      <c r="J429" s="50" t="s">
        <v>1964</v>
      </c>
      <c r="K429" s="50" t="s">
        <v>1965</v>
      </c>
      <c r="L429" s="50" t="s">
        <v>1569</v>
      </c>
      <c r="M429" s="50" t="s">
        <v>1569</v>
      </c>
      <c r="N429" s="50" t="s">
        <v>96</v>
      </c>
      <c r="O429" s="51" t="str">
        <f>IF(N429="","",VLOOKUP(N429,Sheet1!$B$3:$C$7,2,0))</f>
        <v/>
      </c>
      <c r="P429" s="50" t="s">
        <v>96</v>
      </c>
      <c r="Q429" s="51" t="str">
        <f>IF(P429="","",VLOOKUP(P429,Sheet1!$B$3:$C$7,2,0))</f>
        <v/>
      </c>
      <c r="R429" s="50" t="s">
        <v>96</v>
      </c>
      <c r="S429" s="52" t="str">
        <f t="shared" si="85"/>
        <v/>
      </c>
      <c r="T429" s="53" t="str">
        <f t="shared" si="86"/>
        <v/>
      </c>
      <c r="U429" s="53" t="str">
        <f t="shared" si="87"/>
        <v/>
      </c>
      <c r="V429" s="53" t="str">
        <f t="shared" si="88"/>
        <v/>
      </c>
      <c r="W429" s="53" t="str">
        <f t="shared" si="89"/>
        <v/>
      </c>
      <c r="X429" s="53" t="str">
        <f t="shared" si="90"/>
        <v>○</v>
      </c>
      <c r="Y429" s="54" t="str">
        <f t="shared" si="91"/>
        <v/>
      </c>
      <c r="Z429" s="55" t="s">
        <v>1573</v>
      </c>
      <c r="AA429" s="55"/>
      <c r="AB429" s="55" t="s">
        <v>96</v>
      </c>
      <c r="AC429" s="55" t="s">
        <v>96</v>
      </c>
      <c r="AD429" s="55" t="s">
        <v>96</v>
      </c>
      <c r="AE429" s="56" t="str">
        <f t="shared" si="92"/>
        <v>無回答</v>
      </c>
      <c r="AF429" s="57"/>
      <c r="AG429" s="57">
        <v>0</v>
      </c>
      <c r="AH429" s="57"/>
      <c r="AI429" s="57"/>
      <c r="AJ429" s="57"/>
      <c r="AK429" s="57">
        <v>0</v>
      </c>
      <c r="AL429" s="57"/>
      <c r="AM429" s="57"/>
      <c r="AN429" s="57">
        <v>0</v>
      </c>
      <c r="AO429" s="57"/>
      <c r="AP429" s="57">
        <v>0</v>
      </c>
      <c r="AQ429" s="57">
        <v>0</v>
      </c>
      <c r="AR429" s="57">
        <v>0</v>
      </c>
      <c r="AS429" s="58">
        <v>4</v>
      </c>
      <c r="AT429" s="58"/>
      <c r="AU429" s="58"/>
      <c r="AV429" s="57">
        <v>0</v>
      </c>
      <c r="AW429" s="58">
        <v>0</v>
      </c>
      <c r="AX429" s="58">
        <v>0</v>
      </c>
      <c r="AY429" s="59">
        <v>0</v>
      </c>
      <c r="AZ429" s="60" t="s">
        <v>96</v>
      </c>
      <c r="BA429" s="61" t="str">
        <f t="shared" si="93"/>
        <v/>
      </c>
      <c r="BB429" s="58"/>
      <c r="BC429" s="58"/>
      <c r="BD429" s="58">
        <v>0</v>
      </c>
      <c r="BE429" s="58"/>
      <c r="BF429" s="58"/>
      <c r="BG429" s="58">
        <v>0</v>
      </c>
      <c r="BH429" s="58"/>
      <c r="BI429" s="58"/>
      <c r="BJ429" s="58"/>
    </row>
    <row r="430" spans="2:62" outlineLevel="3">
      <c r="B430" s="17">
        <v>24028707</v>
      </c>
      <c r="C430" s="17" t="s">
        <v>998</v>
      </c>
      <c r="D430" s="17" t="s">
        <v>92</v>
      </c>
      <c r="E430" s="24">
        <v>4011</v>
      </c>
      <c r="F430" s="24" t="s">
        <v>161</v>
      </c>
      <c r="G430" s="22">
        <v>40206</v>
      </c>
      <c r="H430" s="22" t="s">
        <v>423</v>
      </c>
      <c r="I430" s="17" t="s">
        <v>999</v>
      </c>
      <c r="J430" s="18" t="s">
        <v>1966</v>
      </c>
      <c r="K430" s="18" t="s">
        <v>1967</v>
      </c>
      <c r="L430" s="18" t="s">
        <v>1567</v>
      </c>
      <c r="M430" s="18" t="s">
        <v>1567</v>
      </c>
      <c r="N430" s="18" t="s">
        <v>1569</v>
      </c>
      <c r="O430" s="19" t="str">
        <f>IF(N430="","",VLOOKUP(N430,Sheet1!$B$3:$C$7,2,0))</f>
        <v>急性期</v>
      </c>
      <c r="P430" s="18" t="s">
        <v>1569</v>
      </c>
      <c r="Q430" s="19" t="str">
        <f>IF(P430="","",VLOOKUP(P430,Sheet1!$B$3:$C$7,2,0))</f>
        <v>急性期</v>
      </c>
      <c r="R430" s="18" t="s">
        <v>96</v>
      </c>
      <c r="S430" s="25" t="str">
        <f t="shared" si="85"/>
        <v/>
      </c>
      <c r="T430" s="26" t="str">
        <f t="shared" si="86"/>
        <v>○</v>
      </c>
      <c r="U430" s="26" t="str">
        <f t="shared" si="87"/>
        <v/>
      </c>
      <c r="V430" s="26" t="str">
        <f t="shared" si="88"/>
        <v/>
      </c>
      <c r="W430" s="26" t="str">
        <f t="shared" si="89"/>
        <v/>
      </c>
      <c r="X430" s="26" t="str">
        <f t="shared" si="90"/>
        <v/>
      </c>
      <c r="Y430" s="27" t="str">
        <f t="shared" si="91"/>
        <v/>
      </c>
      <c r="Z430" s="28" t="s">
        <v>1569</v>
      </c>
      <c r="AA430" s="28" t="s">
        <v>96</v>
      </c>
      <c r="AB430" s="28" t="s">
        <v>96</v>
      </c>
      <c r="AC430" s="28" t="s">
        <v>96</v>
      </c>
      <c r="AD430" s="28" t="s">
        <v>96</v>
      </c>
      <c r="AE430" s="23" t="str">
        <f t="shared" si="92"/>
        <v>急性期</v>
      </c>
      <c r="AF430" s="34">
        <v>12</v>
      </c>
      <c r="AG430" s="34">
        <v>12</v>
      </c>
      <c r="AH430" s="34">
        <v>0</v>
      </c>
      <c r="AI430" s="34">
        <v>0</v>
      </c>
      <c r="AJ430" s="34">
        <v>0</v>
      </c>
      <c r="AK430" s="34">
        <v>0</v>
      </c>
      <c r="AL430" s="34">
        <v>0</v>
      </c>
      <c r="AM430" s="34">
        <v>0</v>
      </c>
      <c r="AN430" s="34">
        <v>0</v>
      </c>
      <c r="AO430" s="34">
        <v>0</v>
      </c>
      <c r="AP430" s="34">
        <v>0</v>
      </c>
      <c r="AQ430" s="34">
        <v>0</v>
      </c>
      <c r="AR430" s="34">
        <v>0</v>
      </c>
      <c r="AS430" s="35">
        <v>12</v>
      </c>
      <c r="AT430" s="35">
        <v>0</v>
      </c>
      <c r="AU430" s="35">
        <v>0</v>
      </c>
      <c r="AV430" s="34">
        <v>0</v>
      </c>
      <c r="AW430" s="35">
        <v>218</v>
      </c>
      <c r="AX430" s="35"/>
      <c r="AY430" s="36"/>
      <c r="AZ430" s="38" t="s">
        <v>96</v>
      </c>
      <c r="BA430" s="30" t="str">
        <f t="shared" si="93"/>
        <v/>
      </c>
      <c r="BB430" s="35"/>
      <c r="BC430" s="35"/>
      <c r="BD430" s="35"/>
      <c r="BE430" s="35"/>
      <c r="BF430" s="35"/>
      <c r="BG430" s="35"/>
      <c r="BH430" s="35"/>
      <c r="BI430" s="35"/>
      <c r="BJ430" s="35"/>
    </row>
    <row r="431" spans="2:62" outlineLevel="3">
      <c r="B431" s="17">
        <v>24028875</v>
      </c>
      <c r="C431" s="17" t="s">
        <v>1209</v>
      </c>
      <c r="D431" s="17" t="s">
        <v>92</v>
      </c>
      <c r="E431" s="24">
        <v>4011</v>
      </c>
      <c r="F431" s="24" t="s">
        <v>161</v>
      </c>
      <c r="G431" s="22">
        <v>40206</v>
      </c>
      <c r="H431" s="22" t="s">
        <v>423</v>
      </c>
      <c r="I431" s="17" t="s">
        <v>1210</v>
      </c>
      <c r="J431" s="18" t="s">
        <v>1968</v>
      </c>
      <c r="K431" s="18" t="s">
        <v>1969</v>
      </c>
      <c r="L431" s="18" t="s">
        <v>1567</v>
      </c>
      <c r="M431" s="18" t="s">
        <v>1567</v>
      </c>
      <c r="N431" s="18" t="s">
        <v>1568</v>
      </c>
      <c r="O431" s="19" t="str">
        <f>IF(N431="","",VLOOKUP(N431,Sheet1!$B$3:$C$7,2,0))</f>
        <v>慢性期</v>
      </c>
      <c r="P431" s="18" t="s">
        <v>1568</v>
      </c>
      <c r="Q431" s="19" t="str">
        <f>IF(P431="","",VLOOKUP(P431,Sheet1!$B$3:$C$7,2,0))</f>
        <v>慢性期</v>
      </c>
      <c r="R431" s="18" t="s">
        <v>1568</v>
      </c>
      <c r="S431" s="25" t="str">
        <f t="shared" si="85"/>
        <v>○</v>
      </c>
      <c r="T431" s="26" t="str">
        <f t="shared" si="86"/>
        <v>○</v>
      </c>
      <c r="U431" s="26" t="str">
        <f t="shared" si="87"/>
        <v/>
      </c>
      <c r="V431" s="26" t="str">
        <f t="shared" si="88"/>
        <v>○</v>
      </c>
      <c r="W431" s="26" t="str">
        <f t="shared" si="89"/>
        <v>○</v>
      </c>
      <c r="X431" s="26" t="str">
        <f t="shared" si="90"/>
        <v/>
      </c>
      <c r="Y431" s="27" t="str">
        <f t="shared" si="91"/>
        <v/>
      </c>
      <c r="Z431" s="28" t="s">
        <v>1567</v>
      </c>
      <c r="AA431" s="28" t="s">
        <v>1569</v>
      </c>
      <c r="AB431" s="28" t="s">
        <v>1568</v>
      </c>
      <c r="AC431" s="28" t="s">
        <v>1570</v>
      </c>
      <c r="AD431" s="28" t="s">
        <v>96</v>
      </c>
      <c r="AE431" s="23" t="str">
        <f t="shared" si="92"/>
        <v>慢性期</v>
      </c>
      <c r="AF431" s="34">
        <v>14</v>
      </c>
      <c r="AG431" s="34">
        <v>12</v>
      </c>
      <c r="AH431" s="34">
        <v>2</v>
      </c>
      <c r="AI431" s="34"/>
      <c r="AJ431" s="34">
        <v>5</v>
      </c>
      <c r="AK431" s="34">
        <v>0</v>
      </c>
      <c r="AL431" s="34">
        <v>5</v>
      </c>
      <c r="AM431" s="34">
        <v>5</v>
      </c>
      <c r="AN431" s="34">
        <v>0</v>
      </c>
      <c r="AO431" s="34">
        <v>5</v>
      </c>
      <c r="AP431" s="34">
        <v>0</v>
      </c>
      <c r="AQ431" s="34">
        <v>0</v>
      </c>
      <c r="AR431" s="34">
        <v>0</v>
      </c>
      <c r="AS431" s="35"/>
      <c r="AT431" s="35"/>
      <c r="AU431" s="35"/>
      <c r="AV431" s="34"/>
      <c r="AW431" s="35">
        <v>16</v>
      </c>
      <c r="AX431" s="35">
        <v>10</v>
      </c>
      <c r="AY431" s="36">
        <v>0</v>
      </c>
      <c r="AZ431" s="38" t="s">
        <v>1567</v>
      </c>
      <c r="BA431" s="30" t="str">
        <f t="shared" si="93"/>
        <v>○</v>
      </c>
      <c r="BB431" s="35">
        <v>4</v>
      </c>
      <c r="BC431" s="35">
        <v>28</v>
      </c>
      <c r="BD431" s="35">
        <v>0</v>
      </c>
      <c r="BE431" s="35">
        <v>0</v>
      </c>
      <c r="BF431" s="35">
        <v>0</v>
      </c>
      <c r="BG431" s="35">
        <v>3</v>
      </c>
      <c r="BH431" s="35">
        <v>3</v>
      </c>
      <c r="BI431" s="35">
        <v>0</v>
      </c>
      <c r="BJ431" s="35">
        <v>0</v>
      </c>
    </row>
    <row r="432" spans="2:62" outlineLevel="2">
      <c r="B432" s="17"/>
      <c r="C432" s="17"/>
      <c r="D432" s="17"/>
      <c r="E432" s="24"/>
      <c r="F432" s="24"/>
      <c r="G432" s="22"/>
      <c r="H432" s="64" t="s">
        <v>2280</v>
      </c>
      <c r="I432" s="17"/>
      <c r="J432" s="18"/>
      <c r="K432" s="18"/>
      <c r="L432" s="18"/>
      <c r="M432" s="18"/>
      <c r="N432" s="18"/>
      <c r="O432" s="19"/>
      <c r="P432" s="18"/>
      <c r="Q432" s="19"/>
      <c r="R432" s="18"/>
      <c r="S432" s="25"/>
      <c r="T432" s="26"/>
      <c r="U432" s="26"/>
      <c r="V432" s="26"/>
      <c r="W432" s="26"/>
      <c r="X432" s="26"/>
      <c r="Y432" s="27"/>
      <c r="Z432" s="28"/>
      <c r="AA432" s="28"/>
      <c r="AB432" s="28"/>
      <c r="AC432" s="28"/>
      <c r="AD432" s="28"/>
      <c r="AE432" s="23"/>
      <c r="AF432" s="34">
        <f t="shared" ref="AF432:AV432" si="106">SUBTOTAL(9,AF424:AF431)</f>
        <v>90</v>
      </c>
      <c r="AG432" s="34">
        <f t="shared" si="106"/>
        <v>69</v>
      </c>
      <c r="AH432" s="34">
        <f t="shared" si="106"/>
        <v>21</v>
      </c>
      <c r="AI432" s="34">
        <f t="shared" si="106"/>
        <v>13</v>
      </c>
      <c r="AJ432" s="34">
        <f t="shared" si="106"/>
        <v>35</v>
      </c>
      <c r="AK432" s="34">
        <f t="shared" si="106"/>
        <v>30</v>
      </c>
      <c r="AL432" s="34">
        <f t="shared" si="106"/>
        <v>5</v>
      </c>
      <c r="AM432" s="34">
        <f t="shared" si="106"/>
        <v>27</v>
      </c>
      <c r="AN432" s="34">
        <f t="shared" si="106"/>
        <v>22</v>
      </c>
      <c r="AO432" s="34">
        <f t="shared" si="106"/>
        <v>5</v>
      </c>
      <c r="AP432" s="34">
        <f t="shared" si="106"/>
        <v>8</v>
      </c>
      <c r="AQ432" s="34">
        <f t="shared" si="106"/>
        <v>8</v>
      </c>
      <c r="AR432" s="34">
        <f t="shared" si="106"/>
        <v>0</v>
      </c>
      <c r="AS432" s="35">
        <f t="shared" si="106"/>
        <v>62</v>
      </c>
      <c r="AT432" s="35">
        <f t="shared" si="106"/>
        <v>22</v>
      </c>
      <c r="AU432" s="35">
        <f t="shared" si="106"/>
        <v>8</v>
      </c>
      <c r="AV432" s="34">
        <f t="shared" si="106"/>
        <v>18</v>
      </c>
      <c r="AW432" s="35"/>
      <c r="AX432" s="35"/>
      <c r="AY432" s="36"/>
      <c r="AZ432" s="38"/>
      <c r="BA432" s="30"/>
      <c r="BB432" s="35"/>
      <c r="BC432" s="35"/>
      <c r="BD432" s="35"/>
      <c r="BE432" s="35"/>
      <c r="BF432" s="35"/>
      <c r="BG432" s="35"/>
      <c r="BH432" s="35"/>
      <c r="BI432" s="35"/>
      <c r="BJ432" s="35">
        <f>SUBTOTAL(9,BJ424:BJ431)</f>
        <v>0</v>
      </c>
    </row>
    <row r="433" spans="2:62" outlineLevel="3">
      <c r="B433" s="17">
        <v>24028666</v>
      </c>
      <c r="C433" s="17" t="s">
        <v>932</v>
      </c>
      <c r="D433" s="17" t="s">
        <v>92</v>
      </c>
      <c r="E433" s="24">
        <v>4011</v>
      </c>
      <c r="F433" s="49" t="s">
        <v>161</v>
      </c>
      <c r="G433" s="49">
        <v>40601</v>
      </c>
      <c r="H433" s="49" t="s">
        <v>933</v>
      </c>
      <c r="I433" s="48" t="s">
        <v>934</v>
      </c>
      <c r="J433" s="50" t="s">
        <v>1970</v>
      </c>
      <c r="K433" s="50" t="s">
        <v>1971</v>
      </c>
      <c r="L433" s="50" t="s">
        <v>1567</v>
      </c>
      <c r="M433" s="50" t="s">
        <v>1567</v>
      </c>
      <c r="N433" s="50" t="s">
        <v>1568</v>
      </c>
      <c r="O433" s="51" t="str">
        <f>IF(N433="","",VLOOKUP(N433,Sheet1!$B$3:$C$7,2,0))</f>
        <v>慢性期</v>
      </c>
      <c r="P433" s="50" t="s">
        <v>1568</v>
      </c>
      <c r="Q433" s="51" t="str">
        <f>IF(P433="","",VLOOKUP(P433,Sheet1!$B$3:$C$7,2,0))</f>
        <v>慢性期</v>
      </c>
      <c r="R433" s="50" t="s">
        <v>1568</v>
      </c>
      <c r="S433" s="52" t="str">
        <f t="shared" si="85"/>
        <v>○</v>
      </c>
      <c r="T433" s="53" t="str">
        <f t="shared" si="86"/>
        <v/>
      </c>
      <c r="U433" s="53" t="str">
        <f t="shared" si="87"/>
        <v>○</v>
      </c>
      <c r="V433" s="53" t="str">
        <f t="shared" si="88"/>
        <v/>
      </c>
      <c r="W433" s="53" t="str">
        <f t="shared" si="89"/>
        <v>○</v>
      </c>
      <c r="X433" s="53" t="str">
        <f t="shared" si="90"/>
        <v/>
      </c>
      <c r="Y433" s="54" t="str">
        <f t="shared" si="91"/>
        <v/>
      </c>
      <c r="Z433" s="55" t="s">
        <v>1567</v>
      </c>
      <c r="AA433" s="55" t="s">
        <v>1576</v>
      </c>
      <c r="AB433" s="55" t="s">
        <v>1570</v>
      </c>
      <c r="AC433" s="55" t="s">
        <v>96</v>
      </c>
      <c r="AD433" s="55" t="s">
        <v>96</v>
      </c>
      <c r="AE433" s="56" t="str">
        <f t="shared" si="92"/>
        <v>慢性期</v>
      </c>
      <c r="AF433" s="57">
        <v>8</v>
      </c>
      <c r="AG433" s="57"/>
      <c r="AH433" s="57"/>
      <c r="AI433" s="57">
        <v>0</v>
      </c>
      <c r="AJ433" s="57">
        <v>11</v>
      </c>
      <c r="AK433" s="57"/>
      <c r="AL433" s="57"/>
      <c r="AM433" s="57">
        <v>3</v>
      </c>
      <c r="AN433" s="57"/>
      <c r="AO433" s="57"/>
      <c r="AP433" s="57">
        <v>8</v>
      </c>
      <c r="AQ433" s="57"/>
      <c r="AR433" s="57"/>
      <c r="AS433" s="58">
        <v>8</v>
      </c>
      <c r="AT433" s="58">
        <v>3</v>
      </c>
      <c r="AU433" s="58">
        <v>8</v>
      </c>
      <c r="AV433" s="57"/>
      <c r="AW433" s="58">
        <v>53</v>
      </c>
      <c r="AX433" s="58"/>
      <c r="AY433" s="59"/>
      <c r="AZ433" s="60" t="s">
        <v>1569</v>
      </c>
      <c r="BA433" s="61" t="str">
        <f t="shared" si="93"/>
        <v/>
      </c>
      <c r="BB433" s="58">
        <v>0</v>
      </c>
      <c r="BC433" s="58">
        <v>32</v>
      </c>
      <c r="BD433" s="58">
        <v>0</v>
      </c>
      <c r="BE433" s="58">
        <v>0</v>
      </c>
      <c r="BF433" s="58">
        <v>0</v>
      </c>
      <c r="BG433" s="58">
        <v>4</v>
      </c>
      <c r="BH433" s="58">
        <v>0</v>
      </c>
      <c r="BI433" s="58">
        <v>0</v>
      </c>
      <c r="BJ433" s="58"/>
    </row>
    <row r="434" spans="2:62" outlineLevel="2">
      <c r="B434" s="17"/>
      <c r="C434" s="17"/>
      <c r="D434" s="17"/>
      <c r="E434" s="24"/>
      <c r="F434" s="49"/>
      <c r="G434" s="49"/>
      <c r="H434" s="65" t="s">
        <v>2281</v>
      </c>
      <c r="I434" s="48"/>
      <c r="J434" s="50"/>
      <c r="K434" s="50"/>
      <c r="L434" s="50"/>
      <c r="M434" s="50"/>
      <c r="N434" s="50"/>
      <c r="O434" s="51"/>
      <c r="P434" s="50"/>
      <c r="Q434" s="51"/>
      <c r="R434" s="50"/>
      <c r="S434" s="52"/>
      <c r="T434" s="53"/>
      <c r="U434" s="53"/>
      <c r="V434" s="53"/>
      <c r="W434" s="53"/>
      <c r="X434" s="53"/>
      <c r="Y434" s="54"/>
      <c r="Z434" s="55"/>
      <c r="AA434" s="55"/>
      <c r="AB434" s="55"/>
      <c r="AC434" s="55"/>
      <c r="AD434" s="55"/>
      <c r="AE434" s="56"/>
      <c r="AF434" s="57">
        <f t="shared" ref="AF434:AV434" si="107">SUBTOTAL(9,AF433:AF433)</f>
        <v>8</v>
      </c>
      <c r="AG434" s="57">
        <f t="shared" si="107"/>
        <v>0</v>
      </c>
      <c r="AH434" s="57">
        <f t="shared" si="107"/>
        <v>0</v>
      </c>
      <c r="AI434" s="57">
        <f t="shared" si="107"/>
        <v>0</v>
      </c>
      <c r="AJ434" s="57">
        <f t="shared" si="107"/>
        <v>11</v>
      </c>
      <c r="AK434" s="57">
        <f t="shared" si="107"/>
        <v>0</v>
      </c>
      <c r="AL434" s="57">
        <f t="shared" si="107"/>
        <v>0</v>
      </c>
      <c r="AM434" s="57">
        <f t="shared" si="107"/>
        <v>3</v>
      </c>
      <c r="AN434" s="57">
        <f t="shared" si="107"/>
        <v>0</v>
      </c>
      <c r="AO434" s="57">
        <f t="shared" si="107"/>
        <v>0</v>
      </c>
      <c r="AP434" s="57">
        <f t="shared" si="107"/>
        <v>8</v>
      </c>
      <c r="AQ434" s="57">
        <f t="shared" si="107"/>
        <v>0</v>
      </c>
      <c r="AR434" s="57">
        <f t="shared" si="107"/>
        <v>0</v>
      </c>
      <c r="AS434" s="58">
        <f t="shared" si="107"/>
        <v>8</v>
      </c>
      <c r="AT434" s="58">
        <f t="shared" si="107"/>
        <v>3</v>
      </c>
      <c r="AU434" s="58">
        <f t="shared" si="107"/>
        <v>8</v>
      </c>
      <c r="AV434" s="57">
        <f t="shared" si="107"/>
        <v>0</v>
      </c>
      <c r="AW434" s="58"/>
      <c r="AX434" s="58"/>
      <c r="AY434" s="59"/>
      <c r="AZ434" s="60"/>
      <c r="BA434" s="61"/>
      <c r="BB434" s="58"/>
      <c r="BC434" s="58"/>
      <c r="BD434" s="58"/>
      <c r="BE434" s="58"/>
      <c r="BF434" s="58"/>
      <c r="BG434" s="58"/>
      <c r="BH434" s="58"/>
      <c r="BI434" s="58"/>
      <c r="BJ434" s="58">
        <f>SUBTOTAL(9,BJ433:BJ433)</f>
        <v>0</v>
      </c>
    </row>
    <row r="435" spans="2:62" outlineLevel="3">
      <c r="B435" s="17">
        <v>24028037</v>
      </c>
      <c r="C435" s="17" t="s">
        <v>160</v>
      </c>
      <c r="D435" s="17" t="s">
        <v>92</v>
      </c>
      <c r="E435" s="24">
        <v>4011</v>
      </c>
      <c r="F435" s="24" t="s">
        <v>161</v>
      </c>
      <c r="G435" s="22">
        <v>40602</v>
      </c>
      <c r="H435" s="22" t="s">
        <v>162</v>
      </c>
      <c r="I435" s="17" t="s">
        <v>163</v>
      </c>
      <c r="J435" s="18" t="s">
        <v>160</v>
      </c>
      <c r="K435" s="18" t="s">
        <v>164</v>
      </c>
      <c r="L435" s="18" t="s">
        <v>165</v>
      </c>
      <c r="M435" s="18" t="s">
        <v>165</v>
      </c>
      <c r="N435" s="18" t="s">
        <v>166</v>
      </c>
      <c r="O435" s="19" t="str">
        <f>IF(N435="","",VLOOKUP(N435,Sheet1!$B$3:$C$7,2,0))</f>
        <v>急性期</v>
      </c>
      <c r="P435" s="18" t="s">
        <v>167</v>
      </c>
      <c r="Q435" s="19" t="str">
        <f>IF(P435="","",VLOOKUP(P435,Sheet1!$B$3:$C$7,2,0))</f>
        <v>休棟等</v>
      </c>
      <c r="R435" s="18" t="s">
        <v>96</v>
      </c>
      <c r="S435" s="25" t="str">
        <f t="shared" si="85"/>
        <v>○</v>
      </c>
      <c r="T435" s="26" t="str">
        <f t="shared" si="86"/>
        <v/>
      </c>
      <c r="U435" s="26" t="str">
        <f t="shared" si="87"/>
        <v>○</v>
      </c>
      <c r="V435" s="26" t="str">
        <f t="shared" si="88"/>
        <v/>
      </c>
      <c r="W435" s="26" t="str">
        <f t="shared" si="89"/>
        <v/>
      </c>
      <c r="X435" s="26" t="str">
        <f t="shared" si="90"/>
        <v/>
      </c>
      <c r="Y435" s="27" t="str">
        <f t="shared" si="91"/>
        <v/>
      </c>
      <c r="Z435" s="28" t="s">
        <v>165</v>
      </c>
      <c r="AA435" s="28" t="s">
        <v>143</v>
      </c>
      <c r="AB435" s="28" t="s">
        <v>96</v>
      </c>
      <c r="AC435" s="28" t="s">
        <v>96</v>
      </c>
      <c r="AD435" s="28" t="s">
        <v>96</v>
      </c>
      <c r="AE435" s="23" t="str">
        <f t="shared" si="92"/>
        <v>急性期</v>
      </c>
      <c r="AF435" s="34">
        <v>14</v>
      </c>
      <c r="AG435" s="34">
        <v>14</v>
      </c>
      <c r="AH435" s="34">
        <v>0</v>
      </c>
      <c r="AI435" s="34">
        <v>0</v>
      </c>
      <c r="AJ435" s="34">
        <v>0</v>
      </c>
      <c r="AK435" s="34">
        <v>0</v>
      </c>
      <c r="AL435" s="34">
        <v>0</v>
      </c>
      <c r="AM435" s="34">
        <v>0</v>
      </c>
      <c r="AN435" s="34">
        <v>0</v>
      </c>
      <c r="AO435" s="34">
        <v>0</v>
      </c>
      <c r="AP435" s="34">
        <v>0</v>
      </c>
      <c r="AQ435" s="34">
        <v>0</v>
      </c>
      <c r="AR435" s="34">
        <v>0</v>
      </c>
      <c r="AS435" s="35">
        <v>14</v>
      </c>
      <c r="AT435" s="35">
        <v>0</v>
      </c>
      <c r="AU435" s="35">
        <v>0</v>
      </c>
      <c r="AV435" s="34">
        <v>0</v>
      </c>
      <c r="AW435" s="35">
        <v>67</v>
      </c>
      <c r="AX435" s="35"/>
      <c r="AY435" s="36"/>
      <c r="AZ435" s="38" t="s">
        <v>166</v>
      </c>
      <c r="BA435" s="30" t="str">
        <f t="shared" si="93"/>
        <v/>
      </c>
      <c r="BB435" s="35">
        <v>0</v>
      </c>
      <c r="BC435" s="35">
        <v>0</v>
      </c>
      <c r="BD435" s="35">
        <v>0</v>
      </c>
      <c r="BE435" s="35">
        <v>0</v>
      </c>
      <c r="BF435" s="35">
        <v>0</v>
      </c>
      <c r="BG435" s="35">
        <v>0</v>
      </c>
      <c r="BH435" s="35">
        <v>0</v>
      </c>
      <c r="BI435" s="35">
        <v>0</v>
      </c>
      <c r="BJ435" s="35">
        <v>0</v>
      </c>
    </row>
    <row r="436" spans="2:62" outlineLevel="3">
      <c r="B436" s="17">
        <v>24028092</v>
      </c>
      <c r="C436" s="17" t="s">
        <v>251</v>
      </c>
      <c r="D436" s="17" t="s">
        <v>92</v>
      </c>
      <c r="E436" s="24">
        <v>4011</v>
      </c>
      <c r="F436" s="24" t="s">
        <v>161</v>
      </c>
      <c r="G436" s="22">
        <v>40602</v>
      </c>
      <c r="H436" s="22" t="s">
        <v>162</v>
      </c>
      <c r="I436" s="17" t="s">
        <v>252</v>
      </c>
      <c r="J436" s="18" t="s">
        <v>1972</v>
      </c>
      <c r="K436" s="18" t="s">
        <v>1973</v>
      </c>
      <c r="L436" s="18" t="s">
        <v>1345</v>
      </c>
      <c r="M436" s="18" t="s">
        <v>1345</v>
      </c>
      <c r="N436" s="18" t="s">
        <v>1339</v>
      </c>
      <c r="O436" s="19" t="str">
        <f>IF(N436="","",VLOOKUP(N436,Sheet1!$B$3:$C$7,2,0))</f>
        <v>急性期</v>
      </c>
      <c r="P436" s="18" t="s">
        <v>1339</v>
      </c>
      <c r="Q436" s="19" t="str">
        <f>IF(P436="","",VLOOKUP(P436,Sheet1!$B$3:$C$7,2,0))</f>
        <v>急性期</v>
      </c>
      <c r="R436" s="18" t="s">
        <v>96</v>
      </c>
      <c r="S436" s="25" t="str">
        <f t="shared" si="85"/>
        <v>○</v>
      </c>
      <c r="T436" s="26" t="str">
        <f t="shared" si="86"/>
        <v/>
      </c>
      <c r="U436" s="26" t="str">
        <f t="shared" si="87"/>
        <v>○</v>
      </c>
      <c r="V436" s="26" t="str">
        <f t="shared" si="88"/>
        <v>○</v>
      </c>
      <c r="W436" s="26" t="str">
        <f t="shared" si="89"/>
        <v/>
      </c>
      <c r="X436" s="26" t="str">
        <f t="shared" si="90"/>
        <v/>
      </c>
      <c r="Y436" s="27" t="str">
        <f t="shared" si="91"/>
        <v/>
      </c>
      <c r="Z436" s="28" t="s">
        <v>1345</v>
      </c>
      <c r="AA436" s="28" t="s">
        <v>1342</v>
      </c>
      <c r="AB436" s="28" t="s">
        <v>1346</v>
      </c>
      <c r="AC436" s="28" t="s">
        <v>96</v>
      </c>
      <c r="AD436" s="28" t="s">
        <v>96</v>
      </c>
      <c r="AE436" s="23" t="str">
        <f t="shared" si="92"/>
        <v>急性期</v>
      </c>
      <c r="AF436" s="34">
        <v>9</v>
      </c>
      <c r="AG436" s="34">
        <v>9</v>
      </c>
      <c r="AH436" s="34">
        <v>0</v>
      </c>
      <c r="AI436" s="34"/>
      <c r="AJ436" s="34">
        <v>6</v>
      </c>
      <c r="AK436" s="34">
        <v>1</v>
      </c>
      <c r="AL436" s="34">
        <v>5</v>
      </c>
      <c r="AM436" s="34">
        <v>6</v>
      </c>
      <c r="AN436" s="34">
        <v>1</v>
      </c>
      <c r="AO436" s="34">
        <v>5</v>
      </c>
      <c r="AP436" s="34">
        <v>0</v>
      </c>
      <c r="AQ436" s="34">
        <v>0</v>
      </c>
      <c r="AR436" s="34">
        <v>0</v>
      </c>
      <c r="AS436" s="35">
        <v>9</v>
      </c>
      <c r="AT436" s="35">
        <v>6</v>
      </c>
      <c r="AU436" s="34">
        <v>0</v>
      </c>
      <c r="AV436" s="34">
        <v>0</v>
      </c>
      <c r="AW436" s="35">
        <v>45</v>
      </c>
      <c r="AX436" s="35">
        <v>1</v>
      </c>
      <c r="AY436" s="36">
        <v>0</v>
      </c>
      <c r="AZ436" s="38" t="s">
        <v>1345</v>
      </c>
      <c r="BA436" s="30" t="str">
        <f t="shared" si="93"/>
        <v>○</v>
      </c>
      <c r="BB436" s="35">
        <v>5</v>
      </c>
      <c r="BC436" s="35">
        <v>95</v>
      </c>
      <c r="BD436" s="35">
        <v>3</v>
      </c>
      <c r="BE436" s="35">
        <v>3</v>
      </c>
      <c r="BF436" s="35">
        <v>0</v>
      </c>
      <c r="BG436" s="35">
        <v>0</v>
      </c>
      <c r="BH436" s="35">
        <v>0</v>
      </c>
      <c r="BI436" s="35">
        <v>0</v>
      </c>
      <c r="BJ436" s="35"/>
    </row>
    <row r="437" spans="2:62" outlineLevel="3">
      <c r="B437" s="17">
        <v>24028463</v>
      </c>
      <c r="C437" s="17" t="s">
        <v>692</v>
      </c>
      <c r="D437" s="17" t="s">
        <v>92</v>
      </c>
      <c r="E437" s="24">
        <v>4011</v>
      </c>
      <c r="F437" s="24" t="s">
        <v>161</v>
      </c>
      <c r="G437" s="22">
        <v>40602</v>
      </c>
      <c r="H437" s="22" t="s">
        <v>162</v>
      </c>
      <c r="I437" s="17" t="s">
        <v>693</v>
      </c>
      <c r="J437" s="18" t="s">
        <v>1974</v>
      </c>
      <c r="K437" s="18" t="s">
        <v>1975</v>
      </c>
      <c r="L437" s="18" t="s">
        <v>1345</v>
      </c>
      <c r="M437" s="18" t="s">
        <v>1339</v>
      </c>
      <c r="N437" s="18" t="s">
        <v>1342</v>
      </c>
      <c r="O437" s="19" t="str">
        <f>IF(N437="","",VLOOKUP(N437,Sheet1!$B$3:$C$7,2,0))</f>
        <v>回復期</v>
      </c>
      <c r="P437" s="18" t="s">
        <v>1340</v>
      </c>
      <c r="Q437" s="19" t="str">
        <f>IF(P437="","",VLOOKUP(P437,Sheet1!$B$3:$C$7,2,0))</f>
        <v>休棟等</v>
      </c>
      <c r="R437" s="18" t="s">
        <v>1340</v>
      </c>
      <c r="S437" s="25" t="str">
        <f t="shared" si="85"/>
        <v>○</v>
      </c>
      <c r="T437" s="26" t="str">
        <f t="shared" si="86"/>
        <v/>
      </c>
      <c r="U437" s="26" t="str">
        <f t="shared" si="87"/>
        <v/>
      </c>
      <c r="V437" s="26" t="str">
        <f t="shared" si="88"/>
        <v>○</v>
      </c>
      <c r="W437" s="26" t="str">
        <f t="shared" si="89"/>
        <v/>
      </c>
      <c r="X437" s="26" t="str">
        <f t="shared" si="90"/>
        <v/>
      </c>
      <c r="Y437" s="27" t="str">
        <f t="shared" si="91"/>
        <v/>
      </c>
      <c r="Z437" s="28" t="s">
        <v>1345</v>
      </c>
      <c r="AA437" s="28" t="s">
        <v>1346</v>
      </c>
      <c r="AB437" s="28" t="s">
        <v>96</v>
      </c>
      <c r="AC437" s="28" t="s">
        <v>96</v>
      </c>
      <c r="AD437" s="28" t="s">
        <v>96</v>
      </c>
      <c r="AE437" s="23" t="str">
        <f t="shared" si="92"/>
        <v>回復期</v>
      </c>
      <c r="AF437" s="34">
        <v>12</v>
      </c>
      <c r="AG437" s="34">
        <v>0</v>
      </c>
      <c r="AH437" s="34">
        <v>12</v>
      </c>
      <c r="AI437" s="34">
        <v>0</v>
      </c>
      <c r="AJ437" s="34">
        <v>6</v>
      </c>
      <c r="AK437" s="34">
        <v>0</v>
      </c>
      <c r="AL437" s="34">
        <v>6</v>
      </c>
      <c r="AM437" s="34">
        <v>6</v>
      </c>
      <c r="AN437" s="34">
        <v>0</v>
      </c>
      <c r="AO437" s="34">
        <v>6</v>
      </c>
      <c r="AP437" s="34">
        <v>0</v>
      </c>
      <c r="AQ437" s="34">
        <v>0</v>
      </c>
      <c r="AR437" s="34">
        <v>0</v>
      </c>
      <c r="AS437" s="35">
        <v>12</v>
      </c>
      <c r="AT437" s="35">
        <v>6</v>
      </c>
      <c r="AU437" s="35">
        <v>0</v>
      </c>
      <c r="AV437" s="34">
        <v>0</v>
      </c>
      <c r="AW437" s="35">
        <v>0</v>
      </c>
      <c r="AX437" s="35">
        <v>0</v>
      </c>
      <c r="AY437" s="36">
        <v>0</v>
      </c>
      <c r="AZ437" s="38" t="s">
        <v>1345</v>
      </c>
      <c r="BA437" s="30" t="str">
        <f t="shared" si="93"/>
        <v>○</v>
      </c>
      <c r="BB437" s="35">
        <v>22</v>
      </c>
      <c r="BC437" s="35">
        <v>44</v>
      </c>
      <c r="BD437" s="35">
        <v>2</v>
      </c>
      <c r="BE437" s="35">
        <v>0</v>
      </c>
      <c r="BF437" s="35">
        <v>2</v>
      </c>
      <c r="BG437" s="35">
        <v>4</v>
      </c>
      <c r="BH437" s="35">
        <v>4</v>
      </c>
      <c r="BI437" s="35">
        <v>0</v>
      </c>
      <c r="BJ437" s="35">
        <v>0</v>
      </c>
    </row>
    <row r="438" spans="2:62" outlineLevel="3">
      <c r="B438" s="17">
        <v>24028498</v>
      </c>
      <c r="C438" s="17" t="s">
        <v>741</v>
      </c>
      <c r="D438" s="17" t="s">
        <v>92</v>
      </c>
      <c r="E438" s="24">
        <v>4011</v>
      </c>
      <c r="F438" s="24" t="s">
        <v>161</v>
      </c>
      <c r="G438" s="22">
        <v>40602</v>
      </c>
      <c r="H438" s="22" t="s">
        <v>162</v>
      </c>
      <c r="I438" s="17" t="s">
        <v>742</v>
      </c>
      <c r="J438" s="18" t="s">
        <v>1976</v>
      </c>
      <c r="K438" s="18" t="s">
        <v>1977</v>
      </c>
      <c r="L438" s="18" t="s">
        <v>1339</v>
      </c>
      <c r="M438" s="18" t="s">
        <v>1339</v>
      </c>
      <c r="N438" s="18" t="s">
        <v>1340</v>
      </c>
      <c r="O438" s="19" t="str">
        <f>IF(N438="","",VLOOKUP(N438,Sheet1!$B$3:$C$7,2,0))</f>
        <v>休棟等</v>
      </c>
      <c r="P438" s="18" t="s">
        <v>1340</v>
      </c>
      <c r="Q438" s="19" t="str">
        <f>IF(P438="","",VLOOKUP(P438,Sheet1!$B$3:$C$7,2,0))</f>
        <v>休棟等</v>
      </c>
      <c r="R438" s="18" t="s">
        <v>1340</v>
      </c>
      <c r="S438" s="25" t="str">
        <f t="shared" si="85"/>
        <v/>
      </c>
      <c r="T438" s="26" t="str">
        <f t="shared" si="86"/>
        <v/>
      </c>
      <c r="U438" s="26" t="str">
        <f t="shared" si="87"/>
        <v/>
      </c>
      <c r="V438" s="26" t="str">
        <f t="shared" si="88"/>
        <v/>
      </c>
      <c r="W438" s="26" t="str">
        <f t="shared" si="89"/>
        <v/>
      </c>
      <c r="X438" s="26" t="str">
        <f t="shared" si="90"/>
        <v/>
      </c>
      <c r="Y438" s="27" t="str">
        <f t="shared" si="91"/>
        <v>○</v>
      </c>
      <c r="Z438" s="28" t="s">
        <v>1341</v>
      </c>
      <c r="AA438" s="28" t="s">
        <v>96</v>
      </c>
      <c r="AB438" s="28" t="s">
        <v>96</v>
      </c>
      <c r="AC438" s="28" t="s">
        <v>96</v>
      </c>
      <c r="AD438" s="28" t="s">
        <v>96</v>
      </c>
      <c r="AE438" s="23" t="str">
        <f t="shared" si="92"/>
        <v>休棟中等</v>
      </c>
      <c r="AF438" s="34">
        <v>9</v>
      </c>
      <c r="AG438" s="34">
        <v>0</v>
      </c>
      <c r="AH438" s="34">
        <v>9</v>
      </c>
      <c r="AI438" s="34">
        <v>9</v>
      </c>
      <c r="AJ438" s="34">
        <v>0</v>
      </c>
      <c r="AK438" s="34">
        <v>0</v>
      </c>
      <c r="AL438" s="34">
        <v>0</v>
      </c>
      <c r="AM438" s="34">
        <v>0</v>
      </c>
      <c r="AN438" s="34">
        <v>0</v>
      </c>
      <c r="AO438" s="34">
        <v>0</v>
      </c>
      <c r="AP438" s="34">
        <v>0</v>
      </c>
      <c r="AQ438" s="34">
        <v>0</v>
      </c>
      <c r="AR438" s="34">
        <v>0</v>
      </c>
      <c r="AS438" s="35">
        <v>9</v>
      </c>
      <c r="AT438" s="35">
        <v>0</v>
      </c>
      <c r="AU438" s="35">
        <v>0</v>
      </c>
      <c r="AV438" s="34"/>
      <c r="AW438" s="35">
        <v>0</v>
      </c>
      <c r="AX438" s="35">
        <v>0</v>
      </c>
      <c r="AY438" s="36">
        <v>0</v>
      </c>
      <c r="AZ438" s="38" t="s">
        <v>1339</v>
      </c>
      <c r="BA438" s="30" t="str">
        <f t="shared" si="93"/>
        <v/>
      </c>
      <c r="BB438" s="35">
        <v>0</v>
      </c>
      <c r="BC438" s="35">
        <v>0</v>
      </c>
      <c r="BD438" s="35">
        <v>0</v>
      </c>
      <c r="BE438" s="35"/>
      <c r="BF438" s="35"/>
      <c r="BG438" s="35">
        <v>0</v>
      </c>
      <c r="BH438" s="35"/>
      <c r="BI438" s="35"/>
      <c r="BJ438" s="35">
        <v>0</v>
      </c>
    </row>
    <row r="439" spans="2:62" outlineLevel="2">
      <c r="B439" s="17"/>
      <c r="C439" s="17"/>
      <c r="D439" s="17"/>
      <c r="E439" s="24"/>
      <c r="F439" s="24"/>
      <c r="G439" s="22"/>
      <c r="H439" s="64" t="s">
        <v>2282</v>
      </c>
      <c r="I439" s="17"/>
      <c r="J439" s="18"/>
      <c r="K439" s="18"/>
      <c r="L439" s="18"/>
      <c r="M439" s="18"/>
      <c r="N439" s="18"/>
      <c r="O439" s="19"/>
      <c r="P439" s="18"/>
      <c r="Q439" s="19"/>
      <c r="R439" s="18"/>
      <c r="S439" s="25"/>
      <c r="T439" s="26"/>
      <c r="U439" s="26"/>
      <c r="V439" s="26"/>
      <c r="W439" s="26"/>
      <c r="X439" s="26"/>
      <c r="Y439" s="27"/>
      <c r="Z439" s="28"/>
      <c r="AA439" s="28"/>
      <c r="AB439" s="28"/>
      <c r="AC439" s="28"/>
      <c r="AD439" s="28"/>
      <c r="AE439" s="23"/>
      <c r="AF439" s="34">
        <f t="shared" ref="AF439:AV439" si="108">SUBTOTAL(9,AF435:AF438)</f>
        <v>44</v>
      </c>
      <c r="AG439" s="34">
        <f t="shared" si="108"/>
        <v>23</v>
      </c>
      <c r="AH439" s="34">
        <f t="shared" si="108"/>
        <v>21</v>
      </c>
      <c r="AI439" s="34">
        <f t="shared" si="108"/>
        <v>9</v>
      </c>
      <c r="AJ439" s="34">
        <f t="shared" si="108"/>
        <v>12</v>
      </c>
      <c r="AK439" s="34">
        <f t="shared" si="108"/>
        <v>1</v>
      </c>
      <c r="AL439" s="34">
        <f t="shared" si="108"/>
        <v>11</v>
      </c>
      <c r="AM439" s="34">
        <f t="shared" si="108"/>
        <v>12</v>
      </c>
      <c r="AN439" s="34">
        <f t="shared" si="108"/>
        <v>1</v>
      </c>
      <c r="AO439" s="34">
        <f t="shared" si="108"/>
        <v>11</v>
      </c>
      <c r="AP439" s="34">
        <f t="shared" si="108"/>
        <v>0</v>
      </c>
      <c r="AQ439" s="34">
        <f t="shared" si="108"/>
        <v>0</v>
      </c>
      <c r="AR439" s="34">
        <f t="shared" si="108"/>
        <v>0</v>
      </c>
      <c r="AS439" s="35">
        <f t="shared" si="108"/>
        <v>44</v>
      </c>
      <c r="AT439" s="35">
        <f t="shared" si="108"/>
        <v>12</v>
      </c>
      <c r="AU439" s="35">
        <f t="shared" si="108"/>
        <v>0</v>
      </c>
      <c r="AV439" s="34">
        <f t="shared" si="108"/>
        <v>0</v>
      </c>
      <c r="AW439" s="35"/>
      <c r="AX439" s="35"/>
      <c r="AY439" s="36"/>
      <c r="AZ439" s="38"/>
      <c r="BA439" s="30"/>
      <c r="BB439" s="35"/>
      <c r="BC439" s="35"/>
      <c r="BD439" s="35"/>
      <c r="BE439" s="35"/>
      <c r="BF439" s="35"/>
      <c r="BG439" s="35"/>
      <c r="BH439" s="35"/>
      <c r="BI439" s="35"/>
      <c r="BJ439" s="35">
        <f>SUBTOTAL(9,BJ435:BJ438)</f>
        <v>0</v>
      </c>
    </row>
    <row r="440" spans="2:62" outlineLevel="3">
      <c r="B440" s="17">
        <v>24028520</v>
      </c>
      <c r="C440" s="17" t="s">
        <v>763</v>
      </c>
      <c r="D440" s="17" t="s">
        <v>92</v>
      </c>
      <c r="E440" s="24">
        <v>4011</v>
      </c>
      <c r="F440" s="24" t="s">
        <v>161</v>
      </c>
      <c r="G440" s="22">
        <v>40605</v>
      </c>
      <c r="H440" s="22" t="s">
        <v>764</v>
      </c>
      <c r="I440" s="17" t="s">
        <v>765</v>
      </c>
      <c r="J440" s="18" t="s">
        <v>766</v>
      </c>
      <c r="K440" s="18" t="s">
        <v>767</v>
      </c>
      <c r="L440" s="18" t="s">
        <v>165</v>
      </c>
      <c r="M440" s="18" t="s">
        <v>165</v>
      </c>
      <c r="N440" s="18" t="s">
        <v>166</v>
      </c>
      <c r="O440" s="19" t="str">
        <f>IF(N440="","",VLOOKUP(N440,Sheet1!$B$3:$C$7,2,0))</f>
        <v>急性期</v>
      </c>
      <c r="P440" s="18" t="s">
        <v>166</v>
      </c>
      <c r="Q440" s="19" t="str">
        <f>IF(P440="","",VLOOKUP(P440,Sheet1!$B$3:$C$7,2,0))</f>
        <v>急性期</v>
      </c>
      <c r="R440" s="18" t="s">
        <v>96</v>
      </c>
      <c r="S440" s="25" t="str">
        <f t="shared" si="85"/>
        <v>○</v>
      </c>
      <c r="T440" s="26" t="str">
        <f t="shared" si="86"/>
        <v>○</v>
      </c>
      <c r="U440" s="26" t="str">
        <f t="shared" si="87"/>
        <v>○</v>
      </c>
      <c r="V440" s="26" t="str">
        <f t="shared" si="88"/>
        <v>○</v>
      </c>
      <c r="W440" s="26" t="str">
        <f t="shared" si="89"/>
        <v/>
      </c>
      <c r="X440" s="26" t="str">
        <f t="shared" si="90"/>
        <v/>
      </c>
      <c r="Y440" s="27" t="str">
        <f t="shared" si="91"/>
        <v/>
      </c>
      <c r="Z440" s="28" t="s">
        <v>165</v>
      </c>
      <c r="AA440" s="28" t="s">
        <v>166</v>
      </c>
      <c r="AB440" s="28" t="s">
        <v>143</v>
      </c>
      <c r="AC440" s="28" t="s">
        <v>184</v>
      </c>
      <c r="AD440" s="28" t="s">
        <v>96</v>
      </c>
      <c r="AE440" s="23" t="str">
        <f t="shared" si="92"/>
        <v>急性期</v>
      </c>
      <c r="AF440" s="34">
        <v>19</v>
      </c>
      <c r="AG440" s="34">
        <v>19</v>
      </c>
      <c r="AH440" s="34">
        <v>0</v>
      </c>
      <c r="AI440" s="34">
        <v>0</v>
      </c>
      <c r="AJ440" s="34">
        <v>0</v>
      </c>
      <c r="AK440" s="34">
        <v>0</v>
      </c>
      <c r="AL440" s="34">
        <v>0</v>
      </c>
      <c r="AM440" s="34">
        <v>0</v>
      </c>
      <c r="AN440" s="34">
        <v>0</v>
      </c>
      <c r="AO440" s="34">
        <v>0</v>
      </c>
      <c r="AP440" s="34">
        <v>0</v>
      </c>
      <c r="AQ440" s="34">
        <v>0</v>
      </c>
      <c r="AR440" s="34">
        <v>0</v>
      </c>
      <c r="AS440" s="35">
        <v>19</v>
      </c>
      <c r="AT440" s="34">
        <v>0</v>
      </c>
      <c r="AU440" s="34">
        <v>0</v>
      </c>
      <c r="AV440" s="34">
        <v>0</v>
      </c>
      <c r="AW440" s="35">
        <v>220</v>
      </c>
      <c r="AX440" s="35"/>
      <c r="AY440" s="36"/>
      <c r="AZ440" s="38" t="s">
        <v>166</v>
      </c>
      <c r="BA440" s="30" t="str">
        <f t="shared" si="93"/>
        <v/>
      </c>
      <c r="BB440" s="35">
        <v>0</v>
      </c>
      <c r="BC440" s="35">
        <v>0</v>
      </c>
      <c r="BD440" s="35">
        <v>0</v>
      </c>
      <c r="BE440" s="35"/>
      <c r="BF440" s="35"/>
      <c r="BG440" s="35">
        <v>0</v>
      </c>
      <c r="BH440" s="35"/>
      <c r="BI440" s="35"/>
      <c r="BJ440" s="35"/>
    </row>
    <row r="441" spans="2:62" outlineLevel="2">
      <c r="B441" s="17"/>
      <c r="C441" s="17"/>
      <c r="D441" s="17"/>
      <c r="E441" s="24"/>
      <c r="F441" s="24"/>
      <c r="G441" s="22"/>
      <c r="H441" s="64" t="s">
        <v>2283</v>
      </c>
      <c r="I441" s="17"/>
      <c r="J441" s="18"/>
      <c r="K441" s="18"/>
      <c r="L441" s="18"/>
      <c r="M441" s="18"/>
      <c r="N441" s="18"/>
      <c r="O441" s="19"/>
      <c r="P441" s="18"/>
      <c r="Q441" s="19"/>
      <c r="R441" s="18"/>
      <c r="S441" s="25"/>
      <c r="T441" s="26"/>
      <c r="U441" s="26"/>
      <c r="V441" s="26"/>
      <c r="W441" s="26"/>
      <c r="X441" s="26"/>
      <c r="Y441" s="27"/>
      <c r="Z441" s="28"/>
      <c r="AA441" s="28"/>
      <c r="AB441" s="28"/>
      <c r="AC441" s="28"/>
      <c r="AD441" s="28"/>
      <c r="AE441" s="23"/>
      <c r="AF441" s="34">
        <f t="shared" ref="AF441:AV441" si="109">SUBTOTAL(9,AF440:AF440)</f>
        <v>19</v>
      </c>
      <c r="AG441" s="34">
        <f t="shared" si="109"/>
        <v>19</v>
      </c>
      <c r="AH441" s="34">
        <f t="shared" si="109"/>
        <v>0</v>
      </c>
      <c r="AI441" s="34">
        <f t="shared" si="109"/>
        <v>0</v>
      </c>
      <c r="AJ441" s="34">
        <f t="shared" si="109"/>
        <v>0</v>
      </c>
      <c r="AK441" s="34">
        <f t="shared" si="109"/>
        <v>0</v>
      </c>
      <c r="AL441" s="34">
        <f t="shared" si="109"/>
        <v>0</v>
      </c>
      <c r="AM441" s="34">
        <f t="shared" si="109"/>
        <v>0</v>
      </c>
      <c r="AN441" s="34">
        <f t="shared" si="109"/>
        <v>0</v>
      </c>
      <c r="AO441" s="34">
        <f t="shared" si="109"/>
        <v>0</v>
      </c>
      <c r="AP441" s="34">
        <f t="shared" si="109"/>
        <v>0</v>
      </c>
      <c r="AQ441" s="34">
        <f t="shared" si="109"/>
        <v>0</v>
      </c>
      <c r="AR441" s="34">
        <f t="shared" si="109"/>
        <v>0</v>
      </c>
      <c r="AS441" s="35">
        <f t="shared" si="109"/>
        <v>19</v>
      </c>
      <c r="AT441" s="34">
        <f t="shared" si="109"/>
        <v>0</v>
      </c>
      <c r="AU441" s="34">
        <f t="shared" si="109"/>
        <v>0</v>
      </c>
      <c r="AV441" s="34">
        <f t="shared" si="109"/>
        <v>0</v>
      </c>
      <c r="AW441" s="35"/>
      <c r="AX441" s="35"/>
      <c r="AY441" s="36"/>
      <c r="AZ441" s="38"/>
      <c r="BA441" s="30"/>
      <c r="BB441" s="35"/>
      <c r="BC441" s="35"/>
      <c r="BD441" s="35"/>
      <c r="BE441" s="35"/>
      <c r="BF441" s="35"/>
      <c r="BG441" s="35"/>
      <c r="BH441" s="35"/>
      <c r="BI441" s="35"/>
      <c r="BJ441" s="35">
        <f>SUBTOTAL(9,BJ440:BJ440)</f>
        <v>0</v>
      </c>
    </row>
    <row r="442" spans="2:62" outlineLevel="3">
      <c r="B442" s="17">
        <v>24028503</v>
      </c>
      <c r="C442" s="17" t="s">
        <v>745</v>
      </c>
      <c r="D442" s="17" t="s">
        <v>92</v>
      </c>
      <c r="E442" s="24">
        <v>4011</v>
      </c>
      <c r="F442" s="24" t="s">
        <v>161</v>
      </c>
      <c r="G442" s="22">
        <v>40608</v>
      </c>
      <c r="H442" s="22" t="s">
        <v>746</v>
      </c>
      <c r="I442" s="17" t="s">
        <v>747</v>
      </c>
      <c r="J442" s="18" t="s">
        <v>1978</v>
      </c>
      <c r="K442" s="18" t="s">
        <v>1979</v>
      </c>
      <c r="L442" s="18" t="s">
        <v>1361</v>
      </c>
      <c r="M442" s="18" t="s">
        <v>1361</v>
      </c>
      <c r="N442" s="18" t="s">
        <v>1362</v>
      </c>
      <c r="O442" s="19" t="str">
        <f>IF(N442="","",VLOOKUP(N442,Sheet1!$B$3:$C$7,2,0))</f>
        <v>急性期</v>
      </c>
      <c r="P442" s="18" t="s">
        <v>1362</v>
      </c>
      <c r="Q442" s="19" t="str">
        <f>IF(P442="","",VLOOKUP(P442,Sheet1!$B$3:$C$7,2,0))</f>
        <v>急性期</v>
      </c>
      <c r="R442" s="18" t="s">
        <v>96</v>
      </c>
      <c r="S442" s="25" t="str">
        <f t="shared" si="85"/>
        <v>○</v>
      </c>
      <c r="T442" s="26" t="str">
        <f t="shared" si="86"/>
        <v>○</v>
      </c>
      <c r="U442" s="26" t="str">
        <f t="shared" si="87"/>
        <v>○</v>
      </c>
      <c r="V442" s="26" t="str">
        <f t="shared" si="88"/>
        <v>○</v>
      </c>
      <c r="W442" s="26" t="str">
        <f t="shared" si="89"/>
        <v>○</v>
      </c>
      <c r="X442" s="26" t="str">
        <f t="shared" si="90"/>
        <v/>
      </c>
      <c r="Y442" s="27" t="str">
        <f t="shared" si="91"/>
        <v/>
      </c>
      <c r="Z442" s="28" t="s">
        <v>1361</v>
      </c>
      <c r="AA442" s="28" t="s">
        <v>1362</v>
      </c>
      <c r="AB442" s="28" t="s">
        <v>1363</v>
      </c>
      <c r="AC442" s="28" t="s">
        <v>1368</v>
      </c>
      <c r="AD442" s="28" t="s">
        <v>1369</v>
      </c>
      <c r="AE442" s="23" t="str">
        <f t="shared" si="92"/>
        <v>急性期</v>
      </c>
      <c r="AF442" s="34">
        <v>19</v>
      </c>
      <c r="AG442" s="34">
        <v>19</v>
      </c>
      <c r="AH442" s="34">
        <v>0</v>
      </c>
      <c r="AI442" s="34">
        <v>0</v>
      </c>
      <c r="AJ442" s="34">
        <v>0</v>
      </c>
      <c r="AK442" s="34">
        <v>0</v>
      </c>
      <c r="AL442" s="34">
        <v>0</v>
      </c>
      <c r="AM442" s="34">
        <v>0</v>
      </c>
      <c r="AN442" s="34">
        <v>0</v>
      </c>
      <c r="AO442" s="34">
        <v>0</v>
      </c>
      <c r="AP442" s="34">
        <v>0</v>
      </c>
      <c r="AQ442" s="34">
        <v>0</v>
      </c>
      <c r="AR442" s="34">
        <v>0</v>
      </c>
      <c r="AS442" s="35">
        <v>19</v>
      </c>
      <c r="AT442" s="34">
        <v>0</v>
      </c>
      <c r="AU442" s="34">
        <v>0</v>
      </c>
      <c r="AV442" s="34">
        <v>0</v>
      </c>
      <c r="AW442" s="35">
        <v>185</v>
      </c>
      <c r="AX442" s="35"/>
      <c r="AY442" s="36"/>
      <c r="AZ442" s="38" t="s">
        <v>96</v>
      </c>
      <c r="BA442" s="30" t="str">
        <f t="shared" si="93"/>
        <v/>
      </c>
      <c r="BB442" s="35"/>
      <c r="BC442" s="35"/>
      <c r="BD442" s="35">
        <v>0</v>
      </c>
      <c r="BE442" s="35"/>
      <c r="BF442" s="35"/>
      <c r="BG442" s="35">
        <v>0</v>
      </c>
      <c r="BH442" s="35"/>
      <c r="BI442" s="35"/>
      <c r="BJ442" s="35"/>
    </row>
    <row r="443" spans="2:62" outlineLevel="2">
      <c r="B443" s="17"/>
      <c r="C443" s="17"/>
      <c r="D443" s="17"/>
      <c r="E443" s="24"/>
      <c r="F443" s="24"/>
      <c r="G443" s="22"/>
      <c r="H443" s="64" t="s">
        <v>2284</v>
      </c>
      <c r="I443" s="17"/>
      <c r="J443" s="18"/>
      <c r="K443" s="18"/>
      <c r="L443" s="18"/>
      <c r="M443" s="18"/>
      <c r="N443" s="18"/>
      <c r="O443" s="19"/>
      <c r="P443" s="18"/>
      <c r="Q443" s="19"/>
      <c r="R443" s="18"/>
      <c r="S443" s="25"/>
      <c r="T443" s="26"/>
      <c r="U443" s="26"/>
      <c r="V443" s="26"/>
      <c r="W443" s="26"/>
      <c r="X443" s="26"/>
      <c r="Y443" s="27"/>
      <c r="Z443" s="28"/>
      <c r="AA443" s="28"/>
      <c r="AB443" s="28"/>
      <c r="AC443" s="28"/>
      <c r="AD443" s="28"/>
      <c r="AE443" s="23"/>
      <c r="AF443" s="34">
        <f t="shared" ref="AF443:AV443" si="110">SUBTOTAL(9,AF442:AF442)</f>
        <v>19</v>
      </c>
      <c r="AG443" s="34">
        <f t="shared" si="110"/>
        <v>19</v>
      </c>
      <c r="AH443" s="34">
        <f t="shared" si="110"/>
        <v>0</v>
      </c>
      <c r="AI443" s="34">
        <f t="shared" si="110"/>
        <v>0</v>
      </c>
      <c r="AJ443" s="34">
        <f t="shared" si="110"/>
        <v>0</v>
      </c>
      <c r="AK443" s="34">
        <f t="shared" si="110"/>
        <v>0</v>
      </c>
      <c r="AL443" s="34">
        <f t="shared" si="110"/>
        <v>0</v>
      </c>
      <c r="AM443" s="34">
        <f t="shared" si="110"/>
        <v>0</v>
      </c>
      <c r="AN443" s="34">
        <f t="shared" si="110"/>
        <v>0</v>
      </c>
      <c r="AO443" s="34">
        <f t="shared" si="110"/>
        <v>0</v>
      </c>
      <c r="AP443" s="34">
        <f t="shared" si="110"/>
        <v>0</v>
      </c>
      <c r="AQ443" s="34">
        <f t="shared" si="110"/>
        <v>0</v>
      </c>
      <c r="AR443" s="34">
        <f t="shared" si="110"/>
        <v>0</v>
      </c>
      <c r="AS443" s="35">
        <f t="shared" si="110"/>
        <v>19</v>
      </c>
      <c r="AT443" s="34">
        <f t="shared" si="110"/>
        <v>0</v>
      </c>
      <c r="AU443" s="34">
        <f t="shared" si="110"/>
        <v>0</v>
      </c>
      <c r="AV443" s="34">
        <f t="shared" si="110"/>
        <v>0</v>
      </c>
      <c r="AW443" s="35"/>
      <c r="AX443" s="35"/>
      <c r="AY443" s="36"/>
      <c r="AZ443" s="38"/>
      <c r="BA443" s="30"/>
      <c r="BB443" s="35"/>
      <c r="BC443" s="35"/>
      <c r="BD443" s="35"/>
      <c r="BE443" s="35"/>
      <c r="BF443" s="35"/>
      <c r="BG443" s="35"/>
      <c r="BH443" s="35"/>
      <c r="BI443" s="35"/>
      <c r="BJ443" s="35">
        <f>SUBTOTAL(9,BJ442:BJ442)</f>
        <v>0</v>
      </c>
    </row>
    <row r="444" spans="2:62" outlineLevel="3">
      <c r="B444" s="17">
        <v>24028416</v>
      </c>
      <c r="C444" s="17" t="s">
        <v>629</v>
      </c>
      <c r="D444" s="17" t="s">
        <v>92</v>
      </c>
      <c r="E444" s="24">
        <v>4011</v>
      </c>
      <c r="F444" s="24" t="s">
        <v>161</v>
      </c>
      <c r="G444" s="22">
        <v>40610</v>
      </c>
      <c r="H444" s="22" t="s">
        <v>630</v>
      </c>
      <c r="I444" s="17" t="s">
        <v>111</v>
      </c>
      <c r="J444" s="18" t="s">
        <v>1980</v>
      </c>
      <c r="K444" s="18" t="s">
        <v>1981</v>
      </c>
      <c r="L444" s="18" t="s">
        <v>1362</v>
      </c>
      <c r="M444" s="18" t="s">
        <v>1362</v>
      </c>
      <c r="N444" s="18" t="s">
        <v>1369</v>
      </c>
      <c r="O444" s="19" t="str">
        <f>IF(N444="","",VLOOKUP(N444,Sheet1!$B$3:$C$7,2,0))</f>
        <v>休棟等</v>
      </c>
      <c r="P444" s="18" t="s">
        <v>1369</v>
      </c>
      <c r="Q444" s="19" t="str">
        <f>IF(P444="","",VLOOKUP(P444,Sheet1!$B$3:$C$7,2,0))</f>
        <v>休棟等</v>
      </c>
      <c r="R444" s="18" t="s">
        <v>1369</v>
      </c>
      <c r="S444" s="25" t="str">
        <f t="shared" si="85"/>
        <v/>
      </c>
      <c r="T444" s="26" t="str">
        <f t="shared" si="86"/>
        <v/>
      </c>
      <c r="U444" s="26" t="str">
        <f t="shared" si="87"/>
        <v/>
      </c>
      <c r="V444" s="26" t="str">
        <f t="shared" si="88"/>
        <v/>
      </c>
      <c r="W444" s="26" t="str">
        <f t="shared" si="89"/>
        <v/>
      </c>
      <c r="X444" s="26" t="str">
        <f t="shared" si="90"/>
        <v/>
      </c>
      <c r="Y444" s="27" t="str">
        <f t="shared" si="91"/>
        <v>○</v>
      </c>
      <c r="Z444" s="28" t="s">
        <v>1365</v>
      </c>
      <c r="AA444" s="28" t="s">
        <v>96</v>
      </c>
      <c r="AB444" s="28" t="s">
        <v>96</v>
      </c>
      <c r="AC444" s="28" t="s">
        <v>96</v>
      </c>
      <c r="AD444" s="28" t="s">
        <v>96</v>
      </c>
      <c r="AE444" s="23" t="str">
        <f t="shared" si="92"/>
        <v>休棟中等</v>
      </c>
      <c r="AF444" s="34">
        <v>19</v>
      </c>
      <c r="AG444" s="34">
        <v>0</v>
      </c>
      <c r="AH444" s="34">
        <v>19</v>
      </c>
      <c r="AI444" s="34">
        <v>0</v>
      </c>
      <c r="AJ444" s="34">
        <v>0</v>
      </c>
      <c r="AK444" s="34">
        <v>0</v>
      </c>
      <c r="AL444" s="34">
        <v>0</v>
      </c>
      <c r="AM444" s="34">
        <v>0</v>
      </c>
      <c r="AN444" s="34">
        <v>0</v>
      </c>
      <c r="AO444" s="34">
        <v>0</v>
      </c>
      <c r="AP444" s="34">
        <v>0</v>
      </c>
      <c r="AQ444" s="34">
        <v>0</v>
      </c>
      <c r="AR444" s="34">
        <v>0</v>
      </c>
      <c r="AS444" s="35">
        <v>0</v>
      </c>
      <c r="AT444" s="34">
        <v>0</v>
      </c>
      <c r="AU444" s="34">
        <v>0</v>
      </c>
      <c r="AV444" s="34">
        <v>19</v>
      </c>
      <c r="AW444" s="35">
        <v>0</v>
      </c>
      <c r="AX444" s="35">
        <v>0</v>
      </c>
      <c r="AY444" s="36">
        <v>0</v>
      </c>
      <c r="AZ444" s="38" t="s">
        <v>1361</v>
      </c>
      <c r="BA444" s="30" t="str">
        <f t="shared" si="93"/>
        <v>○</v>
      </c>
      <c r="BB444" s="35">
        <v>0</v>
      </c>
      <c r="BC444" s="35">
        <v>0</v>
      </c>
      <c r="BD444" s="35">
        <v>0</v>
      </c>
      <c r="BE444" s="35">
        <v>0</v>
      </c>
      <c r="BF444" s="35">
        <v>0</v>
      </c>
      <c r="BG444" s="35">
        <v>0</v>
      </c>
      <c r="BH444" s="35">
        <v>0</v>
      </c>
      <c r="BI444" s="35">
        <v>0</v>
      </c>
      <c r="BJ444" s="35">
        <v>0</v>
      </c>
    </row>
    <row r="445" spans="2:62" outlineLevel="3">
      <c r="B445" s="17">
        <v>24028478</v>
      </c>
      <c r="C445" s="17" t="s">
        <v>711</v>
      </c>
      <c r="D445" s="17" t="s">
        <v>92</v>
      </c>
      <c r="E445" s="24">
        <v>4011</v>
      </c>
      <c r="F445" s="24" t="s">
        <v>161</v>
      </c>
      <c r="G445" s="22">
        <v>40610</v>
      </c>
      <c r="H445" s="22" t="s">
        <v>630</v>
      </c>
      <c r="I445" s="17" t="s">
        <v>712</v>
      </c>
      <c r="J445" s="19" t="s">
        <v>1982</v>
      </c>
      <c r="K445" s="19" t="s">
        <v>1983</v>
      </c>
      <c r="L445" s="19" t="s">
        <v>1362</v>
      </c>
      <c r="M445" s="19" t="s">
        <v>1362</v>
      </c>
      <c r="N445" s="19" t="s">
        <v>1369</v>
      </c>
      <c r="O445" s="19" t="str">
        <f>IF(N445="","",VLOOKUP(N445,Sheet1!$B$3:$C$7,2,0))</f>
        <v>休棟等</v>
      </c>
      <c r="P445" s="19" t="s">
        <v>1369</v>
      </c>
      <c r="Q445" s="19" t="str">
        <f>IF(P445="","",VLOOKUP(P445,Sheet1!$B$3:$C$7,2,0))</f>
        <v>休棟等</v>
      </c>
      <c r="R445" s="19" t="s">
        <v>96</v>
      </c>
      <c r="S445" s="25" t="str">
        <f t="shared" si="85"/>
        <v/>
      </c>
      <c r="T445" s="26" t="str">
        <f t="shared" si="86"/>
        <v/>
      </c>
      <c r="U445" s="26" t="str">
        <f t="shared" si="87"/>
        <v/>
      </c>
      <c r="V445" s="26" t="str">
        <f t="shared" si="88"/>
        <v/>
      </c>
      <c r="W445" s="26" t="str">
        <f t="shared" si="89"/>
        <v/>
      </c>
      <c r="X445" s="26" t="str">
        <f t="shared" si="90"/>
        <v/>
      </c>
      <c r="Y445" s="27" t="str">
        <f t="shared" si="91"/>
        <v>○</v>
      </c>
      <c r="Z445" s="29" t="s">
        <v>1365</v>
      </c>
      <c r="AA445" s="29" t="s">
        <v>96</v>
      </c>
      <c r="AB445" s="29" t="s">
        <v>96</v>
      </c>
      <c r="AC445" s="29" t="s">
        <v>96</v>
      </c>
      <c r="AD445" s="29" t="s">
        <v>96</v>
      </c>
      <c r="AE445" s="23" t="str">
        <f t="shared" si="92"/>
        <v>休棟中等</v>
      </c>
      <c r="AF445" s="34">
        <v>7</v>
      </c>
      <c r="AG445" s="34">
        <v>0</v>
      </c>
      <c r="AH445" s="34">
        <v>7</v>
      </c>
      <c r="AI445" s="34">
        <v>7</v>
      </c>
      <c r="AJ445" s="34">
        <v>0</v>
      </c>
      <c r="AK445" s="34">
        <v>0</v>
      </c>
      <c r="AL445" s="34">
        <v>0</v>
      </c>
      <c r="AM445" s="34">
        <v>0</v>
      </c>
      <c r="AN445" s="34">
        <v>0</v>
      </c>
      <c r="AO445" s="34">
        <v>0</v>
      </c>
      <c r="AP445" s="34">
        <v>0</v>
      </c>
      <c r="AQ445" s="34">
        <v>0</v>
      </c>
      <c r="AR445" s="34">
        <v>0</v>
      </c>
      <c r="AS445" s="35">
        <v>0</v>
      </c>
      <c r="AT445" s="34">
        <v>0</v>
      </c>
      <c r="AU445" s="34">
        <v>0</v>
      </c>
      <c r="AV445" s="34">
        <v>7</v>
      </c>
      <c r="AW445" s="35">
        <v>0</v>
      </c>
      <c r="AX445" s="35">
        <v>0</v>
      </c>
      <c r="AY445" s="36">
        <v>0</v>
      </c>
      <c r="AZ445" s="37" t="s">
        <v>1361</v>
      </c>
      <c r="BA445" s="30" t="str">
        <f t="shared" si="93"/>
        <v>○</v>
      </c>
      <c r="BB445" s="35">
        <v>1</v>
      </c>
      <c r="BC445" s="35">
        <v>22</v>
      </c>
      <c r="BD445" s="35">
        <v>1</v>
      </c>
      <c r="BE445" s="35">
        <v>0</v>
      </c>
      <c r="BF445" s="35">
        <v>1</v>
      </c>
      <c r="BG445" s="35">
        <v>0</v>
      </c>
      <c r="BH445" s="35">
        <v>0</v>
      </c>
      <c r="BI445" s="35">
        <v>0</v>
      </c>
      <c r="BJ445" s="35">
        <v>0</v>
      </c>
    </row>
    <row r="446" spans="2:62" outlineLevel="3">
      <c r="B446" s="17">
        <v>24028506</v>
      </c>
      <c r="C446" s="17" t="s">
        <v>748</v>
      </c>
      <c r="D446" s="17" t="s">
        <v>92</v>
      </c>
      <c r="E446" s="24">
        <v>4011</v>
      </c>
      <c r="F446" s="24" t="s">
        <v>161</v>
      </c>
      <c r="G446" s="22">
        <v>40610</v>
      </c>
      <c r="H446" s="22" t="s">
        <v>630</v>
      </c>
      <c r="I446" s="17" t="s">
        <v>749</v>
      </c>
      <c r="J446" s="18" t="s">
        <v>1984</v>
      </c>
      <c r="K446" s="18" t="s">
        <v>1985</v>
      </c>
      <c r="L446" s="18" t="s">
        <v>1361</v>
      </c>
      <c r="M446" s="18" t="s">
        <v>1361</v>
      </c>
      <c r="N446" s="18" t="s">
        <v>1368</v>
      </c>
      <c r="O446" s="19" t="str">
        <f>IF(N446="","",VLOOKUP(N446,Sheet1!$B$3:$C$7,2,0))</f>
        <v>慢性期</v>
      </c>
      <c r="P446" s="18" t="s">
        <v>1368</v>
      </c>
      <c r="Q446" s="19" t="str">
        <f>IF(P446="","",VLOOKUP(P446,Sheet1!$B$3:$C$7,2,0))</f>
        <v>慢性期</v>
      </c>
      <c r="R446" s="18" t="s">
        <v>1368</v>
      </c>
      <c r="S446" s="25" t="str">
        <f t="shared" si="85"/>
        <v>○</v>
      </c>
      <c r="T446" s="26" t="str">
        <f t="shared" si="86"/>
        <v/>
      </c>
      <c r="U446" s="26" t="str">
        <f t="shared" si="87"/>
        <v>○</v>
      </c>
      <c r="V446" s="26" t="str">
        <f t="shared" si="88"/>
        <v>○</v>
      </c>
      <c r="W446" s="26" t="str">
        <f t="shared" si="89"/>
        <v/>
      </c>
      <c r="X446" s="26" t="str">
        <f t="shared" si="90"/>
        <v/>
      </c>
      <c r="Y446" s="27" t="str">
        <f t="shared" si="91"/>
        <v/>
      </c>
      <c r="Z446" s="28" t="s">
        <v>1361</v>
      </c>
      <c r="AA446" s="28" t="s">
        <v>1363</v>
      </c>
      <c r="AB446" s="28" t="s">
        <v>1368</v>
      </c>
      <c r="AC446" s="28" t="s">
        <v>96</v>
      </c>
      <c r="AD446" s="28" t="s">
        <v>96</v>
      </c>
      <c r="AE446" s="23" t="str">
        <f t="shared" si="92"/>
        <v>慢性期</v>
      </c>
      <c r="AF446" s="34">
        <v>15</v>
      </c>
      <c r="AG446" s="34">
        <v>15</v>
      </c>
      <c r="AH446" s="34">
        <v>0</v>
      </c>
      <c r="AI446" s="34">
        <v>0</v>
      </c>
      <c r="AJ446" s="34">
        <v>4</v>
      </c>
      <c r="AK446" s="34">
        <v>0</v>
      </c>
      <c r="AL446" s="34">
        <v>4</v>
      </c>
      <c r="AM446" s="34">
        <v>4</v>
      </c>
      <c r="AN446" s="34">
        <v>0</v>
      </c>
      <c r="AO446" s="34">
        <v>4</v>
      </c>
      <c r="AP446" s="34">
        <v>0</v>
      </c>
      <c r="AQ446" s="34">
        <v>0</v>
      </c>
      <c r="AR446" s="34">
        <v>0</v>
      </c>
      <c r="AS446" s="35">
        <v>15</v>
      </c>
      <c r="AT446" s="35">
        <v>4</v>
      </c>
      <c r="AU446" s="35">
        <v>0</v>
      </c>
      <c r="AV446" s="34">
        <v>0</v>
      </c>
      <c r="AW446" s="35">
        <v>128</v>
      </c>
      <c r="AX446" s="35">
        <v>0</v>
      </c>
      <c r="AY446" s="36">
        <v>0.3</v>
      </c>
      <c r="AZ446" s="38" t="s">
        <v>1362</v>
      </c>
      <c r="BA446" s="30" t="str">
        <f t="shared" si="93"/>
        <v/>
      </c>
      <c r="BB446" s="35">
        <v>0</v>
      </c>
      <c r="BC446" s="35">
        <v>200</v>
      </c>
      <c r="BD446" s="35">
        <v>3</v>
      </c>
      <c r="BE446" s="35">
        <v>0</v>
      </c>
      <c r="BF446" s="35">
        <v>3</v>
      </c>
      <c r="BG446" s="35">
        <v>0</v>
      </c>
      <c r="BH446" s="35">
        <v>0</v>
      </c>
      <c r="BI446" s="35">
        <v>0</v>
      </c>
      <c r="BJ446" s="35">
        <v>0</v>
      </c>
    </row>
    <row r="447" spans="2:62" outlineLevel="3">
      <c r="B447" s="17">
        <v>24028758</v>
      </c>
      <c r="C447" s="17" t="s">
        <v>1051</v>
      </c>
      <c r="D447" s="17" t="s">
        <v>92</v>
      </c>
      <c r="E447" s="24">
        <v>4011</v>
      </c>
      <c r="F447" s="24" t="s">
        <v>161</v>
      </c>
      <c r="G447" s="22">
        <v>40610</v>
      </c>
      <c r="H447" s="22" t="s">
        <v>630</v>
      </c>
      <c r="I447" s="17" t="s">
        <v>111</v>
      </c>
      <c r="J447" s="18" t="s">
        <v>1052</v>
      </c>
      <c r="K447" s="18" t="s">
        <v>1053</v>
      </c>
      <c r="L447" s="18" t="s">
        <v>166</v>
      </c>
      <c r="M447" s="18" t="s">
        <v>166</v>
      </c>
      <c r="N447" s="18" t="s">
        <v>167</v>
      </c>
      <c r="O447" s="19" t="str">
        <f>IF(N447="","",VLOOKUP(N447,Sheet1!$B$3:$C$7,2,0))</f>
        <v>休棟等</v>
      </c>
      <c r="P447" s="18" t="s">
        <v>167</v>
      </c>
      <c r="Q447" s="19" t="str">
        <f>IF(P447="","",VLOOKUP(P447,Sheet1!$B$3:$C$7,2,0))</f>
        <v>休棟等</v>
      </c>
      <c r="R447" s="18" t="s">
        <v>167</v>
      </c>
      <c r="S447" s="25" t="str">
        <f t="shared" si="85"/>
        <v/>
      </c>
      <c r="T447" s="26" t="str">
        <f t="shared" si="86"/>
        <v/>
      </c>
      <c r="U447" s="26" t="str">
        <f t="shared" si="87"/>
        <v/>
      </c>
      <c r="V447" s="26" t="str">
        <f t="shared" si="88"/>
        <v/>
      </c>
      <c r="W447" s="26" t="str">
        <f t="shared" si="89"/>
        <v/>
      </c>
      <c r="X447" s="26" t="str">
        <f t="shared" si="90"/>
        <v/>
      </c>
      <c r="Y447" s="27" t="str">
        <f t="shared" si="91"/>
        <v>○</v>
      </c>
      <c r="Z447" s="28" t="s">
        <v>208</v>
      </c>
      <c r="AA447" s="28" t="s">
        <v>96</v>
      </c>
      <c r="AB447" s="28" t="s">
        <v>96</v>
      </c>
      <c r="AC447" s="28" t="s">
        <v>96</v>
      </c>
      <c r="AD447" s="28" t="s">
        <v>96</v>
      </c>
      <c r="AE447" s="23" t="str">
        <f t="shared" si="92"/>
        <v>休棟中等</v>
      </c>
      <c r="AF447" s="34">
        <v>13</v>
      </c>
      <c r="AG447" s="34">
        <v>0</v>
      </c>
      <c r="AH447" s="34">
        <v>13</v>
      </c>
      <c r="AI447" s="34">
        <v>0</v>
      </c>
      <c r="AJ447" s="34">
        <v>0</v>
      </c>
      <c r="AK447" s="34">
        <v>0</v>
      </c>
      <c r="AL447" s="34">
        <v>0</v>
      </c>
      <c r="AM447" s="34">
        <v>0</v>
      </c>
      <c r="AN447" s="34">
        <v>0</v>
      </c>
      <c r="AO447" s="34">
        <v>0</v>
      </c>
      <c r="AP447" s="34">
        <v>0</v>
      </c>
      <c r="AQ447" s="34">
        <v>0</v>
      </c>
      <c r="AR447" s="34">
        <v>0</v>
      </c>
      <c r="AS447" s="35">
        <v>0</v>
      </c>
      <c r="AT447" s="34">
        <v>0</v>
      </c>
      <c r="AU447" s="34">
        <v>0</v>
      </c>
      <c r="AV447" s="34">
        <v>13</v>
      </c>
      <c r="AW447" s="35">
        <v>0</v>
      </c>
      <c r="AX447" s="35">
        <v>0</v>
      </c>
      <c r="AY447" s="36">
        <v>0</v>
      </c>
      <c r="AZ447" s="38" t="s">
        <v>166</v>
      </c>
      <c r="BA447" s="30" t="str">
        <f t="shared" si="93"/>
        <v/>
      </c>
      <c r="BB447" s="35"/>
      <c r="BC447" s="35"/>
      <c r="BD447" s="35">
        <v>0</v>
      </c>
      <c r="BE447" s="35">
        <v>0</v>
      </c>
      <c r="BF447" s="35">
        <v>0</v>
      </c>
      <c r="BG447" s="35">
        <v>0</v>
      </c>
      <c r="BH447" s="35">
        <v>0</v>
      </c>
      <c r="BI447" s="35">
        <v>0</v>
      </c>
      <c r="BJ447" s="35">
        <v>0</v>
      </c>
    </row>
    <row r="448" spans="2:62" outlineLevel="2">
      <c r="B448" s="17"/>
      <c r="C448" s="17"/>
      <c r="D448" s="17"/>
      <c r="E448" s="24"/>
      <c r="F448" s="24"/>
      <c r="G448" s="22"/>
      <c r="H448" s="64" t="s">
        <v>2285</v>
      </c>
      <c r="I448" s="17"/>
      <c r="J448" s="18"/>
      <c r="K448" s="18"/>
      <c r="L448" s="18"/>
      <c r="M448" s="18"/>
      <c r="N448" s="18"/>
      <c r="O448" s="19"/>
      <c r="P448" s="18"/>
      <c r="Q448" s="19"/>
      <c r="R448" s="18"/>
      <c r="S448" s="25"/>
      <c r="T448" s="26"/>
      <c r="U448" s="26"/>
      <c r="V448" s="26"/>
      <c r="W448" s="26"/>
      <c r="X448" s="26"/>
      <c r="Y448" s="27"/>
      <c r="Z448" s="28"/>
      <c r="AA448" s="28"/>
      <c r="AB448" s="28"/>
      <c r="AC448" s="28"/>
      <c r="AD448" s="28"/>
      <c r="AE448" s="23"/>
      <c r="AF448" s="34">
        <f t="shared" ref="AF448:AV448" si="111">SUBTOTAL(9,AF444:AF447)</f>
        <v>54</v>
      </c>
      <c r="AG448" s="34">
        <f t="shared" si="111"/>
        <v>15</v>
      </c>
      <c r="AH448" s="34">
        <f t="shared" si="111"/>
        <v>39</v>
      </c>
      <c r="AI448" s="34">
        <f t="shared" si="111"/>
        <v>7</v>
      </c>
      <c r="AJ448" s="34">
        <f t="shared" si="111"/>
        <v>4</v>
      </c>
      <c r="AK448" s="34">
        <f t="shared" si="111"/>
        <v>0</v>
      </c>
      <c r="AL448" s="34">
        <f t="shared" si="111"/>
        <v>4</v>
      </c>
      <c r="AM448" s="34">
        <f t="shared" si="111"/>
        <v>4</v>
      </c>
      <c r="AN448" s="34">
        <f t="shared" si="111"/>
        <v>0</v>
      </c>
      <c r="AO448" s="34">
        <f t="shared" si="111"/>
        <v>4</v>
      </c>
      <c r="AP448" s="34">
        <f t="shared" si="111"/>
        <v>0</v>
      </c>
      <c r="AQ448" s="34">
        <f t="shared" si="111"/>
        <v>0</v>
      </c>
      <c r="AR448" s="34">
        <f t="shared" si="111"/>
        <v>0</v>
      </c>
      <c r="AS448" s="35">
        <f t="shared" si="111"/>
        <v>15</v>
      </c>
      <c r="AT448" s="34">
        <f t="shared" si="111"/>
        <v>4</v>
      </c>
      <c r="AU448" s="34">
        <f t="shared" si="111"/>
        <v>0</v>
      </c>
      <c r="AV448" s="34">
        <f t="shared" si="111"/>
        <v>39</v>
      </c>
      <c r="AW448" s="35"/>
      <c r="AX448" s="35"/>
      <c r="AY448" s="36"/>
      <c r="AZ448" s="38"/>
      <c r="BA448" s="30"/>
      <c r="BB448" s="35"/>
      <c r="BC448" s="35"/>
      <c r="BD448" s="35"/>
      <c r="BE448" s="35"/>
      <c r="BF448" s="35"/>
      <c r="BG448" s="35"/>
      <c r="BH448" s="35"/>
      <c r="BI448" s="35"/>
      <c r="BJ448" s="35">
        <f>SUBTOTAL(9,BJ444:BJ447)</f>
        <v>0</v>
      </c>
    </row>
    <row r="449" spans="2:62" outlineLevel="1">
      <c r="B449" s="17"/>
      <c r="C449" s="17"/>
      <c r="D449" s="17"/>
      <c r="E449" s="24"/>
      <c r="F449" s="63" t="s">
        <v>2234</v>
      </c>
      <c r="G449" s="22"/>
      <c r="H449" s="22"/>
      <c r="I449" s="17"/>
      <c r="J449" s="18"/>
      <c r="K449" s="18"/>
      <c r="L449" s="18"/>
      <c r="M449" s="18"/>
      <c r="N449" s="18"/>
      <c r="O449" s="19"/>
      <c r="P449" s="18"/>
      <c r="Q449" s="19"/>
      <c r="R449" s="18"/>
      <c r="S449" s="25"/>
      <c r="T449" s="26"/>
      <c r="U449" s="26"/>
      <c r="V449" s="26"/>
      <c r="W449" s="26"/>
      <c r="X449" s="26"/>
      <c r="Y449" s="27"/>
      <c r="Z449" s="28"/>
      <c r="AA449" s="28"/>
      <c r="AB449" s="28"/>
      <c r="AC449" s="28"/>
      <c r="AD449" s="28"/>
      <c r="AE449" s="23"/>
      <c r="AF449" s="34">
        <f t="shared" ref="AF449:AV449" si="112">SUBTOTAL(9,AF424:AF447)</f>
        <v>234</v>
      </c>
      <c r="AG449" s="34">
        <f t="shared" si="112"/>
        <v>145</v>
      </c>
      <c r="AH449" s="34">
        <f t="shared" si="112"/>
        <v>81</v>
      </c>
      <c r="AI449" s="34">
        <f t="shared" si="112"/>
        <v>29</v>
      </c>
      <c r="AJ449" s="34">
        <f t="shared" si="112"/>
        <v>62</v>
      </c>
      <c r="AK449" s="34">
        <f t="shared" si="112"/>
        <v>31</v>
      </c>
      <c r="AL449" s="34">
        <f t="shared" si="112"/>
        <v>20</v>
      </c>
      <c r="AM449" s="34">
        <f t="shared" si="112"/>
        <v>46</v>
      </c>
      <c r="AN449" s="34">
        <f t="shared" si="112"/>
        <v>23</v>
      </c>
      <c r="AO449" s="34">
        <f t="shared" si="112"/>
        <v>20</v>
      </c>
      <c r="AP449" s="34">
        <f t="shared" si="112"/>
        <v>16</v>
      </c>
      <c r="AQ449" s="34">
        <f t="shared" si="112"/>
        <v>8</v>
      </c>
      <c r="AR449" s="34">
        <f t="shared" si="112"/>
        <v>0</v>
      </c>
      <c r="AS449" s="35">
        <f t="shared" si="112"/>
        <v>167</v>
      </c>
      <c r="AT449" s="34">
        <f t="shared" si="112"/>
        <v>41</v>
      </c>
      <c r="AU449" s="34">
        <f t="shared" si="112"/>
        <v>16</v>
      </c>
      <c r="AV449" s="34">
        <f t="shared" si="112"/>
        <v>57</v>
      </c>
      <c r="AW449" s="35"/>
      <c r="AX449" s="35"/>
      <c r="AY449" s="36"/>
      <c r="AZ449" s="38"/>
      <c r="BA449" s="30"/>
      <c r="BB449" s="35"/>
      <c r="BC449" s="35"/>
      <c r="BD449" s="35"/>
      <c r="BE449" s="35"/>
      <c r="BF449" s="35"/>
      <c r="BG449" s="35"/>
      <c r="BH449" s="35"/>
      <c r="BI449" s="35"/>
      <c r="BJ449" s="35">
        <f>SUBTOTAL(9,BJ424:BJ447)</f>
        <v>0</v>
      </c>
    </row>
    <row r="450" spans="2:62" outlineLevel="3">
      <c r="B450" s="17">
        <v>24028141</v>
      </c>
      <c r="C450" s="17" t="s">
        <v>312</v>
      </c>
      <c r="D450" s="17" t="s">
        <v>92</v>
      </c>
      <c r="E450" s="22">
        <v>4012</v>
      </c>
      <c r="F450" s="49" t="s">
        <v>107</v>
      </c>
      <c r="G450" s="49">
        <v>40101</v>
      </c>
      <c r="H450" s="49" t="s">
        <v>313</v>
      </c>
      <c r="I450" s="48" t="s">
        <v>314</v>
      </c>
      <c r="J450" s="50" t="s">
        <v>1986</v>
      </c>
      <c r="K450" s="50" t="s">
        <v>1987</v>
      </c>
      <c r="L450" s="50" t="s">
        <v>1988</v>
      </c>
      <c r="M450" s="50" t="s">
        <v>1989</v>
      </c>
      <c r="N450" s="50" t="s">
        <v>96</v>
      </c>
      <c r="O450" s="51" t="str">
        <f>IF(N450="","",VLOOKUP(N450,Sheet1!$B$3:$C$7,2,0))</f>
        <v/>
      </c>
      <c r="P450" s="50" t="s">
        <v>96</v>
      </c>
      <c r="Q450" s="51" t="str">
        <f>IF(P450="","",VLOOKUP(P450,Sheet1!$B$3:$C$7,2,0))</f>
        <v/>
      </c>
      <c r="R450" s="50" t="s">
        <v>96</v>
      </c>
      <c r="S450" s="52" t="str">
        <f t="shared" si="85"/>
        <v>○</v>
      </c>
      <c r="T450" s="53" t="str">
        <f t="shared" si="86"/>
        <v>○</v>
      </c>
      <c r="U450" s="53" t="str">
        <f t="shared" si="87"/>
        <v>○</v>
      </c>
      <c r="V450" s="53" t="str">
        <f t="shared" si="88"/>
        <v/>
      </c>
      <c r="W450" s="53" t="str">
        <f t="shared" si="89"/>
        <v/>
      </c>
      <c r="X450" s="53" t="str">
        <f t="shared" si="90"/>
        <v/>
      </c>
      <c r="Y450" s="54" t="str">
        <f t="shared" si="91"/>
        <v/>
      </c>
      <c r="Z450" s="55" t="s">
        <v>1988</v>
      </c>
      <c r="AA450" s="55" t="s">
        <v>1989</v>
      </c>
      <c r="AB450" s="55" t="s">
        <v>1990</v>
      </c>
      <c r="AC450" s="55" t="s">
        <v>96</v>
      </c>
      <c r="AD450" s="55" t="s">
        <v>96</v>
      </c>
      <c r="AE450" s="56" t="str">
        <f t="shared" si="92"/>
        <v>無回答</v>
      </c>
      <c r="AF450" s="57">
        <v>11</v>
      </c>
      <c r="AG450" s="57"/>
      <c r="AH450" s="57"/>
      <c r="AI450" s="57">
        <v>1</v>
      </c>
      <c r="AJ450" s="57">
        <v>0</v>
      </c>
      <c r="AK450" s="57"/>
      <c r="AL450" s="57"/>
      <c r="AM450" s="57">
        <v>0</v>
      </c>
      <c r="AN450" s="57"/>
      <c r="AO450" s="57"/>
      <c r="AP450" s="57">
        <v>0</v>
      </c>
      <c r="AQ450" s="57"/>
      <c r="AR450" s="57"/>
      <c r="AS450" s="58">
        <v>11</v>
      </c>
      <c r="AT450" s="58">
        <v>0</v>
      </c>
      <c r="AU450" s="58">
        <v>0</v>
      </c>
      <c r="AV450" s="57">
        <v>0</v>
      </c>
      <c r="AW450" s="58">
        <v>16</v>
      </c>
      <c r="AX450" s="58">
        <v>0</v>
      </c>
      <c r="AY450" s="59">
        <v>0</v>
      </c>
      <c r="AZ450" s="60" t="s">
        <v>1988</v>
      </c>
      <c r="BA450" s="61" t="str">
        <f t="shared" si="93"/>
        <v>○</v>
      </c>
      <c r="BB450" s="58">
        <v>2</v>
      </c>
      <c r="BC450" s="58">
        <v>16</v>
      </c>
      <c r="BD450" s="58">
        <v>0</v>
      </c>
      <c r="BE450" s="58">
        <v>0</v>
      </c>
      <c r="BF450" s="58">
        <v>0</v>
      </c>
      <c r="BG450" s="58">
        <v>0</v>
      </c>
      <c r="BH450" s="58">
        <v>0</v>
      </c>
      <c r="BI450" s="58">
        <v>0</v>
      </c>
      <c r="BJ450" s="58">
        <v>0</v>
      </c>
    </row>
    <row r="451" spans="2:62" outlineLevel="3">
      <c r="B451" s="17">
        <v>24028269</v>
      </c>
      <c r="C451" s="17" t="s">
        <v>468</v>
      </c>
      <c r="D451" s="17" t="s">
        <v>92</v>
      </c>
      <c r="E451" s="22">
        <v>4012</v>
      </c>
      <c r="F451" s="49" t="s">
        <v>107</v>
      </c>
      <c r="G451" s="49">
        <v>40101</v>
      </c>
      <c r="H451" s="49" t="s">
        <v>313</v>
      </c>
      <c r="I451" s="48" t="s">
        <v>469</v>
      </c>
      <c r="J451" s="50" t="s">
        <v>1991</v>
      </c>
      <c r="K451" s="50" t="s">
        <v>1992</v>
      </c>
      <c r="L451" s="50" t="s">
        <v>1989</v>
      </c>
      <c r="M451" s="50" t="s">
        <v>1989</v>
      </c>
      <c r="N451" s="50" t="s">
        <v>96</v>
      </c>
      <c r="O451" s="51" t="str">
        <f>IF(N451="","",VLOOKUP(N451,Sheet1!$B$3:$C$7,2,0))</f>
        <v/>
      </c>
      <c r="P451" s="50" t="s">
        <v>96</v>
      </c>
      <c r="Q451" s="51" t="str">
        <f>IF(P451="","",VLOOKUP(P451,Sheet1!$B$3:$C$7,2,0))</f>
        <v/>
      </c>
      <c r="R451" s="50" t="s">
        <v>96</v>
      </c>
      <c r="S451" s="52" t="str">
        <f t="shared" ref="S451:S519" si="113">IF(OR(Z451="1",AA451="1",AB451="1",AC451="1",AD451="1"),"○","")</f>
        <v/>
      </c>
      <c r="T451" s="53" t="str">
        <f t="shared" ref="T451:T519" si="114">IF(OR(Z451="2",AA451="2",AB451="2",AC451="2",AD451="2"),"○","")</f>
        <v/>
      </c>
      <c r="U451" s="53" t="str">
        <f t="shared" ref="U451:U519" si="115">IF(OR(Z451="3",AA451="3",AB451="3",AC451="3",AD451="3"),"○","")</f>
        <v/>
      </c>
      <c r="V451" s="53" t="str">
        <f t="shared" ref="V451:V519" si="116">IF(OR(Z451="4",AA451="4",AB451="4",AC451="4",AD451="4"),"○","")</f>
        <v/>
      </c>
      <c r="W451" s="53" t="str">
        <f t="shared" ref="W451:W519" si="117">IF(OR(Z451="5",AA451="5",AB451="5",AC451="5",AD451="5"),"○","")</f>
        <v/>
      </c>
      <c r="X451" s="53" t="str">
        <f t="shared" ref="X451:X519" si="118">IF(OR(Z451="6",AA451="6",AB451="6",AC451="6",AD451="6"),"○","")</f>
        <v/>
      </c>
      <c r="Y451" s="54" t="str">
        <f t="shared" ref="Y451:Y519" si="119">IF(OR(Z451="7",AA451="7",AB451="7",AC451="7",AD451="7"),"○","")</f>
        <v/>
      </c>
      <c r="Z451" s="55" t="s">
        <v>96</v>
      </c>
      <c r="AA451" s="55" t="s">
        <v>96</v>
      </c>
      <c r="AB451" s="55" t="s">
        <v>96</v>
      </c>
      <c r="AC451" s="55" t="s">
        <v>96</v>
      </c>
      <c r="AD451" s="55" t="s">
        <v>96</v>
      </c>
      <c r="AE451" s="56" t="str">
        <f t="shared" ref="AE451:AE519" si="120">IF(N451="1","高度急性期",IF(N451="2","急性期",IF(N451="3","回復期",IF(N451="4","慢性期",IF(N451="5","休棟中等","無回答")))))</f>
        <v>無回答</v>
      </c>
      <c r="AF451" s="57">
        <v>4</v>
      </c>
      <c r="AG451" s="57">
        <v>0</v>
      </c>
      <c r="AH451" s="57">
        <v>4</v>
      </c>
      <c r="AI451" s="57"/>
      <c r="AJ451" s="57">
        <v>0</v>
      </c>
      <c r="AK451" s="57">
        <v>0</v>
      </c>
      <c r="AL451" s="57">
        <v>0</v>
      </c>
      <c r="AM451" s="57">
        <v>0</v>
      </c>
      <c r="AN451" s="57">
        <v>0</v>
      </c>
      <c r="AO451" s="57">
        <v>0</v>
      </c>
      <c r="AP451" s="57">
        <v>0</v>
      </c>
      <c r="AQ451" s="57">
        <v>0</v>
      </c>
      <c r="AR451" s="57">
        <v>0</v>
      </c>
      <c r="AS451" s="58"/>
      <c r="AT451" s="58"/>
      <c r="AU451" s="58"/>
      <c r="AV451" s="57"/>
      <c r="AW451" s="58">
        <v>0</v>
      </c>
      <c r="AX451" s="58">
        <v>0</v>
      </c>
      <c r="AY451" s="59">
        <v>0</v>
      </c>
      <c r="AZ451" s="60" t="s">
        <v>96</v>
      </c>
      <c r="BA451" s="61" t="str">
        <f t="shared" si="93"/>
        <v/>
      </c>
      <c r="BB451" s="58"/>
      <c r="BC451" s="58"/>
      <c r="BD451" s="58"/>
      <c r="BE451" s="58"/>
      <c r="BF451" s="58"/>
      <c r="BG451" s="58"/>
      <c r="BH451" s="58"/>
      <c r="BI451" s="58"/>
      <c r="BJ451" s="58"/>
    </row>
    <row r="452" spans="2:62" outlineLevel="3">
      <c r="B452" s="17">
        <v>24028276</v>
      </c>
      <c r="C452" s="17" t="s">
        <v>481</v>
      </c>
      <c r="D452" s="17" t="s">
        <v>92</v>
      </c>
      <c r="E452" s="22">
        <v>4012</v>
      </c>
      <c r="F452" s="22" t="s">
        <v>107</v>
      </c>
      <c r="G452" s="22">
        <v>40101</v>
      </c>
      <c r="H452" s="22" t="s">
        <v>313</v>
      </c>
      <c r="I452" s="17" t="s">
        <v>482</v>
      </c>
      <c r="J452" s="18" t="s">
        <v>1993</v>
      </c>
      <c r="K452" s="18" t="s">
        <v>1994</v>
      </c>
      <c r="L452" s="18" t="s">
        <v>1988</v>
      </c>
      <c r="M452" s="18" t="s">
        <v>1988</v>
      </c>
      <c r="N452" s="18" t="s">
        <v>1989</v>
      </c>
      <c r="O452" s="19" t="str">
        <f>IF(N452="","",VLOOKUP(N452,Sheet1!$B$3:$C$7,2,0))</f>
        <v>急性期</v>
      </c>
      <c r="P452" s="18" t="s">
        <v>1989</v>
      </c>
      <c r="Q452" s="19" t="str">
        <f>IF(P452="","",VLOOKUP(P452,Sheet1!$B$3:$C$7,2,0))</f>
        <v>急性期</v>
      </c>
      <c r="R452" s="18" t="s">
        <v>96</v>
      </c>
      <c r="S452" s="25" t="str">
        <f t="shared" si="113"/>
        <v/>
      </c>
      <c r="T452" s="26" t="str">
        <f t="shared" si="114"/>
        <v>○</v>
      </c>
      <c r="U452" s="26" t="str">
        <f t="shared" si="115"/>
        <v/>
      </c>
      <c r="V452" s="26" t="str">
        <f t="shared" si="116"/>
        <v/>
      </c>
      <c r="W452" s="26" t="str">
        <f t="shared" si="117"/>
        <v/>
      </c>
      <c r="X452" s="26" t="str">
        <f t="shared" si="118"/>
        <v/>
      </c>
      <c r="Y452" s="27" t="str">
        <f t="shared" si="119"/>
        <v/>
      </c>
      <c r="Z452" s="28" t="s">
        <v>1989</v>
      </c>
      <c r="AA452" s="28" t="s">
        <v>96</v>
      </c>
      <c r="AB452" s="28" t="s">
        <v>96</v>
      </c>
      <c r="AC452" s="28" t="s">
        <v>96</v>
      </c>
      <c r="AD452" s="28" t="s">
        <v>96</v>
      </c>
      <c r="AE452" s="23" t="str">
        <f t="shared" si="120"/>
        <v>急性期</v>
      </c>
      <c r="AF452" s="34">
        <v>3</v>
      </c>
      <c r="AG452" s="34">
        <v>3</v>
      </c>
      <c r="AH452" s="34">
        <v>0</v>
      </c>
      <c r="AI452" s="34">
        <v>0</v>
      </c>
      <c r="AJ452" s="34">
        <v>0</v>
      </c>
      <c r="AK452" s="34">
        <v>0</v>
      </c>
      <c r="AL452" s="34">
        <v>0</v>
      </c>
      <c r="AM452" s="34">
        <v>0</v>
      </c>
      <c r="AN452" s="34">
        <v>0</v>
      </c>
      <c r="AO452" s="34">
        <v>0</v>
      </c>
      <c r="AP452" s="34">
        <v>0</v>
      </c>
      <c r="AQ452" s="34">
        <v>0</v>
      </c>
      <c r="AR452" s="34">
        <v>0</v>
      </c>
      <c r="AS452" s="35">
        <v>3</v>
      </c>
      <c r="AT452" s="34">
        <v>0</v>
      </c>
      <c r="AU452" s="34">
        <v>0</v>
      </c>
      <c r="AV452" s="34">
        <v>0</v>
      </c>
      <c r="AW452" s="35">
        <v>111</v>
      </c>
      <c r="AX452" s="35">
        <v>0</v>
      </c>
      <c r="AY452" s="36">
        <v>0</v>
      </c>
      <c r="AZ452" s="38" t="s">
        <v>1989</v>
      </c>
      <c r="BA452" s="30" t="str">
        <f t="shared" ref="BA452:BA520" si="121">IF(AZ452="1","○","")</f>
        <v/>
      </c>
      <c r="BB452" s="35">
        <v>0</v>
      </c>
      <c r="BC452" s="35">
        <v>0</v>
      </c>
      <c r="BD452" s="35">
        <v>0</v>
      </c>
      <c r="BE452" s="35">
        <v>0</v>
      </c>
      <c r="BF452" s="35">
        <v>0</v>
      </c>
      <c r="BG452" s="35">
        <v>0</v>
      </c>
      <c r="BH452" s="35">
        <v>0</v>
      </c>
      <c r="BI452" s="35">
        <v>0</v>
      </c>
      <c r="BJ452" s="35">
        <v>0</v>
      </c>
    </row>
    <row r="453" spans="2:62" outlineLevel="3">
      <c r="B453" s="17">
        <v>24028280</v>
      </c>
      <c r="C453" s="17" t="s">
        <v>484</v>
      </c>
      <c r="D453" s="17" t="s">
        <v>92</v>
      </c>
      <c r="E453" s="22">
        <v>4012</v>
      </c>
      <c r="F453" s="22" t="s">
        <v>107</v>
      </c>
      <c r="G453" s="22">
        <v>40101</v>
      </c>
      <c r="H453" s="22" t="s">
        <v>313</v>
      </c>
      <c r="I453" s="17" t="s">
        <v>485</v>
      </c>
      <c r="J453" s="18" t="s">
        <v>1995</v>
      </c>
      <c r="K453" s="18" t="s">
        <v>1996</v>
      </c>
      <c r="L453" s="18" t="s">
        <v>1988</v>
      </c>
      <c r="M453" s="18" t="s">
        <v>1988</v>
      </c>
      <c r="N453" s="18" t="s">
        <v>1989</v>
      </c>
      <c r="O453" s="19" t="str">
        <f>IF(N453="","",VLOOKUP(N453,Sheet1!$B$3:$C$7,2,0))</f>
        <v>急性期</v>
      </c>
      <c r="P453" s="18" t="s">
        <v>1989</v>
      </c>
      <c r="Q453" s="19" t="str">
        <f>IF(P453="","",VLOOKUP(P453,Sheet1!$B$3:$C$7,2,0))</f>
        <v>急性期</v>
      </c>
      <c r="R453" s="18" t="s">
        <v>1989</v>
      </c>
      <c r="S453" s="25" t="str">
        <f t="shared" si="113"/>
        <v/>
      </c>
      <c r="T453" s="26" t="str">
        <f t="shared" si="114"/>
        <v>○</v>
      </c>
      <c r="U453" s="26" t="str">
        <f t="shared" si="115"/>
        <v/>
      </c>
      <c r="V453" s="26" t="str">
        <f t="shared" si="116"/>
        <v/>
      </c>
      <c r="W453" s="26" t="str">
        <f t="shared" si="117"/>
        <v/>
      </c>
      <c r="X453" s="26" t="str">
        <f t="shared" si="118"/>
        <v/>
      </c>
      <c r="Y453" s="27" t="str">
        <f t="shared" si="119"/>
        <v/>
      </c>
      <c r="Z453" s="28" t="s">
        <v>1989</v>
      </c>
      <c r="AA453" s="28" t="s">
        <v>96</v>
      </c>
      <c r="AB453" s="28" t="s">
        <v>96</v>
      </c>
      <c r="AC453" s="28" t="s">
        <v>96</v>
      </c>
      <c r="AD453" s="28" t="s">
        <v>96</v>
      </c>
      <c r="AE453" s="23" t="str">
        <f t="shared" si="120"/>
        <v>急性期</v>
      </c>
      <c r="AF453" s="34">
        <v>6</v>
      </c>
      <c r="AG453" s="34">
        <v>6</v>
      </c>
      <c r="AH453" s="34">
        <v>0</v>
      </c>
      <c r="AI453" s="34">
        <v>6</v>
      </c>
      <c r="AJ453" s="34">
        <v>0</v>
      </c>
      <c r="AK453" s="34">
        <v>0</v>
      </c>
      <c r="AL453" s="34">
        <v>0</v>
      </c>
      <c r="AM453" s="34">
        <v>0</v>
      </c>
      <c r="AN453" s="34">
        <v>0</v>
      </c>
      <c r="AO453" s="34">
        <v>0</v>
      </c>
      <c r="AP453" s="34">
        <v>0</v>
      </c>
      <c r="AQ453" s="34">
        <v>0</v>
      </c>
      <c r="AR453" s="34">
        <v>0</v>
      </c>
      <c r="AS453" s="35">
        <v>6</v>
      </c>
      <c r="AT453" s="34">
        <v>0</v>
      </c>
      <c r="AU453" s="34">
        <v>0</v>
      </c>
      <c r="AV453" s="34">
        <v>0</v>
      </c>
      <c r="AW453" s="35">
        <v>105</v>
      </c>
      <c r="AX453" s="35"/>
      <c r="AY453" s="36"/>
      <c r="AZ453" s="38" t="s">
        <v>96</v>
      </c>
      <c r="BA453" s="30" t="str">
        <f t="shared" si="121"/>
        <v/>
      </c>
      <c r="BB453" s="35"/>
      <c r="BC453" s="35"/>
      <c r="BD453" s="35">
        <v>0</v>
      </c>
      <c r="BE453" s="35"/>
      <c r="BF453" s="35"/>
      <c r="BG453" s="35">
        <v>0</v>
      </c>
      <c r="BH453" s="35"/>
      <c r="BI453" s="35"/>
      <c r="BJ453" s="35"/>
    </row>
    <row r="454" spans="2:62" outlineLevel="3">
      <c r="B454" s="17">
        <v>24028317</v>
      </c>
      <c r="C454" s="17" t="s">
        <v>521</v>
      </c>
      <c r="D454" s="17" t="s">
        <v>92</v>
      </c>
      <c r="E454" s="22">
        <v>4012</v>
      </c>
      <c r="F454" s="22" t="s">
        <v>107</v>
      </c>
      <c r="G454" s="22">
        <v>40101</v>
      </c>
      <c r="H454" s="22" t="s">
        <v>313</v>
      </c>
      <c r="I454" s="17" t="s">
        <v>522</v>
      </c>
      <c r="J454" s="18" t="s">
        <v>1997</v>
      </c>
      <c r="K454" s="18" t="s">
        <v>1998</v>
      </c>
      <c r="L454" s="18" t="s">
        <v>1988</v>
      </c>
      <c r="M454" s="18" t="s">
        <v>1988</v>
      </c>
      <c r="N454" s="18" t="s">
        <v>1989</v>
      </c>
      <c r="O454" s="19" t="str">
        <f>IF(N454="","",VLOOKUP(N454,Sheet1!$B$3:$C$7,2,0))</f>
        <v>急性期</v>
      </c>
      <c r="P454" s="18" t="s">
        <v>1989</v>
      </c>
      <c r="Q454" s="19" t="str">
        <f>IF(P454="","",VLOOKUP(P454,Sheet1!$B$3:$C$7,2,0))</f>
        <v>急性期</v>
      </c>
      <c r="R454" s="18" t="s">
        <v>1989</v>
      </c>
      <c r="S454" s="25" t="str">
        <f t="shared" si="113"/>
        <v>○</v>
      </c>
      <c r="T454" s="26" t="str">
        <f t="shared" si="114"/>
        <v>○</v>
      </c>
      <c r="U454" s="26" t="str">
        <f t="shared" si="115"/>
        <v>○</v>
      </c>
      <c r="V454" s="26" t="str">
        <f t="shared" si="116"/>
        <v/>
      </c>
      <c r="W454" s="26" t="str">
        <f t="shared" si="117"/>
        <v/>
      </c>
      <c r="X454" s="26" t="str">
        <f t="shared" si="118"/>
        <v/>
      </c>
      <c r="Y454" s="27" t="str">
        <f t="shared" si="119"/>
        <v/>
      </c>
      <c r="Z454" s="28" t="s">
        <v>1988</v>
      </c>
      <c r="AA454" s="28" t="s">
        <v>1989</v>
      </c>
      <c r="AB454" s="28" t="s">
        <v>1990</v>
      </c>
      <c r="AC454" s="28" t="s">
        <v>96</v>
      </c>
      <c r="AD454" s="28" t="s">
        <v>96</v>
      </c>
      <c r="AE454" s="23" t="str">
        <f t="shared" si="120"/>
        <v>急性期</v>
      </c>
      <c r="AF454" s="34">
        <v>19</v>
      </c>
      <c r="AG454" s="34">
        <v>19</v>
      </c>
      <c r="AH454" s="34">
        <v>0</v>
      </c>
      <c r="AI454" s="34">
        <v>19</v>
      </c>
      <c r="AJ454" s="34">
        <v>0</v>
      </c>
      <c r="AK454" s="34">
        <v>0</v>
      </c>
      <c r="AL454" s="34">
        <v>0</v>
      </c>
      <c r="AM454" s="34">
        <v>0</v>
      </c>
      <c r="AN454" s="34">
        <v>0</v>
      </c>
      <c r="AO454" s="34">
        <v>0</v>
      </c>
      <c r="AP454" s="34">
        <v>0</v>
      </c>
      <c r="AQ454" s="34">
        <v>0</v>
      </c>
      <c r="AR454" s="34">
        <v>0</v>
      </c>
      <c r="AS454" s="35">
        <v>19</v>
      </c>
      <c r="AT454" s="35">
        <v>0</v>
      </c>
      <c r="AU454" s="35">
        <v>0</v>
      </c>
      <c r="AV454" s="34">
        <v>0</v>
      </c>
      <c r="AW454" s="35">
        <v>321</v>
      </c>
      <c r="AX454" s="35"/>
      <c r="AY454" s="36"/>
      <c r="AZ454" s="38" t="s">
        <v>1989</v>
      </c>
      <c r="BA454" s="30" t="str">
        <f t="shared" si="121"/>
        <v/>
      </c>
      <c r="BB454" s="35">
        <v>0</v>
      </c>
      <c r="BC454" s="35">
        <v>0</v>
      </c>
      <c r="BD454" s="35">
        <v>0</v>
      </c>
      <c r="BE454" s="35"/>
      <c r="BF454" s="35"/>
      <c r="BG454" s="35">
        <v>0</v>
      </c>
      <c r="BH454" s="35"/>
      <c r="BI454" s="35"/>
      <c r="BJ454" s="35">
        <v>25</v>
      </c>
    </row>
    <row r="455" spans="2:62" outlineLevel="3">
      <c r="B455" s="17">
        <v>24028354</v>
      </c>
      <c r="C455" s="17" t="s">
        <v>566</v>
      </c>
      <c r="D455" s="17" t="s">
        <v>92</v>
      </c>
      <c r="E455" s="22">
        <v>4012</v>
      </c>
      <c r="F455" s="22" t="s">
        <v>107</v>
      </c>
      <c r="G455" s="22">
        <v>40101</v>
      </c>
      <c r="H455" s="22" t="s">
        <v>313</v>
      </c>
      <c r="I455" s="17" t="s">
        <v>567</v>
      </c>
      <c r="J455" s="18" t="s">
        <v>1999</v>
      </c>
      <c r="K455" s="18" t="s">
        <v>2000</v>
      </c>
      <c r="L455" s="18" t="s">
        <v>1988</v>
      </c>
      <c r="M455" s="18" t="s">
        <v>1988</v>
      </c>
      <c r="N455" s="18" t="s">
        <v>2001</v>
      </c>
      <c r="O455" s="19" t="str">
        <f>IF(N455="","",VLOOKUP(N455,Sheet1!$B$3:$C$7,2,0))</f>
        <v>慢性期</v>
      </c>
      <c r="P455" s="18" t="s">
        <v>2001</v>
      </c>
      <c r="Q455" s="19" t="str">
        <f>IF(P455="","",VLOOKUP(P455,Sheet1!$B$3:$C$7,2,0))</f>
        <v>慢性期</v>
      </c>
      <c r="R455" s="18" t="s">
        <v>2002</v>
      </c>
      <c r="S455" s="25" t="str">
        <f t="shared" si="113"/>
        <v>○</v>
      </c>
      <c r="T455" s="26" t="str">
        <f t="shared" si="114"/>
        <v>○</v>
      </c>
      <c r="U455" s="26" t="str">
        <f t="shared" si="115"/>
        <v>○</v>
      </c>
      <c r="V455" s="26" t="str">
        <f t="shared" si="116"/>
        <v>○</v>
      </c>
      <c r="W455" s="26" t="str">
        <f t="shared" si="117"/>
        <v>○</v>
      </c>
      <c r="X455" s="26" t="str">
        <f t="shared" si="118"/>
        <v/>
      </c>
      <c r="Y455" s="27" t="str">
        <f t="shared" si="119"/>
        <v/>
      </c>
      <c r="Z455" s="28" t="s">
        <v>1988</v>
      </c>
      <c r="AA455" s="28" t="s">
        <v>1989</v>
      </c>
      <c r="AB455" s="28" t="s">
        <v>1990</v>
      </c>
      <c r="AC455" s="28" t="s">
        <v>2001</v>
      </c>
      <c r="AD455" s="28" t="s">
        <v>2002</v>
      </c>
      <c r="AE455" s="23" t="str">
        <f t="shared" si="120"/>
        <v>慢性期</v>
      </c>
      <c r="AF455" s="34">
        <v>9</v>
      </c>
      <c r="AG455" s="34">
        <v>9</v>
      </c>
      <c r="AH455" s="34">
        <v>0</v>
      </c>
      <c r="AI455" s="34">
        <v>1</v>
      </c>
      <c r="AJ455" s="34">
        <v>9</v>
      </c>
      <c r="AK455" s="34">
        <v>9</v>
      </c>
      <c r="AL455" s="34">
        <v>0</v>
      </c>
      <c r="AM455" s="34">
        <v>0</v>
      </c>
      <c r="AN455" s="34">
        <v>0</v>
      </c>
      <c r="AO455" s="34">
        <v>0</v>
      </c>
      <c r="AP455" s="34">
        <v>9</v>
      </c>
      <c r="AQ455" s="34">
        <v>9</v>
      </c>
      <c r="AR455" s="34">
        <v>0</v>
      </c>
      <c r="AS455" s="35"/>
      <c r="AT455" s="35"/>
      <c r="AU455" s="35"/>
      <c r="AV455" s="34">
        <v>18</v>
      </c>
      <c r="AW455" s="35">
        <v>14</v>
      </c>
      <c r="AX455" s="35"/>
      <c r="AY455" s="36"/>
      <c r="AZ455" s="38" t="s">
        <v>1988</v>
      </c>
      <c r="BA455" s="30" t="str">
        <f t="shared" si="121"/>
        <v>○</v>
      </c>
      <c r="BB455" s="35"/>
      <c r="BC455" s="35"/>
      <c r="BD455" s="35">
        <v>0</v>
      </c>
      <c r="BE455" s="35"/>
      <c r="BF455" s="35"/>
      <c r="BG455" s="35">
        <v>0</v>
      </c>
      <c r="BH455" s="35"/>
      <c r="BI455" s="35"/>
      <c r="BJ455" s="35"/>
    </row>
    <row r="456" spans="2:62" outlineLevel="3">
      <c r="B456" s="17">
        <v>24028445</v>
      </c>
      <c r="C456" s="17" t="s">
        <v>671</v>
      </c>
      <c r="D456" s="17" t="s">
        <v>92</v>
      </c>
      <c r="E456" s="22">
        <v>4012</v>
      </c>
      <c r="F456" s="22" t="s">
        <v>107</v>
      </c>
      <c r="G456" s="22">
        <v>40101</v>
      </c>
      <c r="H456" s="22" t="s">
        <v>313</v>
      </c>
      <c r="I456" s="17" t="s">
        <v>672</v>
      </c>
      <c r="J456" s="18" t="s">
        <v>2003</v>
      </c>
      <c r="K456" s="18" t="s">
        <v>2004</v>
      </c>
      <c r="L456" s="18" t="s">
        <v>1988</v>
      </c>
      <c r="M456" s="18" t="s">
        <v>1988</v>
      </c>
      <c r="N456" s="18" t="s">
        <v>1990</v>
      </c>
      <c r="O456" s="19" t="str">
        <f>IF(N456="","",VLOOKUP(N456,Sheet1!$B$3:$C$7,2,0))</f>
        <v>回復期</v>
      </c>
      <c r="P456" s="18" t="s">
        <v>1990</v>
      </c>
      <c r="Q456" s="19" t="str">
        <f>IF(P456="","",VLOOKUP(P456,Sheet1!$B$3:$C$7,2,0))</f>
        <v>回復期</v>
      </c>
      <c r="R456" s="18" t="s">
        <v>1990</v>
      </c>
      <c r="S456" s="25" t="str">
        <f t="shared" si="113"/>
        <v>○</v>
      </c>
      <c r="T456" s="26" t="str">
        <f t="shared" si="114"/>
        <v/>
      </c>
      <c r="U456" s="26" t="str">
        <f t="shared" si="115"/>
        <v>○</v>
      </c>
      <c r="V456" s="26" t="str">
        <f t="shared" si="116"/>
        <v/>
      </c>
      <c r="W456" s="26" t="str">
        <f t="shared" si="117"/>
        <v/>
      </c>
      <c r="X456" s="26" t="str">
        <f t="shared" si="118"/>
        <v/>
      </c>
      <c r="Y456" s="27" t="str">
        <f t="shared" si="119"/>
        <v/>
      </c>
      <c r="Z456" s="28" t="s">
        <v>1988</v>
      </c>
      <c r="AA456" s="28" t="s">
        <v>1990</v>
      </c>
      <c r="AB456" s="28" t="s">
        <v>96</v>
      </c>
      <c r="AC456" s="28" t="s">
        <v>96</v>
      </c>
      <c r="AD456" s="28" t="s">
        <v>96</v>
      </c>
      <c r="AE456" s="23" t="str">
        <f t="shared" si="120"/>
        <v>回復期</v>
      </c>
      <c r="AF456" s="34">
        <v>10</v>
      </c>
      <c r="AG456" s="34">
        <v>10</v>
      </c>
      <c r="AH456" s="34">
        <v>0</v>
      </c>
      <c r="AI456" s="34">
        <v>0</v>
      </c>
      <c r="AJ456" s="34">
        <v>9</v>
      </c>
      <c r="AK456" s="34">
        <v>2</v>
      </c>
      <c r="AL456" s="34">
        <v>7</v>
      </c>
      <c r="AM456" s="34">
        <v>5</v>
      </c>
      <c r="AN456" s="34">
        <v>2</v>
      </c>
      <c r="AO456" s="34">
        <v>3</v>
      </c>
      <c r="AP456" s="34">
        <v>4</v>
      </c>
      <c r="AQ456" s="34">
        <v>0</v>
      </c>
      <c r="AR456" s="34">
        <v>4</v>
      </c>
      <c r="AS456" s="35">
        <v>10</v>
      </c>
      <c r="AT456" s="35">
        <v>5</v>
      </c>
      <c r="AU456" s="35">
        <v>4</v>
      </c>
      <c r="AV456" s="34">
        <v>0</v>
      </c>
      <c r="AW456" s="35">
        <v>89</v>
      </c>
      <c r="AX456" s="35">
        <v>46</v>
      </c>
      <c r="AY456" s="36">
        <v>0</v>
      </c>
      <c r="AZ456" s="38" t="s">
        <v>1988</v>
      </c>
      <c r="BA456" s="30" t="str">
        <f t="shared" si="121"/>
        <v>○</v>
      </c>
      <c r="BB456" s="35">
        <v>10</v>
      </c>
      <c r="BC456" s="35">
        <v>26</v>
      </c>
      <c r="BD456" s="35">
        <v>2</v>
      </c>
      <c r="BE456" s="35">
        <v>2</v>
      </c>
      <c r="BF456" s="35">
        <v>0</v>
      </c>
      <c r="BG456" s="35">
        <v>1</v>
      </c>
      <c r="BH456" s="35">
        <v>1</v>
      </c>
      <c r="BI456" s="35">
        <v>0</v>
      </c>
      <c r="BJ456" s="35">
        <v>0</v>
      </c>
    </row>
    <row r="457" spans="2:62" outlineLevel="3">
      <c r="B457" s="17">
        <v>24028547</v>
      </c>
      <c r="C457" s="17" t="s">
        <v>798</v>
      </c>
      <c r="D457" s="17" t="s">
        <v>92</v>
      </c>
      <c r="E457" s="22">
        <v>4012</v>
      </c>
      <c r="F457" s="22" t="s">
        <v>107</v>
      </c>
      <c r="G457" s="22">
        <v>40101</v>
      </c>
      <c r="H457" s="22" t="s">
        <v>313</v>
      </c>
      <c r="I457" s="17" t="s">
        <v>799</v>
      </c>
      <c r="J457" s="18" t="s">
        <v>2005</v>
      </c>
      <c r="K457" s="18" t="s">
        <v>2006</v>
      </c>
      <c r="L457" s="18" t="s">
        <v>1988</v>
      </c>
      <c r="M457" s="18" t="s">
        <v>1988</v>
      </c>
      <c r="N457" s="18" t="s">
        <v>1989</v>
      </c>
      <c r="O457" s="19" t="str">
        <f>IF(N457="","",VLOOKUP(N457,Sheet1!$B$3:$C$7,2,0))</f>
        <v>急性期</v>
      </c>
      <c r="P457" s="18" t="s">
        <v>2001</v>
      </c>
      <c r="Q457" s="19" t="str">
        <f>IF(P457="","",VLOOKUP(P457,Sheet1!$B$3:$C$7,2,0))</f>
        <v>慢性期</v>
      </c>
      <c r="R457" s="18" t="s">
        <v>2002</v>
      </c>
      <c r="S457" s="25" t="str">
        <f t="shared" si="113"/>
        <v>○</v>
      </c>
      <c r="T457" s="26" t="str">
        <f t="shared" si="114"/>
        <v>○</v>
      </c>
      <c r="U457" s="26" t="str">
        <f t="shared" si="115"/>
        <v/>
      </c>
      <c r="V457" s="26" t="str">
        <f t="shared" si="116"/>
        <v>○</v>
      </c>
      <c r="W457" s="26" t="str">
        <f t="shared" si="117"/>
        <v/>
      </c>
      <c r="X457" s="26" t="str">
        <f t="shared" si="118"/>
        <v/>
      </c>
      <c r="Y457" s="27" t="str">
        <f t="shared" si="119"/>
        <v/>
      </c>
      <c r="Z457" s="28" t="s">
        <v>1988</v>
      </c>
      <c r="AA457" s="28" t="s">
        <v>1989</v>
      </c>
      <c r="AB457" s="28" t="s">
        <v>2001</v>
      </c>
      <c r="AC457" s="28" t="s">
        <v>96</v>
      </c>
      <c r="AD457" s="28" t="s">
        <v>96</v>
      </c>
      <c r="AE457" s="23" t="str">
        <f t="shared" si="120"/>
        <v>急性期</v>
      </c>
      <c r="AF457" s="34">
        <v>19</v>
      </c>
      <c r="AG457" s="34">
        <v>19</v>
      </c>
      <c r="AH457" s="34">
        <v>0</v>
      </c>
      <c r="AI457" s="34">
        <v>19</v>
      </c>
      <c r="AJ457" s="34">
        <v>0</v>
      </c>
      <c r="AK457" s="34">
        <v>0</v>
      </c>
      <c r="AL457" s="34">
        <v>0</v>
      </c>
      <c r="AM457" s="34">
        <v>0</v>
      </c>
      <c r="AN457" s="34">
        <v>0</v>
      </c>
      <c r="AO457" s="34">
        <v>0</v>
      </c>
      <c r="AP457" s="34">
        <v>0</v>
      </c>
      <c r="AQ457" s="34">
        <v>0</v>
      </c>
      <c r="AR457" s="34">
        <v>0</v>
      </c>
      <c r="AS457" s="35">
        <v>19</v>
      </c>
      <c r="AT457" s="34">
        <v>0</v>
      </c>
      <c r="AU457" s="34">
        <v>0</v>
      </c>
      <c r="AV457" s="34">
        <v>0</v>
      </c>
      <c r="AW457" s="35">
        <v>338</v>
      </c>
      <c r="AX457" s="35">
        <v>9</v>
      </c>
      <c r="AY457" s="36">
        <v>0</v>
      </c>
      <c r="AZ457" s="38" t="s">
        <v>1989</v>
      </c>
      <c r="BA457" s="30" t="str">
        <f t="shared" si="121"/>
        <v/>
      </c>
      <c r="BB457" s="35">
        <v>4</v>
      </c>
      <c r="BC457" s="35">
        <v>160</v>
      </c>
      <c r="BD457" s="35">
        <v>0</v>
      </c>
      <c r="BE457" s="35">
        <v>0</v>
      </c>
      <c r="BF457" s="35">
        <v>0</v>
      </c>
      <c r="BG457" s="35">
        <v>0</v>
      </c>
      <c r="BH457" s="35">
        <v>0</v>
      </c>
      <c r="BI457" s="35">
        <v>0</v>
      </c>
      <c r="BJ457" s="35">
        <v>0</v>
      </c>
    </row>
    <row r="458" spans="2:62" outlineLevel="3">
      <c r="B458" s="17">
        <v>24028696</v>
      </c>
      <c r="C458" s="17" t="s">
        <v>981</v>
      </c>
      <c r="D458" s="17" t="s">
        <v>92</v>
      </c>
      <c r="E458" s="22">
        <v>4012</v>
      </c>
      <c r="F458" s="22" t="s">
        <v>107</v>
      </c>
      <c r="G458" s="22">
        <v>40101</v>
      </c>
      <c r="H458" s="22" t="s">
        <v>313</v>
      </c>
      <c r="I458" s="17" t="s">
        <v>982</v>
      </c>
      <c r="J458" s="18" t="s">
        <v>983</v>
      </c>
      <c r="K458" s="18" t="s">
        <v>984</v>
      </c>
      <c r="L458" s="18" t="s">
        <v>165</v>
      </c>
      <c r="M458" s="18" t="s">
        <v>165</v>
      </c>
      <c r="N458" s="18" t="s">
        <v>143</v>
      </c>
      <c r="O458" s="19" t="str">
        <f>IF(N458="","",VLOOKUP(N458,Sheet1!$B$3:$C$7,2,0))</f>
        <v>回復期</v>
      </c>
      <c r="P458" s="18" t="s">
        <v>143</v>
      </c>
      <c r="Q458" s="19" t="str">
        <f>IF(P458="","",VLOOKUP(P458,Sheet1!$B$3:$C$7,2,0))</f>
        <v>回復期</v>
      </c>
      <c r="R458" s="18" t="s">
        <v>143</v>
      </c>
      <c r="S458" s="25" t="str">
        <f t="shared" si="113"/>
        <v>○</v>
      </c>
      <c r="T458" s="26" t="str">
        <f t="shared" si="114"/>
        <v>○</v>
      </c>
      <c r="U458" s="26" t="str">
        <f t="shared" si="115"/>
        <v>○</v>
      </c>
      <c r="V458" s="26" t="str">
        <f t="shared" si="116"/>
        <v>○</v>
      </c>
      <c r="W458" s="26" t="str">
        <f t="shared" si="117"/>
        <v/>
      </c>
      <c r="X458" s="26" t="str">
        <f t="shared" si="118"/>
        <v/>
      </c>
      <c r="Y458" s="27" t="str">
        <f t="shared" si="119"/>
        <v/>
      </c>
      <c r="Z458" s="28" t="s">
        <v>165</v>
      </c>
      <c r="AA458" s="28" t="s">
        <v>166</v>
      </c>
      <c r="AB458" s="28" t="s">
        <v>143</v>
      </c>
      <c r="AC458" s="28" t="s">
        <v>184</v>
      </c>
      <c r="AD458" s="28" t="s">
        <v>96</v>
      </c>
      <c r="AE458" s="23" t="str">
        <f t="shared" si="120"/>
        <v>回復期</v>
      </c>
      <c r="AF458" s="34">
        <v>7</v>
      </c>
      <c r="AG458" s="34">
        <v>7</v>
      </c>
      <c r="AH458" s="34">
        <v>0</v>
      </c>
      <c r="AI458" s="34">
        <v>0</v>
      </c>
      <c r="AJ458" s="34">
        <v>12</v>
      </c>
      <c r="AK458" s="34">
        <v>12</v>
      </c>
      <c r="AL458" s="34">
        <v>0</v>
      </c>
      <c r="AM458" s="34">
        <v>12</v>
      </c>
      <c r="AN458" s="34">
        <v>12</v>
      </c>
      <c r="AO458" s="34">
        <v>0</v>
      </c>
      <c r="AP458" s="34">
        <v>0</v>
      </c>
      <c r="AQ458" s="34">
        <v>0</v>
      </c>
      <c r="AR458" s="34">
        <v>0</v>
      </c>
      <c r="AS458" s="35">
        <v>7</v>
      </c>
      <c r="AT458" s="35">
        <v>12</v>
      </c>
      <c r="AU458" s="35">
        <v>0</v>
      </c>
      <c r="AV458" s="34">
        <v>0</v>
      </c>
      <c r="AW458" s="35">
        <v>93</v>
      </c>
      <c r="AX458" s="35"/>
      <c r="AY458" s="36"/>
      <c r="AZ458" s="38" t="s">
        <v>96</v>
      </c>
      <c r="BA458" s="30" t="str">
        <f t="shared" si="121"/>
        <v/>
      </c>
      <c r="BB458" s="35"/>
      <c r="BC458" s="35"/>
      <c r="BD458" s="35">
        <v>0</v>
      </c>
      <c r="BE458" s="35"/>
      <c r="BF458" s="35"/>
      <c r="BG458" s="35">
        <v>0</v>
      </c>
      <c r="BH458" s="35"/>
      <c r="BI458" s="35"/>
      <c r="BJ458" s="35"/>
    </row>
    <row r="459" spans="2:62" outlineLevel="3">
      <c r="B459" s="17">
        <v>24028892</v>
      </c>
      <c r="C459" s="17" t="s">
        <v>1233</v>
      </c>
      <c r="D459" s="17" t="s">
        <v>92</v>
      </c>
      <c r="E459" s="22">
        <v>4012</v>
      </c>
      <c r="F459" s="49" t="s">
        <v>107</v>
      </c>
      <c r="G459" s="49">
        <v>40101</v>
      </c>
      <c r="H459" s="49" t="s">
        <v>313</v>
      </c>
      <c r="I459" s="48" t="s">
        <v>1234</v>
      </c>
      <c r="J459" s="50" t="s">
        <v>2007</v>
      </c>
      <c r="K459" s="50" t="s">
        <v>2008</v>
      </c>
      <c r="L459" s="50" t="s">
        <v>1988</v>
      </c>
      <c r="M459" s="50" t="s">
        <v>1988</v>
      </c>
      <c r="N459" s="50" t="s">
        <v>2001</v>
      </c>
      <c r="O459" s="51" t="str">
        <f>IF(N459="","",VLOOKUP(N459,Sheet1!$B$3:$C$7,2,0))</f>
        <v>慢性期</v>
      </c>
      <c r="P459" s="50" t="s">
        <v>2001</v>
      </c>
      <c r="Q459" s="51" t="str">
        <f>IF(P459="","",VLOOKUP(P459,Sheet1!$B$3:$C$7,2,0))</f>
        <v>慢性期</v>
      </c>
      <c r="R459" s="50" t="s">
        <v>2001</v>
      </c>
      <c r="S459" s="52" t="str">
        <f t="shared" si="113"/>
        <v>○</v>
      </c>
      <c r="T459" s="53" t="str">
        <f t="shared" si="114"/>
        <v>○</v>
      </c>
      <c r="U459" s="53" t="str">
        <f t="shared" si="115"/>
        <v>○</v>
      </c>
      <c r="V459" s="53" t="str">
        <f t="shared" si="116"/>
        <v>○</v>
      </c>
      <c r="W459" s="53" t="str">
        <f t="shared" si="117"/>
        <v>○</v>
      </c>
      <c r="X459" s="53" t="str">
        <f t="shared" si="118"/>
        <v/>
      </c>
      <c r="Y459" s="54" t="str">
        <f t="shared" si="119"/>
        <v/>
      </c>
      <c r="Z459" s="55" t="s">
        <v>1988</v>
      </c>
      <c r="AA459" s="55" t="s">
        <v>1989</v>
      </c>
      <c r="AB459" s="55" t="s">
        <v>1990</v>
      </c>
      <c r="AC459" s="55" t="s">
        <v>2001</v>
      </c>
      <c r="AD459" s="55" t="s">
        <v>2002</v>
      </c>
      <c r="AE459" s="56" t="str">
        <f t="shared" si="120"/>
        <v>慢性期</v>
      </c>
      <c r="AF459" s="57">
        <v>10</v>
      </c>
      <c r="AG459" s="57"/>
      <c r="AH459" s="57"/>
      <c r="AI459" s="57">
        <v>10</v>
      </c>
      <c r="AJ459" s="57">
        <v>0</v>
      </c>
      <c r="AK459" s="57"/>
      <c r="AL459" s="57"/>
      <c r="AM459" s="57">
        <v>0</v>
      </c>
      <c r="AN459" s="57"/>
      <c r="AO459" s="57"/>
      <c r="AP459" s="57">
        <v>0</v>
      </c>
      <c r="AQ459" s="57"/>
      <c r="AR459" s="57"/>
      <c r="AS459" s="58">
        <v>10</v>
      </c>
      <c r="AT459" s="58"/>
      <c r="AU459" s="58">
        <v>0</v>
      </c>
      <c r="AV459" s="57"/>
      <c r="AW459" s="58"/>
      <c r="AX459" s="58"/>
      <c r="AY459" s="59"/>
      <c r="AZ459" s="60" t="s">
        <v>1988</v>
      </c>
      <c r="BA459" s="61" t="str">
        <f t="shared" si="121"/>
        <v>○</v>
      </c>
      <c r="BB459" s="58">
        <v>0</v>
      </c>
      <c r="BC459" s="58">
        <v>0</v>
      </c>
      <c r="BD459" s="58">
        <v>0</v>
      </c>
      <c r="BE459" s="58">
        <v>0</v>
      </c>
      <c r="BF459" s="58">
        <v>0</v>
      </c>
      <c r="BG459" s="58">
        <v>1</v>
      </c>
      <c r="BH459" s="58">
        <v>1</v>
      </c>
      <c r="BI459" s="58">
        <v>0</v>
      </c>
      <c r="BJ459" s="58"/>
    </row>
    <row r="460" spans="2:62" outlineLevel="3">
      <c r="B460" s="17">
        <v>24028913</v>
      </c>
      <c r="C460" s="17" t="s">
        <v>1258</v>
      </c>
      <c r="D460" s="17" t="s">
        <v>92</v>
      </c>
      <c r="E460" s="22">
        <v>4012</v>
      </c>
      <c r="F460" s="22" t="s">
        <v>107</v>
      </c>
      <c r="G460" s="22">
        <v>40101</v>
      </c>
      <c r="H460" s="22" t="s">
        <v>313</v>
      </c>
      <c r="I460" s="17" t="s">
        <v>1259</v>
      </c>
      <c r="J460" s="18" t="s">
        <v>2009</v>
      </c>
      <c r="K460" s="18" t="s">
        <v>2010</v>
      </c>
      <c r="L460" s="18" t="s">
        <v>1988</v>
      </c>
      <c r="M460" s="18" t="s">
        <v>1988</v>
      </c>
      <c r="N460" s="18" t="s">
        <v>2001</v>
      </c>
      <c r="O460" s="19" t="str">
        <f>IF(N460="","",VLOOKUP(N460,Sheet1!$B$3:$C$7,2,0))</f>
        <v>慢性期</v>
      </c>
      <c r="P460" s="18" t="s">
        <v>2001</v>
      </c>
      <c r="Q460" s="19" t="str">
        <f>IF(P460="","",VLOOKUP(P460,Sheet1!$B$3:$C$7,2,0))</f>
        <v>慢性期</v>
      </c>
      <c r="R460" s="18" t="s">
        <v>96</v>
      </c>
      <c r="S460" s="25" t="str">
        <f t="shared" si="113"/>
        <v>○</v>
      </c>
      <c r="T460" s="26" t="str">
        <f t="shared" si="114"/>
        <v/>
      </c>
      <c r="U460" s="26" t="str">
        <f t="shared" si="115"/>
        <v>○</v>
      </c>
      <c r="V460" s="26" t="str">
        <f t="shared" si="116"/>
        <v>○</v>
      </c>
      <c r="W460" s="26" t="str">
        <f t="shared" si="117"/>
        <v>○</v>
      </c>
      <c r="X460" s="26" t="str">
        <f t="shared" si="118"/>
        <v/>
      </c>
      <c r="Y460" s="27" t="str">
        <f t="shared" si="119"/>
        <v/>
      </c>
      <c r="Z460" s="28" t="s">
        <v>1988</v>
      </c>
      <c r="AA460" s="28" t="s">
        <v>1990</v>
      </c>
      <c r="AB460" s="28" t="s">
        <v>2001</v>
      </c>
      <c r="AC460" s="28" t="s">
        <v>2002</v>
      </c>
      <c r="AD460" s="28" t="s">
        <v>96</v>
      </c>
      <c r="AE460" s="23" t="str">
        <f t="shared" si="120"/>
        <v>慢性期</v>
      </c>
      <c r="AF460" s="34">
        <v>19</v>
      </c>
      <c r="AG460" s="34">
        <v>19</v>
      </c>
      <c r="AH460" s="34">
        <v>0</v>
      </c>
      <c r="AI460" s="34">
        <v>19</v>
      </c>
      <c r="AJ460" s="34">
        <v>0</v>
      </c>
      <c r="AK460" s="34">
        <v>0</v>
      </c>
      <c r="AL460" s="34">
        <v>0</v>
      </c>
      <c r="AM460" s="34">
        <v>0</v>
      </c>
      <c r="AN460" s="34">
        <v>0</v>
      </c>
      <c r="AO460" s="34">
        <v>0</v>
      </c>
      <c r="AP460" s="34">
        <v>0</v>
      </c>
      <c r="AQ460" s="34">
        <v>0</v>
      </c>
      <c r="AR460" s="34">
        <v>0</v>
      </c>
      <c r="AS460" s="35">
        <v>19</v>
      </c>
      <c r="AT460" s="34">
        <v>0</v>
      </c>
      <c r="AU460" s="34">
        <v>0</v>
      </c>
      <c r="AV460" s="34">
        <v>0</v>
      </c>
      <c r="AW460" s="35">
        <v>60</v>
      </c>
      <c r="AX460" s="35">
        <v>0</v>
      </c>
      <c r="AY460" s="36">
        <v>0</v>
      </c>
      <c r="AZ460" s="38" t="s">
        <v>1988</v>
      </c>
      <c r="BA460" s="30" t="str">
        <f t="shared" si="121"/>
        <v>○</v>
      </c>
      <c r="BB460" s="35"/>
      <c r="BC460" s="35"/>
      <c r="BD460" s="35">
        <v>0</v>
      </c>
      <c r="BE460" s="35">
        <v>0</v>
      </c>
      <c r="BF460" s="35">
        <v>0</v>
      </c>
      <c r="BG460" s="35">
        <v>2</v>
      </c>
      <c r="BH460" s="35">
        <v>2</v>
      </c>
      <c r="BI460" s="35">
        <v>0</v>
      </c>
      <c r="BJ460" s="35"/>
    </row>
    <row r="461" spans="2:62" outlineLevel="3">
      <c r="B461" s="17">
        <v>24028944</v>
      </c>
      <c r="C461" s="17" t="s">
        <v>1295</v>
      </c>
      <c r="D461" s="17" t="s">
        <v>92</v>
      </c>
      <c r="E461" s="22">
        <v>4012</v>
      </c>
      <c r="F461" s="22" t="s">
        <v>107</v>
      </c>
      <c r="G461" s="22">
        <v>40101</v>
      </c>
      <c r="H461" s="22" t="s">
        <v>313</v>
      </c>
      <c r="I461" s="17" t="s">
        <v>1296</v>
      </c>
      <c r="J461" s="18" t="s">
        <v>1295</v>
      </c>
      <c r="K461" s="18" t="s">
        <v>1297</v>
      </c>
      <c r="L461" s="18" t="s">
        <v>165</v>
      </c>
      <c r="M461" s="18" t="s">
        <v>165</v>
      </c>
      <c r="N461" s="18" t="s">
        <v>166</v>
      </c>
      <c r="O461" s="19" t="str">
        <f>IF(N461="","",VLOOKUP(N461,Sheet1!$B$3:$C$7,2,0))</f>
        <v>急性期</v>
      </c>
      <c r="P461" s="18" t="s">
        <v>166</v>
      </c>
      <c r="Q461" s="19" t="str">
        <f>IF(P461="","",VLOOKUP(P461,Sheet1!$B$3:$C$7,2,0))</f>
        <v>急性期</v>
      </c>
      <c r="R461" s="18" t="s">
        <v>166</v>
      </c>
      <c r="S461" s="25" t="str">
        <f t="shared" si="113"/>
        <v/>
      </c>
      <c r="T461" s="26" t="str">
        <f t="shared" si="114"/>
        <v>○</v>
      </c>
      <c r="U461" s="26" t="str">
        <f t="shared" si="115"/>
        <v>○</v>
      </c>
      <c r="V461" s="26" t="str">
        <f t="shared" si="116"/>
        <v/>
      </c>
      <c r="W461" s="26" t="str">
        <f t="shared" si="117"/>
        <v/>
      </c>
      <c r="X461" s="26" t="str">
        <f t="shared" si="118"/>
        <v/>
      </c>
      <c r="Y461" s="27" t="str">
        <f t="shared" si="119"/>
        <v/>
      </c>
      <c r="Z461" s="28" t="s">
        <v>166</v>
      </c>
      <c r="AA461" s="28" t="s">
        <v>143</v>
      </c>
      <c r="AB461" s="28" t="s">
        <v>96</v>
      </c>
      <c r="AC461" s="28" t="s">
        <v>96</v>
      </c>
      <c r="AD461" s="28" t="s">
        <v>96</v>
      </c>
      <c r="AE461" s="23" t="str">
        <f t="shared" si="120"/>
        <v>急性期</v>
      </c>
      <c r="AF461" s="34">
        <v>11</v>
      </c>
      <c r="AG461" s="34">
        <v>11</v>
      </c>
      <c r="AH461" s="34">
        <v>0</v>
      </c>
      <c r="AI461" s="34">
        <v>11</v>
      </c>
      <c r="AJ461" s="34">
        <v>0</v>
      </c>
      <c r="AK461" s="34">
        <v>0</v>
      </c>
      <c r="AL461" s="34">
        <v>0</v>
      </c>
      <c r="AM461" s="34">
        <v>0</v>
      </c>
      <c r="AN461" s="34">
        <v>0</v>
      </c>
      <c r="AO461" s="34">
        <v>0</v>
      </c>
      <c r="AP461" s="34">
        <v>0</v>
      </c>
      <c r="AQ461" s="34">
        <v>0</v>
      </c>
      <c r="AR461" s="34">
        <v>0</v>
      </c>
      <c r="AS461" s="35">
        <v>11</v>
      </c>
      <c r="AT461" s="35">
        <v>0</v>
      </c>
      <c r="AU461" s="35">
        <v>0</v>
      </c>
      <c r="AV461" s="34">
        <v>0</v>
      </c>
      <c r="AW461" s="35">
        <v>718</v>
      </c>
      <c r="AX461" s="35">
        <v>0</v>
      </c>
      <c r="AY461" s="36">
        <v>0</v>
      </c>
      <c r="AZ461" s="38" t="s">
        <v>96</v>
      </c>
      <c r="BA461" s="30" t="str">
        <f t="shared" si="121"/>
        <v/>
      </c>
      <c r="BB461" s="35"/>
      <c r="BC461" s="35"/>
      <c r="BD461" s="35">
        <v>0</v>
      </c>
      <c r="BE461" s="35"/>
      <c r="BF461" s="35"/>
      <c r="BG461" s="35">
        <v>0</v>
      </c>
      <c r="BH461" s="35"/>
      <c r="BI461" s="35"/>
      <c r="BJ461" s="35">
        <v>25</v>
      </c>
    </row>
    <row r="462" spans="2:62" outlineLevel="2">
      <c r="B462" s="17"/>
      <c r="C462" s="17"/>
      <c r="D462" s="17"/>
      <c r="E462" s="22"/>
      <c r="F462" s="22"/>
      <c r="G462" s="22"/>
      <c r="H462" s="64" t="s">
        <v>2286</v>
      </c>
      <c r="I462" s="17"/>
      <c r="J462" s="18"/>
      <c r="K462" s="18"/>
      <c r="L462" s="18"/>
      <c r="M462" s="18"/>
      <c r="N462" s="18"/>
      <c r="O462" s="19"/>
      <c r="P462" s="18"/>
      <c r="Q462" s="19"/>
      <c r="R462" s="18"/>
      <c r="S462" s="25"/>
      <c r="T462" s="26"/>
      <c r="U462" s="26"/>
      <c r="V462" s="26"/>
      <c r="W462" s="26"/>
      <c r="X462" s="26"/>
      <c r="Y462" s="27"/>
      <c r="Z462" s="28"/>
      <c r="AA462" s="28"/>
      <c r="AB462" s="28"/>
      <c r="AC462" s="28"/>
      <c r="AD462" s="28"/>
      <c r="AE462" s="23"/>
      <c r="AF462" s="34">
        <f t="shared" ref="AF462:AV462" si="122">SUBTOTAL(9,AF450:AF461)</f>
        <v>128</v>
      </c>
      <c r="AG462" s="34">
        <f t="shared" si="122"/>
        <v>103</v>
      </c>
      <c r="AH462" s="34">
        <f t="shared" si="122"/>
        <v>4</v>
      </c>
      <c r="AI462" s="34">
        <f t="shared" si="122"/>
        <v>86</v>
      </c>
      <c r="AJ462" s="34">
        <f t="shared" si="122"/>
        <v>30</v>
      </c>
      <c r="AK462" s="34">
        <f t="shared" si="122"/>
        <v>23</v>
      </c>
      <c r="AL462" s="34">
        <f t="shared" si="122"/>
        <v>7</v>
      </c>
      <c r="AM462" s="34">
        <f t="shared" si="122"/>
        <v>17</v>
      </c>
      <c r="AN462" s="34">
        <f t="shared" si="122"/>
        <v>14</v>
      </c>
      <c r="AO462" s="34">
        <f t="shared" si="122"/>
        <v>3</v>
      </c>
      <c r="AP462" s="34">
        <f t="shared" si="122"/>
        <v>13</v>
      </c>
      <c r="AQ462" s="34">
        <f t="shared" si="122"/>
        <v>9</v>
      </c>
      <c r="AR462" s="34">
        <f t="shared" si="122"/>
        <v>4</v>
      </c>
      <c r="AS462" s="35">
        <f t="shared" si="122"/>
        <v>115</v>
      </c>
      <c r="AT462" s="35">
        <f t="shared" si="122"/>
        <v>17</v>
      </c>
      <c r="AU462" s="35">
        <f t="shared" si="122"/>
        <v>4</v>
      </c>
      <c r="AV462" s="34">
        <f t="shared" si="122"/>
        <v>18</v>
      </c>
      <c r="AW462" s="35"/>
      <c r="AX462" s="35"/>
      <c r="AY462" s="36"/>
      <c r="AZ462" s="38"/>
      <c r="BA462" s="30"/>
      <c r="BB462" s="35"/>
      <c r="BC462" s="35"/>
      <c r="BD462" s="35"/>
      <c r="BE462" s="35"/>
      <c r="BF462" s="35"/>
      <c r="BG462" s="35"/>
      <c r="BH462" s="35"/>
      <c r="BI462" s="35"/>
      <c r="BJ462" s="35">
        <f>SUBTOTAL(9,BJ450:BJ461)</f>
        <v>50</v>
      </c>
    </row>
    <row r="463" spans="2:62" outlineLevel="3">
      <c r="B463" s="17">
        <v>24028228</v>
      </c>
      <c r="C463" s="17" t="s">
        <v>425</v>
      </c>
      <c r="D463" s="17" t="s">
        <v>92</v>
      </c>
      <c r="E463" s="22">
        <v>4012</v>
      </c>
      <c r="F463" s="22" t="s">
        <v>107</v>
      </c>
      <c r="G463" s="22">
        <v>40103</v>
      </c>
      <c r="H463" s="22" t="s">
        <v>426</v>
      </c>
      <c r="I463" s="17" t="s">
        <v>427</v>
      </c>
      <c r="J463" s="19" t="s">
        <v>2011</v>
      </c>
      <c r="K463" s="19" t="s">
        <v>2012</v>
      </c>
      <c r="L463" s="19" t="s">
        <v>1989</v>
      </c>
      <c r="M463" s="19" t="s">
        <v>1989</v>
      </c>
      <c r="N463" s="19" t="s">
        <v>2002</v>
      </c>
      <c r="O463" s="19" t="str">
        <f>IF(N463="","",VLOOKUP(N463,Sheet1!$B$3:$C$7,2,0))</f>
        <v>休棟等</v>
      </c>
      <c r="P463" s="19" t="s">
        <v>2002</v>
      </c>
      <c r="Q463" s="19" t="str">
        <f>IF(P463="","",VLOOKUP(P463,Sheet1!$B$3:$C$7,2,0))</f>
        <v>休棟等</v>
      </c>
      <c r="R463" s="19" t="s">
        <v>96</v>
      </c>
      <c r="S463" s="25" t="str">
        <f t="shared" si="113"/>
        <v/>
      </c>
      <c r="T463" s="26" t="str">
        <f t="shared" si="114"/>
        <v/>
      </c>
      <c r="U463" s="26" t="str">
        <f t="shared" si="115"/>
        <v/>
      </c>
      <c r="V463" s="26" t="str">
        <f t="shared" si="116"/>
        <v/>
      </c>
      <c r="W463" s="26" t="str">
        <f t="shared" si="117"/>
        <v/>
      </c>
      <c r="X463" s="26" t="str">
        <f t="shared" si="118"/>
        <v/>
      </c>
      <c r="Y463" s="27" t="str">
        <f t="shared" si="119"/>
        <v>○</v>
      </c>
      <c r="Z463" s="29" t="s">
        <v>2013</v>
      </c>
      <c r="AA463" s="29" t="s">
        <v>96</v>
      </c>
      <c r="AB463" s="29" t="s">
        <v>96</v>
      </c>
      <c r="AC463" s="29" t="s">
        <v>96</v>
      </c>
      <c r="AD463" s="29" t="s">
        <v>96</v>
      </c>
      <c r="AE463" s="23" t="str">
        <f t="shared" si="120"/>
        <v>休棟中等</v>
      </c>
      <c r="AF463" s="34">
        <v>19</v>
      </c>
      <c r="AG463" s="34">
        <v>0</v>
      </c>
      <c r="AH463" s="34">
        <v>19</v>
      </c>
      <c r="AI463" s="34">
        <v>0</v>
      </c>
      <c r="AJ463" s="34">
        <v>0</v>
      </c>
      <c r="AK463" s="34">
        <v>0</v>
      </c>
      <c r="AL463" s="34">
        <v>0</v>
      </c>
      <c r="AM463" s="34">
        <v>0</v>
      </c>
      <c r="AN463" s="34">
        <v>0</v>
      </c>
      <c r="AO463" s="34">
        <v>0</v>
      </c>
      <c r="AP463" s="34">
        <v>0</v>
      </c>
      <c r="AQ463" s="34">
        <v>0</v>
      </c>
      <c r="AR463" s="34">
        <v>0</v>
      </c>
      <c r="AS463" s="35">
        <v>0</v>
      </c>
      <c r="AT463" s="34">
        <v>0</v>
      </c>
      <c r="AU463" s="34">
        <v>0</v>
      </c>
      <c r="AV463" s="34">
        <v>19</v>
      </c>
      <c r="AW463" s="35">
        <v>0</v>
      </c>
      <c r="AX463" s="35">
        <v>0</v>
      </c>
      <c r="AY463" s="36">
        <v>0</v>
      </c>
      <c r="AZ463" s="37" t="s">
        <v>1989</v>
      </c>
      <c r="BA463" s="30" t="str">
        <f t="shared" si="121"/>
        <v/>
      </c>
      <c r="BB463" s="35">
        <v>0</v>
      </c>
      <c r="BC463" s="35">
        <v>0</v>
      </c>
      <c r="BD463" s="35">
        <v>0</v>
      </c>
      <c r="BE463" s="35">
        <v>0</v>
      </c>
      <c r="BF463" s="35">
        <v>0</v>
      </c>
      <c r="BG463" s="35">
        <v>0</v>
      </c>
      <c r="BH463" s="35">
        <v>0</v>
      </c>
      <c r="BI463" s="35">
        <v>0</v>
      </c>
      <c r="BJ463" s="35">
        <v>0</v>
      </c>
    </row>
    <row r="464" spans="2:62" outlineLevel="3">
      <c r="B464" s="17">
        <v>24028266</v>
      </c>
      <c r="C464" s="17" t="s">
        <v>464</v>
      </c>
      <c r="D464" s="17" t="s">
        <v>92</v>
      </c>
      <c r="E464" s="22">
        <v>4012</v>
      </c>
      <c r="F464" s="22" t="s">
        <v>107</v>
      </c>
      <c r="G464" s="22">
        <v>40103</v>
      </c>
      <c r="H464" s="22" t="s">
        <v>426</v>
      </c>
      <c r="I464" s="17" t="s">
        <v>465</v>
      </c>
      <c r="J464" s="18" t="s">
        <v>2014</v>
      </c>
      <c r="K464" s="18" t="s">
        <v>2015</v>
      </c>
      <c r="L464" s="18" t="s">
        <v>1988</v>
      </c>
      <c r="M464" s="18" t="s">
        <v>1988</v>
      </c>
      <c r="N464" s="18" t="s">
        <v>1989</v>
      </c>
      <c r="O464" s="19" t="str">
        <f>IF(N464="","",VLOOKUP(N464,Sheet1!$B$3:$C$7,2,0))</f>
        <v>急性期</v>
      </c>
      <c r="P464" s="18" t="s">
        <v>1989</v>
      </c>
      <c r="Q464" s="19" t="str">
        <f>IF(P464="","",VLOOKUP(P464,Sheet1!$B$3:$C$7,2,0))</f>
        <v>急性期</v>
      </c>
      <c r="R464" s="18" t="s">
        <v>96</v>
      </c>
      <c r="S464" s="25" t="str">
        <f t="shared" si="113"/>
        <v>○</v>
      </c>
      <c r="T464" s="26" t="str">
        <f t="shared" si="114"/>
        <v>○</v>
      </c>
      <c r="U464" s="26" t="str">
        <f t="shared" si="115"/>
        <v>○</v>
      </c>
      <c r="V464" s="26" t="str">
        <f t="shared" si="116"/>
        <v>○</v>
      </c>
      <c r="W464" s="26" t="str">
        <f t="shared" si="117"/>
        <v>○</v>
      </c>
      <c r="X464" s="26" t="str">
        <f t="shared" si="118"/>
        <v/>
      </c>
      <c r="Y464" s="27" t="str">
        <f t="shared" si="119"/>
        <v/>
      </c>
      <c r="Z464" s="28" t="s">
        <v>1988</v>
      </c>
      <c r="AA464" s="28" t="s">
        <v>1989</v>
      </c>
      <c r="AB464" s="28" t="s">
        <v>1990</v>
      </c>
      <c r="AC464" s="28" t="s">
        <v>2001</v>
      </c>
      <c r="AD464" s="28" t="s">
        <v>2002</v>
      </c>
      <c r="AE464" s="23" t="str">
        <f t="shared" si="120"/>
        <v>急性期</v>
      </c>
      <c r="AF464" s="34">
        <v>13</v>
      </c>
      <c r="AG464" s="34">
        <v>9</v>
      </c>
      <c r="AH464" s="34">
        <v>4</v>
      </c>
      <c r="AI464" s="34">
        <v>0</v>
      </c>
      <c r="AJ464" s="34">
        <v>2</v>
      </c>
      <c r="AK464" s="34">
        <v>0</v>
      </c>
      <c r="AL464" s="34">
        <v>2</v>
      </c>
      <c r="AM464" s="34">
        <v>2</v>
      </c>
      <c r="AN464" s="34">
        <v>0</v>
      </c>
      <c r="AO464" s="34">
        <v>2</v>
      </c>
      <c r="AP464" s="34">
        <v>0</v>
      </c>
      <c r="AQ464" s="34">
        <v>0</v>
      </c>
      <c r="AR464" s="34">
        <v>0</v>
      </c>
      <c r="AS464" s="35"/>
      <c r="AT464" s="35"/>
      <c r="AU464" s="35"/>
      <c r="AV464" s="34"/>
      <c r="AW464" s="35">
        <v>112</v>
      </c>
      <c r="AX464" s="35"/>
      <c r="AY464" s="36"/>
      <c r="AZ464" s="38" t="s">
        <v>96</v>
      </c>
      <c r="BA464" s="30" t="str">
        <f t="shared" si="121"/>
        <v/>
      </c>
      <c r="BB464" s="35"/>
      <c r="BC464" s="35"/>
      <c r="BD464" s="35"/>
      <c r="BE464" s="35"/>
      <c r="BF464" s="35"/>
      <c r="BG464" s="35"/>
      <c r="BH464" s="35"/>
      <c r="BI464" s="35"/>
      <c r="BJ464" s="35"/>
    </row>
    <row r="465" spans="2:62" outlineLevel="3">
      <c r="B465" s="17">
        <v>24028273</v>
      </c>
      <c r="C465" s="17" t="s">
        <v>479</v>
      </c>
      <c r="D465" s="17" t="s">
        <v>92</v>
      </c>
      <c r="E465" s="22">
        <v>4012</v>
      </c>
      <c r="F465" s="22" t="s">
        <v>107</v>
      </c>
      <c r="G465" s="22">
        <v>40103</v>
      </c>
      <c r="H465" s="22" t="s">
        <v>426</v>
      </c>
      <c r="I465" s="17" t="s">
        <v>480</v>
      </c>
      <c r="J465" s="18" t="s">
        <v>2016</v>
      </c>
      <c r="K465" s="18" t="s">
        <v>2017</v>
      </c>
      <c r="L465" s="18" t="s">
        <v>1988</v>
      </c>
      <c r="M465" s="18" t="s">
        <v>1988</v>
      </c>
      <c r="N465" s="18" t="s">
        <v>1989</v>
      </c>
      <c r="O465" s="19" t="str">
        <f>IF(N465="","",VLOOKUP(N465,Sheet1!$B$3:$C$7,2,0))</f>
        <v>急性期</v>
      </c>
      <c r="P465" s="18" t="s">
        <v>1989</v>
      </c>
      <c r="Q465" s="19" t="str">
        <f>IF(P465="","",VLOOKUP(P465,Sheet1!$B$3:$C$7,2,0))</f>
        <v>急性期</v>
      </c>
      <c r="R465" s="18" t="s">
        <v>1989</v>
      </c>
      <c r="S465" s="25" t="str">
        <f t="shared" si="113"/>
        <v/>
      </c>
      <c r="T465" s="26" t="str">
        <f t="shared" si="114"/>
        <v>○</v>
      </c>
      <c r="U465" s="26" t="str">
        <f t="shared" si="115"/>
        <v/>
      </c>
      <c r="V465" s="26" t="str">
        <f t="shared" si="116"/>
        <v/>
      </c>
      <c r="W465" s="26" t="str">
        <f t="shared" si="117"/>
        <v/>
      </c>
      <c r="X465" s="26" t="str">
        <f t="shared" si="118"/>
        <v/>
      </c>
      <c r="Y465" s="27" t="str">
        <f t="shared" si="119"/>
        <v/>
      </c>
      <c r="Z465" s="28" t="s">
        <v>1989</v>
      </c>
      <c r="AA465" s="28" t="s">
        <v>96</v>
      </c>
      <c r="AB465" s="28" t="s">
        <v>96</v>
      </c>
      <c r="AC465" s="28" t="s">
        <v>96</v>
      </c>
      <c r="AD465" s="28" t="s">
        <v>96</v>
      </c>
      <c r="AE465" s="23" t="str">
        <f t="shared" si="120"/>
        <v>急性期</v>
      </c>
      <c r="AF465" s="34">
        <v>3</v>
      </c>
      <c r="AG465" s="34">
        <v>3</v>
      </c>
      <c r="AH465" s="34">
        <v>0</v>
      </c>
      <c r="AI465" s="34">
        <v>0</v>
      </c>
      <c r="AJ465" s="34">
        <v>0</v>
      </c>
      <c r="AK465" s="34">
        <v>0</v>
      </c>
      <c r="AL465" s="34">
        <v>0</v>
      </c>
      <c r="AM465" s="34">
        <v>0</v>
      </c>
      <c r="AN465" s="34">
        <v>0</v>
      </c>
      <c r="AO465" s="34">
        <v>0</v>
      </c>
      <c r="AP465" s="34">
        <v>0</v>
      </c>
      <c r="AQ465" s="34">
        <v>0</v>
      </c>
      <c r="AR465" s="34">
        <v>0</v>
      </c>
      <c r="AS465" s="35">
        <v>3</v>
      </c>
      <c r="AT465" s="35">
        <v>0</v>
      </c>
      <c r="AU465" s="35">
        <v>0</v>
      </c>
      <c r="AV465" s="34">
        <v>0</v>
      </c>
      <c r="AW465" s="35">
        <v>215</v>
      </c>
      <c r="AX465" s="35">
        <v>2</v>
      </c>
      <c r="AY465" s="36">
        <v>0</v>
      </c>
      <c r="AZ465" s="38" t="s">
        <v>1989</v>
      </c>
      <c r="BA465" s="30" t="str">
        <f t="shared" si="121"/>
        <v/>
      </c>
      <c r="BB465" s="35">
        <v>0</v>
      </c>
      <c r="BC465" s="35">
        <v>0</v>
      </c>
      <c r="BD465" s="35">
        <v>0</v>
      </c>
      <c r="BE465" s="35">
        <v>0</v>
      </c>
      <c r="BF465" s="35">
        <v>0</v>
      </c>
      <c r="BG465" s="35">
        <v>0</v>
      </c>
      <c r="BH465" s="35">
        <v>0</v>
      </c>
      <c r="BI465" s="35">
        <v>0</v>
      </c>
      <c r="BJ465" s="35">
        <v>0</v>
      </c>
    </row>
    <row r="466" spans="2:62" outlineLevel="3">
      <c r="B466" s="17">
        <v>24028353</v>
      </c>
      <c r="C466" s="17" t="s">
        <v>564</v>
      </c>
      <c r="D466" s="17" t="s">
        <v>92</v>
      </c>
      <c r="E466" s="22">
        <v>4012</v>
      </c>
      <c r="F466" s="22" t="s">
        <v>107</v>
      </c>
      <c r="G466" s="22">
        <v>40103</v>
      </c>
      <c r="H466" s="22" t="s">
        <v>426</v>
      </c>
      <c r="I466" s="17" t="s">
        <v>565</v>
      </c>
      <c r="J466" s="18" t="s">
        <v>2018</v>
      </c>
      <c r="K466" s="18" t="s">
        <v>2019</v>
      </c>
      <c r="L466" s="18" t="s">
        <v>1988</v>
      </c>
      <c r="M466" s="18" t="s">
        <v>1988</v>
      </c>
      <c r="N466" s="18" t="s">
        <v>1989</v>
      </c>
      <c r="O466" s="19" t="str">
        <f>IF(N466="","",VLOOKUP(N466,Sheet1!$B$3:$C$7,2,0))</f>
        <v>急性期</v>
      </c>
      <c r="P466" s="18" t="s">
        <v>1989</v>
      </c>
      <c r="Q466" s="19" t="str">
        <f>IF(P466="","",VLOOKUP(P466,Sheet1!$B$3:$C$7,2,0))</f>
        <v>急性期</v>
      </c>
      <c r="R466" s="18" t="s">
        <v>1989</v>
      </c>
      <c r="S466" s="25" t="str">
        <f t="shared" si="113"/>
        <v>○</v>
      </c>
      <c r="T466" s="26" t="str">
        <f t="shared" si="114"/>
        <v/>
      </c>
      <c r="U466" s="26" t="str">
        <f t="shared" si="115"/>
        <v>○</v>
      </c>
      <c r="V466" s="26" t="str">
        <f t="shared" si="116"/>
        <v/>
      </c>
      <c r="W466" s="26" t="str">
        <f t="shared" si="117"/>
        <v/>
      </c>
      <c r="X466" s="26" t="str">
        <f t="shared" si="118"/>
        <v/>
      </c>
      <c r="Y466" s="27" t="str">
        <f t="shared" si="119"/>
        <v/>
      </c>
      <c r="Z466" s="28" t="s">
        <v>1988</v>
      </c>
      <c r="AA466" s="28" t="s">
        <v>1990</v>
      </c>
      <c r="AB466" s="28" t="s">
        <v>96</v>
      </c>
      <c r="AC466" s="28" t="s">
        <v>96</v>
      </c>
      <c r="AD466" s="28" t="s">
        <v>96</v>
      </c>
      <c r="AE466" s="23" t="str">
        <f t="shared" si="120"/>
        <v>急性期</v>
      </c>
      <c r="AF466" s="34">
        <v>19</v>
      </c>
      <c r="AG466" s="34">
        <v>18</v>
      </c>
      <c r="AH466" s="34">
        <v>1</v>
      </c>
      <c r="AI466" s="34">
        <v>0</v>
      </c>
      <c r="AJ466" s="34">
        <v>0</v>
      </c>
      <c r="AK466" s="34">
        <v>0</v>
      </c>
      <c r="AL466" s="34">
        <v>0</v>
      </c>
      <c r="AM466" s="34">
        <v>0</v>
      </c>
      <c r="AN466" s="34">
        <v>0</v>
      </c>
      <c r="AO466" s="34">
        <v>0</v>
      </c>
      <c r="AP466" s="34">
        <v>0</v>
      </c>
      <c r="AQ466" s="34">
        <v>0</v>
      </c>
      <c r="AR466" s="34">
        <v>0</v>
      </c>
      <c r="AS466" s="35">
        <v>19</v>
      </c>
      <c r="AT466" s="35">
        <v>0</v>
      </c>
      <c r="AU466" s="35">
        <v>0</v>
      </c>
      <c r="AV466" s="34">
        <v>0</v>
      </c>
      <c r="AW466" s="35">
        <v>165</v>
      </c>
      <c r="AX466" s="35">
        <v>0</v>
      </c>
      <c r="AY466" s="36">
        <v>0</v>
      </c>
      <c r="AZ466" s="38" t="s">
        <v>1989</v>
      </c>
      <c r="BA466" s="30" t="str">
        <f t="shared" si="121"/>
        <v/>
      </c>
      <c r="BB466" s="35">
        <v>1</v>
      </c>
      <c r="BC466" s="35">
        <v>4</v>
      </c>
      <c r="BD466" s="35">
        <v>0</v>
      </c>
      <c r="BE466" s="35">
        <v>0</v>
      </c>
      <c r="BF466" s="35">
        <v>0</v>
      </c>
      <c r="BG466" s="35">
        <v>0</v>
      </c>
      <c r="BH466" s="35">
        <v>0</v>
      </c>
      <c r="BI466" s="35">
        <v>0</v>
      </c>
      <c r="BJ466" s="35">
        <v>0</v>
      </c>
    </row>
    <row r="467" spans="2:62" outlineLevel="3">
      <c r="B467" s="17">
        <v>24028419</v>
      </c>
      <c r="C467" s="17" t="s">
        <v>635</v>
      </c>
      <c r="D467" s="17" t="s">
        <v>92</v>
      </c>
      <c r="E467" s="22">
        <v>4012</v>
      </c>
      <c r="F467" s="22" t="s">
        <v>107</v>
      </c>
      <c r="G467" s="22">
        <v>40103</v>
      </c>
      <c r="H467" s="22" t="s">
        <v>426</v>
      </c>
      <c r="I467" s="17" t="s">
        <v>636</v>
      </c>
      <c r="J467" s="18" t="s">
        <v>635</v>
      </c>
      <c r="K467" s="18" t="s">
        <v>637</v>
      </c>
      <c r="L467" s="18" t="s">
        <v>165</v>
      </c>
      <c r="M467" s="18" t="s">
        <v>165</v>
      </c>
      <c r="N467" s="18" t="s">
        <v>166</v>
      </c>
      <c r="O467" s="19" t="str">
        <f>IF(N467="","",VLOOKUP(N467,Sheet1!$B$3:$C$7,2,0))</f>
        <v>急性期</v>
      </c>
      <c r="P467" s="18" t="s">
        <v>166</v>
      </c>
      <c r="Q467" s="19" t="str">
        <f>IF(P467="","",VLOOKUP(P467,Sheet1!$B$3:$C$7,2,0))</f>
        <v>急性期</v>
      </c>
      <c r="R467" s="18" t="s">
        <v>96</v>
      </c>
      <c r="S467" s="25" t="str">
        <f t="shared" si="113"/>
        <v/>
      </c>
      <c r="T467" s="26" t="str">
        <f t="shared" si="114"/>
        <v>○</v>
      </c>
      <c r="U467" s="26" t="str">
        <f t="shared" si="115"/>
        <v/>
      </c>
      <c r="V467" s="26" t="str">
        <f t="shared" si="116"/>
        <v/>
      </c>
      <c r="W467" s="26" t="str">
        <f t="shared" si="117"/>
        <v/>
      </c>
      <c r="X467" s="26" t="str">
        <f t="shared" si="118"/>
        <v/>
      </c>
      <c r="Y467" s="27" t="str">
        <f t="shared" si="119"/>
        <v/>
      </c>
      <c r="Z467" s="28" t="s">
        <v>166</v>
      </c>
      <c r="AA467" s="28" t="s">
        <v>96</v>
      </c>
      <c r="AB467" s="28" t="s">
        <v>96</v>
      </c>
      <c r="AC467" s="28" t="s">
        <v>96</v>
      </c>
      <c r="AD467" s="28" t="s">
        <v>96</v>
      </c>
      <c r="AE467" s="23" t="str">
        <f t="shared" si="120"/>
        <v>急性期</v>
      </c>
      <c r="AF467" s="34">
        <v>16</v>
      </c>
      <c r="AG467" s="34">
        <v>16</v>
      </c>
      <c r="AH467" s="34">
        <v>0</v>
      </c>
      <c r="AI467" s="34">
        <v>16</v>
      </c>
      <c r="AJ467" s="34">
        <v>0</v>
      </c>
      <c r="AK467" s="34">
        <v>0</v>
      </c>
      <c r="AL467" s="34">
        <v>0</v>
      </c>
      <c r="AM467" s="34">
        <v>0</v>
      </c>
      <c r="AN467" s="34">
        <v>0</v>
      </c>
      <c r="AO467" s="34">
        <v>0</v>
      </c>
      <c r="AP467" s="34">
        <v>0</v>
      </c>
      <c r="AQ467" s="34">
        <v>0</v>
      </c>
      <c r="AR467" s="34">
        <v>0</v>
      </c>
      <c r="AS467" s="35">
        <v>16</v>
      </c>
      <c r="AT467" s="35">
        <v>0</v>
      </c>
      <c r="AU467" s="35">
        <v>0</v>
      </c>
      <c r="AV467" s="34">
        <v>0</v>
      </c>
      <c r="AW467" s="35">
        <v>432</v>
      </c>
      <c r="AX467" s="35"/>
      <c r="AY467" s="36"/>
      <c r="AZ467" s="38" t="s">
        <v>96</v>
      </c>
      <c r="BA467" s="30" t="str">
        <f t="shared" si="121"/>
        <v/>
      </c>
      <c r="BB467" s="35"/>
      <c r="BC467" s="35"/>
      <c r="BD467" s="35">
        <v>0</v>
      </c>
      <c r="BE467" s="35"/>
      <c r="BF467" s="35"/>
      <c r="BG467" s="35">
        <v>0</v>
      </c>
      <c r="BH467" s="35"/>
      <c r="BI467" s="35"/>
      <c r="BJ467" s="35"/>
    </row>
    <row r="468" spans="2:62" outlineLevel="2">
      <c r="B468" s="17"/>
      <c r="C468" s="17"/>
      <c r="D468" s="17"/>
      <c r="E468" s="22"/>
      <c r="F468" s="22"/>
      <c r="G468" s="22"/>
      <c r="H468" s="64" t="s">
        <v>2287</v>
      </c>
      <c r="I468" s="17"/>
      <c r="J468" s="18"/>
      <c r="K468" s="18"/>
      <c r="L468" s="18"/>
      <c r="M468" s="18"/>
      <c r="N468" s="18"/>
      <c r="O468" s="19"/>
      <c r="P468" s="18"/>
      <c r="Q468" s="19"/>
      <c r="R468" s="18"/>
      <c r="S468" s="25"/>
      <c r="T468" s="26"/>
      <c r="U468" s="26"/>
      <c r="V468" s="26"/>
      <c r="W468" s="26"/>
      <c r="X468" s="26"/>
      <c r="Y468" s="27"/>
      <c r="Z468" s="28"/>
      <c r="AA468" s="28"/>
      <c r="AB468" s="28"/>
      <c r="AC468" s="28"/>
      <c r="AD468" s="28"/>
      <c r="AE468" s="23"/>
      <c r="AF468" s="34">
        <f t="shared" ref="AF468:AV468" si="123">SUBTOTAL(9,AF463:AF467)</f>
        <v>70</v>
      </c>
      <c r="AG468" s="34">
        <f t="shared" si="123"/>
        <v>46</v>
      </c>
      <c r="AH468" s="34">
        <f t="shared" si="123"/>
        <v>24</v>
      </c>
      <c r="AI468" s="34">
        <f t="shared" si="123"/>
        <v>16</v>
      </c>
      <c r="AJ468" s="34">
        <f t="shared" si="123"/>
        <v>2</v>
      </c>
      <c r="AK468" s="34">
        <f t="shared" si="123"/>
        <v>0</v>
      </c>
      <c r="AL468" s="34">
        <f t="shared" si="123"/>
        <v>2</v>
      </c>
      <c r="AM468" s="34">
        <f t="shared" si="123"/>
        <v>2</v>
      </c>
      <c r="AN468" s="34">
        <f t="shared" si="123"/>
        <v>0</v>
      </c>
      <c r="AO468" s="34">
        <f t="shared" si="123"/>
        <v>2</v>
      </c>
      <c r="AP468" s="34">
        <f t="shared" si="123"/>
        <v>0</v>
      </c>
      <c r="AQ468" s="34">
        <f t="shared" si="123"/>
        <v>0</v>
      </c>
      <c r="AR468" s="34">
        <f t="shared" si="123"/>
        <v>0</v>
      </c>
      <c r="AS468" s="35">
        <f t="shared" si="123"/>
        <v>38</v>
      </c>
      <c r="AT468" s="35">
        <f t="shared" si="123"/>
        <v>0</v>
      </c>
      <c r="AU468" s="35">
        <f t="shared" si="123"/>
        <v>0</v>
      </c>
      <c r="AV468" s="34">
        <f t="shared" si="123"/>
        <v>19</v>
      </c>
      <c r="AW468" s="35"/>
      <c r="AX468" s="35"/>
      <c r="AY468" s="36"/>
      <c r="AZ468" s="38"/>
      <c r="BA468" s="30"/>
      <c r="BB468" s="35"/>
      <c r="BC468" s="35"/>
      <c r="BD468" s="35"/>
      <c r="BE468" s="35"/>
      <c r="BF468" s="35"/>
      <c r="BG468" s="35"/>
      <c r="BH468" s="35"/>
      <c r="BI468" s="35"/>
      <c r="BJ468" s="35">
        <f>SUBTOTAL(9,BJ463:BJ467)</f>
        <v>0</v>
      </c>
    </row>
    <row r="469" spans="2:62" outlineLevel="3">
      <c r="B469" s="17">
        <v>24028062</v>
      </c>
      <c r="C469" s="17" t="s">
        <v>197</v>
      </c>
      <c r="D469" s="17" t="s">
        <v>92</v>
      </c>
      <c r="E469" s="22">
        <v>4012</v>
      </c>
      <c r="F469" s="22" t="s">
        <v>107</v>
      </c>
      <c r="G469" s="22">
        <v>40105</v>
      </c>
      <c r="H469" s="22" t="s">
        <v>198</v>
      </c>
      <c r="I469" s="17" t="s">
        <v>199</v>
      </c>
      <c r="J469" s="18" t="s">
        <v>197</v>
      </c>
      <c r="K469" s="18" t="s">
        <v>200</v>
      </c>
      <c r="L469" s="18" t="s">
        <v>165</v>
      </c>
      <c r="M469" s="18" t="s">
        <v>165</v>
      </c>
      <c r="N469" s="18" t="s">
        <v>166</v>
      </c>
      <c r="O469" s="19" t="str">
        <f>IF(N469="","",VLOOKUP(N469,Sheet1!$B$3:$C$7,2,0))</f>
        <v>急性期</v>
      </c>
      <c r="P469" s="18" t="s">
        <v>166</v>
      </c>
      <c r="Q469" s="19" t="str">
        <f>IF(P469="","",VLOOKUP(P469,Sheet1!$B$3:$C$7,2,0))</f>
        <v>急性期</v>
      </c>
      <c r="R469" s="18" t="s">
        <v>166</v>
      </c>
      <c r="S469" s="25" t="str">
        <f t="shared" si="113"/>
        <v>○</v>
      </c>
      <c r="T469" s="26" t="str">
        <f t="shared" si="114"/>
        <v>○</v>
      </c>
      <c r="U469" s="26" t="str">
        <f t="shared" si="115"/>
        <v/>
      </c>
      <c r="V469" s="26" t="str">
        <f t="shared" si="116"/>
        <v/>
      </c>
      <c r="W469" s="26" t="str">
        <f t="shared" si="117"/>
        <v/>
      </c>
      <c r="X469" s="26" t="str">
        <f t="shared" si="118"/>
        <v/>
      </c>
      <c r="Y469" s="27" t="str">
        <f t="shared" si="119"/>
        <v/>
      </c>
      <c r="Z469" s="28" t="s">
        <v>165</v>
      </c>
      <c r="AA469" s="28" t="s">
        <v>166</v>
      </c>
      <c r="AB469" s="28" t="s">
        <v>96</v>
      </c>
      <c r="AC469" s="28" t="s">
        <v>96</v>
      </c>
      <c r="AD469" s="28" t="s">
        <v>96</v>
      </c>
      <c r="AE469" s="23" t="str">
        <f t="shared" si="120"/>
        <v>急性期</v>
      </c>
      <c r="AF469" s="34">
        <v>17</v>
      </c>
      <c r="AG469" s="34">
        <v>13</v>
      </c>
      <c r="AH469" s="34">
        <v>4</v>
      </c>
      <c r="AI469" s="34">
        <v>0</v>
      </c>
      <c r="AJ469" s="34">
        <v>0</v>
      </c>
      <c r="AK469" s="34">
        <v>0</v>
      </c>
      <c r="AL469" s="34">
        <v>0</v>
      </c>
      <c r="AM469" s="34">
        <v>0</v>
      </c>
      <c r="AN469" s="34">
        <v>0</v>
      </c>
      <c r="AO469" s="34">
        <v>0</v>
      </c>
      <c r="AP469" s="34">
        <v>0</v>
      </c>
      <c r="AQ469" s="34">
        <v>0</v>
      </c>
      <c r="AR469" s="34">
        <v>0</v>
      </c>
      <c r="AS469" s="35">
        <v>17</v>
      </c>
      <c r="AT469" s="34">
        <v>0</v>
      </c>
      <c r="AU469" s="34">
        <v>0</v>
      </c>
      <c r="AV469" s="34">
        <v>0</v>
      </c>
      <c r="AW469" s="35">
        <v>36</v>
      </c>
      <c r="AX469" s="35">
        <v>18</v>
      </c>
      <c r="AY469" s="36">
        <v>22.2</v>
      </c>
      <c r="AZ469" s="38" t="s">
        <v>166</v>
      </c>
      <c r="BA469" s="30" t="str">
        <f t="shared" si="121"/>
        <v/>
      </c>
      <c r="BB469" s="35">
        <v>0</v>
      </c>
      <c r="BC469" s="35">
        <v>0</v>
      </c>
      <c r="BD469" s="35">
        <v>0</v>
      </c>
      <c r="BE469" s="35">
        <v>0</v>
      </c>
      <c r="BF469" s="35">
        <v>0</v>
      </c>
      <c r="BG469" s="35">
        <v>0</v>
      </c>
      <c r="BH469" s="35">
        <v>0</v>
      </c>
      <c r="BI469" s="35">
        <v>0</v>
      </c>
      <c r="BJ469" s="35">
        <v>0</v>
      </c>
    </row>
    <row r="470" spans="2:62" outlineLevel="3">
      <c r="B470" s="17">
        <v>24028134</v>
      </c>
      <c r="C470" s="17" t="s">
        <v>306</v>
      </c>
      <c r="D470" s="17" t="s">
        <v>92</v>
      </c>
      <c r="E470" s="22">
        <v>4012</v>
      </c>
      <c r="F470" s="22" t="s">
        <v>107</v>
      </c>
      <c r="G470" s="22">
        <v>40105</v>
      </c>
      <c r="H470" s="22" t="s">
        <v>198</v>
      </c>
      <c r="I470" s="17" t="s">
        <v>307</v>
      </c>
      <c r="J470" s="19" t="s">
        <v>2020</v>
      </c>
      <c r="K470" s="19" t="s">
        <v>2021</v>
      </c>
      <c r="L470" s="19" t="s">
        <v>1988</v>
      </c>
      <c r="M470" s="19" t="s">
        <v>1988</v>
      </c>
      <c r="N470" s="19" t="s">
        <v>1989</v>
      </c>
      <c r="O470" s="19" t="str">
        <f>IF(N470="","",VLOOKUP(N470,Sheet1!$B$3:$C$7,2,0))</f>
        <v>急性期</v>
      </c>
      <c r="P470" s="19" t="s">
        <v>1989</v>
      </c>
      <c r="Q470" s="19" t="str">
        <f>IF(P470="","",VLOOKUP(P470,Sheet1!$B$3:$C$7,2,0))</f>
        <v>急性期</v>
      </c>
      <c r="R470" s="19" t="s">
        <v>1989</v>
      </c>
      <c r="S470" s="25" t="str">
        <f t="shared" si="113"/>
        <v/>
      </c>
      <c r="T470" s="26" t="str">
        <f t="shared" si="114"/>
        <v>○</v>
      </c>
      <c r="U470" s="26" t="str">
        <f t="shared" si="115"/>
        <v/>
      </c>
      <c r="V470" s="26" t="str">
        <f t="shared" si="116"/>
        <v/>
      </c>
      <c r="W470" s="26" t="str">
        <f t="shared" si="117"/>
        <v/>
      </c>
      <c r="X470" s="26" t="str">
        <f t="shared" si="118"/>
        <v/>
      </c>
      <c r="Y470" s="27" t="str">
        <f t="shared" si="119"/>
        <v/>
      </c>
      <c r="Z470" s="29" t="s">
        <v>1989</v>
      </c>
      <c r="AA470" s="29" t="s">
        <v>96</v>
      </c>
      <c r="AB470" s="29" t="s">
        <v>96</v>
      </c>
      <c r="AC470" s="29" t="s">
        <v>96</v>
      </c>
      <c r="AD470" s="29" t="s">
        <v>96</v>
      </c>
      <c r="AE470" s="23" t="str">
        <f t="shared" si="120"/>
        <v>急性期</v>
      </c>
      <c r="AF470" s="34">
        <v>19</v>
      </c>
      <c r="AG470" s="34">
        <v>19</v>
      </c>
      <c r="AH470" s="34">
        <v>0</v>
      </c>
      <c r="AI470" s="34">
        <v>0</v>
      </c>
      <c r="AJ470" s="34">
        <v>0</v>
      </c>
      <c r="AK470" s="34">
        <v>0</v>
      </c>
      <c r="AL470" s="34">
        <v>0</v>
      </c>
      <c r="AM470" s="34">
        <v>0</v>
      </c>
      <c r="AN470" s="34">
        <v>0</v>
      </c>
      <c r="AO470" s="34">
        <v>0</v>
      </c>
      <c r="AP470" s="34">
        <v>0</v>
      </c>
      <c r="AQ470" s="34">
        <v>0</v>
      </c>
      <c r="AR470" s="34">
        <v>0</v>
      </c>
      <c r="AS470" s="35">
        <v>19</v>
      </c>
      <c r="AT470" s="34">
        <v>0</v>
      </c>
      <c r="AU470" s="34">
        <v>0</v>
      </c>
      <c r="AV470" s="34">
        <v>0</v>
      </c>
      <c r="AW470" s="35">
        <v>505</v>
      </c>
      <c r="AX470" s="35">
        <v>0</v>
      </c>
      <c r="AY470" s="36">
        <v>0</v>
      </c>
      <c r="AZ470" s="37" t="s">
        <v>1989</v>
      </c>
      <c r="BA470" s="30" t="str">
        <f t="shared" si="121"/>
        <v/>
      </c>
      <c r="BB470" s="35"/>
      <c r="BC470" s="35"/>
      <c r="BD470" s="35">
        <v>0</v>
      </c>
      <c r="BE470" s="35"/>
      <c r="BF470" s="35"/>
      <c r="BG470" s="35">
        <v>0</v>
      </c>
      <c r="BH470" s="35"/>
      <c r="BI470" s="35"/>
      <c r="BJ470" s="35"/>
    </row>
    <row r="471" spans="2:62" outlineLevel="3">
      <c r="B471" s="17">
        <v>24028339</v>
      </c>
      <c r="C471" s="17" t="s">
        <v>541</v>
      </c>
      <c r="D471" s="17" t="s">
        <v>92</v>
      </c>
      <c r="E471" s="22">
        <v>4012</v>
      </c>
      <c r="F471" s="49" t="s">
        <v>107</v>
      </c>
      <c r="G471" s="49">
        <v>40105</v>
      </c>
      <c r="H471" s="49" t="s">
        <v>198</v>
      </c>
      <c r="I471" s="48" t="s">
        <v>111</v>
      </c>
      <c r="J471" s="50" t="s">
        <v>2022</v>
      </c>
      <c r="K471" s="50" t="s">
        <v>2023</v>
      </c>
      <c r="L471" s="50" t="s">
        <v>1989</v>
      </c>
      <c r="M471" s="50" t="s">
        <v>1989</v>
      </c>
      <c r="N471" s="50" t="s">
        <v>96</v>
      </c>
      <c r="O471" s="51" t="str">
        <f>IF(N471="","",VLOOKUP(N471,Sheet1!$B$3:$C$7,2,0))</f>
        <v/>
      </c>
      <c r="P471" s="50" t="s">
        <v>96</v>
      </c>
      <c r="Q471" s="51" t="str">
        <f>IF(P471="","",VLOOKUP(P471,Sheet1!$B$3:$C$7,2,0))</f>
        <v/>
      </c>
      <c r="R471" s="50" t="s">
        <v>96</v>
      </c>
      <c r="S471" s="52" t="str">
        <f t="shared" si="113"/>
        <v/>
      </c>
      <c r="T471" s="53" t="str">
        <f t="shared" si="114"/>
        <v/>
      </c>
      <c r="U471" s="53" t="str">
        <f t="shared" si="115"/>
        <v/>
      </c>
      <c r="V471" s="53" t="str">
        <f t="shared" si="116"/>
        <v/>
      </c>
      <c r="W471" s="53" t="str">
        <f t="shared" si="117"/>
        <v/>
      </c>
      <c r="X471" s="53" t="str">
        <f t="shared" si="118"/>
        <v/>
      </c>
      <c r="Y471" s="54" t="str">
        <f t="shared" si="119"/>
        <v>○</v>
      </c>
      <c r="Z471" s="55" t="s">
        <v>2013</v>
      </c>
      <c r="AA471" s="55" t="s">
        <v>96</v>
      </c>
      <c r="AB471" s="55" t="s">
        <v>96</v>
      </c>
      <c r="AC471" s="55" t="s">
        <v>96</v>
      </c>
      <c r="AD471" s="55" t="s">
        <v>96</v>
      </c>
      <c r="AE471" s="56" t="str">
        <f t="shared" si="120"/>
        <v>無回答</v>
      </c>
      <c r="AF471" s="57">
        <v>15</v>
      </c>
      <c r="AG471" s="57">
        <v>0</v>
      </c>
      <c r="AH471" s="57">
        <v>15</v>
      </c>
      <c r="AI471" s="57"/>
      <c r="AJ471" s="57">
        <v>0</v>
      </c>
      <c r="AK471" s="57">
        <v>0</v>
      </c>
      <c r="AL471" s="57">
        <v>0</v>
      </c>
      <c r="AM471" s="57">
        <v>0</v>
      </c>
      <c r="AN471" s="57">
        <v>0</v>
      </c>
      <c r="AO471" s="57">
        <v>0</v>
      </c>
      <c r="AP471" s="57">
        <v>0</v>
      </c>
      <c r="AQ471" s="57">
        <v>0</v>
      </c>
      <c r="AR471" s="57">
        <v>0</v>
      </c>
      <c r="AS471" s="58"/>
      <c r="AT471" s="58"/>
      <c r="AU471" s="58"/>
      <c r="AV471" s="57"/>
      <c r="AW471" s="58">
        <v>0</v>
      </c>
      <c r="AX471" s="58">
        <v>0</v>
      </c>
      <c r="AY471" s="59">
        <v>0</v>
      </c>
      <c r="AZ471" s="60" t="s">
        <v>1988</v>
      </c>
      <c r="BA471" s="61" t="str">
        <f t="shared" si="121"/>
        <v>○</v>
      </c>
      <c r="BB471" s="58">
        <v>22</v>
      </c>
      <c r="BC471" s="58">
        <v>7</v>
      </c>
      <c r="BD471" s="58">
        <v>4</v>
      </c>
      <c r="BE471" s="58">
        <v>3</v>
      </c>
      <c r="BF471" s="58">
        <v>1</v>
      </c>
      <c r="BG471" s="58">
        <v>1</v>
      </c>
      <c r="BH471" s="58">
        <v>1</v>
      </c>
      <c r="BI471" s="58">
        <v>0</v>
      </c>
      <c r="BJ471" s="58"/>
    </row>
    <row r="472" spans="2:62" outlineLevel="3">
      <c r="B472" s="17">
        <v>24028379</v>
      </c>
      <c r="C472" s="17" t="s">
        <v>587</v>
      </c>
      <c r="D472" s="17" t="s">
        <v>92</v>
      </c>
      <c r="E472" s="22">
        <v>4012</v>
      </c>
      <c r="F472" s="22" t="s">
        <v>107</v>
      </c>
      <c r="G472" s="22">
        <v>40105</v>
      </c>
      <c r="H472" s="22" t="s">
        <v>198</v>
      </c>
      <c r="I472" s="17" t="s">
        <v>588</v>
      </c>
      <c r="J472" s="18" t="s">
        <v>2024</v>
      </c>
      <c r="K472" s="18" t="s">
        <v>2025</v>
      </c>
      <c r="L472" s="18" t="s">
        <v>1989</v>
      </c>
      <c r="M472" s="18" t="s">
        <v>1989</v>
      </c>
      <c r="N472" s="18" t="s">
        <v>1989</v>
      </c>
      <c r="O472" s="19" t="str">
        <f>IF(N472="","",VLOOKUP(N472,Sheet1!$B$3:$C$7,2,0))</f>
        <v>急性期</v>
      </c>
      <c r="P472" s="18" t="s">
        <v>1989</v>
      </c>
      <c r="Q472" s="19" t="str">
        <f>IF(P472="","",VLOOKUP(P472,Sheet1!$B$3:$C$7,2,0))</f>
        <v>急性期</v>
      </c>
      <c r="R472" s="18" t="s">
        <v>1989</v>
      </c>
      <c r="S472" s="25" t="str">
        <f t="shared" si="113"/>
        <v/>
      </c>
      <c r="T472" s="26" t="str">
        <f t="shared" si="114"/>
        <v/>
      </c>
      <c r="U472" s="26" t="str">
        <f t="shared" si="115"/>
        <v/>
      </c>
      <c r="V472" s="26" t="str">
        <f t="shared" si="116"/>
        <v/>
      </c>
      <c r="W472" s="26" t="str">
        <f t="shared" si="117"/>
        <v/>
      </c>
      <c r="X472" s="26" t="str">
        <f t="shared" si="118"/>
        <v/>
      </c>
      <c r="Y472" s="27" t="str">
        <f t="shared" si="119"/>
        <v>○</v>
      </c>
      <c r="Z472" s="28" t="s">
        <v>2013</v>
      </c>
      <c r="AA472" s="28" t="s">
        <v>96</v>
      </c>
      <c r="AB472" s="28" t="s">
        <v>96</v>
      </c>
      <c r="AC472" s="28" t="s">
        <v>96</v>
      </c>
      <c r="AD472" s="28" t="s">
        <v>96</v>
      </c>
      <c r="AE472" s="23" t="str">
        <f t="shared" si="120"/>
        <v>急性期</v>
      </c>
      <c r="AF472" s="34">
        <v>19</v>
      </c>
      <c r="AG472" s="34">
        <v>0</v>
      </c>
      <c r="AH472" s="34">
        <v>19</v>
      </c>
      <c r="AI472" s="34">
        <v>0</v>
      </c>
      <c r="AJ472" s="34">
        <v>0</v>
      </c>
      <c r="AK472" s="34">
        <v>0</v>
      </c>
      <c r="AL472" s="34">
        <v>0</v>
      </c>
      <c r="AM472" s="34">
        <v>0</v>
      </c>
      <c r="AN472" s="34">
        <v>0</v>
      </c>
      <c r="AO472" s="34">
        <v>0</v>
      </c>
      <c r="AP472" s="34">
        <v>0</v>
      </c>
      <c r="AQ472" s="34">
        <v>0</v>
      </c>
      <c r="AR472" s="34">
        <v>0</v>
      </c>
      <c r="AS472" s="35">
        <v>0</v>
      </c>
      <c r="AT472" s="34">
        <v>0</v>
      </c>
      <c r="AU472" s="34">
        <v>0</v>
      </c>
      <c r="AV472" s="34">
        <v>19</v>
      </c>
      <c r="AW472" s="35">
        <v>0</v>
      </c>
      <c r="AX472" s="35">
        <v>0</v>
      </c>
      <c r="AY472" s="36">
        <v>0</v>
      </c>
      <c r="AZ472" s="38" t="s">
        <v>1988</v>
      </c>
      <c r="BA472" s="30" t="str">
        <f t="shared" si="121"/>
        <v>○</v>
      </c>
      <c r="BB472" s="35">
        <v>0</v>
      </c>
      <c r="BC472" s="35">
        <v>25</v>
      </c>
      <c r="BD472" s="35">
        <v>6</v>
      </c>
      <c r="BE472" s="35">
        <v>5</v>
      </c>
      <c r="BF472" s="35">
        <v>1</v>
      </c>
      <c r="BG472" s="35">
        <v>0</v>
      </c>
      <c r="BH472" s="35">
        <v>0</v>
      </c>
      <c r="BI472" s="35">
        <v>0</v>
      </c>
      <c r="BJ472" s="35">
        <v>0</v>
      </c>
    </row>
    <row r="473" spans="2:62" outlineLevel="3">
      <c r="B473" s="17">
        <v>24028581</v>
      </c>
      <c r="C473" s="17" t="s">
        <v>826</v>
      </c>
      <c r="D473" s="17" t="s">
        <v>92</v>
      </c>
      <c r="E473" s="22">
        <v>4012</v>
      </c>
      <c r="F473" s="22" t="s">
        <v>107</v>
      </c>
      <c r="G473" s="22">
        <v>40105</v>
      </c>
      <c r="H473" s="22" t="s">
        <v>198</v>
      </c>
      <c r="I473" s="17" t="s">
        <v>827</v>
      </c>
      <c r="J473" s="18" t="s">
        <v>828</v>
      </c>
      <c r="K473" s="18" t="s">
        <v>829</v>
      </c>
      <c r="L473" s="18" t="s">
        <v>165</v>
      </c>
      <c r="M473" s="18" t="s">
        <v>165</v>
      </c>
      <c r="N473" s="18" t="s">
        <v>166</v>
      </c>
      <c r="O473" s="19" t="str">
        <f>IF(N473="","",VLOOKUP(N473,Sheet1!$B$3:$C$7,2,0))</f>
        <v>急性期</v>
      </c>
      <c r="P473" s="18" t="s">
        <v>166</v>
      </c>
      <c r="Q473" s="19" t="str">
        <f>IF(P473="","",VLOOKUP(P473,Sheet1!$B$3:$C$7,2,0))</f>
        <v>急性期</v>
      </c>
      <c r="R473" s="18" t="s">
        <v>166</v>
      </c>
      <c r="S473" s="25" t="str">
        <f t="shared" si="113"/>
        <v/>
      </c>
      <c r="T473" s="26" t="str">
        <f t="shared" si="114"/>
        <v/>
      </c>
      <c r="U473" s="26" t="str">
        <f t="shared" si="115"/>
        <v>○</v>
      </c>
      <c r="V473" s="26" t="str">
        <f t="shared" si="116"/>
        <v/>
      </c>
      <c r="W473" s="26" t="str">
        <f t="shared" si="117"/>
        <v/>
      </c>
      <c r="X473" s="26" t="str">
        <f t="shared" si="118"/>
        <v/>
      </c>
      <c r="Y473" s="27" t="str">
        <f t="shared" si="119"/>
        <v/>
      </c>
      <c r="Z473" s="28" t="s">
        <v>143</v>
      </c>
      <c r="AA473" s="28" t="s">
        <v>96</v>
      </c>
      <c r="AB473" s="28" t="s">
        <v>96</v>
      </c>
      <c r="AC473" s="28" t="s">
        <v>96</v>
      </c>
      <c r="AD473" s="28"/>
      <c r="AE473" s="23" t="str">
        <f t="shared" si="120"/>
        <v>急性期</v>
      </c>
      <c r="AF473" s="34">
        <v>13</v>
      </c>
      <c r="AG473" s="34">
        <v>13</v>
      </c>
      <c r="AH473" s="34">
        <v>0</v>
      </c>
      <c r="AI473" s="34">
        <v>0</v>
      </c>
      <c r="AJ473" s="34">
        <v>0</v>
      </c>
      <c r="AK473" s="34">
        <v>0</v>
      </c>
      <c r="AL473" s="34">
        <v>0</v>
      </c>
      <c r="AM473" s="34">
        <v>0</v>
      </c>
      <c r="AN473" s="34">
        <v>0</v>
      </c>
      <c r="AO473" s="34">
        <v>0</v>
      </c>
      <c r="AP473" s="34">
        <v>0</v>
      </c>
      <c r="AQ473" s="34">
        <v>0</v>
      </c>
      <c r="AR473" s="34">
        <v>0</v>
      </c>
      <c r="AS473" s="35">
        <v>13</v>
      </c>
      <c r="AT473" s="34">
        <v>0</v>
      </c>
      <c r="AU473" s="34">
        <v>0</v>
      </c>
      <c r="AV473" s="34">
        <v>0</v>
      </c>
      <c r="AW473" s="35">
        <v>272</v>
      </c>
      <c r="AX473" s="35">
        <v>0</v>
      </c>
      <c r="AY473" s="36"/>
      <c r="AZ473" s="38" t="s">
        <v>166</v>
      </c>
      <c r="BA473" s="30" t="str">
        <f t="shared" si="121"/>
        <v/>
      </c>
      <c r="BB473" s="35">
        <v>0</v>
      </c>
      <c r="BC473" s="35">
        <v>0</v>
      </c>
      <c r="BD473" s="35">
        <v>0</v>
      </c>
      <c r="BE473" s="35">
        <v>0</v>
      </c>
      <c r="BF473" s="35">
        <v>0</v>
      </c>
      <c r="BG473" s="35">
        <v>0</v>
      </c>
      <c r="BH473" s="35">
        <v>0</v>
      </c>
      <c r="BI473" s="35">
        <v>0</v>
      </c>
      <c r="BJ473" s="35">
        <v>32</v>
      </c>
    </row>
    <row r="474" spans="2:62" outlineLevel="3">
      <c r="B474" s="17">
        <v>24028669</v>
      </c>
      <c r="C474" s="17" t="s">
        <v>937</v>
      </c>
      <c r="D474" s="17" t="s">
        <v>92</v>
      </c>
      <c r="E474" s="22">
        <v>4012</v>
      </c>
      <c r="F474" s="22" t="s">
        <v>107</v>
      </c>
      <c r="G474" s="22">
        <v>40105</v>
      </c>
      <c r="H474" s="22" t="s">
        <v>198</v>
      </c>
      <c r="I474" s="17" t="s">
        <v>938</v>
      </c>
      <c r="J474" s="18" t="s">
        <v>939</v>
      </c>
      <c r="K474" s="18" t="s">
        <v>940</v>
      </c>
      <c r="L474" s="18" t="s">
        <v>165</v>
      </c>
      <c r="M474" s="18" t="s">
        <v>165</v>
      </c>
      <c r="N474" s="18" t="s">
        <v>167</v>
      </c>
      <c r="O474" s="19" t="str">
        <f>IF(N474="","",VLOOKUP(N474,Sheet1!$B$3:$C$7,2,0))</f>
        <v>休棟等</v>
      </c>
      <c r="P474" s="18" t="s">
        <v>167</v>
      </c>
      <c r="Q474" s="19" t="str">
        <f>IF(P474="","",VLOOKUP(P474,Sheet1!$B$3:$C$7,2,0))</f>
        <v>休棟等</v>
      </c>
      <c r="R474" s="18" t="s">
        <v>167</v>
      </c>
      <c r="S474" s="25" t="str">
        <f t="shared" si="113"/>
        <v>○</v>
      </c>
      <c r="T474" s="26" t="str">
        <f t="shared" si="114"/>
        <v/>
      </c>
      <c r="U474" s="26" t="str">
        <f t="shared" si="115"/>
        <v/>
      </c>
      <c r="V474" s="26" t="str">
        <f t="shared" si="116"/>
        <v/>
      </c>
      <c r="W474" s="26" t="str">
        <f t="shared" si="117"/>
        <v/>
      </c>
      <c r="X474" s="26" t="str">
        <f t="shared" si="118"/>
        <v/>
      </c>
      <c r="Y474" s="27" t="str">
        <f t="shared" si="119"/>
        <v/>
      </c>
      <c r="Z474" s="28" t="s">
        <v>165</v>
      </c>
      <c r="AA474" s="28" t="s">
        <v>96</v>
      </c>
      <c r="AB474" s="28" t="s">
        <v>96</v>
      </c>
      <c r="AC474" s="28" t="s">
        <v>96</v>
      </c>
      <c r="AD474" s="28" t="s">
        <v>96</v>
      </c>
      <c r="AE474" s="23" t="str">
        <f t="shared" si="120"/>
        <v>休棟中等</v>
      </c>
      <c r="AF474" s="34">
        <v>19</v>
      </c>
      <c r="AG474" s="34">
        <v>19</v>
      </c>
      <c r="AH474" s="34">
        <v>0</v>
      </c>
      <c r="AI474" s="34">
        <v>19</v>
      </c>
      <c r="AJ474" s="34">
        <v>0</v>
      </c>
      <c r="AK474" s="34">
        <v>0</v>
      </c>
      <c r="AL474" s="34">
        <v>0</v>
      </c>
      <c r="AM474" s="34">
        <v>0</v>
      </c>
      <c r="AN474" s="34">
        <v>0</v>
      </c>
      <c r="AO474" s="34">
        <v>0</v>
      </c>
      <c r="AP474" s="34">
        <v>0</v>
      </c>
      <c r="AQ474" s="34">
        <v>0</v>
      </c>
      <c r="AR474" s="34">
        <v>0</v>
      </c>
      <c r="AS474" s="35">
        <v>19</v>
      </c>
      <c r="AT474" s="34">
        <v>0</v>
      </c>
      <c r="AU474" s="34">
        <v>0</v>
      </c>
      <c r="AV474" s="34">
        <v>0</v>
      </c>
      <c r="AW474" s="35">
        <v>55</v>
      </c>
      <c r="AX474" s="35"/>
      <c r="AY474" s="36">
        <v>70</v>
      </c>
      <c r="AZ474" s="38" t="s">
        <v>166</v>
      </c>
      <c r="BA474" s="30" t="str">
        <f t="shared" si="121"/>
        <v/>
      </c>
      <c r="BB474" s="35">
        <v>0</v>
      </c>
      <c r="BC474" s="35">
        <v>32</v>
      </c>
      <c r="BD474" s="35">
        <v>0</v>
      </c>
      <c r="BE474" s="35">
        <v>0</v>
      </c>
      <c r="BF474" s="35">
        <v>0</v>
      </c>
      <c r="BG474" s="35">
        <v>0</v>
      </c>
      <c r="BH474" s="35">
        <v>0</v>
      </c>
      <c r="BI474" s="35">
        <v>0</v>
      </c>
      <c r="BJ474" s="35">
        <v>0</v>
      </c>
    </row>
    <row r="475" spans="2:62" outlineLevel="3">
      <c r="B475" s="17">
        <v>24028689</v>
      </c>
      <c r="C475" s="17" t="s">
        <v>969</v>
      </c>
      <c r="D475" s="17" t="s">
        <v>92</v>
      </c>
      <c r="E475" s="22">
        <v>4012</v>
      </c>
      <c r="F475" s="22" t="s">
        <v>107</v>
      </c>
      <c r="G475" s="22">
        <v>40105</v>
      </c>
      <c r="H475" s="22" t="s">
        <v>198</v>
      </c>
      <c r="I475" s="17" t="s">
        <v>970</v>
      </c>
      <c r="J475" s="19" t="s">
        <v>2026</v>
      </c>
      <c r="K475" s="19" t="s">
        <v>2027</v>
      </c>
      <c r="L475" s="19" t="s">
        <v>1988</v>
      </c>
      <c r="M475" s="19" t="s">
        <v>1988</v>
      </c>
      <c r="N475" s="19" t="s">
        <v>2001</v>
      </c>
      <c r="O475" s="19" t="str">
        <f>IF(N475="","",VLOOKUP(N475,Sheet1!$B$3:$C$7,2,0))</f>
        <v>慢性期</v>
      </c>
      <c r="P475" s="19" t="s">
        <v>2001</v>
      </c>
      <c r="Q475" s="19" t="str">
        <f>IF(P475="","",VLOOKUP(P475,Sheet1!$B$3:$C$7,2,0))</f>
        <v>慢性期</v>
      </c>
      <c r="R475" s="19" t="s">
        <v>2001</v>
      </c>
      <c r="S475" s="25" t="str">
        <f t="shared" si="113"/>
        <v>○</v>
      </c>
      <c r="T475" s="26" t="str">
        <f t="shared" si="114"/>
        <v/>
      </c>
      <c r="U475" s="26" t="str">
        <f t="shared" si="115"/>
        <v/>
      </c>
      <c r="V475" s="26" t="str">
        <f t="shared" si="116"/>
        <v>○</v>
      </c>
      <c r="W475" s="26" t="str">
        <f t="shared" si="117"/>
        <v>○</v>
      </c>
      <c r="X475" s="26" t="str">
        <f t="shared" si="118"/>
        <v/>
      </c>
      <c r="Y475" s="27" t="str">
        <f t="shared" si="119"/>
        <v/>
      </c>
      <c r="Z475" s="29" t="s">
        <v>1988</v>
      </c>
      <c r="AA475" s="29" t="s">
        <v>2001</v>
      </c>
      <c r="AB475" s="29" t="s">
        <v>2002</v>
      </c>
      <c r="AC475" s="29" t="s">
        <v>96</v>
      </c>
      <c r="AD475" s="29" t="s">
        <v>96</v>
      </c>
      <c r="AE475" s="23" t="str">
        <f t="shared" si="120"/>
        <v>慢性期</v>
      </c>
      <c r="AF475" s="34">
        <v>19</v>
      </c>
      <c r="AG475" s="34">
        <v>19</v>
      </c>
      <c r="AH475" s="34">
        <v>0</v>
      </c>
      <c r="AI475" s="34">
        <v>0</v>
      </c>
      <c r="AJ475" s="34">
        <v>0</v>
      </c>
      <c r="AK475" s="34">
        <v>0</v>
      </c>
      <c r="AL475" s="34">
        <v>0</v>
      </c>
      <c r="AM475" s="34">
        <v>0</v>
      </c>
      <c r="AN475" s="34">
        <v>0</v>
      </c>
      <c r="AO475" s="34">
        <v>0</v>
      </c>
      <c r="AP475" s="34">
        <v>0</v>
      </c>
      <c r="AQ475" s="34">
        <v>0</v>
      </c>
      <c r="AR475" s="34">
        <v>0</v>
      </c>
      <c r="AS475" s="35">
        <v>19</v>
      </c>
      <c r="AT475" s="35">
        <v>0</v>
      </c>
      <c r="AU475" s="35">
        <v>0</v>
      </c>
      <c r="AV475" s="34">
        <v>0</v>
      </c>
      <c r="AW475" s="35">
        <v>99</v>
      </c>
      <c r="AX475" s="35">
        <v>5</v>
      </c>
      <c r="AY475" s="36">
        <v>48.4</v>
      </c>
      <c r="AZ475" s="37" t="s">
        <v>1989</v>
      </c>
      <c r="BA475" s="30" t="str">
        <f t="shared" si="121"/>
        <v/>
      </c>
      <c r="BB475" s="35">
        <v>0</v>
      </c>
      <c r="BC475" s="35">
        <v>0</v>
      </c>
      <c r="BD475" s="35">
        <v>0</v>
      </c>
      <c r="BE475" s="35">
        <v>0</v>
      </c>
      <c r="BF475" s="35">
        <v>0</v>
      </c>
      <c r="BG475" s="35">
        <v>0</v>
      </c>
      <c r="BH475" s="35">
        <v>0</v>
      </c>
      <c r="BI475" s="35">
        <v>0</v>
      </c>
      <c r="BJ475" s="35">
        <v>0</v>
      </c>
    </row>
    <row r="476" spans="2:62" outlineLevel="3">
      <c r="B476" s="17">
        <v>24028826</v>
      </c>
      <c r="C476" s="17" t="s">
        <v>1147</v>
      </c>
      <c r="D476" s="17" t="s">
        <v>92</v>
      </c>
      <c r="E476" s="22">
        <v>4012</v>
      </c>
      <c r="F476" s="22" t="s">
        <v>107</v>
      </c>
      <c r="G476" s="22">
        <v>40105</v>
      </c>
      <c r="H476" s="22" t="s">
        <v>198</v>
      </c>
      <c r="I476" s="17" t="s">
        <v>1148</v>
      </c>
      <c r="J476" s="18" t="s">
        <v>1149</v>
      </c>
      <c r="K476" s="18" t="s">
        <v>1150</v>
      </c>
      <c r="L476" s="18" t="s">
        <v>166</v>
      </c>
      <c r="M476" s="18" t="s">
        <v>166</v>
      </c>
      <c r="N476" s="18" t="s">
        <v>167</v>
      </c>
      <c r="O476" s="19" t="str">
        <f>IF(N476="","",VLOOKUP(N476,Sheet1!$B$3:$C$7,2,0))</f>
        <v>休棟等</v>
      </c>
      <c r="P476" s="18" t="s">
        <v>184</v>
      </c>
      <c r="Q476" s="19" t="str">
        <f>IF(P476="","",VLOOKUP(P476,Sheet1!$B$3:$C$7,2,0))</f>
        <v>慢性期</v>
      </c>
      <c r="R476" s="18" t="s">
        <v>184</v>
      </c>
      <c r="S476" s="25" t="str">
        <f t="shared" si="113"/>
        <v/>
      </c>
      <c r="T476" s="26" t="str">
        <f t="shared" si="114"/>
        <v/>
      </c>
      <c r="U476" s="26" t="str">
        <f t="shared" si="115"/>
        <v/>
      </c>
      <c r="V476" s="26" t="str">
        <f t="shared" si="116"/>
        <v>○</v>
      </c>
      <c r="W476" s="26" t="str">
        <f t="shared" si="117"/>
        <v/>
      </c>
      <c r="X476" s="26" t="str">
        <f t="shared" si="118"/>
        <v/>
      </c>
      <c r="Y476" s="27" t="str">
        <f t="shared" si="119"/>
        <v/>
      </c>
      <c r="Z476" s="28" t="s">
        <v>184</v>
      </c>
      <c r="AA476" s="28" t="s">
        <v>96</v>
      </c>
      <c r="AB476" s="28" t="s">
        <v>96</v>
      </c>
      <c r="AC476" s="28" t="s">
        <v>96</v>
      </c>
      <c r="AD476" s="28" t="s">
        <v>96</v>
      </c>
      <c r="AE476" s="23" t="str">
        <f t="shared" si="120"/>
        <v>休棟中等</v>
      </c>
      <c r="AF476" s="34">
        <v>19</v>
      </c>
      <c r="AG476" s="34">
        <v>0</v>
      </c>
      <c r="AH476" s="34">
        <v>19</v>
      </c>
      <c r="AI476" s="34">
        <v>1</v>
      </c>
      <c r="AJ476" s="34">
        <v>0</v>
      </c>
      <c r="AK476" s="34">
        <v>0</v>
      </c>
      <c r="AL476" s="34">
        <v>0</v>
      </c>
      <c r="AM476" s="34">
        <v>0</v>
      </c>
      <c r="AN476" s="34">
        <v>0</v>
      </c>
      <c r="AO476" s="34">
        <v>0</v>
      </c>
      <c r="AP476" s="34">
        <v>0</v>
      </c>
      <c r="AQ476" s="34">
        <v>0</v>
      </c>
      <c r="AR476" s="34">
        <v>0</v>
      </c>
      <c r="AS476" s="35">
        <v>0</v>
      </c>
      <c r="AT476" s="34">
        <v>0</v>
      </c>
      <c r="AU476" s="34">
        <v>0</v>
      </c>
      <c r="AV476" s="34">
        <v>19</v>
      </c>
      <c r="AW476" s="35">
        <v>0</v>
      </c>
      <c r="AX476" s="35">
        <v>0</v>
      </c>
      <c r="AY476" s="36">
        <v>0</v>
      </c>
      <c r="AZ476" s="38" t="s">
        <v>166</v>
      </c>
      <c r="BA476" s="30" t="str">
        <f t="shared" si="121"/>
        <v/>
      </c>
      <c r="BB476" s="35">
        <v>0</v>
      </c>
      <c r="BC476" s="35">
        <v>0</v>
      </c>
      <c r="BD476" s="35">
        <v>0</v>
      </c>
      <c r="BE476" s="35">
        <v>0</v>
      </c>
      <c r="BF476" s="35">
        <v>0</v>
      </c>
      <c r="BG476" s="35">
        <v>0</v>
      </c>
      <c r="BH476" s="35">
        <v>0</v>
      </c>
      <c r="BI476" s="35">
        <v>0</v>
      </c>
      <c r="BJ476" s="35">
        <v>0</v>
      </c>
    </row>
    <row r="477" spans="2:62" outlineLevel="2">
      <c r="B477" s="17"/>
      <c r="C477" s="17"/>
      <c r="D477" s="17"/>
      <c r="E477" s="22"/>
      <c r="F477" s="22"/>
      <c r="G477" s="22"/>
      <c r="H477" s="64" t="s">
        <v>2288</v>
      </c>
      <c r="I477" s="17"/>
      <c r="J477" s="18"/>
      <c r="K477" s="18"/>
      <c r="L477" s="18"/>
      <c r="M477" s="18"/>
      <c r="N477" s="18"/>
      <c r="O477" s="19"/>
      <c r="P477" s="18"/>
      <c r="Q477" s="19"/>
      <c r="R477" s="18"/>
      <c r="S477" s="25"/>
      <c r="T477" s="26"/>
      <c r="U477" s="26"/>
      <c r="V477" s="26"/>
      <c r="W477" s="26"/>
      <c r="X477" s="26"/>
      <c r="Y477" s="27"/>
      <c r="Z477" s="28"/>
      <c r="AA477" s="28"/>
      <c r="AB477" s="28"/>
      <c r="AC477" s="28"/>
      <c r="AD477" s="28"/>
      <c r="AE477" s="23"/>
      <c r="AF477" s="34">
        <f t="shared" ref="AF477:AV477" si="124">SUBTOTAL(9,AF469:AF476)</f>
        <v>140</v>
      </c>
      <c r="AG477" s="34">
        <f t="shared" si="124"/>
        <v>83</v>
      </c>
      <c r="AH477" s="34">
        <f t="shared" si="124"/>
        <v>57</v>
      </c>
      <c r="AI477" s="34">
        <f t="shared" si="124"/>
        <v>20</v>
      </c>
      <c r="AJ477" s="34">
        <f t="shared" si="124"/>
        <v>0</v>
      </c>
      <c r="AK477" s="34">
        <f t="shared" si="124"/>
        <v>0</v>
      </c>
      <c r="AL477" s="34">
        <f t="shared" si="124"/>
        <v>0</v>
      </c>
      <c r="AM477" s="34">
        <f t="shared" si="124"/>
        <v>0</v>
      </c>
      <c r="AN477" s="34">
        <f t="shared" si="124"/>
        <v>0</v>
      </c>
      <c r="AO477" s="34">
        <f t="shared" si="124"/>
        <v>0</v>
      </c>
      <c r="AP477" s="34">
        <f t="shared" si="124"/>
        <v>0</v>
      </c>
      <c r="AQ477" s="34">
        <f t="shared" si="124"/>
        <v>0</v>
      </c>
      <c r="AR477" s="34">
        <f t="shared" si="124"/>
        <v>0</v>
      </c>
      <c r="AS477" s="35">
        <f t="shared" si="124"/>
        <v>87</v>
      </c>
      <c r="AT477" s="34">
        <f t="shared" si="124"/>
        <v>0</v>
      </c>
      <c r="AU477" s="34">
        <f t="shared" si="124"/>
        <v>0</v>
      </c>
      <c r="AV477" s="34">
        <f t="shared" si="124"/>
        <v>38</v>
      </c>
      <c r="AW477" s="35"/>
      <c r="AX477" s="35"/>
      <c r="AY477" s="36"/>
      <c r="AZ477" s="38"/>
      <c r="BA477" s="30"/>
      <c r="BB477" s="35"/>
      <c r="BC477" s="35"/>
      <c r="BD477" s="35"/>
      <c r="BE477" s="35"/>
      <c r="BF477" s="35"/>
      <c r="BG477" s="35"/>
      <c r="BH477" s="35"/>
      <c r="BI477" s="35"/>
      <c r="BJ477" s="35">
        <f>SUBTOTAL(9,BJ469:BJ476)</f>
        <v>32</v>
      </c>
    </row>
    <row r="478" spans="2:62" outlineLevel="3">
      <c r="B478" s="17">
        <v>24028115</v>
      </c>
      <c r="C478" s="17" t="s">
        <v>273</v>
      </c>
      <c r="D478" s="17" t="s">
        <v>92</v>
      </c>
      <c r="E478" s="22">
        <v>4012</v>
      </c>
      <c r="F478" s="22" t="s">
        <v>107</v>
      </c>
      <c r="G478" s="22">
        <v>40106</v>
      </c>
      <c r="H478" s="22" t="s">
        <v>274</v>
      </c>
      <c r="I478" s="17" t="s">
        <v>275</v>
      </c>
      <c r="J478" s="18" t="s">
        <v>2028</v>
      </c>
      <c r="K478" s="18" t="s">
        <v>2029</v>
      </c>
      <c r="L478" s="18" t="s">
        <v>1988</v>
      </c>
      <c r="M478" s="18" t="s">
        <v>1988</v>
      </c>
      <c r="N478" s="18" t="s">
        <v>1989</v>
      </c>
      <c r="O478" s="19" t="str">
        <f>IF(N478="","",VLOOKUP(N478,Sheet1!$B$3:$C$7,2,0))</f>
        <v>急性期</v>
      </c>
      <c r="P478" s="18" t="s">
        <v>1989</v>
      </c>
      <c r="Q478" s="19" t="str">
        <f>IF(P478="","",VLOOKUP(P478,Sheet1!$B$3:$C$7,2,0))</f>
        <v>急性期</v>
      </c>
      <c r="R478" s="18" t="s">
        <v>1989</v>
      </c>
      <c r="S478" s="25" t="str">
        <f t="shared" si="113"/>
        <v/>
      </c>
      <c r="T478" s="26" t="str">
        <f t="shared" si="114"/>
        <v/>
      </c>
      <c r="U478" s="26" t="str">
        <f t="shared" si="115"/>
        <v>○</v>
      </c>
      <c r="V478" s="26" t="str">
        <f t="shared" si="116"/>
        <v/>
      </c>
      <c r="W478" s="26" t="str">
        <f t="shared" si="117"/>
        <v/>
      </c>
      <c r="X478" s="26" t="str">
        <f t="shared" si="118"/>
        <v/>
      </c>
      <c r="Y478" s="27" t="str">
        <f t="shared" si="119"/>
        <v/>
      </c>
      <c r="Z478" s="28" t="s">
        <v>1990</v>
      </c>
      <c r="AA478" s="28" t="s">
        <v>96</v>
      </c>
      <c r="AB478" s="28" t="s">
        <v>96</v>
      </c>
      <c r="AC478" s="28" t="s">
        <v>96</v>
      </c>
      <c r="AD478" s="28" t="s">
        <v>96</v>
      </c>
      <c r="AE478" s="23" t="str">
        <f t="shared" si="120"/>
        <v>急性期</v>
      </c>
      <c r="AF478" s="34">
        <v>19</v>
      </c>
      <c r="AG478" s="34">
        <v>19</v>
      </c>
      <c r="AH478" s="34">
        <v>0</v>
      </c>
      <c r="AI478" s="34">
        <v>0</v>
      </c>
      <c r="AJ478" s="34">
        <v>0</v>
      </c>
      <c r="AK478" s="34">
        <v>0</v>
      </c>
      <c r="AL478" s="34">
        <v>0</v>
      </c>
      <c r="AM478" s="34">
        <v>0</v>
      </c>
      <c r="AN478" s="34">
        <v>0</v>
      </c>
      <c r="AO478" s="34">
        <v>0</v>
      </c>
      <c r="AP478" s="34">
        <v>0</v>
      </c>
      <c r="AQ478" s="34">
        <v>0</v>
      </c>
      <c r="AR478" s="34">
        <v>0</v>
      </c>
      <c r="AS478" s="35">
        <v>19</v>
      </c>
      <c r="AT478" s="35">
        <v>0</v>
      </c>
      <c r="AU478" s="35">
        <v>0</v>
      </c>
      <c r="AV478" s="34">
        <v>0</v>
      </c>
      <c r="AW478" s="35">
        <v>721</v>
      </c>
      <c r="AX478" s="35">
        <v>0</v>
      </c>
      <c r="AY478" s="36">
        <v>0</v>
      </c>
      <c r="AZ478" s="38" t="s">
        <v>1989</v>
      </c>
      <c r="BA478" s="30" t="str">
        <f t="shared" si="121"/>
        <v/>
      </c>
      <c r="BB478" s="35">
        <v>0</v>
      </c>
      <c r="BC478" s="35">
        <v>0</v>
      </c>
      <c r="BD478" s="35">
        <v>0</v>
      </c>
      <c r="BE478" s="35">
        <v>0</v>
      </c>
      <c r="BF478" s="35">
        <v>0</v>
      </c>
      <c r="BG478" s="35">
        <v>0</v>
      </c>
      <c r="BH478" s="35">
        <v>0</v>
      </c>
      <c r="BI478" s="35">
        <v>0</v>
      </c>
      <c r="BJ478" s="35">
        <v>28</v>
      </c>
    </row>
    <row r="479" spans="2:62" outlineLevel="3">
      <c r="B479" s="17">
        <v>24028130</v>
      </c>
      <c r="C479" s="17" t="s">
        <v>302</v>
      </c>
      <c r="D479" s="17" t="s">
        <v>92</v>
      </c>
      <c r="E479" s="22">
        <v>4012</v>
      </c>
      <c r="F479" s="22" t="s">
        <v>107</v>
      </c>
      <c r="G479" s="22">
        <v>40106</v>
      </c>
      <c r="H479" s="22" t="s">
        <v>274</v>
      </c>
      <c r="I479" s="17" t="s">
        <v>303</v>
      </c>
      <c r="J479" s="18" t="s">
        <v>2030</v>
      </c>
      <c r="K479" s="18" t="s">
        <v>2031</v>
      </c>
      <c r="L479" s="18" t="s">
        <v>1988</v>
      </c>
      <c r="M479" s="18" t="s">
        <v>1988</v>
      </c>
      <c r="N479" s="18" t="s">
        <v>2001</v>
      </c>
      <c r="O479" s="19" t="str">
        <f>IF(N479="","",VLOOKUP(N479,Sheet1!$B$3:$C$7,2,0))</f>
        <v>慢性期</v>
      </c>
      <c r="P479" s="18" t="s">
        <v>2001</v>
      </c>
      <c r="Q479" s="19" t="str">
        <f>IF(P479="","",VLOOKUP(P479,Sheet1!$B$3:$C$7,2,0))</f>
        <v>慢性期</v>
      </c>
      <c r="R479" s="18" t="s">
        <v>96</v>
      </c>
      <c r="S479" s="25" t="str">
        <f t="shared" si="113"/>
        <v/>
      </c>
      <c r="T479" s="26" t="str">
        <f t="shared" si="114"/>
        <v/>
      </c>
      <c r="U479" s="26" t="str">
        <f t="shared" si="115"/>
        <v/>
      </c>
      <c r="V479" s="26" t="str">
        <f t="shared" si="116"/>
        <v/>
      </c>
      <c r="W479" s="26" t="str">
        <f t="shared" si="117"/>
        <v/>
      </c>
      <c r="X479" s="26" t="str">
        <f t="shared" si="118"/>
        <v/>
      </c>
      <c r="Y479" s="27" t="str">
        <f t="shared" si="119"/>
        <v/>
      </c>
      <c r="Z479" s="28" t="s">
        <v>96</v>
      </c>
      <c r="AA479" s="28" t="s">
        <v>96</v>
      </c>
      <c r="AB479" s="28" t="s">
        <v>96</v>
      </c>
      <c r="AC479" s="28" t="s">
        <v>96</v>
      </c>
      <c r="AD479" s="28" t="s">
        <v>96</v>
      </c>
      <c r="AE479" s="23" t="str">
        <f t="shared" si="120"/>
        <v>慢性期</v>
      </c>
      <c r="AF479" s="34">
        <v>18</v>
      </c>
      <c r="AG479" s="34">
        <v>17</v>
      </c>
      <c r="AH479" s="34">
        <v>1</v>
      </c>
      <c r="AI479" s="34"/>
      <c r="AJ479" s="34">
        <v>0</v>
      </c>
      <c r="AK479" s="34">
        <v>0</v>
      </c>
      <c r="AL479" s="34">
        <v>0</v>
      </c>
      <c r="AM479" s="34">
        <v>0</v>
      </c>
      <c r="AN479" s="34">
        <v>0</v>
      </c>
      <c r="AO479" s="34">
        <v>0</v>
      </c>
      <c r="AP479" s="34">
        <v>0</v>
      </c>
      <c r="AQ479" s="34">
        <v>0</v>
      </c>
      <c r="AR479" s="34">
        <v>0</v>
      </c>
      <c r="AS479" s="35">
        <v>7</v>
      </c>
      <c r="AT479" s="34">
        <v>0</v>
      </c>
      <c r="AU479" s="34">
        <v>0</v>
      </c>
      <c r="AV479" s="34">
        <v>11</v>
      </c>
      <c r="AW479" s="35">
        <v>0</v>
      </c>
      <c r="AX479" s="35">
        <v>0</v>
      </c>
      <c r="AY479" s="36">
        <v>0</v>
      </c>
      <c r="AZ479" s="38" t="s">
        <v>1989</v>
      </c>
      <c r="BA479" s="30" t="str">
        <f t="shared" si="121"/>
        <v/>
      </c>
      <c r="BB479" s="35">
        <v>0</v>
      </c>
      <c r="BC479" s="35">
        <v>0</v>
      </c>
      <c r="BD479" s="35">
        <v>0</v>
      </c>
      <c r="BE479" s="35"/>
      <c r="BF479" s="35"/>
      <c r="BG479" s="35">
        <v>0</v>
      </c>
      <c r="BH479" s="35"/>
      <c r="BI479" s="35"/>
      <c r="BJ479" s="35"/>
    </row>
    <row r="480" spans="2:62" outlineLevel="3">
      <c r="B480" s="17">
        <v>24028162</v>
      </c>
      <c r="C480" s="17" t="s">
        <v>348</v>
      </c>
      <c r="D480" s="17" t="s">
        <v>92</v>
      </c>
      <c r="E480" s="22">
        <v>4012</v>
      </c>
      <c r="F480" s="22" t="s">
        <v>107</v>
      </c>
      <c r="G480" s="22">
        <v>40106</v>
      </c>
      <c r="H480" s="22" t="s">
        <v>274</v>
      </c>
      <c r="I480" s="17" t="s">
        <v>349</v>
      </c>
      <c r="J480" s="18" t="s">
        <v>350</v>
      </c>
      <c r="K480" s="18" t="s">
        <v>351</v>
      </c>
      <c r="L480" s="18" t="s">
        <v>165</v>
      </c>
      <c r="M480" s="18" t="s">
        <v>165</v>
      </c>
      <c r="N480" s="18" t="s">
        <v>166</v>
      </c>
      <c r="O480" s="19" t="str">
        <f>IF(N480="","",VLOOKUP(N480,Sheet1!$B$3:$C$7,2,0))</f>
        <v>急性期</v>
      </c>
      <c r="P480" s="18" t="s">
        <v>166</v>
      </c>
      <c r="Q480" s="19" t="str">
        <f>IF(P480="","",VLOOKUP(P480,Sheet1!$B$3:$C$7,2,0))</f>
        <v>急性期</v>
      </c>
      <c r="R480" s="18" t="s">
        <v>166</v>
      </c>
      <c r="S480" s="25" t="str">
        <f t="shared" si="113"/>
        <v/>
      </c>
      <c r="T480" s="26" t="str">
        <f t="shared" si="114"/>
        <v>○</v>
      </c>
      <c r="U480" s="26" t="str">
        <f t="shared" si="115"/>
        <v/>
      </c>
      <c r="V480" s="26" t="str">
        <f t="shared" si="116"/>
        <v/>
      </c>
      <c r="W480" s="26" t="str">
        <f t="shared" si="117"/>
        <v/>
      </c>
      <c r="X480" s="26" t="str">
        <f t="shared" si="118"/>
        <v/>
      </c>
      <c r="Y480" s="27" t="str">
        <f t="shared" si="119"/>
        <v/>
      </c>
      <c r="Z480" s="28" t="s">
        <v>166</v>
      </c>
      <c r="AA480" s="28" t="s">
        <v>96</v>
      </c>
      <c r="AB480" s="28" t="s">
        <v>96</v>
      </c>
      <c r="AC480" s="28" t="s">
        <v>96</v>
      </c>
      <c r="AD480" s="28" t="s">
        <v>96</v>
      </c>
      <c r="AE480" s="23" t="str">
        <f t="shared" si="120"/>
        <v>急性期</v>
      </c>
      <c r="AF480" s="34">
        <v>2</v>
      </c>
      <c r="AG480" s="34">
        <v>2</v>
      </c>
      <c r="AH480" s="34">
        <v>0</v>
      </c>
      <c r="AI480" s="34">
        <v>0</v>
      </c>
      <c r="AJ480" s="34">
        <v>0</v>
      </c>
      <c r="AK480" s="34">
        <v>0</v>
      </c>
      <c r="AL480" s="34">
        <v>0</v>
      </c>
      <c r="AM480" s="34">
        <v>0</v>
      </c>
      <c r="AN480" s="34">
        <v>0</v>
      </c>
      <c r="AO480" s="34">
        <v>0</v>
      </c>
      <c r="AP480" s="34">
        <v>0</v>
      </c>
      <c r="AQ480" s="34">
        <v>0</v>
      </c>
      <c r="AR480" s="34">
        <v>0</v>
      </c>
      <c r="AS480" s="35">
        <v>2</v>
      </c>
      <c r="AT480" s="35">
        <v>0</v>
      </c>
      <c r="AU480" s="35">
        <v>0</v>
      </c>
      <c r="AV480" s="34">
        <v>0</v>
      </c>
      <c r="AW480" s="35">
        <v>541</v>
      </c>
      <c r="AX480" s="35">
        <v>0</v>
      </c>
      <c r="AY480" s="36"/>
      <c r="AZ480" s="38" t="s">
        <v>166</v>
      </c>
      <c r="BA480" s="30" t="str">
        <f t="shared" si="121"/>
        <v/>
      </c>
      <c r="BB480" s="35"/>
      <c r="BC480" s="35"/>
      <c r="BD480" s="35">
        <v>0</v>
      </c>
      <c r="BE480" s="35"/>
      <c r="BF480" s="35"/>
      <c r="BG480" s="35">
        <v>0</v>
      </c>
      <c r="BH480" s="35"/>
      <c r="BI480" s="35"/>
      <c r="BJ480" s="35">
        <v>0</v>
      </c>
    </row>
    <row r="481" spans="2:62" outlineLevel="3">
      <c r="B481" s="17">
        <v>24028245</v>
      </c>
      <c r="C481" s="17" t="s">
        <v>448</v>
      </c>
      <c r="D481" s="17" t="s">
        <v>92</v>
      </c>
      <c r="E481" s="22">
        <v>4012</v>
      </c>
      <c r="F481" s="22" t="s">
        <v>107</v>
      </c>
      <c r="G481" s="22">
        <v>40106</v>
      </c>
      <c r="H481" s="22" t="s">
        <v>274</v>
      </c>
      <c r="I481" s="17" t="s">
        <v>449</v>
      </c>
      <c r="J481" s="19" t="s">
        <v>2032</v>
      </c>
      <c r="K481" s="19" t="s">
        <v>2033</v>
      </c>
      <c r="L481" s="19" t="s">
        <v>1989</v>
      </c>
      <c r="M481" s="19" t="s">
        <v>1989</v>
      </c>
      <c r="N481" s="19" t="s">
        <v>2002</v>
      </c>
      <c r="O481" s="19" t="str">
        <f>IF(N481="","",VLOOKUP(N481,Sheet1!$B$3:$C$7,2,0))</f>
        <v>休棟等</v>
      </c>
      <c r="P481" s="19" t="s">
        <v>2002</v>
      </c>
      <c r="Q481" s="19" t="str">
        <f>IF(P481="","",VLOOKUP(P481,Sheet1!$B$3:$C$7,2,0))</f>
        <v>休棟等</v>
      </c>
      <c r="R481" s="19" t="s">
        <v>2002</v>
      </c>
      <c r="S481" s="25" t="str">
        <f t="shared" si="113"/>
        <v/>
      </c>
      <c r="T481" s="26" t="str">
        <f t="shared" si="114"/>
        <v/>
      </c>
      <c r="U481" s="26" t="str">
        <f t="shared" si="115"/>
        <v/>
      </c>
      <c r="V481" s="26" t="str">
        <f t="shared" si="116"/>
        <v/>
      </c>
      <c r="W481" s="26" t="str">
        <f t="shared" si="117"/>
        <v/>
      </c>
      <c r="X481" s="26" t="str">
        <f t="shared" si="118"/>
        <v/>
      </c>
      <c r="Y481" s="27" t="str">
        <f t="shared" si="119"/>
        <v>○</v>
      </c>
      <c r="Z481" s="29" t="s">
        <v>2013</v>
      </c>
      <c r="AA481" s="29" t="s">
        <v>96</v>
      </c>
      <c r="AB481" s="29" t="s">
        <v>96</v>
      </c>
      <c r="AC481" s="29" t="s">
        <v>96</v>
      </c>
      <c r="AD481" s="29" t="s">
        <v>96</v>
      </c>
      <c r="AE481" s="23" t="str">
        <f t="shared" si="120"/>
        <v>休棟中等</v>
      </c>
      <c r="AF481" s="34">
        <v>3</v>
      </c>
      <c r="AG481" s="34">
        <v>0</v>
      </c>
      <c r="AH481" s="34">
        <v>3</v>
      </c>
      <c r="AI481" s="34">
        <v>0</v>
      </c>
      <c r="AJ481" s="34">
        <v>0</v>
      </c>
      <c r="AK481" s="34">
        <v>0</v>
      </c>
      <c r="AL481" s="34">
        <v>0</v>
      </c>
      <c r="AM481" s="34">
        <v>0</v>
      </c>
      <c r="AN481" s="34">
        <v>0</v>
      </c>
      <c r="AO481" s="34">
        <v>0</v>
      </c>
      <c r="AP481" s="34">
        <v>0</v>
      </c>
      <c r="AQ481" s="34">
        <v>0</v>
      </c>
      <c r="AR481" s="34">
        <v>0</v>
      </c>
      <c r="AS481" s="35">
        <v>0</v>
      </c>
      <c r="AT481" s="34">
        <v>0</v>
      </c>
      <c r="AU481" s="34">
        <v>0</v>
      </c>
      <c r="AV481" s="34">
        <v>3</v>
      </c>
      <c r="AW481" s="35">
        <v>0</v>
      </c>
      <c r="AX481" s="35">
        <v>0</v>
      </c>
      <c r="AY481" s="36">
        <v>0</v>
      </c>
      <c r="AZ481" s="37" t="s">
        <v>96</v>
      </c>
      <c r="BA481" s="30" t="str">
        <f t="shared" si="121"/>
        <v/>
      </c>
      <c r="BB481" s="35"/>
      <c r="BC481" s="35"/>
      <c r="BD481" s="35">
        <v>0</v>
      </c>
      <c r="BE481" s="35"/>
      <c r="BF481" s="35"/>
      <c r="BG481" s="35">
        <v>0</v>
      </c>
      <c r="BH481" s="35"/>
      <c r="BI481" s="35"/>
      <c r="BJ481" s="35"/>
    </row>
    <row r="482" spans="2:62" outlineLevel="3">
      <c r="B482" s="17">
        <v>24028265</v>
      </c>
      <c r="C482" s="17" t="s">
        <v>462</v>
      </c>
      <c r="D482" s="17" t="s">
        <v>92</v>
      </c>
      <c r="E482" s="22">
        <v>4012</v>
      </c>
      <c r="F482" s="22" t="s">
        <v>107</v>
      </c>
      <c r="G482" s="22">
        <v>40106</v>
      </c>
      <c r="H482" s="22" t="s">
        <v>274</v>
      </c>
      <c r="I482" s="17" t="s">
        <v>463</v>
      </c>
      <c r="J482" s="18" t="s">
        <v>2034</v>
      </c>
      <c r="K482" s="18" t="s">
        <v>2035</v>
      </c>
      <c r="L482" s="18" t="s">
        <v>1988</v>
      </c>
      <c r="M482" s="18" t="s">
        <v>1988</v>
      </c>
      <c r="N482" s="18" t="s">
        <v>1989</v>
      </c>
      <c r="O482" s="19" t="str">
        <f>IF(N482="","",VLOOKUP(N482,Sheet1!$B$3:$C$7,2,0))</f>
        <v>急性期</v>
      </c>
      <c r="P482" s="18" t="s">
        <v>1989</v>
      </c>
      <c r="Q482" s="19" t="str">
        <f>IF(P482="","",VLOOKUP(P482,Sheet1!$B$3:$C$7,2,0))</f>
        <v>急性期</v>
      </c>
      <c r="R482" s="18" t="s">
        <v>1989</v>
      </c>
      <c r="S482" s="25" t="str">
        <f t="shared" si="113"/>
        <v/>
      </c>
      <c r="T482" s="26" t="str">
        <f t="shared" si="114"/>
        <v>○</v>
      </c>
      <c r="U482" s="26" t="str">
        <f t="shared" si="115"/>
        <v>○</v>
      </c>
      <c r="V482" s="26" t="str">
        <f t="shared" si="116"/>
        <v/>
      </c>
      <c r="W482" s="26" t="str">
        <f t="shared" si="117"/>
        <v/>
      </c>
      <c r="X482" s="26" t="str">
        <f t="shared" si="118"/>
        <v/>
      </c>
      <c r="Y482" s="27" t="str">
        <f t="shared" si="119"/>
        <v/>
      </c>
      <c r="Z482" s="28" t="s">
        <v>1989</v>
      </c>
      <c r="AA482" s="28" t="s">
        <v>1990</v>
      </c>
      <c r="AB482" s="28" t="s">
        <v>96</v>
      </c>
      <c r="AC482" s="28" t="s">
        <v>96</v>
      </c>
      <c r="AD482" s="28" t="s">
        <v>96</v>
      </c>
      <c r="AE482" s="23" t="str">
        <f t="shared" si="120"/>
        <v>急性期</v>
      </c>
      <c r="AF482" s="34">
        <v>8</v>
      </c>
      <c r="AG482" s="34">
        <v>8</v>
      </c>
      <c r="AH482" s="34">
        <v>0</v>
      </c>
      <c r="AI482" s="34">
        <v>8</v>
      </c>
      <c r="AJ482" s="34">
        <v>0</v>
      </c>
      <c r="AK482" s="34">
        <v>0</v>
      </c>
      <c r="AL482" s="34">
        <v>0</v>
      </c>
      <c r="AM482" s="34">
        <v>0</v>
      </c>
      <c r="AN482" s="34">
        <v>0</v>
      </c>
      <c r="AO482" s="34">
        <v>0</v>
      </c>
      <c r="AP482" s="34">
        <v>0</v>
      </c>
      <c r="AQ482" s="34">
        <v>0</v>
      </c>
      <c r="AR482" s="34">
        <v>0</v>
      </c>
      <c r="AS482" s="35">
        <v>8</v>
      </c>
      <c r="AT482" s="35">
        <v>0</v>
      </c>
      <c r="AU482" s="35">
        <v>0</v>
      </c>
      <c r="AV482" s="34">
        <v>0</v>
      </c>
      <c r="AW482" s="35">
        <v>23</v>
      </c>
      <c r="AX482" s="35">
        <v>0</v>
      </c>
      <c r="AY482" s="36">
        <v>0</v>
      </c>
      <c r="AZ482" s="38" t="s">
        <v>1989</v>
      </c>
      <c r="BA482" s="30" t="str">
        <f t="shared" si="121"/>
        <v/>
      </c>
      <c r="BB482" s="35">
        <v>0</v>
      </c>
      <c r="BC482" s="35">
        <v>0</v>
      </c>
      <c r="BD482" s="35">
        <v>0</v>
      </c>
      <c r="BE482" s="35">
        <v>0</v>
      </c>
      <c r="BF482" s="35">
        <v>0</v>
      </c>
      <c r="BG482" s="35">
        <v>0</v>
      </c>
      <c r="BH482" s="35">
        <v>0</v>
      </c>
      <c r="BI482" s="35">
        <v>0</v>
      </c>
      <c r="BJ482" s="35">
        <v>0</v>
      </c>
    </row>
    <row r="483" spans="2:62" outlineLevel="3">
      <c r="B483" s="17">
        <v>24028270</v>
      </c>
      <c r="C483" s="17" t="s">
        <v>470</v>
      </c>
      <c r="D483" s="17" t="s">
        <v>92</v>
      </c>
      <c r="E483" s="22">
        <v>4012</v>
      </c>
      <c r="F483" s="49" t="s">
        <v>107</v>
      </c>
      <c r="G483" s="49">
        <v>40106</v>
      </c>
      <c r="H483" s="49" t="s">
        <v>274</v>
      </c>
      <c r="I483" s="48" t="s">
        <v>471</v>
      </c>
      <c r="J483" s="50" t="s">
        <v>2036</v>
      </c>
      <c r="K483" s="50" t="s">
        <v>2037</v>
      </c>
      <c r="L483" s="50" t="s">
        <v>1989</v>
      </c>
      <c r="M483" s="50" t="s">
        <v>1989</v>
      </c>
      <c r="N483" s="50" t="s">
        <v>96</v>
      </c>
      <c r="O483" s="51" t="str">
        <f>IF(N483="","",VLOOKUP(N483,Sheet1!$B$3:$C$7,2,0))</f>
        <v/>
      </c>
      <c r="P483" s="50" t="s">
        <v>96</v>
      </c>
      <c r="Q483" s="51" t="str">
        <f>IF(P483="","",VLOOKUP(P483,Sheet1!$B$3:$C$7,2,0))</f>
        <v/>
      </c>
      <c r="R483" s="50" t="s">
        <v>96</v>
      </c>
      <c r="S483" s="52" t="str">
        <f t="shared" si="113"/>
        <v/>
      </c>
      <c r="T483" s="53" t="str">
        <f t="shared" si="114"/>
        <v/>
      </c>
      <c r="U483" s="53" t="str">
        <f t="shared" si="115"/>
        <v/>
      </c>
      <c r="V483" s="53" t="str">
        <f t="shared" si="116"/>
        <v/>
      </c>
      <c r="W483" s="53" t="str">
        <f t="shared" si="117"/>
        <v/>
      </c>
      <c r="X483" s="53" t="str">
        <f t="shared" si="118"/>
        <v>○</v>
      </c>
      <c r="Y483" s="54" t="str">
        <f t="shared" si="119"/>
        <v/>
      </c>
      <c r="Z483" s="55" t="s">
        <v>2038</v>
      </c>
      <c r="AA483" s="55" t="s">
        <v>96</v>
      </c>
      <c r="AB483" s="55" t="s">
        <v>96</v>
      </c>
      <c r="AC483" s="55" t="s">
        <v>96</v>
      </c>
      <c r="AD483" s="55" t="s">
        <v>96</v>
      </c>
      <c r="AE483" s="56" t="str">
        <f t="shared" si="120"/>
        <v>無回答</v>
      </c>
      <c r="AF483" s="57">
        <v>0</v>
      </c>
      <c r="AG483" s="57">
        <v>0</v>
      </c>
      <c r="AH483" s="57">
        <v>0</v>
      </c>
      <c r="AI483" s="57">
        <v>0</v>
      </c>
      <c r="AJ483" s="57">
        <v>0</v>
      </c>
      <c r="AK483" s="57">
        <v>0</v>
      </c>
      <c r="AL483" s="57">
        <v>0</v>
      </c>
      <c r="AM483" s="57">
        <v>0</v>
      </c>
      <c r="AN483" s="57">
        <v>0</v>
      </c>
      <c r="AO483" s="57">
        <v>0</v>
      </c>
      <c r="AP483" s="57">
        <v>0</v>
      </c>
      <c r="AQ483" s="57">
        <v>0</v>
      </c>
      <c r="AR483" s="57">
        <v>0</v>
      </c>
      <c r="AS483" s="58">
        <v>0</v>
      </c>
      <c r="AT483" s="58">
        <v>0</v>
      </c>
      <c r="AU483" s="58">
        <v>0</v>
      </c>
      <c r="AV483" s="57">
        <v>0</v>
      </c>
      <c r="AW483" s="58">
        <v>0</v>
      </c>
      <c r="AX483" s="58">
        <v>0</v>
      </c>
      <c r="AY483" s="59">
        <v>0</v>
      </c>
      <c r="AZ483" s="60" t="s">
        <v>1989</v>
      </c>
      <c r="BA483" s="61" t="str">
        <f t="shared" si="121"/>
        <v/>
      </c>
      <c r="BB483" s="58">
        <v>0</v>
      </c>
      <c r="BC483" s="58">
        <v>0</v>
      </c>
      <c r="BD483" s="58">
        <v>0</v>
      </c>
      <c r="BE483" s="58">
        <v>0</v>
      </c>
      <c r="BF483" s="58">
        <v>0</v>
      </c>
      <c r="BG483" s="58">
        <v>0</v>
      </c>
      <c r="BH483" s="58">
        <v>0</v>
      </c>
      <c r="BI483" s="58">
        <v>0</v>
      </c>
      <c r="BJ483" s="58">
        <v>0</v>
      </c>
    </row>
    <row r="484" spans="2:62" outlineLevel="3">
      <c r="B484" s="17">
        <v>24028314</v>
      </c>
      <c r="C484" s="17" t="s">
        <v>519</v>
      </c>
      <c r="D484" s="17" t="s">
        <v>92</v>
      </c>
      <c r="E484" s="22">
        <v>4012</v>
      </c>
      <c r="F484" s="22" t="s">
        <v>107</v>
      </c>
      <c r="G484" s="22">
        <v>40106</v>
      </c>
      <c r="H484" s="22" t="s">
        <v>274</v>
      </c>
      <c r="I484" s="17" t="s">
        <v>520</v>
      </c>
      <c r="J484" s="18" t="s">
        <v>2039</v>
      </c>
      <c r="K484" s="18" t="s">
        <v>2040</v>
      </c>
      <c r="L484" s="18" t="s">
        <v>1988</v>
      </c>
      <c r="M484" s="18" t="s">
        <v>1988</v>
      </c>
      <c r="N484" s="18" t="s">
        <v>1989</v>
      </c>
      <c r="O484" s="19" t="str">
        <f>IF(N484="","",VLOOKUP(N484,Sheet1!$B$3:$C$7,2,0))</f>
        <v>急性期</v>
      </c>
      <c r="P484" s="18" t="s">
        <v>1989</v>
      </c>
      <c r="Q484" s="19" t="str">
        <f>IF(P484="","",VLOOKUP(P484,Sheet1!$B$3:$C$7,2,0))</f>
        <v>急性期</v>
      </c>
      <c r="R484" s="18" t="s">
        <v>1989</v>
      </c>
      <c r="S484" s="25" t="str">
        <f t="shared" si="113"/>
        <v/>
      </c>
      <c r="T484" s="26" t="str">
        <f t="shared" si="114"/>
        <v>○</v>
      </c>
      <c r="U484" s="26" t="str">
        <f t="shared" si="115"/>
        <v/>
      </c>
      <c r="V484" s="26" t="str">
        <f t="shared" si="116"/>
        <v/>
      </c>
      <c r="W484" s="26" t="str">
        <f t="shared" si="117"/>
        <v/>
      </c>
      <c r="X484" s="26" t="str">
        <f t="shared" si="118"/>
        <v/>
      </c>
      <c r="Y484" s="27" t="str">
        <f t="shared" si="119"/>
        <v/>
      </c>
      <c r="Z484" s="28" t="s">
        <v>1989</v>
      </c>
      <c r="AA484" s="28" t="s">
        <v>96</v>
      </c>
      <c r="AB484" s="28" t="s">
        <v>96</v>
      </c>
      <c r="AC484" s="28" t="s">
        <v>96</v>
      </c>
      <c r="AD484" s="28" t="s">
        <v>96</v>
      </c>
      <c r="AE484" s="23" t="str">
        <f t="shared" si="120"/>
        <v>急性期</v>
      </c>
      <c r="AF484" s="34">
        <v>19</v>
      </c>
      <c r="AG484" s="34">
        <v>19</v>
      </c>
      <c r="AH484" s="34">
        <v>0</v>
      </c>
      <c r="AI484" s="34">
        <v>0</v>
      </c>
      <c r="AJ484" s="34">
        <v>0</v>
      </c>
      <c r="AK484" s="34">
        <v>0</v>
      </c>
      <c r="AL484" s="34">
        <v>0</v>
      </c>
      <c r="AM484" s="34">
        <v>0</v>
      </c>
      <c r="AN484" s="34">
        <v>0</v>
      </c>
      <c r="AO484" s="34">
        <v>0</v>
      </c>
      <c r="AP484" s="34">
        <v>0</v>
      </c>
      <c r="AQ484" s="34">
        <v>0</v>
      </c>
      <c r="AR484" s="34">
        <v>0</v>
      </c>
      <c r="AS484" s="35"/>
      <c r="AT484" s="35"/>
      <c r="AU484" s="35"/>
      <c r="AV484" s="34">
        <v>19</v>
      </c>
      <c r="AW484" s="35">
        <v>490</v>
      </c>
      <c r="AX484" s="35"/>
      <c r="AY484" s="36"/>
      <c r="AZ484" s="38" t="s">
        <v>96</v>
      </c>
      <c r="BA484" s="30" t="str">
        <f t="shared" si="121"/>
        <v/>
      </c>
      <c r="BB484" s="35"/>
      <c r="BC484" s="35"/>
      <c r="BD484" s="35">
        <v>0</v>
      </c>
      <c r="BE484" s="35"/>
      <c r="BF484" s="35"/>
      <c r="BG484" s="35">
        <v>0</v>
      </c>
      <c r="BH484" s="35"/>
      <c r="BI484" s="35"/>
      <c r="BJ484" s="35"/>
    </row>
    <row r="485" spans="2:62" outlineLevel="3">
      <c r="B485" s="17">
        <v>24028325</v>
      </c>
      <c r="C485" s="17" t="s">
        <v>527</v>
      </c>
      <c r="D485" s="17" t="s">
        <v>92</v>
      </c>
      <c r="E485" s="22">
        <v>4012</v>
      </c>
      <c r="F485" s="22" t="s">
        <v>107</v>
      </c>
      <c r="G485" s="22">
        <v>40106</v>
      </c>
      <c r="H485" s="22" t="s">
        <v>274</v>
      </c>
      <c r="I485" s="17" t="s">
        <v>528</v>
      </c>
      <c r="J485" s="18" t="s">
        <v>529</v>
      </c>
      <c r="K485" s="18" t="s">
        <v>530</v>
      </c>
      <c r="L485" s="18" t="s">
        <v>166</v>
      </c>
      <c r="M485" s="18" t="s">
        <v>166</v>
      </c>
      <c r="N485" s="18" t="s">
        <v>167</v>
      </c>
      <c r="O485" s="19" t="str">
        <f>IF(N485="","",VLOOKUP(N485,Sheet1!$B$3:$C$7,2,0))</f>
        <v>休棟等</v>
      </c>
      <c r="P485" s="18" t="s">
        <v>167</v>
      </c>
      <c r="Q485" s="19" t="str">
        <f>IF(P485="","",VLOOKUP(P485,Sheet1!$B$3:$C$7,2,0))</f>
        <v>休棟等</v>
      </c>
      <c r="R485" s="18" t="s">
        <v>96</v>
      </c>
      <c r="S485" s="25" t="str">
        <f t="shared" si="113"/>
        <v/>
      </c>
      <c r="T485" s="26" t="str">
        <f t="shared" si="114"/>
        <v/>
      </c>
      <c r="U485" s="26" t="str">
        <f t="shared" si="115"/>
        <v/>
      </c>
      <c r="V485" s="26" t="str">
        <f t="shared" si="116"/>
        <v/>
      </c>
      <c r="W485" s="26" t="str">
        <f t="shared" si="117"/>
        <v/>
      </c>
      <c r="X485" s="26" t="str">
        <f t="shared" si="118"/>
        <v>○</v>
      </c>
      <c r="Y485" s="27" t="str">
        <f t="shared" si="119"/>
        <v/>
      </c>
      <c r="Z485" s="28" t="s">
        <v>478</v>
      </c>
      <c r="AA485" s="28" t="s">
        <v>96</v>
      </c>
      <c r="AB485" s="28" t="s">
        <v>96</v>
      </c>
      <c r="AC485" s="28" t="s">
        <v>96</v>
      </c>
      <c r="AD485" s="28" t="s">
        <v>96</v>
      </c>
      <c r="AE485" s="23" t="str">
        <f t="shared" si="120"/>
        <v>休棟中等</v>
      </c>
      <c r="AF485" s="34">
        <v>5</v>
      </c>
      <c r="AG485" s="34">
        <v>0</v>
      </c>
      <c r="AH485" s="34">
        <v>5</v>
      </c>
      <c r="AI485" s="34">
        <v>5</v>
      </c>
      <c r="AJ485" s="34">
        <v>0</v>
      </c>
      <c r="AK485" s="34">
        <v>0</v>
      </c>
      <c r="AL485" s="34">
        <v>0</v>
      </c>
      <c r="AM485" s="34">
        <v>0</v>
      </c>
      <c r="AN485" s="34">
        <v>0</v>
      </c>
      <c r="AO485" s="34">
        <v>0</v>
      </c>
      <c r="AP485" s="34">
        <v>0</v>
      </c>
      <c r="AQ485" s="34">
        <v>0</v>
      </c>
      <c r="AR485" s="34">
        <v>0</v>
      </c>
      <c r="AS485" s="35">
        <v>0</v>
      </c>
      <c r="AT485" s="34">
        <v>0</v>
      </c>
      <c r="AU485" s="34">
        <v>0</v>
      </c>
      <c r="AV485" s="34">
        <v>5</v>
      </c>
      <c r="AW485" s="35">
        <v>0</v>
      </c>
      <c r="AX485" s="35">
        <v>0</v>
      </c>
      <c r="AY485" s="36">
        <v>0</v>
      </c>
      <c r="AZ485" s="38" t="s">
        <v>165</v>
      </c>
      <c r="BA485" s="30" t="str">
        <f t="shared" si="121"/>
        <v>○</v>
      </c>
      <c r="BB485" s="35">
        <v>0</v>
      </c>
      <c r="BC485" s="35">
        <v>14</v>
      </c>
      <c r="BD485" s="35">
        <v>0</v>
      </c>
      <c r="BE485" s="35"/>
      <c r="BF485" s="35"/>
      <c r="BG485" s="35">
        <v>0</v>
      </c>
      <c r="BH485" s="35"/>
      <c r="BI485" s="35"/>
      <c r="BJ485" s="35">
        <v>0</v>
      </c>
    </row>
    <row r="486" spans="2:62" outlineLevel="3">
      <c r="B486" s="17">
        <v>24028450</v>
      </c>
      <c r="C486" s="17" t="s">
        <v>673</v>
      </c>
      <c r="D486" s="17" t="s">
        <v>92</v>
      </c>
      <c r="E486" s="22">
        <v>4012</v>
      </c>
      <c r="F486" s="22" t="s">
        <v>107</v>
      </c>
      <c r="G486" s="22">
        <v>40106</v>
      </c>
      <c r="H486" s="22" t="s">
        <v>274</v>
      </c>
      <c r="I486" s="17" t="s">
        <v>674</v>
      </c>
      <c r="J486" s="18" t="s">
        <v>2041</v>
      </c>
      <c r="K486" s="18" t="s">
        <v>2042</v>
      </c>
      <c r="L486" s="18" t="s">
        <v>1989</v>
      </c>
      <c r="M486" s="18" t="s">
        <v>1989</v>
      </c>
      <c r="N486" s="18" t="s">
        <v>2002</v>
      </c>
      <c r="O486" s="19" t="str">
        <f>IF(N486="","",VLOOKUP(N486,Sheet1!$B$3:$C$7,2,0))</f>
        <v>休棟等</v>
      </c>
      <c r="P486" s="18" t="s">
        <v>2002</v>
      </c>
      <c r="Q486" s="19" t="str">
        <f>IF(P486="","",VLOOKUP(P486,Sheet1!$B$3:$C$7,2,0))</f>
        <v>休棟等</v>
      </c>
      <c r="R486" s="18" t="s">
        <v>2002</v>
      </c>
      <c r="S486" s="25" t="str">
        <f t="shared" si="113"/>
        <v/>
      </c>
      <c r="T486" s="26" t="str">
        <f t="shared" si="114"/>
        <v/>
      </c>
      <c r="U486" s="26" t="str">
        <f t="shared" si="115"/>
        <v/>
      </c>
      <c r="V486" s="26" t="str">
        <f t="shared" si="116"/>
        <v/>
      </c>
      <c r="W486" s="26" t="str">
        <f t="shared" si="117"/>
        <v/>
      </c>
      <c r="X486" s="26" t="str">
        <f t="shared" si="118"/>
        <v/>
      </c>
      <c r="Y486" s="27" t="str">
        <f t="shared" si="119"/>
        <v>○</v>
      </c>
      <c r="Z486" s="28" t="s">
        <v>2013</v>
      </c>
      <c r="AA486" s="28" t="s">
        <v>96</v>
      </c>
      <c r="AB486" s="28" t="s">
        <v>96</v>
      </c>
      <c r="AC486" s="28" t="s">
        <v>96</v>
      </c>
      <c r="AD486" s="28" t="s">
        <v>96</v>
      </c>
      <c r="AE486" s="23" t="str">
        <f t="shared" si="120"/>
        <v>休棟中等</v>
      </c>
      <c r="AF486" s="34">
        <v>13</v>
      </c>
      <c r="AG486" s="34">
        <v>0</v>
      </c>
      <c r="AH486" s="34">
        <v>13</v>
      </c>
      <c r="AI486" s="34">
        <v>0</v>
      </c>
      <c r="AJ486" s="34">
        <v>6</v>
      </c>
      <c r="AK486" s="34">
        <v>0</v>
      </c>
      <c r="AL486" s="34">
        <v>6</v>
      </c>
      <c r="AM486" s="34">
        <v>6</v>
      </c>
      <c r="AN486" s="34">
        <v>0</v>
      </c>
      <c r="AO486" s="34">
        <v>6</v>
      </c>
      <c r="AP486" s="34">
        <v>0</v>
      </c>
      <c r="AQ486" s="34">
        <v>0</v>
      </c>
      <c r="AR486" s="34">
        <v>0</v>
      </c>
      <c r="AS486" s="35">
        <v>0</v>
      </c>
      <c r="AT486" s="35">
        <v>0</v>
      </c>
      <c r="AU486" s="35">
        <v>0</v>
      </c>
      <c r="AV486" s="34">
        <v>19</v>
      </c>
      <c r="AW486" s="35">
        <v>0</v>
      </c>
      <c r="AX486" s="35">
        <v>0</v>
      </c>
      <c r="AY486" s="36">
        <v>0</v>
      </c>
      <c r="AZ486" s="38" t="s">
        <v>1988</v>
      </c>
      <c r="BA486" s="30" t="str">
        <f t="shared" si="121"/>
        <v>○</v>
      </c>
      <c r="BB486" s="35">
        <v>3</v>
      </c>
      <c r="BC486" s="35">
        <v>50</v>
      </c>
      <c r="BD486" s="35">
        <v>0</v>
      </c>
      <c r="BE486" s="35"/>
      <c r="BF486" s="35"/>
      <c r="BG486" s="35">
        <v>0</v>
      </c>
      <c r="BH486" s="35"/>
      <c r="BI486" s="35"/>
      <c r="BJ486" s="35">
        <v>0</v>
      </c>
    </row>
    <row r="487" spans="2:62" outlineLevel="3">
      <c r="B487" s="17">
        <v>24028464</v>
      </c>
      <c r="C487" s="17" t="s">
        <v>694</v>
      </c>
      <c r="D487" s="17" t="s">
        <v>92</v>
      </c>
      <c r="E487" s="22">
        <v>4012</v>
      </c>
      <c r="F487" s="22" t="s">
        <v>107</v>
      </c>
      <c r="G487" s="22">
        <v>40106</v>
      </c>
      <c r="H487" s="22" t="s">
        <v>274</v>
      </c>
      <c r="I487" s="17" t="s">
        <v>695</v>
      </c>
      <c r="J487" s="19" t="s">
        <v>2043</v>
      </c>
      <c r="K487" s="19" t="s">
        <v>2044</v>
      </c>
      <c r="L487" s="19" t="s">
        <v>1988</v>
      </c>
      <c r="M487" s="19" t="s">
        <v>1988</v>
      </c>
      <c r="N487" s="19" t="s">
        <v>1990</v>
      </c>
      <c r="O487" s="19" t="str">
        <f>IF(N487="","",VLOOKUP(N487,Sheet1!$B$3:$C$7,2,0))</f>
        <v>回復期</v>
      </c>
      <c r="P487" s="19" t="s">
        <v>1990</v>
      </c>
      <c r="Q487" s="19" t="str">
        <f>IF(P487="","",VLOOKUP(P487,Sheet1!$B$3:$C$7,2,0))</f>
        <v>回復期</v>
      </c>
      <c r="R487" s="19" t="s">
        <v>1990</v>
      </c>
      <c r="S487" s="25" t="str">
        <f t="shared" si="113"/>
        <v/>
      </c>
      <c r="T487" s="26" t="str">
        <f t="shared" si="114"/>
        <v>○</v>
      </c>
      <c r="U487" s="26" t="str">
        <f t="shared" si="115"/>
        <v>○</v>
      </c>
      <c r="V487" s="26" t="str">
        <f t="shared" si="116"/>
        <v/>
      </c>
      <c r="W487" s="26" t="str">
        <f t="shared" si="117"/>
        <v/>
      </c>
      <c r="X487" s="26" t="str">
        <f t="shared" si="118"/>
        <v/>
      </c>
      <c r="Y487" s="27" t="str">
        <f t="shared" si="119"/>
        <v/>
      </c>
      <c r="Z487" s="29" t="s">
        <v>1989</v>
      </c>
      <c r="AA487" s="29" t="s">
        <v>1990</v>
      </c>
      <c r="AB487" s="29" t="s">
        <v>96</v>
      </c>
      <c r="AC487" s="29" t="s">
        <v>96</v>
      </c>
      <c r="AD487" s="29" t="s">
        <v>96</v>
      </c>
      <c r="AE487" s="23" t="str">
        <f t="shared" si="120"/>
        <v>回復期</v>
      </c>
      <c r="AF487" s="34">
        <v>18</v>
      </c>
      <c r="AG487" s="34">
        <v>18</v>
      </c>
      <c r="AH487" s="34">
        <v>0</v>
      </c>
      <c r="AI487" s="34">
        <v>18</v>
      </c>
      <c r="AJ487" s="34">
        <v>0</v>
      </c>
      <c r="AK487" s="34">
        <v>0</v>
      </c>
      <c r="AL487" s="34">
        <v>0</v>
      </c>
      <c r="AM487" s="34">
        <v>0</v>
      </c>
      <c r="AN487" s="34">
        <v>0</v>
      </c>
      <c r="AO487" s="34">
        <v>0</v>
      </c>
      <c r="AP487" s="34">
        <v>0</v>
      </c>
      <c r="AQ487" s="34">
        <v>0</v>
      </c>
      <c r="AR487" s="34">
        <v>0</v>
      </c>
      <c r="AS487" s="35">
        <v>18</v>
      </c>
      <c r="AT487" s="34">
        <v>0</v>
      </c>
      <c r="AU487" s="34">
        <v>0</v>
      </c>
      <c r="AV487" s="34">
        <v>0</v>
      </c>
      <c r="AW487" s="35">
        <v>1230</v>
      </c>
      <c r="AX487" s="35">
        <v>25</v>
      </c>
      <c r="AY487" s="36">
        <v>0</v>
      </c>
      <c r="AZ487" s="37" t="s">
        <v>1989</v>
      </c>
      <c r="BA487" s="30" t="str">
        <f t="shared" si="121"/>
        <v/>
      </c>
      <c r="BB487" s="35">
        <v>0</v>
      </c>
      <c r="BC487" s="35">
        <v>0</v>
      </c>
      <c r="BD487" s="35">
        <v>0</v>
      </c>
      <c r="BE487" s="35">
        <v>0</v>
      </c>
      <c r="BF487" s="35">
        <v>0</v>
      </c>
      <c r="BG487" s="35">
        <v>0</v>
      </c>
      <c r="BH487" s="35">
        <v>0</v>
      </c>
      <c r="BI487" s="35">
        <v>0</v>
      </c>
      <c r="BJ487" s="35">
        <v>567</v>
      </c>
    </row>
    <row r="488" spans="2:62" outlineLevel="3">
      <c r="B488" s="17">
        <v>24028508</v>
      </c>
      <c r="C488" s="17" t="s">
        <v>750</v>
      </c>
      <c r="D488" s="17" t="s">
        <v>92</v>
      </c>
      <c r="E488" s="22">
        <v>4012</v>
      </c>
      <c r="F488" s="22" t="s">
        <v>107</v>
      </c>
      <c r="G488" s="22">
        <v>40106</v>
      </c>
      <c r="H488" s="22" t="s">
        <v>274</v>
      </c>
      <c r="I488" s="17" t="s">
        <v>751</v>
      </c>
      <c r="J488" s="18" t="s">
        <v>750</v>
      </c>
      <c r="K488" s="18" t="s">
        <v>752</v>
      </c>
      <c r="L488" s="18" t="s">
        <v>165</v>
      </c>
      <c r="M488" s="18" t="s">
        <v>165</v>
      </c>
      <c r="N488" s="18" t="s">
        <v>166</v>
      </c>
      <c r="O488" s="19" t="str">
        <f>IF(N488="","",VLOOKUP(N488,Sheet1!$B$3:$C$7,2,0))</f>
        <v>急性期</v>
      </c>
      <c r="P488" s="18" t="s">
        <v>166</v>
      </c>
      <c r="Q488" s="19" t="str">
        <f>IF(P488="","",VLOOKUP(P488,Sheet1!$B$3:$C$7,2,0))</f>
        <v>急性期</v>
      </c>
      <c r="R488" s="18" t="s">
        <v>96</v>
      </c>
      <c r="S488" s="25" t="str">
        <f t="shared" si="113"/>
        <v/>
      </c>
      <c r="T488" s="26" t="str">
        <f t="shared" si="114"/>
        <v>○</v>
      </c>
      <c r="U488" s="26" t="str">
        <f t="shared" si="115"/>
        <v/>
      </c>
      <c r="V488" s="26" t="str">
        <f t="shared" si="116"/>
        <v/>
      </c>
      <c r="W488" s="26" t="str">
        <f t="shared" si="117"/>
        <v/>
      </c>
      <c r="X488" s="26" t="str">
        <f t="shared" si="118"/>
        <v/>
      </c>
      <c r="Y488" s="27" t="str">
        <f t="shared" si="119"/>
        <v/>
      </c>
      <c r="Z488" s="28" t="s">
        <v>166</v>
      </c>
      <c r="AA488" s="28" t="s">
        <v>96</v>
      </c>
      <c r="AB488" s="28" t="s">
        <v>96</v>
      </c>
      <c r="AC488" s="28" t="s">
        <v>96</v>
      </c>
      <c r="AD488" s="28" t="s">
        <v>96</v>
      </c>
      <c r="AE488" s="23" t="str">
        <f t="shared" si="120"/>
        <v>急性期</v>
      </c>
      <c r="AF488" s="34">
        <v>4</v>
      </c>
      <c r="AG488" s="34">
        <v>4</v>
      </c>
      <c r="AH488" s="34">
        <v>0</v>
      </c>
      <c r="AI488" s="34">
        <v>0</v>
      </c>
      <c r="AJ488" s="34">
        <v>0</v>
      </c>
      <c r="AK488" s="34">
        <v>0</v>
      </c>
      <c r="AL488" s="34">
        <v>0</v>
      </c>
      <c r="AM488" s="34">
        <v>0</v>
      </c>
      <c r="AN488" s="34">
        <v>0</v>
      </c>
      <c r="AO488" s="34">
        <v>0</v>
      </c>
      <c r="AP488" s="34">
        <v>0</v>
      </c>
      <c r="AQ488" s="34">
        <v>0</v>
      </c>
      <c r="AR488" s="34">
        <v>0</v>
      </c>
      <c r="AS488" s="35">
        <v>4</v>
      </c>
      <c r="AT488" s="35">
        <v>0</v>
      </c>
      <c r="AU488" s="35">
        <v>0</v>
      </c>
      <c r="AV488" s="34">
        <v>0</v>
      </c>
      <c r="AW488" s="35">
        <v>218</v>
      </c>
      <c r="AX488" s="35">
        <v>0</v>
      </c>
      <c r="AY488" s="36"/>
      <c r="AZ488" s="38" t="s">
        <v>166</v>
      </c>
      <c r="BA488" s="30" t="str">
        <f t="shared" si="121"/>
        <v/>
      </c>
      <c r="BB488" s="35">
        <v>0</v>
      </c>
      <c r="BC488" s="35">
        <v>0</v>
      </c>
      <c r="BD488" s="35">
        <v>0</v>
      </c>
      <c r="BE488" s="35">
        <v>0</v>
      </c>
      <c r="BF488" s="35">
        <v>0</v>
      </c>
      <c r="BG488" s="35">
        <v>0</v>
      </c>
      <c r="BH488" s="35">
        <v>0</v>
      </c>
      <c r="BI488" s="35">
        <v>0</v>
      </c>
      <c r="BJ488" s="35">
        <v>0</v>
      </c>
    </row>
    <row r="489" spans="2:62" outlineLevel="3">
      <c r="B489" s="17">
        <v>24028512</v>
      </c>
      <c r="C489" s="17" t="s">
        <v>757</v>
      </c>
      <c r="D489" s="17" t="s">
        <v>92</v>
      </c>
      <c r="E489" s="22">
        <v>4012</v>
      </c>
      <c r="F489" s="22" t="s">
        <v>107</v>
      </c>
      <c r="G489" s="22">
        <v>40106</v>
      </c>
      <c r="H489" s="22" t="s">
        <v>274</v>
      </c>
      <c r="I489" s="17" t="s">
        <v>758</v>
      </c>
      <c r="J489" s="19" t="s">
        <v>2045</v>
      </c>
      <c r="K489" s="19" t="s">
        <v>2046</v>
      </c>
      <c r="L489" s="19" t="s">
        <v>1988</v>
      </c>
      <c r="M489" s="19" t="s">
        <v>1988</v>
      </c>
      <c r="N489" s="19" t="s">
        <v>1990</v>
      </c>
      <c r="O489" s="19" t="str">
        <f>IF(N489="","",VLOOKUP(N489,Sheet1!$B$3:$C$7,2,0))</f>
        <v>回復期</v>
      </c>
      <c r="P489" s="19" t="s">
        <v>1990</v>
      </c>
      <c r="Q489" s="19" t="str">
        <f>IF(P489="","",VLOOKUP(P489,Sheet1!$B$3:$C$7,2,0))</f>
        <v>回復期</v>
      </c>
      <c r="R489" s="19" t="s">
        <v>96</v>
      </c>
      <c r="S489" s="25" t="str">
        <f t="shared" si="113"/>
        <v/>
      </c>
      <c r="T489" s="26" t="str">
        <f t="shared" si="114"/>
        <v>○</v>
      </c>
      <c r="U489" s="26" t="str">
        <f t="shared" si="115"/>
        <v>○</v>
      </c>
      <c r="V489" s="26" t="str">
        <f t="shared" si="116"/>
        <v/>
      </c>
      <c r="W489" s="26" t="str">
        <f t="shared" si="117"/>
        <v/>
      </c>
      <c r="X489" s="26" t="str">
        <f t="shared" si="118"/>
        <v/>
      </c>
      <c r="Y489" s="27" t="str">
        <f t="shared" si="119"/>
        <v/>
      </c>
      <c r="Z489" s="29" t="s">
        <v>1989</v>
      </c>
      <c r="AA489" s="29" t="s">
        <v>1990</v>
      </c>
      <c r="AB489" s="29" t="s">
        <v>96</v>
      </c>
      <c r="AC489" s="29" t="s">
        <v>96</v>
      </c>
      <c r="AD489" s="29" t="s">
        <v>96</v>
      </c>
      <c r="AE489" s="23" t="str">
        <f t="shared" si="120"/>
        <v>回復期</v>
      </c>
      <c r="AF489" s="34">
        <v>7</v>
      </c>
      <c r="AG489" s="34">
        <v>7</v>
      </c>
      <c r="AH489" s="34">
        <v>0</v>
      </c>
      <c r="AI489" s="34">
        <v>0</v>
      </c>
      <c r="AJ489" s="34">
        <v>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5">
        <v>7</v>
      </c>
      <c r="AT489" s="34">
        <v>0</v>
      </c>
      <c r="AU489" s="34">
        <v>0</v>
      </c>
      <c r="AV489" s="34">
        <v>0</v>
      </c>
      <c r="AW489" s="35">
        <v>341</v>
      </c>
      <c r="AX489" s="35">
        <v>0</v>
      </c>
      <c r="AY489" s="36">
        <v>0</v>
      </c>
      <c r="AZ489" s="37" t="s">
        <v>1989</v>
      </c>
      <c r="BA489" s="30" t="str">
        <f t="shared" si="121"/>
        <v/>
      </c>
      <c r="BB489" s="35">
        <v>31</v>
      </c>
      <c r="BC489" s="35">
        <v>0</v>
      </c>
      <c r="BD489" s="35">
        <v>0</v>
      </c>
      <c r="BE489" s="35">
        <v>0</v>
      </c>
      <c r="BF489" s="35">
        <v>0</v>
      </c>
      <c r="BG489" s="35">
        <v>0</v>
      </c>
      <c r="BH489" s="35">
        <v>0</v>
      </c>
      <c r="BI489" s="35">
        <v>0</v>
      </c>
      <c r="BJ489" s="35">
        <v>0</v>
      </c>
    </row>
    <row r="490" spans="2:62" outlineLevel="3">
      <c r="B490" s="17">
        <v>24028631</v>
      </c>
      <c r="C490" s="17" t="s">
        <v>879</v>
      </c>
      <c r="D490" s="17" t="s">
        <v>92</v>
      </c>
      <c r="E490" s="22">
        <v>4012</v>
      </c>
      <c r="F490" s="22" t="s">
        <v>107</v>
      </c>
      <c r="G490" s="22">
        <v>40106</v>
      </c>
      <c r="H490" s="22" t="s">
        <v>274</v>
      </c>
      <c r="I490" s="17" t="s">
        <v>111</v>
      </c>
      <c r="J490" s="18" t="s">
        <v>2047</v>
      </c>
      <c r="K490" s="18" t="s">
        <v>2048</v>
      </c>
      <c r="L490" s="18" t="s">
        <v>1989</v>
      </c>
      <c r="M490" s="18" t="s">
        <v>1989</v>
      </c>
      <c r="N490" s="18" t="s">
        <v>2002</v>
      </c>
      <c r="O490" s="19" t="str">
        <f>IF(N490="","",VLOOKUP(N490,Sheet1!$B$3:$C$7,2,0))</f>
        <v>休棟等</v>
      </c>
      <c r="P490" s="18" t="s">
        <v>2002</v>
      </c>
      <c r="Q490" s="19" t="str">
        <f>IF(P490="","",VLOOKUP(P490,Sheet1!$B$3:$C$7,2,0))</f>
        <v>休棟等</v>
      </c>
      <c r="R490" s="18" t="s">
        <v>96</v>
      </c>
      <c r="S490" s="25" t="str">
        <f t="shared" si="113"/>
        <v/>
      </c>
      <c r="T490" s="26" t="str">
        <f t="shared" si="114"/>
        <v/>
      </c>
      <c r="U490" s="26" t="str">
        <f t="shared" si="115"/>
        <v/>
      </c>
      <c r="V490" s="26" t="str">
        <f t="shared" si="116"/>
        <v/>
      </c>
      <c r="W490" s="26" t="str">
        <f t="shared" si="117"/>
        <v/>
      </c>
      <c r="X490" s="26" t="str">
        <f t="shared" si="118"/>
        <v/>
      </c>
      <c r="Y490" s="27" t="str">
        <f t="shared" si="119"/>
        <v>○</v>
      </c>
      <c r="Z490" s="28" t="s">
        <v>2013</v>
      </c>
      <c r="AA490" s="28" t="s">
        <v>96</v>
      </c>
      <c r="AB490" s="28" t="s">
        <v>96</v>
      </c>
      <c r="AC490" s="28" t="s">
        <v>96</v>
      </c>
      <c r="AD490" s="28" t="s">
        <v>96</v>
      </c>
      <c r="AE490" s="23" t="str">
        <f t="shared" si="120"/>
        <v>休棟中等</v>
      </c>
      <c r="AF490" s="34">
        <v>6</v>
      </c>
      <c r="AG490" s="34">
        <v>0</v>
      </c>
      <c r="AH490" s="34">
        <v>6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5">
        <v>0</v>
      </c>
      <c r="AT490" s="34">
        <v>0</v>
      </c>
      <c r="AU490" s="34">
        <v>0</v>
      </c>
      <c r="AV490" s="34">
        <v>6</v>
      </c>
      <c r="AW490" s="35">
        <v>0</v>
      </c>
      <c r="AX490" s="35">
        <v>0</v>
      </c>
      <c r="AY490" s="36">
        <v>0</v>
      </c>
      <c r="AZ490" s="38" t="s">
        <v>1989</v>
      </c>
      <c r="BA490" s="30" t="str">
        <f t="shared" si="121"/>
        <v/>
      </c>
      <c r="BB490" s="35">
        <v>2</v>
      </c>
      <c r="BC490" s="35">
        <v>0</v>
      </c>
      <c r="BD490" s="35">
        <v>0</v>
      </c>
      <c r="BE490" s="35">
        <v>0</v>
      </c>
      <c r="BF490" s="35">
        <v>0</v>
      </c>
      <c r="BG490" s="35">
        <v>0</v>
      </c>
      <c r="BH490" s="35">
        <v>0</v>
      </c>
      <c r="BI490" s="35">
        <v>0</v>
      </c>
      <c r="BJ490" s="35">
        <v>0</v>
      </c>
    </row>
    <row r="491" spans="2:62" outlineLevel="3">
      <c r="B491" s="17">
        <v>24028694</v>
      </c>
      <c r="C491" s="17" t="s">
        <v>975</v>
      </c>
      <c r="D491" s="17" t="s">
        <v>92</v>
      </c>
      <c r="E491" s="22">
        <v>4012</v>
      </c>
      <c r="F491" s="22" t="s">
        <v>107</v>
      </c>
      <c r="G491" s="22">
        <v>40106</v>
      </c>
      <c r="H491" s="22" t="s">
        <v>274</v>
      </c>
      <c r="I491" s="17" t="s">
        <v>976</v>
      </c>
      <c r="J491" s="18" t="s">
        <v>2049</v>
      </c>
      <c r="K491" s="18" t="s">
        <v>2050</v>
      </c>
      <c r="L491" s="18" t="s">
        <v>1989</v>
      </c>
      <c r="M491" s="18" t="s">
        <v>1989</v>
      </c>
      <c r="N491" s="18" t="s">
        <v>1989</v>
      </c>
      <c r="O491" s="19" t="str">
        <f>IF(N491="","",VLOOKUP(N491,Sheet1!$B$3:$C$7,2,0))</f>
        <v>急性期</v>
      </c>
      <c r="P491" s="18" t="s">
        <v>1989</v>
      </c>
      <c r="Q491" s="19" t="str">
        <f>IF(P491="","",VLOOKUP(P491,Sheet1!$B$3:$C$7,2,0))</f>
        <v>急性期</v>
      </c>
      <c r="R491" s="18" t="s">
        <v>1989</v>
      </c>
      <c r="S491" s="25" t="str">
        <f t="shared" si="113"/>
        <v/>
      </c>
      <c r="T491" s="26" t="str">
        <f t="shared" si="114"/>
        <v>○</v>
      </c>
      <c r="U491" s="26" t="str">
        <f t="shared" si="115"/>
        <v/>
      </c>
      <c r="V491" s="26" t="str">
        <f t="shared" si="116"/>
        <v/>
      </c>
      <c r="W491" s="26" t="str">
        <f t="shared" si="117"/>
        <v/>
      </c>
      <c r="X491" s="26" t="str">
        <f t="shared" si="118"/>
        <v/>
      </c>
      <c r="Y491" s="27" t="str">
        <f t="shared" si="119"/>
        <v/>
      </c>
      <c r="Z491" s="28" t="s">
        <v>1989</v>
      </c>
      <c r="AA491" s="28" t="s">
        <v>96</v>
      </c>
      <c r="AB491" s="28" t="s">
        <v>96</v>
      </c>
      <c r="AC491" s="28" t="s">
        <v>96</v>
      </c>
      <c r="AD491" s="28" t="s">
        <v>96</v>
      </c>
      <c r="AE491" s="23" t="str">
        <f t="shared" si="120"/>
        <v>急性期</v>
      </c>
      <c r="AF491" s="34">
        <v>5</v>
      </c>
      <c r="AG491" s="34">
        <v>0</v>
      </c>
      <c r="AH491" s="34">
        <v>5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5">
        <v>0</v>
      </c>
      <c r="AT491" s="34">
        <v>0</v>
      </c>
      <c r="AU491" s="34">
        <v>0</v>
      </c>
      <c r="AV491" s="34">
        <v>5</v>
      </c>
      <c r="AW491" s="35">
        <v>0</v>
      </c>
      <c r="AX491" s="35">
        <v>0</v>
      </c>
      <c r="AY491" s="36">
        <v>0</v>
      </c>
      <c r="AZ491" s="38" t="s">
        <v>1989</v>
      </c>
      <c r="BA491" s="30" t="str">
        <f t="shared" si="121"/>
        <v/>
      </c>
      <c r="BB491" s="35">
        <v>0</v>
      </c>
      <c r="BC491" s="35">
        <v>0</v>
      </c>
      <c r="BD491" s="35">
        <v>0</v>
      </c>
      <c r="BE491" s="35">
        <v>0</v>
      </c>
      <c r="BF491" s="35">
        <v>0</v>
      </c>
      <c r="BG491" s="35">
        <v>0</v>
      </c>
      <c r="BH491" s="35">
        <v>0</v>
      </c>
      <c r="BI491" s="35">
        <v>0</v>
      </c>
      <c r="BJ491" s="35">
        <v>0</v>
      </c>
    </row>
    <row r="492" spans="2:62" outlineLevel="3">
      <c r="B492" s="17">
        <v>24028710</v>
      </c>
      <c r="C492" s="17" t="s">
        <v>1000</v>
      </c>
      <c r="D492" s="17" t="s">
        <v>92</v>
      </c>
      <c r="E492" s="22">
        <v>4012</v>
      </c>
      <c r="F492" s="22" t="s">
        <v>107</v>
      </c>
      <c r="G492" s="22">
        <v>40106</v>
      </c>
      <c r="H492" s="22" t="s">
        <v>274</v>
      </c>
      <c r="I492" s="17" t="s">
        <v>1001</v>
      </c>
      <c r="J492" s="18" t="s">
        <v>2051</v>
      </c>
      <c r="K492" s="18" t="s">
        <v>2052</v>
      </c>
      <c r="L492" s="18" t="s">
        <v>1988</v>
      </c>
      <c r="M492" s="18" t="s">
        <v>1989</v>
      </c>
      <c r="N492" s="18" t="s">
        <v>1989</v>
      </c>
      <c r="O492" s="19" t="str">
        <f>IF(N492="","",VLOOKUP(N492,Sheet1!$B$3:$C$7,2,0))</f>
        <v>急性期</v>
      </c>
      <c r="P492" s="18" t="s">
        <v>1989</v>
      </c>
      <c r="Q492" s="19" t="str">
        <f>IF(P492="","",VLOOKUP(P492,Sheet1!$B$3:$C$7,2,0))</f>
        <v>急性期</v>
      </c>
      <c r="R492" s="18" t="s">
        <v>96</v>
      </c>
      <c r="S492" s="25" t="str">
        <f t="shared" si="113"/>
        <v/>
      </c>
      <c r="T492" s="26" t="str">
        <f t="shared" si="114"/>
        <v>○</v>
      </c>
      <c r="U492" s="26" t="str">
        <f t="shared" si="115"/>
        <v/>
      </c>
      <c r="V492" s="26" t="str">
        <f t="shared" si="116"/>
        <v/>
      </c>
      <c r="W492" s="26" t="str">
        <f t="shared" si="117"/>
        <v/>
      </c>
      <c r="X492" s="26" t="str">
        <f t="shared" si="118"/>
        <v/>
      </c>
      <c r="Y492" s="27" t="str">
        <f t="shared" si="119"/>
        <v/>
      </c>
      <c r="Z492" s="28" t="s">
        <v>1989</v>
      </c>
      <c r="AA492" s="28" t="s">
        <v>96</v>
      </c>
      <c r="AB492" s="28" t="s">
        <v>96</v>
      </c>
      <c r="AC492" s="28" t="s">
        <v>96</v>
      </c>
      <c r="AD492" s="28" t="s">
        <v>96</v>
      </c>
      <c r="AE492" s="23" t="str">
        <f t="shared" si="120"/>
        <v>急性期</v>
      </c>
      <c r="AF492" s="34">
        <v>3</v>
      </c>
      <c r="AG492" s="34">
        <v>0</v>
      </c>
      <c r="AH492" s="34">
        <v>3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5">
        <v>3</v>
      </c>
      <c r="AT492" s="35">
        <v>0</v>
      </c>
      <c r="AU492" s="35">
        <v>0</v>
      </c>
      <c r="AV492" s="34">
        <v>0</v>
      </c>
      <c r="AW492" s="35">
        <v>0</v>
      </c>
      <c r="AX492" s="35">
        <v>0</v>
      </c>
      <c r="AY492" s="36">
        <v>0</v>
      </c>
      <c r="AZ492" s="38" t="s">
        <v>96</v>
      </c>
      <c r="BA492" s="30" t="str">
        <f t="shared" si="121"/>
        <v/>
      </c>
      <c r="BB492" s="35"/>
      <c r="BC492" s="35"/>
      <c r="BD492" s="35"/>
      <c r="BE492" s="35"/>
      <c r="BF492" s="35"/>
      <c r="BG492" s="35"/>
      <c r="BH492" s="35"/>
      <c r="BI492" s="35"/>
      <c r="BJ492" s="35"/>
    </row>
    <row r="493" spans="2:62" outlineLevel="3">
      <c r="B493" s="17">
        <v>24028766</v>
      </c>
      <c r="C493" s="17" t="s">
        <v>1068</v>
      </c>
      <c r="D493" s="17" t="s">
        <v>92</v>
      </c>
      <c r="E493" s="22">
        <v>4012</v>
      </c>
      <c r="F493" s="22" t="s">
        <v>107</v>
      </c>
      <c r="G493" s="22">
        <v>40106</v>
      </c>
      <c r="H493" s="22" t="s">
        <v>274</v>
      </c>
      <c r="I493" s="17" t="s">
        <v>1069</v>
      </c>
      <c r="J493" s="18" t="s">
        <v>2053</v>
      </c>
      <c r="K493" s="18" t="s">
        <v>2054</v>
      </c>
      <c r="L493" s="18" t="s">
        <v>1988</v>
      </c>
      <c r="M493" s="18" t="s">
        <v>1988</v>
      </c>
      <c r="N493" s="18" t="s">
        <v>2001</v>
      </c>
      <c r="O493" s="19" t="str">
        <f>IF(N493="","",VLOOKUP(N493,Sheet1!$B$3:$C$7,2,0))</f>
        <v>慢性期</v>
      </c>
      <c r="P493" s="18" t="s">
        <v>2001</v>
      </c>
      <c r="Q493" s="19" t="str">
        <f>IF(P493="","",VLOOKUP(P493,Sheet1!$B$3:$C$7,2,0))</f>
        <v>慢性期</v>
      </c>
      <c r="R493" s="18" t="s">
        <v>96</v>
      </c>
      <c r="S493" s="25" t="str">
        <f t="shared" si="113"/>
        <v>○</v>
      </c>
      <c r="T493" s="26" t="str">
        <f t="shared" si="114"/>
        <v/>
      </c>
      <c r="U493" s="26" t="str">
        <f t="shared" si="115"/>
        <v/>
      </c>
      <c r="V493" s="26" t="str">
        <f t="shared" si="116"/>
        <v/>
      </c>
      <c r="W493" s="26" t="str">
        <f t="shared" si="117"/>
        <v/>
      </c>
      <c r="X493" s="26" t="str">
        <f t="shared" si="118"/>
        <v/>
      </c>
      <c r="Y493" s="27" t="str">
        <f t="shared" si="119"/>
        <v/>
      </c>
      <c r="Z493" s="28" t="s">
        <v>1988</v>
      </c>
      <c r="AA493" s="28" t="s">
        <v>96</v>
      </c>
      <c r="AB493" s="28" t="s">
        <v>96</v>
      </c>
      <c r="AC493" s="28" t="s">
        <v>96</v>
      </c>
      <c r="AD493" s="28" t="s">
        <v>96</v>
      </c>
      <c r="AE493" s="23" t="str">
        <f t="shared" si="120"/>
        <v>慢性期</v>
      </c>
      <c r="AF493" s="34">
        <v>10</v>
      </c>
      <c r="AG493" s="34">
        <v>10</v>
      </c>
      <c r="AH493" s="34">
        <v>0</v>
      </c>
      <c r="AI493" s="34">
        <v>0</v>
      </c>
      <c r="AJ493" s="34">
        <v>9</v>
      </c>
      <c r="AK493" s="34">
        <v>9</v>
      </c>
      <c r="AL493" s="34">
        <v>0</v>
      </c>
      <c r="AM493" s="34">
        <v>9</v>
      </c>
      <c r="AN493" s="34">
        <v>9</v>
      </c>
      <c r="AO493" s="34">
        <v>0</v>
      </c>
      <c r="AP493" s="34">
        <v>0</v>
      </c>
      <c r="AQ493" s="34">
        <v>0</v>
      </c>
      <c r="AR493" s="34">
        <v>0</v>
      </c>
      <c r="AS493" s="35">
        <v>10</v>
      </c>
      <c r="AT493" s="35">
        <v>9</v>
      </c>
      <c r="AU493" s="35">
        <v>0</v>
      </c>
      <c r="AV493" s="34">
        <v>0</v>
      </c>
      <c r="AW493" s="35">
        <v>90</v>
      </c>
      <c r="AX493" s="35">
        <v>0</v>
      </c>
      <c r="AY493" s="36">
        <v>0</v>
      </c>
      <c r="AZ493" s="38" t="s">
        <v>1988</v>
      </c>
      <c r="BA493" s="30" t="str">
        <f t="shared" si="121"/>
        <v>○</v>
      </c>
      <c r="BB493" s="35">
        <v>0</v>
      </c>
      <c r="BC493" s="35">
        <v>59</v>
      </c>
      <c r="BD493" s="35">
        <v>0</v>
      </c>
      <c r="BE493" s="35">
        <v>0</v>
      </c>
      <c r="BF493" s="35">
        <v>0</v>
      </c>
      <c r="BG493" s="35">
        <v>0</v>
      </c>
      <c r="BH493" s="35">
        <v>0</v>
      </c>
      <c r="BI493" s="35">
        <v>0</v>
      </c>
      <c r="BJ493" s="35">
        <v>0</v>
      </c>
    </row>
    <row r="494" spans="2:62" outlineLevel="3">
      <c r="B494" s="17">
        <v>24028769</v>
      </c>
      <c r="C494" s="17" t="s">
        <v>1072</v>
      </c>
      <c r="D494" s="17" t="s">
        <v>92</v>
      </c>
      <c r="E494" s="22">
        <v>4012</v>
      </c>
      <c r="F494" s="22" t="s">
        <v>107</v>
      </c>
      <c r="G494" s="22">
        <v>40106</v>
      </c>
      <c r="H494" s="22" t="s">
        <v>274</v>
      </c>
      <c r="I494" s="17" t="s">
        <v>1073</v>
      </c>
      <c r="J494" s="18" t="s">
        <v>1074</v>
      </c>
      <c r="K494" s="18" t="s">
        <v>1075</v>
      </c>
      <c r="L494" s="18" t="s">
        <v>166</v>
      </c>
      <c r="M494" s="18" t="s">
        <v>166</v>
      </c>
      <c r="N494" s="18" t="s">
        <v>167</v>
      </c>
      <c r="O494" s="19" t="str">
        <f>IF(N494="","",VLOOKUP(N494,Sheet1!$B$3:$C$7,2,0))</f>
        <v>休棟等</v>
      </c>
      <c r="P494" s="18" t="s">
        <v>167</v>
      </c>
      <c r="Q494" s="19" t="str">
        <f>IF(P494="","",VLOOKUP(P494,Sheet1!$B$3:$C$7,2,0))</f>
        <v>休棟等</v>
      </c>
      <c r="R494" s="18" t="s">
        <v>96</v>
      </c>
      <c r="S494" s="25" t="str">
        <f t="shared" si="113"/>
        <v/>
      </c>
      <c r="T494" s="26" t="str">
        <f t="shared" si="114"/>
        <v/>
      </c>
      <c r="U494" s="26" t="str">
        <f t="shared" si="115"/>
        <v/>
      </c>
      <c r="V494" s="26" t="str">
        <f t="shared" si="116"/>
        <v/>
      </c>
      <c r="W494" s="26" t="str">
        <f t="shared" si="117"/>
        <v/>
      </c>
      <c r="X494" s="26" t="str">
        <f t="shared" si="118"/>
        <v/>
      </c>
      <c r="Y494" s="27" t="str">
        <f t="shared" si="119"/>
        <v>○</v>
      </c>
      <c r="Z494" s="28" t="s">
        <v>208</v>
      </c>
      <c r="AA494" s="28" t="s">
        <v>96</v>
      </c>
      <c r="AB494" s="28" t="s">
        <v>96</v>
      </c>
      <c r="AC494" s="28" t="s">
        <v>96</v>
      </c>
      <c r="AD494" s="28" t="s">
        <v>96</v>
      </c>
      <c r="AE494" s="23" t="str">
        <f t="shared" si="120"/>
        <v>休棟中等</v>
      </c>
      <c r="AF494" s="34">
        <v>19</v>
      </c>
      <c r="AG494" s="34">
        <v>0</v>
      </c>
      <c r="AH494" s="34">
        <v>19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5">
        <v>0</v>
      </c>
      <c r="AT494" s="34">
        <v>0</v>
      </c>
      <c r="AU494" s="34">
        <v>0</v>
      </c>
      <c r="AV494" s="34">
        <v>19</v>
      </c>
      <c r="AW494" s="35">
        <v>0</v>
      </c>
      <c r="AX494" s="35">
        <v>0</v>
      </c>
      <c r="AY494" s="36">
        <v>0</v>
      </c>
      <c r="AZ494" s="38" t="s">
        <v>165</v>
      </c>
      <c r="BA494" s="30" t="str">
        <f t="shared" si="121"/>
        <v>○</v>
      </c>
      <c r="BB494" s="35">
        <v>0</v>
      </c>
      <c r="BC494" s="35">
        <v>83</v>
      </c>
      <c r="BD494" s="35">
        <v>5</v>
      </c>
      <c r="BE494" s="35">
        <v>2</v>
      </c>
      <c r="BF494" s="35">
        <v>3</v>
      </c>
      <c r="BG494" s="35">
        <v>4</v>
      </c>
      <c r="BH494" s="35">
        <v>4</v>
      </c>
      <c r="BI494" s="35">
        <v>0</v>
      </c>
      <c r="BJ494" s="35">
        <v>0</v>
      </c>
    </row>
    <row r="495" spans="2:62" outlineLevel="3">
      <c r="B495" s="17">
        <v>24028866</v>
      </c>
      <c r="C495" s="17" t="s">
        <v>1198</v>
      </c>
      <c r="D495" s="17" t="s">
        <v>92</v>
      </c>
      <c r="E495" s="22">
        <v>4012</v>
      </c>
      <c r="F495" s="22" t="s">
        <v>107</v>
      </c>
      <c r="G495" s="22">
        <v>40106</v>
      </c>
      <c r="H495" s="22" t="s">
        <v>274</v>
      </c>
      <c r="I495" s="17" t="s">
        <v>1199</v>
      </c>
      <c r="J495" s="18" t="s">
        <v>2055</v>
      </c>
      <c r="K495" s="18" t="s">
        <v>2056</v>
      </c>
      <c r="L495" s="18" t="s">
        <v>1988</v>
      </c>
      <c r="M495" s="18" t="s">
        <v>1988</v>
      </c>
      <c r="N495" s="18" t="s">
        <v>2001</v>
      </c>
      <c r="O495" s="19" t="str">
        <f>IF(N495="","",VLOOKUP(N495,Sheet1!$B$3:$C$7,2,0))</f>
        <v>慢性期</v>
      </c>
      <c r="P495" s="18" t="s">
        <v>2001</v>
      </c>
      <c r="Q495" s="19" t="str">
        <f>IF(P495="","",VLOOKUP(P495,Sheet1!$B$3:$C$7,2,0))</f>
        <v>慢性期</v>
      </c>
      <c r="R495" s="18" t="s">
        <v>96</v>
      </c>
      <c r="S495" s="25" t="str">
        <f t="shared" si="113"/>
        <v>○</v>
      </c>
      <c r="T495" s="26" t="str">
        <f t="shared" si="114"/>
        <v/>
      </c>
      <c r="U495" s="26" t="str">
        <f t="shared" si="115"/>
        <v/>
      </c>
      <c r="V495" s="26" t="str">
        <f t="shared" si="116"/>
        <v/>
      </c>
      <c r="W495" s="26" t="str">
        <f t="shared" si="117"/>
        <v/>
      </c>
      <c r="X495" s="26" t="str">
        <f t="shared" si="118"/>
        <v/>
      </c>
      <c r="Y495" s="27" t="str">
        <f t="shared" si="119"/>
        <v/>
      </c>
      <c r="Z495" s="28" t="s">
        <v>1988</v>
      </c>
      <c r="AA495" s="28" t="s">
        <v>96</v>
      </c>
      <c r="AB495" s="28" t="s">
        <v>96</v>
      </c>
      <c r="AC495" s="28" t="s">
        <v>96</v>
      </c>
      <c r="AD495" s="28" t="s">
        <v>96</v>
      </c>
      <c r="AE495" s="23" t="str">
        <f t="shared" si="120"/>
        <v>慢性期</v>
      </c>
      <c r="AF495" s="34">
        <v>19</v>
      </c>
      <c r="AG495" s="34">
        <v>19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5">
        <v>19</v>
      </c>
      <c r="AT495" s="34">
        <v>0</v>
      </c>
      <c r="AU495" s="34">
        <v>0</v>
      </c>
      <c r="AV495" s="34">
        <v>0</v>
      </c>
      <c r="AW495" s="35">
        <v>135</v>
      </c>
      <c r="AX495" s="35">
        <v>24</v>
      </c>
      <c r="AY495" s="36">
        <v>0</v>
      </c>
      <c r="AZ495" s="38" t="s">
        <v>1988</v>
      </c>
      <c r="BA495" s="30" t="str">
        <f t="shared" si="121"/>
        <v>○</v>
      </c>
      <c r="BB495" s="35">
        <v>2</v>
      </c>
      <c r="BC495" s="35">
        <v>1619</v>
      </c>
      <c r="BD495" s="35">
        <v>0</v>
      </c>
      <c r="BE495" s="35">
        <v>0</v>
      </c>
      <c r="BF495" s="35">
        <v>0</v>
      </c>
      <c r="BG495" s="35">
        <v>26</v>
      </c>
      <c r="BH495" s="35">
        <v>26</v>
      </c>
      <c r="BI495" s="35">
        <v>0</v>
      </c>
      <c r="BJ495" s="35">
        <v>0</v>
      </c>
    </row>
    <row r="496" spans="2:62" outlineLevel="3">
      <c r="B496" s="17">
        <v>24028916</v>
      </c>
      <c r="C496" s="17" t="s">
        <v>1260</v>
      </c>
      <c r="D496" s="17" t="s">
        <v>92</v>
      </c>
      <c r="E496" s="22">
        <v>4012</v>
      </c>
      <c r="F496" s="22" t="s">
        <v>107</v>
      </c>
      <c r="G496" s="22">
        <v>40106</v>
      </c>
      <c r="H496" s="22" t="s">
        <v>274</v>
      </c>
      <c r="I496" s="17" t="s">
        <v>1261</v>
      </c>
      <c r="J496" s="18" t="s">
        <v>2057</v>
      </c>
      <c r="K496" s="18" t="s">
        <v>2058</v>
      </c>
      <c r="L496" s="18" t="s">
        <v>1988</v>
      </c>
      <c r="M496" s="18" t="s">
        <v>1988</v>
      </c>
      <c r="N496" s="18" t="s">
        <v>2001</v>
      </c>
      <c r="O496" s="19" t="str">
        <f>IF(N496="","",VLOOKUP(N496,Sheet1!$B$3:$C$7,2,0))</f>
        <v>慢性期</v>
      </c>
      <c r="P496" s="18" t="s">
        <v>2001</v>
      </c>
      <c r="Q496" s="19" t="str">
        <f>IF(P496="","",VLOOKUP(P496,Sheet1!$B$3:$C$7,2,0))</f>
        <v>慢性期</v>
      </c>
      <c r="R496" s="18" t="s">
        <v>2001</v>
      </c>
      <c r="S496" s="25" t="str">
        <f t="shared" si="113"/>
        <v>○</v>
      </c>
      <c r="T496" s="26" t="str">
        <f t="shared" si="114"/>
        <v/>
      </c>
      <c r="U496" s="26" t="str">
        <f t="shared" si="115"/>
        <v/>
      </c>
      <c r="V496" s="26" t="str">
        <f t="shared" si="116"/>
        <v>○</v>
      </c>
      <c r="W496" s="26" t="str">
        <f t="shared" si="117"/>
        <v/>
      </c>
      <c r="X496" s="26" t="str">
        <f t="shared" si="118"/>
        <v/>
      </c>
      <c r="Y496" s="27" t="str">
        <f t="shared" si="119"/>
        <v/>
      </c>
      <c r="Z496" s="28" t="s">
        <v>1988</v>
      </c>
      <c r="AA496" s="28" t="s">
        <v>2001</v>
      </c>
      <c r="AB496" s="28" t="s">
        <v>96</v>
      </c>
      <c r="AC496" s="28" t="s">
        <v>96</v>
      </c>
      <c r="AD496" s="28" t="s">
        <v>96</v>
      </c>
      <c r="AE496" s="23" t="str">
        <f t="shared" si="120"/>
        <v>慢性期</v>
      </c>
      <c r="AF496" s="34">
        <v>7</v>
      </c>
      <c r="AG496" s="34">
        <v>7</v>
      </c>
      <c r="AH496" s="34">
        <v>0</v>
      </c>
      <c r="AI496" s="34">
        <v>0</v>
      </c>
      <c r="AJ496" s="34">
        <v>5</v>
      </c>
      <c r="AK496" s="34">
        <v>5</v>
      </c>
      <c r="AL496" s="34">
        <v>0</v>
      </c>
      <c r="AM496" s="34">
        <v>5</v>
      </c>
      <c r="AN496" s="34">
        <v>5</v>
      </c>
      <c r="AO496" s="34">
        <v>0</v>
      </c>
      <c r="AP496" s="34">
        <v>0</v>
      </c>
      <c r="AQ496" s="34">
        <v>0</v>
      </c>
      <c r="AR496" s="34">
        <v>0</v>
      </c>
      <c r="AS496" s="35">
        <v>7</v>
      </c>
      <c r="AT496" s="35">
        <v>5</v>
      </c>
      <c r="AU496" s="35">
        <v>0</v>
      </c>
      <c r="AV496" s="34">
        <v>0</v>
      </c>
      <c r="AW496" s="35">
        <v>9</v>
      </c>
      <c r="AX496" s="35">
        <v>0</v>
      </c>
      <c r="AY496" s="36">
        <v>0</v>
      </c>
      <c r="AZ496" s="38" t="s">
        <v>1988</v>
      </c>
      <c r="BA496" s="30" t="str">
        <f t="shared" si="121"/>
        <v>○</v>
      </c>
      <c r="BB496" s="35">
        <v>0</v>
      </c>
      <c r="BC496" s="35">
        <v>72</v>
      </c>
      <c r="BD496" s="35">
        <v>0</v>
      </c>
      <c r="BE496" s="35">
        <v>0</v>
      </c>
      <c r="BF496" s="35">
        <v>0</v>
      </c>
      <c r="BG496" s="35">
        <v>0</v>
      </c>
      <c r="BH496" s="35">
        <v>0</v>
      </c>
      <c r="BI496" s="35">
        <v>0</v>
      </c>
      <c r="BJ496" s="35"/>
    </row>
    <row r="497" spans="2:62" outlineLevel="2">
      <c r="B497" s="17"/>
      <c r="C497" s="17"/>
      <c r="D497" s="17"/>
      <c r="E497" s="22"/>
      <c r="F497" s="22"/>
      <c r="G497" s="22"/>
      <c r="H497" s="64" t="s">
        <v>2289</v>
      </c>
      <c r="I497" s="17"/>
      <c r="J497" s="18"/>
      <c r="K497" s="18"/>
      <c r="L497" s="18"/>
      <c r="M497" s="18"/>
      <c r="N497" s="18"/>
      <c r="O497" s="19"/>
      <c r="P497" s="18"/>
      <c r="Q497" s="19"/>
      <c r="R497" s="18"/>
      <c r="S497" s="25"/>
      <c r="T497" s="26"/>
      <c r="U497" s="26"/>
      <c r="V497" s="26"/>
      <c r="W497" s="26"/>
      <c r="X497" s="26"/>
      <c r="Y497" s="27"/>
      <c r="Z497" s="28"/>
      <c r="AA497" s="28"/>
      <c r="AB497" s="28"/>
      <c r="AC497" s="28"/>
      <c r="AD497" s="28"/>
      <c r="AE497" s="23"/>
      <c r="AF497" s="34">
        <f t="shared" ref="AF497:AV497" si="125">SUBTOTAL(9,AF478:AF496)</f>
        <v>185</v>
      </c>
      <c r="AG497" s="34">
        <f t="shared" si="125"/>
        <v>130</v>
      </c>
      <c r="AH497" s="34">
        <f t="shared" si="125"/>
        <v>55</v>
      </c>
      <c r="AI497" s="34">
        <f t="shared" si="125"/>
        <v>31</v>
      </c>
      <c r="AJ497" s="34">
        <f t="shared" si="125"/>
        <v>20</v>
      </c>
      <c r="AK497" s="34">
        <f t="shared" si="125"/>
        <v>14</v>
      </c>
      <c r="AL497" s="34">
        <f t="shared" si="125"/>
        <v>6</v>
      </c>
      <c r="AM497" s="34">
        <f t="shared" si="125"/>
        <v>20</v>
      </c>
      <c r="AN497" s="34">
        <f t="shared" si="125"/>
        <v>14</v>
      </c>
      <c r="AO497" s="34">
        <f t="shared" si="125"/>
        <v>6</v>
      </c>
      <c r="AP497" s="34">
        <f t="shared" si="125"/>
        <v>0</v>
      </c>
      <c r="AQ497" s="34">
        <f t="shared" si="125"/>
        <v>0</v>
      </c>
      <c r="AR497" s="34">
        <f t="shared" si="125"/>
        <v>0</v>
      </c>
      <c r="AS497" s="35">
        <f t="shared" si="125"/>
        <v>104</v>
      </c>
      <c r="AT497" s="35">
        <f t="shared" si="125"/>
        <v>14</v>
      </c>
      <c r="AU497" s="35">
        <f t="shared" si="125"/>
        <v>0</v>
      </c>
      <c r="AV497" s="34">
        <f t="shared" si="125"/>
        <v>87</v>
      </c>
      <c r="AW497" s="35"/>
      <c r="AX497" s="35"/>
      <c r="AY497" s="36"/>
      <c r="AZ497" s="38"/>
      <c r="BA497" s="30"/>
      <c r="BB497" s="35"/>
      <c r="BC497" s="35"/>
      <c r="BD497" s="35"/>
      <c r="BE497" s="35"/>
      <c r="BF497" s="35"/>
      <c r="BG497" s="35"/>
      <c r="BH497" s="35"/>
      <c r="BI497" s="35"/>
      <c r="BJ497" s="35">
        <f>SUBTOTAL(9,BJ478:BJ496)</f>
        <v>595</v>
      </c>
    </row>
    <row r="498" spans="2:62" outlineLevel="3">
      <c r="B498" s="17">
        <v>24028005</v>
      </c>
      <c r="C498" s="17" t="s">
        <v>106</v>
      </c>
      <c r="D498" s="17" t="s">
        <v>92</v>
      </c>
      <c r="E498" s="22">
        <v>4012</v>
      </c>
      <c r="F498" s="22" t="s">
        <v>107</v>
      </c>
      <c r="G498" s="22">
        <v>40107</v>
      </c>
      <c r="H498" s="22" t="s">
        <v>108</v>
      </c>
      <c r="I498" s="17" t="s">
        <v>109</v>
      </c>
      <c r="J498" s="19" t="s">
        <v>2059</v>
      </c>
      <c r="K498" s="19" t="s">
        <v>2060</v>
      </c>
      <c r="L498" s="19" t="s">
        <v>1988</v>
      </c>
      <c r="M498" s="19" t="s">
        <v>1989</v>
      </c>
      <c r="N498" s="19" t="s">
        <v>2002</v>
      </c>
      <c r="O498" s="19" t="str">
        <f>IF(N498="","",VLOOKUP(N498,Sheet1!$B$3:$C$7,2,0))</f>
        <v>休棟等</v>
      </c>
      <c r="P498" s="19" t="s">
        <v>2002</v>
      </c>
      <c r="Q498" s="19" t="str">
        <f>IF(P498="","",VLOOKUP(P498,Sheet1!$B$3:$C$7,2,0))</f>
        <v>休棟等</v>
      </c>
      <c r="R498" s="19" t="s">
        <v>96</v>
      </c>
      <c r="S498" s="25" t="str">
        <f t="shared" si="113"/>
        <v/>
      </c>
      <c r="T498" s="26" t="str">
        <f t="shared" si="114"/>
        <v/>
      </c>
      <c r="U498" s="26" t="str">
        <f t="shared" si="115"/>
        <v/>
      </c>
      <c r="V498" s="26" t="str">
        <f t="shared" si="116"/>
        <v/>
      </c>
      <c r="W498" s="26" t="str">
        <f t="shared" si="117"/>
        <v/>
      </c>
      <c r="X498" s="26" t="str">
        <f t="shared" si="118"/>
        <v/>
      </c>
      <c r="Y498" s="27" t="str">
        <f t="shared" si="119"/>
        <v>○</v>
      </c>
      <c r="Z498" s="29" t="s">
        <v>2013</v>
      </c>
      <c r="AA498" s="29" t="s">
        <v>96</v>
      </c>
      <c r="AB498" s="29" t="s">
        <v>96</v>
      </c>
      <c r="AC498" s="29" t="s">
        <v>96</v>
      </c>
      <c r="AD498" s="29" t="s">
        <v>96</v>
      </c>
      <c r="AE498" s="23" t="str">
        <f t="shared" si="120"/>
        <v>休棟中等</v>
      </c>
      <c r="AF498" s="34">
        <v>7</v>
      </c>
      <c r="AG498" s="34">
        <v>0</v>
      </c>
      <c r="AH498" s="34">
        <v>7</v>
      </c>
      <c r="AI498" s="34">
        <v>0</v>
      </c>
      <c r="AJ498" s="34">
        <v>6</v>
      </c>
      <c r="AK498" s="34">
        <v>0</v>
      </c>
      <c r="AL498" s="34">
        <v>6</v>
      </c>
      <c r="AM498" s="34">
        <v>6</v>
      </c>
      <c r="AN498" s="34">
        <v>0</v>
      </c>
      <c r="AO498" s="34">
        <v>6</v>
      </c>
      <c r="AP498" s="34">
        <v>0</v>
      </c>
      <c r="AQ498" s="34">
        <v>0</v>
      </c>
      <c r="AR498" s="34">
        <v>0</v>
      </c>
      <c r="AS498" s="35"/>
      <c r="AT498" s="35"/>
      <c r="AU498" s="35"/>
      <c r="AV498" s="34">
        <v>13</v>
      </c>
      <c r="AW498" s="35">
        <v>0</v>
      </c>
      <c r="AX498" s="35">
        <v>0</v>
      </c>
      <c r="AY498" s="36">
        <v>0</v>
      </c>
      <c r="AZ498" s="37" t="s">
        <v>1989</v>
      </c>
      <c r="BA498" s="30" t="str">
        <f t="shared" si="121"/>
        <v/>
      </c>
      <c r="BB498" s="35"/>
      <c r="BC498" s="35"/>
      <c r="BD498" s="35">
        <v>0</v>
      </c>
      <c r="BE498" s="35"/>
      <c r="BF498" s="35"/>
      <c r="BG498" s="35">
        <v>0</v>
      </c>
      <c r="BH498" s="35"/>
      <c r="BI498" s="35"/>
      <c r="BJ498" s="35">
        <v>0</v>
      </c>
    </row>
    <row r="499" spans="2:62" outlineLevel="3">
      <c r="B499" s="17">
        <v>24028229</v>
      </c>
      <c r="C499" s="17" t="s">
        <v>428</v>
      </c>
      <c r="D499" s="17" t="s">
        <v>92</v>
      </c>
      <c r="E499" s="22">
        <v>4012</v>
      </c>
      <c r="F499" s="22" t="s">
        <v>107</v>
      </c>
      <c r="G499" s="22">
        <v>40107</v>
      </c>
      <c r="H499" s="22" t="s">
        <v>108</v>
      </c>
      <c r="I499" s="17" t="s">
        <v>429</v>
      </c>
      <c r="J499" s="19" t="s">
        <v>2061</v>
      </c>
      <c r="K499" s="19" t="s">
        <v>2062</v>
      </c>
      <c r="L499" s="19" t="s">
        <v>1988</v>
      </c>
      <c r="M499" s="19" t="s">
        <v>1988</v>
      </c>
      <c r="N499" s="19" t="s">
        <v>1989</v>
      </c>
      <c r="O499" s="19" t="str">
        <f>IF(N499="","",VLOOKUP(N499,Sheet1!$B$3:$C$7,2,0))</f>
        <v>急性期</v>
      </c>
      <c r="P499" s="19" t="s">
        <v>1989</v>
      </c>
      <c r="Q499" s="19" t="str">
        <f>IF(P499="","",VLOOKUP(P499,Sheet1!$B$3:$C$7,2,0))</f>
        <v>急性期</v>
      </c>
      <c r="R499" s="19" t="s">
        <v>96</v>
      </c>
      <c r="S499" s="25" t="str">
        <f t="shared" si="113"/>
        <v/>
      </c>
      <c r="T499" s="26" t="str">
        <f t="shared" si="114"/>
        <v/>
      </c>
      <c r="U499" s="26" t="str">
        <f t="shared" si="115"/>
        <v/>
      </c>
      <c r="V499" s="26" t="str">
        <f t="shared" si="116"/>
        <v/>
      </c>
      <c r="W499" s="26" t="str">
        <f t="shared" si="117"/>
        <v/>
      </c>
      <c r="X499" s="26" t="str">
        <f t="shared" si="118"/>
        <v>○</v>
      </c>
      <c r="Y499" s="27" t="str">
        <f t="shared" si="119"/>
        <v/>
      </c>
      <c r="Z499" s="29" t="s">
        <v>2038</v>
      </c>
      <c r="AA499" s="29" t="s">
        <v>96</v>
      </c>
      <c r="AB499" s="29" t="s">
        <v>96</v>
      </c>
      <c r="AC499" s="29" t="s">
        <v>96</v>
      </c>
      <c r="AD499" s="29" t="s">
        <v>96</v>
      </c>
      <c r="AE499" s="23" t="str">
        <f t="shared" si="120"/>
        <v>急性期</v>
      </c>
      <c r="AF499" s="34">
        <v>12</v>
      </c>
      <c r="AG499" s="34">
        <v>12</v>
      </c>
      <c r="AH499" s="34">
        <v>0</v>
      </c>
      <c r="AI499" s="34">
        <v>12</v>
      </c>
      <c r="AJ499" s="34">
        <v>0</v>
      </c>
      <c r="AK499" s="34">
        <v>0</v>
      </c>
      <c r="AL499" s="34">
        <v>0</v>
      </c>
      <c r="AM499" s="34">
        <v>0</v>
      </c>
      <c r="AN499" s="34">
        <v>0</v>
      </c>
      <c r="AO499" s="34">
        <v>0</v>
      </c>
      <c r="AP499" s="34">
        <v>0</v>
      </c>
      <c r="AQ499" s="34">
        <v>0</v>
      </c>
      <c r="AR499" s="34">
        <v>0</v>
      </c>
      <c r="AS499" s="35">
        <v>12</v>
      </c>
      <c r="AT499" s="34">
        <v>0</v>
      </c>
      <c r="AU499" s="34">
        <v>0</v>
      </c>
      <c r="AV499" s="34">
        <v>0</v>
      </c>
      <c r="AW499" s="35">
        <v>303</v>
      </c>
      <c r="AX499" s="35">
        <v>0</v>
      </c>
      <c r="AY499" s="36"/>
      <c r="AZ499" s="37" t="s">
        <v>96</v>
      </c>
      <c r="BA499" s="30" t="str">
        <f t="shared" si="121"/>
        <v/>
      </c>
      <c r="BB499" s="35"/>
      <c r="BC499" s="35"/>
      <c r="BD499" s="35">
        <v>0</v>
      </c>
      <c r="BE499" s="35"/>
      <c r="BF499" s="35"/>
      <c r="BG499" s="35">
        <v>0</v>
      </c>
      <c r="BH499" s="35"/>
      <c r="BI499" s="35"/>
      <c r="BJ499" s="35"/>
    </row>
    <row r="500" spans="2:62" outlineLevel="3">
      <c r="B500" s="17">
        <v>24028261</v>
      </c>
      <c r="C500" s="17" t="s">
        <v>460</v>
      </c>
      <c r="D500" s="17" t="s">
        <v>92</v>
      </c>
      <c r="E500" s="22">
        <v>4012</v>
      </c>
      <c r="F500" s="22" t="s">
        <v>107</v>
      </c>
      <c r="G500" s="22">
        <v>40107</v>
      </c>
      <c r="H500" s="22" t="s">
        <v>108</v>
      </c>
      <c r="I500" s="17" t="s">
        <v>461</v>
      </c>
      <c r="J500" s="18" t="s">
        <v>2063</v>
      </c>
      <c r="K500" s="18" t="s">
        <v>2064</v>
      </c>
      <c r="L500" s="18" t="s">
        <v>1988</v>
      </c>
      <c r="M500" s="18" t="s">
        <v>1988</v>
      </c>
      <c r="N500" s="18" t="s">
        <v>1989</v>
      </c>
      <c r="O500" s="19" t="str">
        <f>IF(N500="","",VLOOKUP(N500,Sheet1!$B$3:$C$7,2,0))</f>
        <v>急性期</v>
      </c>
      <c r="P500" s="18" t="s">
        <v>1989</v>
      </c>
      <c r="Q500" s="19" t="str">
        <f>IF(P500="","",VLOOKUP(P500,Sheet1!$B$3:$C$7,2,0))</f>
        <v>急性期</v>
      </c>
      <c r="R500" s="18" t="s">
        <v>96</v>
      </c>
      <c r="S500" s="25" t="str">
        <f t="shared" si="113"/>
        <v/>
      </c>
      <c r="T500" s="26" t="str">
        <f t="shared" si="114"/>
        <v>○</v>
      </c>
      <c r="U500" s="26" t="str">
        <f t="shared" si="115"/>
        <v/>
      </c>
      <c r="V500" s="26" t="str">
        <f t="shared" si="116"/>
        <v/>
      </c>
      <c r="W500" s="26" t="str">
        <f t="shared" si="117"/>
        <v/>
      </c>
      <c r="X500" s="26" t="str">
        <f t="shared" si="118"/>
        <v/>
      </c>
      <c r="Y500" s="27" t="str">
        <f t="shared" si="119"/>
        <v/>
      </c>
      <c r="Z500" s="28" t="s">
        <v>1989</v>
      </c>
      <c r="AA500" s="28" t="s">
        <v>96</v>
      </c>
      <c r="AB500" s="28" t="s">
        <v>96</v>
      </c>
      <c r="AC500" s="28" t="s">
        <v>96</v>
      </c>
      <c r="AD500" s="28" t="s">
        <v>96</v>
      </c>
      <c r="AE500" s="23" t="str">
        <f t="shared" si="120"/>
        <v>急性期</v>
      </c>
      <c r="AF500" s="34">
        <v>12</v>
      </c>
      <c r="AG500" s="34">
        <v>12</v>
      </c>
      <c r="AH500" s="34">
        <v>0</v>
      </c>
      <c r="AI500" s="34">
        <v>0</v>
      </c>
      <c r="AJ500" s="34">
        <v>0</v>
      </c>
      <c r="AK500" s="34">
        <v>0</v>
      </c>
      <c r="AL500" s="34">
        <v>0</v>
      </c>
      <c r="AM500" s="34">
        <v>0</v>
      </c>
      <c r="AN500" s="34">
        <v>0</v>
      </c>
      <c r="AO500" s="34">
        <v>0</v>
      </c>
      <c r="AP500" s="34">
        <v>0</v>
      </c>
      <c r="AQ500" s="34">
        <v>0</v>
      </c>
      <c r="AR500" s="34">
        <v>0</v>
      </c>
      <c r="AS500" s="35">
        <v>12</v>
      </c>
      <c r="AT500" s="34">
        <v>0</v>
      </c>
      <c r="AU500" s="34">
        <v>0</v>
      </c>
      <c r="AV500" s="34">
        <v>0</v>
      </c>
      <c r="AW500" s="35">
        <v>301</v>
      </c>
      <c r="AX500" s="35"/>
      <c r="AY500" s="36"/>
      <c r="AZ500" s="38" t="s">
        <v>1989</v>
      </c>
      <c r="BA500" s="30" t="str">
        <f t="shared" si="121"/>
        <v/>
      </c>
      <c r="BB500" s="35">
        <v>0</v>
      </c>
      <c r="BC500" s="35">
        <v>0</v>
      </c>
      <c r="BD500" s="35">
        <v>0</v>
      </c>
      <c r="BE500" s="35">
        <v>0</v>
      </c>
      <c r="BF500" s="35">
        <v>0</v>
      </c>
      <c r="BG500" s="35">
        <v>0</v>
      </c>
      <c r="BH500" s="35">
        <v>0</v>
      </c>
      <c r="BI500" s="35">
        <v>0</v>
      </c>
      <c r="BJ500" s="35">
        <v>18</v>
      </c>
    </row>
    <row r="501" spans="2:62" outlineLevel="3">
      <c r="B501" s="17">
        <v>24028340</v>
      </c>
      <c r="C501" s="17" t="s">
        <v>542</v>
      </c>
      <c r="D501" s="17" t="s">
        <v>92</v>
      </c>
      <c r="E501" s="22">
        <v>4012</v>
      </c>
      <c r="F501" s="22" t="s">
        <v>107</v>
      </c>
      <c r="G501" s="22">
        <v>40107</v>
      </c>
      <c r="H501" s="22" t="s">
        <v>108</v>
      </c>
      <c r="I501" s="17" t="s">
        <v>543</v>
      </c>
      <c r="J501" s="18" t="s">
        <v>2065</v>
      </c>
      <c r="K501" s="18" t="s">
        <v>2066</v>
      </c>
      <c r="L501" s="18" t="s">
        <v>1988</v>
      </c>
      <c r="M501" s="18" t="s">
        <v>1988</v>
      </c>
      <c r="N501" s="18" t="s">
        <v>1989</v>
      </c>
      <c r="O501" s="19" t="str">
        <f>IF(N501="","",VLOOKUP(N501,Sheet1!$B$3:$C$7,2,0))</f>
        <v>急性期</v>
      </c>
      <c r="P501" s="18" t="s">
        <v>1989</v>
      </c>
      <c r="Q501" s="19" t="str">
        <f>IF(P501="","",VLOOKUP(P501,Sheet1!$B$3:$C$7,2,0))</f>
        <v>急性期</v>
      </c>
      <c r="R501" s="18" t="s">
        <v>1989</v>
      </c>
      <c r="S501" s="25" t="str">
        <f t="shared" si="113"/>
        <v>○</v>
      </c>
      <c r="T501" s="26" t="str">
        <f t="shared" si="114"/>
        <v>○</v>
      </c>
      <c r="U501" s="26" t="str">
        <f t="shared" si="115"/>
        <v>○</v>
      </c>
      <c r="V501" s="26" t="str">
        <f t="shared" si="116"/>
        <v/>
      </c>
      <c r="W501" s="26" t="str">
        <f t="shared" si="117"/>
        <v/>
      </c>
      <c r="X501" s="26" t="str">
        <f t="shared" si="118"/>
        <v/>
      </c>
      <c r="Y501" s="27" t="str">
        <f t="shared" si="119"/>
        <v/>
      </c>
      <c r="Z501" s="28" t="s">
        <v>1988</v>
      </c>
      <c r="AA501" s="28" t="s">
        <v>1989</v>
      </c>
      <c r="AB501" s="28" t="s">
        <v>1990</v>
      </c>
      <c r="AC501" s="28" t="s">
        <v>96</v>
      </c>
      <c r="AD501" s="28" t="s">
        <v>96</v>
      </c>
      <c r="AE501" s="23" t="str">
        <f t="shared" si="120"/>
        <v>急性期</v>
      </c>
      <c r="AF501" s="34">
        <v>10</v>
      </c>
      <c r="AG501" s="34">
        <v>10</v>
      </c>
      <c r="AH501" s="34">
        <v>0</v>
      </c>
      <c r="AI501" s="34">
        <v>0</v>
      </c>
      <c r="AJ501" s="34">
        <v>0</v>
      </c>
      <c r="AK501" s="34">
        <v>0</v>
      </c>
      <c r="AL501" s="34">
        <v>0</v>
      </c>
      <c r="AM501" s="34">
        <v>0</v>
      </c>
      <c r="AN501" s="34">
        <v>0</v>
      </c>
      <c r="AO501" s="34">
        <v>0</v>
      </c>
      <c r="AP501" s="34">
        <v>0</v>
      </c>
      <c r="AQ501" s="34">
        <v>0</v>
      </c>
      <c r="AR501" s="34">
        <v>0</v>
      </c>
      <c r="AS501" s="35">
        <v>10</v>
      </c>
      <c r="AT501" s="34">
        <v>0</v>
      </c>
      <c r="AU501" s="34">
        <v>0</v>
      </c>
      <c r="AV501" s="34">
        <v>0</v>
      </c>
      <c r="AW501" s="35">
        <v>443</v>
      </c>
      <c r="AX501" s="35">
        <v>5</v>
      </c>
      <c r="AY501" s="36">
        <v>0</v>
      </c>
      <c r="AZ501" s="38" t="s">
        <v>1989</v>
      </c>
      <c r="BA501" s="30" t="str">
        <f t="shared" si="121"/>
        <v/>
      </c>
      <c r="BB501" s="35">
        <v>0</v>
      </c>
      <c r="BC501" s="35">
        <v>0</v>
      </c>
      <c r="BD501" s="35">
        <v>0</v>
      </c>
      <c r="BE501" s="35">
        <v>0</v>
      </c>
      <c r="BF501" s="35">
        <v>0</v>
      </c>
      <c r="BG501" s="35">
        <v>0</v>
      </c>
      <c r="BH501" s="35">
        <v>0</v>
      </c>
      <c r="BI501" s="35">
        <v>0</v>
      </c>
      <c r="BJ501" s="35">
        <v>0</v>
      </c>
    </row>
    <row r="502" spans="2:62" outlineLevel="3">
      <c r="B502" s="17">
        <v>24028481</v>
      </c>
      <c r="C502" s="17" t="s">
        <v>715</v>
      </c>
      <c r="D502" s="17" t="s">
        <v>92</v>
      </c>
      <c r="E502" s="22">
        <v>4012</v>
      </c>
      <c r="F502" s="22" t="s">
        <v>107</v>
      </c>
      <c r="G502" s="22">
        <v>40107</v>
      </c>
      <c r="H502" s="22" t="s">
        <v>108</v>
      </c>
      <c r="I502" s="17" t="s">
        <v>716</v>
      </c>
      <c r="J502" s="18" t="s">
        <v>2067</v>
      </c>
      <c r="K502" s="18" t="s">
        <v>2068</v>
      </c>
      <c r="L502" s="18" t="s">
        <v>1988</v>
      </c>
      <c r="M502" s="18" t="s">
        <v>1988</v>
      </c>
      <c r="N502" s="18" t="s">
        <v>2001</v>
      </c>
      <c r="O502" s="19" t="str">
        <f>IF(N502="","",VLOOKUP(N502,Sheet1!$B$3:$C$7,2,0))</f>
        <v>慢性期</v>
      </c>
      <c r="P502" s="18" t="s">
        <v>2001</v>
      </c>
      <c r="Q502" s="19" t="str">
        <f>IF(P502="","",VLOOKUP(P502,Sheet1!$B$3:$C$7,2,0))</f>
        <v>慢性期</v>
      </c>
      <c r="R502" s="18" t="s">
        <v>2001</v>
      </c>
      <c r="S502" s="25" t="str">
        <f t="shared" si="113"/>
        <v>○</v>
      </c>
      <c r="T502" s="26" t="str">
        <f t="shared" si="114"/>
        <v/>
      </c>
      <c r="U502" s="26" t="str">
        <f t="shared" si="115"/>
        <v/>
      </c>
      <c r="V502" s="26" t="str">
        <f t="shared" si="116"/>
        <v>○</v>
      </c>
      <c r="W502" s="26" t="str">
        <f t="shared" si="117"/>
        <v/>
      </c>
      <c r="X502" s="26" t="str">
        <f t="shared" si="118"/>
        <v/>
      </c>
      <c r="Y502" s="27" t="str">
        <f t="shared" si="119"/>
        <v/>
      </c>
      <c r="Z502" s="28" t="s">
        <v>1988</v>
      </c>
      <c r="AA502" s="28" t="s">
        <v>2001</v>
      </c>
      <c r="AB502" s="28" t="s">
        <v>96</v>
      </c>
      <c r="AC502" s="28" t="s">
        <v>96</v>
      </c>
      <c r="AD502" s="28" t="s">
        <v>96</v>
      </c>
      <c r="AE502" s="23" t="str">
        <f t="shared" si="120"/>
        <v>慢性期</v>
      </c>
      <c r="AF502" s="34">
        <v>1</v>
      </c>
      <c r="AG502" s="34">
        <v>1</v>
      </c>
      <c r="AH502" s="34">
        <v>0</v>
      </c>
      <c r="AI502" s="34">
        <v>0</v>
      </c>
      <c r="AJ502" s="34">
        <v>18</v>
      </c>
      <c r="AK502" s="34">
        <v>5</v>
      </c>
      <c r="AL502" s="34">
        <v>13</v>
      </c>
      <c r="AM502" s="34">
        <v>18</v>
      </c>
      <c r="AN502" s="34">
        <v>5</v>
      </c>
      <c r="AO502" s="34">
        <v>13</v>
      </c>
      <c r="AP502" s="34">
        <v>0</v>
      </c>
      <c r="AQ502" s="34">
        <v>0</v>
      </c>
      <c r="AR502" s="34">
        <v>0</v>
      </c>
      <c r="AS502" s="35"/>
      <c r="AT502" s="35"/>
      <c r="AU502" s="35"/>
      <c r="AV502" s="34">
        <v>19</v>
      </c>
      <c r="AW502" s="35">
        <v>7</v>
      </c>
      <c r="AX502" s="35">
        <v>0</v>
      </c>
      <c r="AY502" s="36">
        <v>100</v>
      </c>
      <c r="AZ502" s="38" t="s">
        <v>1988</v>
      </c>
      <c r="BA502" s="30" t="str">
        <f t="shared" si="121"/>
        <v>○</v>
      </c>
      <c r="BB502" s="35">
        <v>4</v>
      </c>
      <c r="BC502" s="35">
        <v>18</v>
      </c>
      <c r="BD502" s="35">
        <v>0</v>
      </c>
      <c r="BE502" s="35">
        <v>0</v>
      </c>
      <c r="BF502" s="35">
        <v>0</v>
      </c>
      <c r="BG502" s="35">
        <v>3</v>
      </c>
      <c r="BH502" s="35">
        <v>3</v>
      </c>
      <c r="BI502" s="35">
        <v>0</v>
      </c>
      <c r="BJ502" s="35">
        <v>0</v>
      </c>
    </row>
    <row r="503" spans="2:62" outlineLevel="3">
      <c r="B503" s="17">
        <v>24028495</v>
      </c>
      <c r="C503" s="17" t="s">
        <v>739</v>
      </c>
      <c r="D503" s="17" t="s">
        <v>92</v>
      </c>
      <c r="E503" s="22">
        <v>4012</v>
      </c>
      <c r="F503" s="22" t="s">
        <v>107</v>
      </c>
      <c r="G503" s="22">
        <v>40107</v>
      </c>
      <c r="H503" s="22" t="s">
        <v>108</v>
      </c>
      <c r="I503" s="17" t="s">
        <v>740</v>
      </c>
      <c r="J503" s="18" t="s">
        <v>2069</v>
      </c>
      <c r="K503" s="18" t="s">
        <v>2070</v>
      </c>
      <c r="L503" s="18" t="s">
        <v>1988</v>
      </c>
      <c r="M503" s="18" t="s">
        <v>1988</v>
      </c>
      <c r="N503" s="18" t="s">
        <v>1989</v>
      </c>
      <c r="O503" s="19" t="str">
        <f>IF(N503="","",VLOOKUP(N503,Sheet1!$B$3:$C$7,2,0))</f>
        <v>急性期</v>
      </c>
      <c r="P503" s="18" t="s">
        <v>1989</v>
      </c>
      <c r="Q503" s="19" t="str">
        <f>IF(P503="","",VLOOKUP(P503,Sheet1!$B$3:$C$7,2,0))</f>
        <v>急性期</v>
      </c>
      <c r="R503" s="18" t="s">
        <v>1989</v>
      </c>
      <c r="S503" s="25" t="str">
        <f t="shared" si="113"/>
        <v>○</v>
      </c>
      <c r="T503" s="26" t="str">
        <f t="shared" si="114"/>
        <v>○</v>
      </c>
      <c r="U503" s="26" t="str">
        <f t="shared" si="115"/>
        <v>○</v>
      </c>
      <c r="V503" s="26" t="str">
        <f t="shared" si="116"/>
        <v>○</v>
      </c>
      <c r="W503" s="26" t="str">
        <f t="shared" si="117"/>
        <v>○</v>
      </c>
      <c r="X503" s="26" t="str">
        <f t="shared" si="118"/>
        <v/>
      </c>
      <c r="Y503" s="27" t="str">
        <f t="shared" si="119"/>
        <v/>
      </c>
      <c r="Z503" s="28" t="s">
        <v>1988</v>
      </c>
      <c r="AA503" s="28" t="s">
        <v>1989</v>
      </c>
      <c r="AB503" s="28" t="s">
        <v>1990</v>
      </c>
      <c r="AC503" s="28" t="s">
        <v>2001</v>
      </c>
      <c r="AD503" s="28" t="s">
        <v>2002</v>
      </c>
      <c r="AE503" s="23" t="str">
        <f t="shared" si="120"/>
        <v>急性期</v>
      </c>
      <c r="AF503" s="34">
        <v>19</v>
      </c>
      <c r="AG503" s="34">
        <v>19</v>
      </c>
      <c r="AH503" s="34">
        <v>0</v>
      </c>
      <c r="AI503" s="34">
        <v>2</v>
      </c>
      <c r="AJ503" s="34">
        <v>0</v>
      </c>
      <c r="AK503" s="34">
        <v>0</v>
      </c>
      <c r="AL503" s="34">
        <v>0</v>
      </c>
      <c r="AM503" s="34">
        <v>0</v>
      </c>
      <c r="AN503" s="34">
        <v>0</v>
      </c>
      <c r="AO503" s="34">
        <v>0</v>
      </c>
      <c r="AP503" s="34">
        <v>0</v>
      </c>
      <c r="AQ503" s="34">
        <v>0</v>
      </c>
      <c r="AR503" s="34">
        <v>0</v>
      </c>
      <c r="AS503" s="35">
        <v>19</v>
      </c>
      <c r="AT503" s="34">
        <v>0</v>
      </c>
      <c r="AU503" s="34">
        <v>0</v>
      </c>
      <c r="AV503" s="34">
        <v>0</v>
      </c>
      <c r="AW503" s="35">
        <v>42</v>
      </c>
      <c r="AX503" s="35">
        <v>0</v>
      </c>
      <c r="AY503" s="36">
        <v>23.8</v>
      </c>
      <c r="AZ503" s="38" t="s">
        <v>1988</v>
      </c>
      <c r="BA503" s="30" t="str">
        <f t="shared" si="121"/>
        <v>○</v>
      </c>
      <c r="BB503" s="35">
        <v>0</v>
      </c>
      <c r="BC503" s="35">
        <v>32</v>
      </c>
      <c r="BD503" s="35">
        <v>0</v>
      </c>
      <c r="BE503" s="35">
        <v>0</v>
      </c>
      <c r="BF503" s="35">
        <v>0</v>
      </c>
      <c r="BG503" s="35">
        <v>2</v>
      </c>
      <c r="BH503" s="35">
        <v>2</v>
      </c>
      <c r="BI503" s="35">
        <v>0</v>
      </c>
      <c r="BJ503" s="35">
        <v>0</v>
      </c>
    </row>
    <row r="504" spans="2:62" outlineLevel="3">
      <c r="B504" s="17">
        <v>24028558</v>
      </c>
      <c r="C504" s="17" t="s">
        <v>808</v>
      </c>
      <c r="D504" s="17" t="s">
        <v>92</v>
      </c>
      <c r="E504" s="22">
        <v>4012</v>
      </c>
      <c r="F504" s="22" t="s">
        <v>107</v>
      </c>
      <c r="G504" s="22">
        <v>40107</v>
      </c>
      <c r="H504" s="22" t="s">
        <v>108</v>
      </c>
      <c r="I504" s="17" t="s">
        <v>809</v>
      </c>
      <c r="J504" s="18" t="s">
        <v>2071</v>
      </c>
      <c r="K504" s="18" t="s">
        <v>2072</v>
      </c>
      <c r="L504" s="18" t="s">
        <v>1988</v>
      </c>
      <c r="M504" s="18" t="s">
        <v>1988</v>
      </c>
      <c r="N504" s="18" t="s">
        <v>1989</v>
      </c>
      <c r="O504" s="19" t="str">
        <f>IF(N504="","",VLOOKUP(N504,Sheet1!$B$3:$C$7,2,0))</f>
        <v>急性期</v>
      </c>
      <c r="P504" s="18" t="s">
        <v>1989</v>
      </c>
      <c r="Q504" s="19" t="str">
        <f>IF(P504="","",VLOOKUP(P504,Sheet1!$B$3:$C$7,2,0))</f>
        <v>急性期</v>
      </c>
      <c r="R504" s="18" t="s">
        <v>1989</v>
      </c>
      <c r="S504" s="25" t="str">
        <f t="shared" si="113"/>
        <v/>
      </c>
      <c r="T504" s="26" t="str">
        <f t="shared" si="114"/>
        <v/>
      </c>
      <c r="U504" s="26" t="str">
        <f t="shared" si="115"/>
        <v/>
      </c>
      <c r="V504" s="26" t="str">
        <f t="shared" si="116"/>
        <v/>
      </c>
      <c r="W504" s="26" t="str">
        <f t="shared" si="117"/>
        <v/>
      </c>
      <c r="X504" s="26" t="str">
        <f t="shared" si="118"/>
        <v>○</v>
      </c>
      <c r="Y504" s="27" t="str">
        <f t="shared" si="119"/>
        <v/>
      </c>
      <c r="Z504" s="28" t="s">
        <v>2038</v>
      </c>
      <c r="AA504" s="28" t="s">
        <v>96</v>
      </c>
      <c r="AB504" s="28" t="s">
        <v>96</v>
      </c>
      <c r="AC504" s="28" t="s">
        <v>96</v>
      </c>
      <c r="AD504" s="28" t="s">
        <v>96</v>
      </c>
      <c r="AE504" s="23" t="str">
        <f t="shared" si="120"/>
        <v>急性期</v>
      </c>
      <c r="AF504" s="34">
        <v>11</v>
      </c>
      <c r="AG504" s="34">
        <v>11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0</v>
      </c>
      <c r="AP504" s="34">
        <v>0</v>
      </c>
      <c r="AQ504" s="34">
        <v>0</v>
      </c>
      <c r="AR504" s="34">
        <v>0</v>
      </c>
      <c r="AS504" s="35">
        <v>11</v>
      </c>
      <c r="AT504" s="34">
        <v>0</v>
      </c>
      <c r="AU504" s="34">
        <v>0</v>
      </c>
      <c r="AV504" s="34">
        <v>0</v>
      </c>
      <c r="AW504" s="35">
        <v>672</v>
      </c>
      <c r="AX504" s="35"/>
      <c r="AY504" s="36"/>
      <c r="AZ504" s="38" t="s">
        <v>1989</v>
      </c>
      <c r="BA504" s="30" t="str">
        <f t="shared" si="121"/>
        <v/>
      </c>
      <c r="BB504" s="35"/>
      <c r="BC504" s="35"/>
      <c r="BD504" s="35">
        <v>0</v>
      </c>
      <c r="BE504" s="35"/>
      <c r="BF504" s="35"/>
      <c r="BG504" s="35">
        <v>0</v>
      </c>
      <c r="BH504" s="35"/>
      <c r="BI504" s="35"/>
      <c r="BJ504" s="35">
        <v>31</v>
      </c>
    </row>
    <row r="505" spans="2:62" outlineLevel="3">
      <c r="B505" s="17">
        <v>24028563</v>
      </c>
      <c r="C505" s="17" t="s">
        <v>810</v>
      </c>
      <c r="D505" s="17" t="s">
        <v>92</v>
      </c>
      <c r="E505" s="22">
        <v>4012</v>
      </c>
      <c r="F505" s="22" t="s">
        <v>107</v>
      </c>
      <c r="G505" s="22">
        <v>40107</v>
      </c>
      <c r="H505" s="22" t="s">
        <v>108</v>
      </c>
      <c r="I505" s="17" t="s">
        <v>811</v>
      </c>
      <c r="J505" s="18" t="s">
        <v>2073</v>
      </c>
      <c r="K505" s="18" t="s">
        <v>2074</v>
      </c>
      <c r="L505" s="18" t="s">
        <v>1988</v>
      </c>
      <c r="M505" s="18" t="s">
        <v>1988</v>
      </c>
      <c r="N505" s="18" t="s">
        <v>1989</v>
      </c>
      <c r="O505" s="19" t="str">
        <f>IF(N505="","",VLOOKUP(N505,Sheet1!$B$3:$C$7,2,0))</f>
        <v>急性期</v>
      </c>
      <c r="P505" s="18" t="s">
        <v>1989</v>
      </c>
      <c r="Q505" s="19" t="str">
        <f>IF(P505="","",VLOOKUP(P505,Sheet1!$B$3:$C$7,2,0))</f>
        <v>急性期</v>
      </c>
      <c r="R505" s="18" t="s">
        <v>96</v>
      </c>
      <c r="S505" s="25" t="str">
        <f t="shared" si="113"/>
        <v/>
      </c>
      <c r="T505" s="26" t="str">
        <f t="shared" si="114"/>
        <v>○</v>
      </c>
      <c r="U505" s="26" t="str">
        <f t="shared" si="115"/>
        <v/>
      </c>
      <c r="V505" s="26" t="str">
        <f t="shared" si="116"/>
        <v/>
      </c>
      <c r="W505" s="26" t="str">
        <f t="shared" si="117"/>
        <v/>
      </c>
      <c r="X505" s="26" t="str">
        <f t="shared" si="118"/>
        <v/>
      </c>
      <c r="Y505" s="27" t="str">
        <f t="shared" si="119"/>
        <v/>
      </c>
      <c r="Z505" s="28" t="s">
        <v>1989</v>
      </c>
      <c r="AA505" s="28" t="s">
        <v>96</v>
      </c>
      <c r="AB505" s="28" t="s">
        <v>96</v>
      </c>
      <c r="AC505" s="28" t="s">
        <v>96</v>
      </c>
      <c r="AD505" s="28" t="s">
        <v>96</v>
      </c>
      <c r="AE505" s="23" t="str">
        <f t="shared" si="120"/>
        <v>急性期</v>
      </c>
      <c r="AF505" s="34">
        <v>4</v>
      </c>
      <c r="AG505" s="34">
        <v>1</v>
      </c>
      <c r="AH505" s="34">
        <v>3</v>
      </c>
      <c r="AI505" s="34">
        <v>0</v>
      </c>
      <c r="AJ505" s="34">
        <v>0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5">
        <v>4</v>
      </c>
      <c r="AT505" s="34">
        <v>0</v>
      </c>
      <c r="AU505" s="34">
        <v>0</v>
      </c>
      <c r="AV505" s="34">
        <v>0</v>
      </c>
      <c r="AW505" s="35">
        <v>16</v>
      </c>
      <c r="AX505" s="35"/>
      <c r="AY505" s="36"/>
      <c r="AZ505" s="38" t="s">
        <v>1989</v>
      </c>
      <c r="BA505" s="30" t="str">
        <f t="shared" si="121"/>
        <v/>
      </c>
      <c r="BB505" s="35"/>
      <c r="BC505" s="35"/>
      <c r="BD505" s="35">
        <v>0</v>
      </c>
      <c r="BE505" s="35"/>
      <c r="BF505" s="35"/>
      <c r="BG505" s="35">
        <v>0</v>
      </c>
      <c r="BH505" s="35"/>
      <c r="BI505" s="35"/>
      <c r="BJ505" s="35">
        <v>0</v>
      </c>
    </row>
    <row r="506" spans="2:62" outlineLevel="3">
      <c r="B506" s="17">
        <v>24028599</v>
      </c>
      <c r="C506" s="17" t="s">
        <v>843</v>
      </c>
      <c r="D506" s="17" t="s">
        <v>92</v>
      </c>
      <c r="E506" s="22">
        <v>4012</v>
      </c>
      <c r="F506" s="22" t="s">
        <v>107</v>
      </c>
      <c r="G506" s="22">
        <v>40107</v>
      </c>
      <c r="H506" s="22" t="s">
        <v>108</v>
      </c>
      <c r="I506" s="17" t="s">
        <v>844</v>
      </c>
      <c r="J506" s="18" t="s">
        <v>2075</v>
      </c>
      <c r="K506" s="18" t="s">
        <v>2076</v>
      </c>
      <c r="L506" s="18" t="s">
        <v>1988</v>
      </c>
      <c r="M506" s="18" t="s">
        <v>1988</v>
      </c>
      <c r="N506" s="18" t="s">
        <v>1989</v>
      </c>
      <c r="O506" s="19" t="str">
        <f>IF(N506="","",VLOOKUP(N506,Sheet1!$B$3:$C$7,2,0))</f>
        <v>急性期</v>
      </c>
      <c r="P506" s="18" t="s">
        <v>1989</v>
      </c>
      <c r="Q506" s="19" t="str">
        <f>IF(P506="","",VLOOKUP(P506,Sheet1!$B$3:$C$7,2,0))</f>
        <v>急性期</v>
      </c>
      <c r="R506" s="18" t="s">
        <v>1989</v>
      </c>
      <c r="S506" s="25" t="str">
        <f t="shared" si="113"/>
        <v/>
      </c>
      <c r="T506" s="26" t="str">
        <f t="shared" si="114"/>
        <v>○</v>
      </c>
      <c r="U506" s="26" t="str">
        <f t="shared" si="115"/>
        <v>○</v>
      </c>
      <c r="V506" s="26" t="str">
        <f t="shared" si="116"/>
        <v/>
      </c>
      <c r="W506" s="26" t="str">
        <f t="shared" si="117"/>
        <v/>
      </c>
      <c r="X506" s="26" t="str">
        <f t="shared" si="118"/>
        <v/>
      </c>
      <c r="Y506" s="27" t="str">
        <f t="shared" si="119"/>
        <v/>
      </c>
      <c r="Z506" s="28" t="s">
        <v>1989</v>
      </c>
      <c r="AA506" s="28" t="s">
        <v>1990</v>
      </c>
      <c r="AB506" s="28" t="s">
        <v>96</v>
      </c>
      <c r="AC506" s="28" t="s">
        <v>96</v>
      </c>
      <c r="AD506" s="28" t="s">
        <v>96</v>
      </c>
      <c r="AE506" s="23" t="str">
        <f t="shared" si="120"/>
        <v>急性期</v>
      </c>
      <c r="AF506" s="34">
        <v>7</v>
      </c>
      <c r="AG506" s="34">
        <v>7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0</v>
      </c>
      <c r="AP506" s="34">
        <v>0</v>
      </c>
      <c r="AQ506" s="34">
        <v>0</v>
      </c>
      <c r="AR506" s="34">
        <v>0</v>
      </c>
      <c r="AS506" s="35">
        <v>7</v>
      </c>
      <c r="AT506" s="34">
        <v>0</v>
      </c>
      <c r="AU506" s="34">
        <v>0</v>
      </c>
      <c r="AV506" s="34">
        <v>0</v>
      </c>
      <c r="AW506" s="35">
        <v>132</v>
      </c>
      <c r="AX506" s="35">
        <v>0</v>
      </c>
      <c r="AY506" s="36">
        <v>0</v>
      </c>
      <c r="AZ506" s="38" t="s">
        <v>1989</v>
      </c>
      <c r="BA506" s="30" t="str">
        <f t="shared" si="121"/>
        <v/>
      </c>
      <c r="BB506" s="35">
        <v>0</v>
      </c>
      <c r="BC506" s="35">
        <v>0</v>
      </c>
      <c r="BD506" s="35">
        <v>0</v>
      </c>
      <c r="BE506" s="35">
        <v>0</v>
      </c>
      <c r="BF506" s="35">
        <v>0</v>
      </c>
      <c r="BG506" s="35">
        <v>0</v>
      </c>
      <c r="BH506" s="35">
        <v>0</v>
      </c>
      <c r="BI506" s="35">
        <v>0</v>
      </c>
      <c r="BJ506" s="35">
        <v>0</v>
      </c>
    </row>
    <row r="507" spans="2:62" outlineLevel="3">
      <c r="B507" s="17">
        <v>24028627</v>
      </c>
      <c r="C507" s="17" t="s">
        <v>875</v>
      </c>
      <c r="D507" s="17" t="s">
        <v>92</v>
      </c>
      <c r="E507" s="22">
        <v>4012</v>
      </c>
      <c r="F507" s="22" t="s">
        <v>107</v>
      </c>
      <c r="G507" s="22">
        <v>40107</v>
      </c>
      <c r="H507" s="22" t="s">
        <v>108</v>
      </c>
      <c r="I507" s="17" t="s">
        <v>876</v>
      </c>
      <c r="J507" s="18" t="s">
        <v>2077</v>
      </c>
      <c r="K507" s="18" t="s">
        <v>2078</v>
      </c>
      <c r="L507" s="18" t="s">
        <v>1988</v>
      </c>
      <c r="M507" s="18" t="s">
        <v>1988</v>
      </c>
      <c r="N507" s="18" t="s">
        <v>2001</v>
      </c>
      <c r="O507" s="19" t="str">
        <f>IF(N507="","",VLOOKUP(N507,Sheet1!$B$3:$C$7,2,0))</f>
        <v>慢性期</v>
      </c>
      <c r="P507" s="18" t="s">
        <v>2001</v>
      </c>
      <c r="Q507" s="19" t="str">
        <f>IF(P507="","",VLOOKUP(P507,Sheet1!$B$3:$C$7,2,0))</f>
        <v>慢性期</v>
      </c>
      <c r="R507" s="18" t="s">
        <v>2001</v>
      </c>
      <c r="S507" s="25" t="str">
        <f t="shared" si="113"/>
        <v>○</v>
      </c>
      <c r="T507" s="26" t="str">
        <f t="shared" si="114"/>
        <v>○</v>
      </c>
      <c r="U507" s="26" t="str">
        <f t="shared" si="115"/>
        <v>○</v>
      </c>
      <c r="V507" s="26" t="str">
        <f t="shared" si="116"/>
        <v>○</v>
      </c>
      <c r="W507" s="26" t="str">
        <f t="shared" si="117"/>
        <v>○</v>
      </c>
      <c r="X507" s="26" t="str">
        <f t="shared" si="118"/>
        <v/>
      </c>
      <c r="Y507" s="27" t="str">
        <f t="shared" si="119"/>
        <v/>
      </c>
      <c r="Z507" s="28" t="s">
        <v>1988</v>
      </c>
      <c r="AA507" s="28" t="s">
        <v>1989</v>
      </c>
      <c r="AB507" s="28" t="s">
        <v>1990</v>
      </c>
      <c r="AC507" s="28" t="s">
        <v>2001</v>
      </c>
      <c r="AD507" s="28" t="s">
        <v>2002</v>
      </c>
      <c r="AE507" s="23" t="str">
        <f t="shared" si="120"/>
        <v>慢性期</v>
      </c>
      <c r="AF507" s="34">
        <v>4</v>
      </c>
      <c r="AG507" s="34">
        <v>4</v>
      </c>
      <c r="AH507" s="34">
        <v>0</v>
      </c>
      <c r="AI507" s="34">
        <v>0</v>
      </c>
      <c r="AJ507" s="34">
        <v>15</v>
      </c>
      <c r="AK507" s="34">
        <v>15</v>
      </c>
      <c r="AL507" s="34">
        <v>0</v>
      </c>
      <c r="AM507" s="34">
        <v>7</v>
      </c>
      <c r="AN507" s="34">
        <v>7</v>
      </c>
      <c r="AO507" s="34">
        <v>0</v>
      </c>
      <c r="AP507" s="34">
        <v>8</v>
      </c>
      <c r="AQ507" s="34">
        <v>8</v>
      </c>
      <c r="AR507" s="34">
        <v>0</v>
      </c>
      <c r="AS507" s="35">
        <v>4</v>
      </c>
      <c r="AT507" s="35">
        <v>7</v>
      </c>
      <c r="AU507" s="35">
        <v>8</v>
      </c>
      <c r="AV507" s="34">
        <v>0</v>
      </c>
      <c r="AW507" s="35">
        <v>30</v>
      </c>
      <c r="AX507" s="35">
        <v>22</v>
      </c>
      <c r="AY507" s="36">
        <v>0.1</v>
      </c>
      <c r="AZ507" s="38" t="s">
        <v>1988</v>
      </c>
      <c r="BA507" s="30" t="str">
        <f t="shared" si="121"/>
        <v>○</v>
      </c>
      <c r="BB507" s="35">
        <v>0</v>
      </c>
      <c r="BC507" s="35">
        <v>94</v>
      </c>
      <c r="BD507" s="35">
        <v>1</v>
      </c>
      <c r="BE507" s="35">
        <v>0</v>
      </c>
      <c r="BF507" s="35">
        <v>1</v>
      </c>
      <c r="BG507" s="35">
        <v>1</v>
      </c>
      <c r="BH507" s="35">
        <v>0</v>
      </c>
      <c r="BI507" s="35">
        <v>1</v>
      </c>
      <c r="BJ507" s="35"/>
    </row>
    <row r="508" spans="2:62" outlineLevel="3">
      <c r="B508" s="17">
        <v>24028634</v>
      </c>
      <c r="C508" s="17" t="s">
        <v>882</v>
      </c>
      <c r="D508" s="17" t="s">
        <v>92</v>
      </c>
      <c r="E508" s="22">
        <v>4012</v>
      </c>
      <c r="F508" s="22" t="s">
        <v>107</v>
      </c>
      <c r="G508" s="22">
        <v>40107</v>
      </c>
      <c r="H508" s="22" t="s">
        <v>108</v>
      </c>
      <c r="I508" s="17" t="s">
        <v>883</v>
      </c>
      <c r="J508" s="18" t="s">
        <v>2079</v>
      </c>
      <c r="K508" s="18" t="s">
        <v>2080</v>
      </c>
      <c r="L508" s="18" t="s">
        <v>1988</v>
      </c>
      <c r="M508" s="18" t="s">
        <v>1989</v>
      </c>
      <c r="N508" s="18" t="s">
        <v>1990</v>
      </c>
      <c r="O508" s="19" t="str">
        <f>IF(N508="","",VLOOKUP(N508,Sheet1!$B$3:$C$7,2,0))</f>
        <v>回復期</v>
      </c>
      <c r="P508" s="18" t="s">
        <v>1990</v>
      </c>
      <c r="Q508" s="19" t="str">
        <f>IF(P508="","",VLOOKUP(P508,Sheet1!$B$3:$C$7,2,0))</f>
        <v>回復期</v>
      </c>
      <c r="R508" s="18" t="s">
        <v>1990</v>
      </c>
      <c r="S508" s="25" t="str">
        <f t="shared" si="113"/>
        <v>○</v>
      </c>
      <c r="T508" s="26" t="str">
        <f t="shared" si="114"/>
        <v>○</v>
      </c>
      <c r="U508" s="26" t="str">
        <f t="shared" si="115"/>
        <v/>
      </c>
      <c r="V508" s="26" t="str">
        <f t="shared" si="116"/>
        <v>○</v>
      </c>
      <c r="W508" s="26" t="str">
        <f t="shared" si="117"/>
        <v/>
      </c>
      <c r="X508" s="26" t="str">
        <f t="shared" si="118"/>
        <v/>
      </c>
      <c r="Y508" s="27" t="str">
        <f t="shared" si="119"/>
        <v/>
      </c>
      <c r="Z508" s="28" t="s">
        <v>1988</v>
      </c>
      <c r="AA508" s="28" t="s">
        <v>1989</v>
      </c>
      <c r="AB508" s="28" t="s">
        <v>2001</v>
      </c>
      <c r="AC508" s="28" t="s">
        <v>96</v>
      </c>
      <c r="AD508" s="28" t="s">
        <v>96</v>
      </c>
      <c r="AE508" s="23" t="str">
        <f t="shared" si="120"/>
        <v>回復期</v>
      </c>
      <c r="AF508" s="34">
        <v>2</v>
      </c>
      <c r="AG508" s="34">
        <v>0</v>
      </c>
      <c r="AH508" s="34">
        <v>2</v>
      </c>
      <c r="AI508" s="34">
        <v>0</v>
      </c>
      <c r="AJ508" s="34">
        <v>4</v>
      </c>
      <c r="AK508" s="34">
        <v>0</v>
      </c>
      <c r="AL508" s="34">
        <v>4</v>
      </c>
      <c r="AM508" s="34">
        <v>4</v>
      </c>
      <c r="AN508" s="34">
        <v>0</v>
      </c>
      <c r="AO508" s="34">
        <v>4</v>
      </c>
      <c r="AP508" s="34">
        <v>0</v>
      </c>
      <c r="AQ508" s="34">
        <v>0</v>
      </c>
      <c r="AR508" s="34">
        <v>0</v>
      </c>
      <c r="AS508" s="35">
        <v>2</v>
      </c>
      <c r="AT508" s="35">
        <v>4</v>
      </c>
      <c r="AU508" s="35">
        <v>0</v>
      </c>
      <c r="AV508" s="34">
        <v>0</v>
      </c>
      <c r="AW508" s="35">
        <v>0</v>
      </c>
      <c r="AX508" s="35">
        <v>0</v>
      </c>
      <c r="AY508" s="36">
        <v>0</v>
      </c>
      <c r="AZ508" s="38" t="s">
        <v>1989</v>
      </c>
      <c r="BA508" s="30" t="str">
        <f t="shared" si="121"/>
        <v/>
      </c>
      <c r="BB508" s="35">
        <v>1</v>
      </c>
      <c r="BC508" s="35">
        <v>0</v>
      </c>
      <c r="BD508" s="35">
        <v>0</v>
      </c>
      <c r="BE508" s="35">
        <v>0</v>
      </c>
      <c r="BF508" s="35">
        <v>0</v>
      </c>
      <c r="BG508" s="35">
        <v>0</v>
      </c>
      <c r="BH508" s="35">
        <v>0</v>
      </c>
      <c r="BI508" s="35">
        <v>0</v>
      </c>
      <c r="BJ508" s="35">
        <v>0</v>
      </c>
    </row>
    <row r="509" spans="2:62" outlineLevel="3">
      <c r="B509" s="17">
        <v>24028639</v>
      </c>
      <c r="C509" s="17" t="s">
        <v>892</v>
      </c>
      <c r="D509" s="17" t="s">
        <v>92</v>
      </c>
      <c r="E509" s="22">
        <v>4012</v>
      </c>
      <c r="F509" s="22" t="s">
        <v>107</v>
      </c>
      <c r="G509" s="22">
        <v>40107</v>
      </c>
      <c r="H509" s="22" t="s">
        <v>108</v>
      </c>
      <c r="I509" s="17" t="s">
        <v>893</v>
      </c>
      <c r="J509" s="18" t="s">
        <v>2081</v>
      </c>
      <c r="K509" s="18" t="s">
        <v>2082</v>
      </c>
      <c r="L509" s="18" t="s">
        <v>1988</v>
      </c>
      <c r="M509" s="18" t="s">
        <v>1988</v>
      </c>
      <c r="N509" s="18" t="s">
        <v>2002</v>
      </c>
      <c r="O509" s="19" t="str">
        <f>IF(N509="","",VLOOKUP(N509,Sheet1!$B$3:$C$7,2,0))</f>
        <v>休棟等</v>
      </c>
      <c r="P509" s="18" t="s">
        <v>2002</v>
      </c>
      <c r="Q509" s="19" t="str">
        <f>IF(P509="","",VLOOKUP(P509,Sheet1!$B$3:$C$7,2,0))</f>
        <v>休棟等</v>
      </c>
      <c r="R509" s="18" t="s">
        <v>2002</v>
      </c>
      <c r="S509" s="25" t="str">
        <f t="shared" si="113"/>
        <v/>
      </c>
      <c r="T509" s="26" t="str">
        <f t="shared" si="114"/>
        <v>○</v>
      </c>
      <c r="U509" s="26" t="str">
        <f t="shared" si="115"/>
        <v/>
      </c>
      <c r="V509" s="26" t="str">
        <f t="shared" si="116"/>
        <v/>
      </c>
      <c r="W509" s="26" t="str">
        <f t="shared" si="117"/>
        <v/>
      </c>
      <c r="X509" s="26" t="str">
        <f t="shared" si="118"/>
        <v/>
      </c>
      <c r="Y509" s="27" t="str">
        <f t="shared" si="119"/>
        <v/>
      </c>
      <c r="Z509" s="28" t="s">
        <v>1989</v>
      </c>
      <c r="AA509" s="28" t="s">
        <v>96</v>
      </c>
      <c r="AB509" s="28" t="s">
        <v>96</v>
      </c>
      <c r="AC509" s="28" t="s">
        <v>96</v>
      </c>
      <c r="AD509" s="28" t="s">
        <v>96</v>
      </c>
      <c r="AE509" s="23" t="str">
        <f t="shared" si="120"/>
        <v>休棟中等</v>
      </c>
      <c r="AF509" s="34">
        <v>19</v>
      </c>
      <c r="AG509" s="34">
        <v>19</v>
      </c>
      <c r="AH509" s="34">
        <v>0</v>
      </c>
      <c r="AI509" s="34">
        <v>0</v>
      </c>
      <c r="AJ509" s="34">
        <v>0</v>
      </c>
      <c r="AK509" s="34">
        <v>0</v>
      </c>
      <c r="AL509" s="34">
        <v>0</v>
      </c>
      <c r="AM509" s="34">
        <v>0</v>
      </c>
      <c r="AN509" s="34">
        <v>0</v>
      </c>
      <c r="AO509" s="34">
        <v>0</v>
      </c>
      <c r="AP509" s="34">
        <v>0</v>
      </c>
      <c r="AQ509" s="34">
        <v>0</v>
      </c>
      <c r="AR509" s="34">
        <v>0</v>
      </c>
      <c r="AS509" s="35">
        <v>19</v>
      </c>
      <c r="AT509" s="34">
        <v>0</v>
      </c>
      <c r="AU509" s="34">
        <v>0</v>
      </c>
      <c r="AV509" s="34">
        <v>0</v>
      </c>
      <c r="AW509" s="35">
        <v>360</v>
      </c>
      <c r="AX509" s="35">
        <v>0</v>
      </c>
      <c r="AY509" s="36">
        <v>0</v>
      </c>
      <c r="AZ509" s="38" t="s">
        <v>1989</v>
      </c>
      <c r="BA509" s="30" t="str">
        <f t="shared" si="121"/>
        <v/>
      </c>
      <c r="BB509" s="35">
        <v>0</v>
      </c>
      <c r="BC509" s="35">
        <v>0</v>
      </c>
      <c r="BD509" s="35">
        <v>0</v>
      </c>
      <c r="BE509" s="35">
        <v>0</v>
      </c>
      <c r="BF509" s="35">
        <v>0</v>
      </c>
      <c r="BG509" s="35">
        <v>0</v>
      </c>
      <c r="BH509" s="35">
        <v>0</v>
      </c>
      <c r="BI509" s="35">
        <v>0</v>
      </c>
      <c r="BJ509" s="35">
        <v>0</v>
      </c>
    </row>
    <row r="510" spans="2:62" outlineLevel="3">
      <c r="B510" s="17">
        <v>24028711</v>
      </c>
      <c r="C510" s="17" t="s">
        <v>1002</v>
      </c>
      <c r="D510" s="17" t="s">
        <v>92</v>
      </c>
      <c r="E510" s="22">
        <v>4012</v>
      </c>
      <c r="F510" s="22" t="s">
        <v>107</v>
      </c>
      <c r="G510" s="22">
        <v>40107</v>
      </c>
      <c r="H510" s="22" t="s">
        <v>108</v>
      </c>
      <c r="I510" s="17" t="s">
        <v>1003</v>
      </c>
      <c r="J510" s="19" t="s">
        <v>2083</v>
      </c>
      <c r="K510" s="19" t="s">
        <v>2084</v>
      </c>
      <c r="L510" s="19" t="s">
        <v>1988</v>
      </c>
      <c r="M510" s="19" t="s">
        <v>1988</v>
      </c>
      <c r="N510" s="19" t="s">
        <v>1989</v>
      </c>
      <c r="O510" s="19" t="str">
        <f>IF(N510="","",VLOOKUP(N510,Sheet1!$B$3:$C$7,2,0))</f>
        <v>急性期</v>
      </c>
      <c r="P510" s="19" t="s">
        <v>1989</v>
      </c>
      <c r="Q510" s="19" t="str">
        <f>IF(P510="","",VLOOKUP(P510,Sheet1!$B$3:$C$7,2,0))</f>
        <v>急性期</v>
      </c>
      <c r="R510" s="19" t="s">
        <v>96</v>
      </c>
      <c r="S510" s="25" t="str">
        <f t="shared" si="113"/>
        <v>○</v>
      </c>
      <c r="T510" s="26" t="str">
        <f t="shared" si="114"/>
        <v>○</v>
      </c>
      <c r="U510" s="26" t="str">
        <f t="shared" si="115"/>
        <v>○</v>
      </c>
      <c r="V510" s="26" t="str">
        <f t="shared" si="116"/>
        <v>○</v>
      </c>
      <c r="W510" s="26" t="str">
        <f t="shared" si="117"/>
        <v>○</v>
      </c>
      <c r="X510" s="26" t="str">
        <f t="shared" si="118"/>
        <v/>
      </c>
      <c r="Y510" s="27" t="str">
        <f t="shared" si="119"/>
        <v/>
      </c>
      <c r="Z510" s="29" t="s">
        <v>1988</v>
      </c>
      <c r="AA510" s="29" t="s">
        <v>1989</v>
      </c>
      <c r="AB510" s="29" t="s">
        <v>1990</v>
      </c>
      <c r="AC510" s="29" t="s">
        <v>2001</v>
      </c>
      <c r="AD510" s="29" t="s">
        <v>2002</v>
      </c>
      <c r="AE510" s="23" t="str">
        <f t="shared" si="120"/>
        <v>急性期</v>
      </c>
      <c r="AF510" s="34">
        <v>19</v>
      </c>
      <c r="AG510" s="34">
        <v>19</v>
      </c>
      <c r="AH510" s="34">
        <v>0</v>
      </c>
      <c r="AI510" s="34">
        <v>0</v>
      </c>
      <c r="AJ510" s="34">
        <v>0</v>
      </c>
      <c r="AK510" s="34">
        <v>0</v>
      </c>
      <c r="AL510" s="34">
        <v>0</v>
      </c>
      <c r="AM510" s="34">
        <v>0</v>
      </c>
      <c r="AN510" s="34">
        <v>0</v>
      </c>
      <c r="AO510" s="34">
        <v>0</v>
      </c>
      <c r="AP510" s="34">
        <v>0</v>
      </c>
      <c r="AQ510" s="34">
        <v>0</v>
      </c>
      <c r="AR510" s="34">
        <v>0</v>
      </c>
      <c r="AS510" s="35">
        <v>19</v>
      </c>
      <c r="AT510" s="34">
        <v>0</v>
      </c>
      <c r="AU510" s="34">
        <v>0</v>
      </c>
      <c r="AV510" s="34">
        <v>0</v>
      </c>
      <c r="AW510" s="35">
        <v>467</v>
      </c>
      <c r="AX510" s="35"/>
      <c r="AY510" s="36">
        <v>4</v>
      </c>
      <c r="AZ510" s="37" t="s">
        <v>1988</v>
      </c>
      <c r="BA510" s="30" t="str">
        <f t="shared" si="121"/>
        <v>○</v>
      </c>
      <c r="BB510" s="35">
        <v>0</v>
      </c>
      <c r="BC510" s="35">
        <v>138</v>
      </c>
      <c r="BD510" s="35">
        <v>1</v>
      </c>
      <c r="BE510" s="35">
        <v>0</v>
      </c>
      <c r="BF510" s="35">
        <v>1</v>
      </c>
      <c r="BG510" s="35">
        <v>2</v>
      </c>
      <c r="BH510" s="35">
        <v>0</v>
      </c>
      <c r="BI510" s="35">
        <v>2</v>
      </c>
      <c r="BJ510" s="35">
        <v>0</v>
      </c>
    </row>
    <row r="511" spans="2:62" outlineLevel="3">
      <c r="B511" s="17">
        <v>24028721</v>
      </c>
      <c r="C511" s="17" t="s">
        <v>1017</v>
      </c>
      <c r="D511" s="17" t="s">
        <v>92</v>
      </c>
      <c r="E511" s="22">
        <v>4012</v>
      </c>
      <c r="F511" s="22" t="s">
        <v>107</v>
      </c>
      <c r="G511" s="22">
        <v>40107</v>
      </c>
      <c r="H511" s="22" t="s">
        <v>108</v>
      </c>
      <c r="I511" s="17" t="s">
        <v>1018</v>
      </c>
      <c r="J511" s="18" t="s">
        <v>2085</v>
      </c>
      <c r="K511" s="18" t="s">
        <v>2086</v>
      </c>
      <c r="L511" s="18" t="s">
        <v>1988</v>
      </c>
      <c r="M511" s="18" t="s">
        <v>1988</v>
      </c>
      <c r="N511" s="18" t="s">
        <v>1990</v>
      </c>
      <c r="O511" s="19" t="str">
        <f>IF(N511="","",VLOOKUP(N511,Sheet1!$B$3:$C$7,2,0))</f>
        <v>回復期</v>
      </c>
      <c r="P511" s="18" t="s">
        <v>1990</v>
      </c>
      <c r="Q511" s="19" t="str">
        <f>IF(P511="","",VLOOKUP(P511,Sheet1!$B$3:$C$7,2,0))</f>
        <v>回復期</v>
      </c>
      <c r="R511" s="18" t="s">
        <v>1990</v>
      </c>
      <c r="S511" s="25" t="str">
        <f t="shared" si="113"/>
        <v/>
      </c>
      <c r="T511" s="26" t="str">
        <f t="shared" si="114"/>
        <v>○</v>
      </c>
      <c r="U511" s="26" t="str">
        <f t="shared" si="115"/>
        <v/>
      </c>
      <c r="V511" s="26" t="str">
        <f t="shared" si="116"/>
        <v/>
      </c>
      <c r="W511" s="26" t="str">
        <f t="shared" si="117"/>
        <v/>
      </c>
      <c r="X511" s="26" t="str">
        <f t="shared" si="118"/>
        <v/>
      </c>
      <c r="Y511" s="27" t="str">
        <f t="shared" si="119"/>
        <v/>
      </c>
      <c r="Z511" s="28" t="s">
        <v>1989</v>
      </c>
      <c r="AA511" s="28" t="s">
        <v>96</v>
      </c>
      <c r="AB511" s="28" t="s">
        <v>96</v>
      </c>
      <c r="AC511" s="28" t="s">
        <v>96</v>
      </c>
      <c r="AD511" s="28" t="s">
        <v>96</v>
      </c>
      <c r="AE511" s="23" t="str">
        <f t="shared" si="120"/>
        <v>回復期</v>
      </c>
      <c r="AF511" s="34">
        <v>3</v>
      </c>
      <c r="AG511" s="34">
        <v>3</v>
      </c>
      <c r="AH511" s="34">
        <v>0</v>
      </c>
      <c r="AI511" s="34">
        <v>1</v>
      </c>
      <c r="AJ511" s="34">
        <v>0</v>
      </c>
      <c r="AK511" s="34">
        <v>0</v>
      </c>
      <c r="AL511" s="34">
        <v>0</v>
      </c>
      <c r="AM511" s="34">
        <v>0</v>
      </c>
      <c r="AN511" s="34">
        <v>0</v>
      </c>
      <c r="AO511" s="34">
        <v>0</v>
      </c>
      <c r="AP511" s="34">
        <v>0</v>
      </c>
      <c r="AQ511" s="34">
        <v>0</v>
      </c>
      <c r="AR511" s="34">
        <v>0</v>
      </c>
      <c r="AS511" s="35">
        <v>3</v>
      </c>
      <c r="AT511" s="35">
        <v>0</v>
      </c>
      <c r="AU511" s="35">
        <v>0</v>
      </c>
      <c r="AV511" s="34">
        <v>0</v>
      </c>
      <c r="AW511" s="35">
        <v>8</v>
      </c>
      <c r="AX511" s="35">
        <v>0</v>
      </c>
      <c r="AY511" s="36">
        <v>0</v>
      </c>
      <c r="AZ511" s="38" t="s">
        <v>1989</v>
      </c>
      <c r="BA511" s="30" t="str">
        <f t="shared" si="121"/>
        <v/>
      </c>
      <c r="BB511" s="35">
        <v>0</v>
      </c>
      <c r="BC511" s="35">
        <v>0</v>
      </c>
      <c r="BD511" s="35">
        <v>0</v>
      </c>
      <c r="BE511" s="35">
        <v>0</v>
      </c>
      <c r="BF511" s="35">
        <v>0</v>
      </c>
      <c r="BG511" s="35">
        <v>0</v>
      </c>
      <c r="BH511" s="35">
        <v>0</v>
      </c>
      <c r="BI511" s="35">
        <v>0</v>
      </c>
      <c r="BJ511" s="35">
        <v>0</v>
      </c>
    </row>
    <row r="512" spans="2:62" outlineLevel="3">
      <c r="B512" s="17">
        <v>24028802</v>
      </c>
      <c r="C512" s="17" t="s">
        <v>1108</v>
      </c>
      <c r="D512" s="17" t="s">
        <v>92</v>
      </c>
      <c r="E512" s="22">
        <v>4012</v>
      </c>
      <c r="F512" s="22" t="s">
        <v>107</v>
      </c>
      <c r="G512" s="22">
        <v>40107</v>
      </c>
      <c r="H512" s="22" t="s">
        <v>108</v>
      </c>
      <c r="I512" s="17" t="s">
        <v>1109</v>
      </c>
      <c r="J512" s="18" t="s">
        <v>2087</v>
      </c>
      <c r="K512" s="18" t="s">
        <v>2088</v>
      </c>
      <c r="L512" s="18" t="s">
        <v>1988</v>
      </c>
      <c r="M512" s="18" t="s">
        <v>1988</v>
      </c>
      <c r="N512" s="18" t="s">
        <v>2001</v>
      </c>
      <c r="O512" s="19" t="str">
        <f>IF(N512="","",VLOOKUP(N512,Sheet1!$B$3:$C$7,2,0))</f>
        <v>慢性期</v>
      </c>
      <c r="P512" s="18" t="s">
        <v>2001</v>
      </c>
      <c r="Q512" s="19" t="str">
        <f>IF(P512="","",VLOOKUP(P512,Sheet1!$B$3:$C$7,2,0))</f>
        <v>慢性期</v>
      </c>
      <c r="R512" s="18" t="s">
        <v>2001</v>
      </c>
      <c r="S512" s="25" t="str">
        <f t="shared" si="113"/>
        <v/>
      </c>
      <c r="T512" s="26" t="str">
        <f t="shared" si="114"/>
        <v/>
      </c>
      <c r="U512" s="26" t="str">
        <f t="shared" si="115"/>
        <v/>
      </c>
      <c r="V512" s="26" t="str">
        <f t="shared" si="116"/>
        <v/>
      </c>
      <c r="W512" s="26" t="str">
        <f t="shared" si="117"/>
        <v/>
      </c>
      <c r="X512" s="26" t="str">
        <f t="shared" si="118"/>
        <v>○</v>
      </c>
      <c r="Y512" s="27" t="str">
        <f t="shared" si="119"/>
        <v/>
      </c>
      <c r="Z512" s="28" t="s">
        <v>2038</v>
      </c>
      <c r="AA512" s="28" t="s">
        <v>96</v>
      </c>
      <c r="AB512" s="28" t="s">
        <v>96</v>
      </c>
      <c r="AC512" s="28" t="s">
        <v>96</v>
      </c>
      <c r="AD512" s="28" t="s">
        <v>96</v>
      </c>
      <c r="AE512" s="23" t="str">
        <f t="shared" si="120"/>
        <v>慢性期</v>
      </c>
      <c r="AF512" s="34">
        <v>0</v>
      </c>
      <c r="AG512" s="34">
        <v>0</v>
      </c>
      <c r="AH512" s="34">
        <v>0</v>
      </c>
      <c r="AI512" s="34">
        <v>0</v>
      </c>
      <c r="AJ512" s="34">
        <v>19</v>
      </c>
      <c r="AK512" s="34">
        <v>16</v>
      </c>
      <c r="AL512" s="34">
        <v>3</v>
      </c>
      <c r="AM512" s="34">
        <v>16</v>
      </c>
      <c r="AN512" s="34">
        <v>16</v>
      </c>
      <c r="AO512" s="34">
        <v>0</v>
      </c>
      <c r="AP512" s="34">
        <v>3</v>
      </c>
      <c r="AQ512" s="34">
        <v>0</v>
      </c>
      <c r="AR512" s="34">
        <v>3</v>
      </c>
      <c r="AS512" s="35">
        <v>0</v>
      </c>
      <c r="AT512" s="35">
        <v>16</v>
      </c>
      <c r="AU512" s="35">
        <v>0</v>
      </c>
      <c r="AV512" s="34">
        <v>3</v>
      </c>
      <c r="AW512" s="35">
        <v>23</v>
      </c>
      <c r="AX512" s="35">
        <v>0</v>
      </c>
      <c r="AY512" s="36">
        <v>0</v>
      </c>
      <c r="AZ512" s="38" t="s">
        <v>1989</v>
      </c>
      <c r="BA512" s="30" t="str">
        <f t="shared" si="121"/>
        <v/>
      </c>
      <c r="BB512" s="35"/>
      <c r="BC512" s="35"/>
      <c r="BD512" s="35">
        <v>0</v>
      </c>
      <c r="BE512" s="35"/>
      <c r="BF512" s="35"/>
      <c r="BG512" s="35">
        <v>0</v>
      </c>
      <c r="BH512" s="35"/>
      <c r="BI512" s="35"/>
      <c r="BJ512" s="35"/>
    </row>
    <row r="513" spans="2:62" outlineLevel="3">
      <c r="B513" s="17">
        <v>24028856</v>
      </c>
      <c r="C513" s="17" t="s">
        <v>1186</v>
      </c>
      <c r="D513" s="17" t="s">
        <v>92</v>
      </c>
      <c r="E513" s="22">
        <v>4012</v>
      </c>
      <c r="F513" s="22" t="s">
        <v>107</v>
      </c>
      <c r="G513" s="22">
        <v>40107</v>
      </c>
      <c r="H513" s="22" t="s">
        <v>108</v>
      </c>
      <c r="I513" s="17" t="s">
        <v>1187</v>
      </c>
      <c r="J513" s="18" t="s">
        <v>2089</v>
      </c>
      <c r="K513" s="18" t="s">
        <v>2090</v>
      </c>
      <c r="L513" s="18" t="s">
        <v>1989</v>
      </c>
      <c r="M513" s="18" t="s">
        <v>1988</v>
      </c>
      <c r="N513" s="18" t="s">
        <v>1989</v>
      </c>
      <c r="O513" s="19" t="str">
        <f>IF(N513="","",VLOOKUP(N513,Sheet1!$B$3:$C$7,2,0))</f>
        <v>急性期</v>
      </c>
      <c r="P513" s="18" t="s">
        <v>1989</v>
      </c>
      <c r="Q513" s="19" t="str">
        <f>IF(P513="","",VLOOKUP(P513,Sheet1!$B$3:$C$7,2,0))</f>
        <v>急性期</v>
      </c>
      <c r="R513" s="18" t="s">
        <v>96</v>
      </c>
      <c r="S513" s="25" t="str">
        <f t="shared" si="113"/>
        <v/>
      </c>
      <c r="T513" s="26" t="str">
        <f t="shared" si="114"/>
        <v/>
      </c>
      <c r="U513" s="26" t="str">
        <f t="shared" si="115"/>
        <v/>
      </c>
      <c r="V513" s="26" t="str">
        <f t="shared" si="116"/>
        <v/>
      </c>
      <c r="W513" s="26" t="str">
        <f t="shared" si="117"/>
        <v/>
      </c>
      <c r="X513" s="26" t="str">
        <f t="shared" si="118"/>
        <v/>
      </c>
      <c r="Y513" s="27" t="str">
        <f t="shared" si="119"/>
        <v>○</v>
      </c>
      <c r="Z513" s="28" t="s">
        <v>2013</v>
      </c>
      <c r="AA513" s="28" t="s">
        <v>96</v>
      </c>
      <c r="AB513" s="28" t="s">
        <v>96</v>
      </c>
      <c r="AC513" s="28" t="s">
        <v>96</v>
      </c>
      <c r="AD513" s="28" t="s">
        <v>96</v>
      </c>
      <c r="AE513" s="23" t="str">
        <f t="shared" si="120"/>
        <v>急性期</v>
      </c>
      <c r="AF513" s="34">
        <v>9</v>
      </c>
      <c r="AG513" s="34">
        <v>9</v>
      </c>
      <c r="AH513" s="34">
        <v>0</v>
      </c>
      <c r="AI513" s="34">
        <v>0</v>
      </c>
      <c r="AJ513" s="34">
        <v>0</v>
      </c>
      <c r="AK513" s="34">
        <v>0</v>
      </c>
      <c r="AL513" s="34">
        <v>0</v>
      </c>
      <c r="AM513" s="34">
        <v>0</v>
      </c>
      <c r="AN513" s="34">
        <v>0</v>
      </c>
      <c r="AO513" s="34">
        <v>0</v>
      </c>
      <c r="AP513" s="34">
        <v>0</v>
      </c>
      <c r="AQ513" s="34">
        <v>0</v>
      </c>
      <c r="AR513" s="34">
        <v>0</v>
      </c>
      <c r="AS513" s="35">
        <v>0</v>
      </c>
      <c r="AT513" s="34">
        <v>0</v>
      </c>
      <c r="AU513" s="34">
        <v>0</v>
      </c>
      <c r="AV513" s="34">
        <v>9</v>
      </c>
      <c r="AW513" s="35">
        <v>162</v>
      </c>
      <c r="AX513" s="35">
        <v>0</v>
      </c>
      <c r="AY513" s="36"/>
      <c r="AZ513" s="38" t="s">
        <v>1989</v>
      </c>
      <c r="BA513" s="30" t="str">
        <f t="shared" si="121"/>
        <v/>
      </c>
      <c r="BB513" s="35">
        <v>0</v>
      </c>
      <c r="BC513" s="35">
        <v>0</v>
      </c>
      <c r="BD513" s="35">
        <v>0</v>
      </c>
      <c r="BE513" s="35"/>
      <c r="BF513" s="35"/>
      <c r="BG513" s="35">
        <v>0</v>
      </c>
      <c r="BH513" s="35"/>
      <c r="BI513" s="35"/>
      <c r="BJ513" s="35">
        <v>0</v>
      </c>
    </row>
    <row r="514" spans="2:62" outlineLevel="3">
      <c r="B514" s="17">
        <v>24028893</v>
      </c>
      <c r="C514" s="17" t="s">
        <v>1235</v>
      </c>
      <c r="D514" s="17" t="s">
        <v>92</v>
      </c>
      <c r="E514" s="22">
        <v>4012</v>
      </c>
      <c r="F514" s="22" t="s">
        <v>107</v>
      </c>
      <c r="G514" s="22">
        <v>40107</v>
      </c>
      <c r="H514" s="22" t="s">
        <v>108</v>
      </c>
      <c r="I514" s="17" t="s">
        <v>1236</v>
      </c>
      <c r="J514" s="18" t="s">
        <v>2091</v>
      </c>
      <c r="K514" s="18" t="s">
        <v>2092</v>
      </c>
      <c r="L514" s="18" t="s">
        <v>1988</v>
      </c>
      <c r="M514" s="18" t="s">
        <v>1988</v>
      </c>
      <c r="N514" s="18" t="s">
        <v>1988</v>
      </c>
      <c r="O514" s="19" t="str">
        <f>IF(N514="","",VLOOKUP(N514,Sheet1!$B$3:$C$7,2,0))</f>
        <v>高度急性期</v>
      </c>
      <c r="P514" s="18" t="s">
        <v>1988</v>
      </c>
      <c r="Q514" s="19" t="str">
        <f>IF(P514="","",VLOOKUP(P514,Sheet1!$B$3:$C$7,2,0))</f>
        <v>高度急性期</v>
      </c>
      <c r="R514" s="18" t="s">
        <v>96</v>
      </c>
      <c r="S514" s="25" t="str">
        <f t="shared" si="113"/>
        <v/>
      </c>
      <c r="T514" s="26" t="str">
        <f t="shared" si="114"/>
        <v/>
      </c>
      <c r="U514" s="26" t="str">
        <f t="shared" si="115"/>
        <v/>
      </c>
      <c r="V514" s="26" t="str">
        <f t="shared" si="116"/>
        <v/>
      </c>
      <c r="W514" s="26" t="str">
        <f t="shared" si="117"/>
        <v/>
      </c>
      <c r="X514" s="26" t="str">
        <f t="shared" si="118"/>
        <v>○</v>
      </c>
      <c r="Y514" s="27" t="str">
        <f t="shared" si="119"/>
        <v/>
      </c>
      <c r="Z514" s="28" t="s">
        <v>2038</v>
      </c>
      <c r="AA514" s="28" t="s">
        <v>96</v>
      </c>
      <c r="AB514" s="28" t="s">
        <v>96</v>
      </c>
      <c r="AC514" s="28" t="s">
        <v>96</v>
      </c>
      <c r="AD514" s="28" t="s">
        <v>96</v>
      </c>
      <c r="AE514" s="23" t="str">
        <f t="shared" si="120"/>
        <v>高度急性期</v>
      </c>
      <c r="AF514" s="34">
        <v>19</v>
      </c>
      <c r="AG514" s="34">
        <v>19</v>
      </c>
      <c r="AH514" s="34">
        <v>0</v>
      </c>
      <c r="AI514" s="34"/>
      <c r="AJ514" s="34">
        <v>0</v>
      </c>
      <c r="AK514" s="34">
        <v>0</v>
      </c>
      <c r="AL514" s="34">
        <v>0</v>
      </c>
      <c r="AM514" s="34">
        <v>0</v>
      </c>
      <c r="AN514" s="34">
        <v>0</v>
      </c>
      <c r="AO514" s="34">
        <v>0</v>
      </c>
      <c r="AP514" s="34">
        <v>0</v>
      </c>
      <c r="AQ514" s="34">
        <v>0</v>
      </c>
      <c r="AR514" s="34">
        <v>0</v>
      </c>
      <c r="AS514" s="35">
        <v>19</v>
      </c>
      <c r="AT514" s="34">
        <v>0</v>
      </c>
      <c r="AU514" s="34">
        <v>0</v>
      </c>
      <c r="AV514" s="34">
        <v>0</v>
      </c>
      <c r="AW514" s="35">
        <v>414</v>
      </c>
      <c r="AX514" s="35"/>
      <c r="AY514" s="36"/>
      <c r="AZ514" s="38" t="s">
        <v>1989</v>
      </c>
      <c r="BA514" s="30" t="str">
        <f t="shared" si="121"/>
        <v/>
      </c>
      <c r="BB514" s="35">
        <v>0</v>
      </c>
      <c r="BC514" s="35">
        <v>0</v>
      </c>
      <c r="BD514" s="35">
        <v>0</v>
      </c>
      <c r="BE514" s="35">
        <v>0</v>
      </c>
      <c r="BF514" s="35">
        <v>0</v>
      </c>
      <c r="BG514" s="35">
        <v>0</v>
      </c>
      <c r="BH514" s="35">
        <v>0</v>
      </c>
      <c r="BI514" s="35">
        <v>0</v>
      </c>
      <c r="BJ514" s="35">
        <v>31</v>
      </c>
    </row>
    <row r="515" spans="2:62" outlineLevel="3">
      <c r="B515" s="17">
        <v>24028912</v>
      </c>
      <c r="C515" s="17" t="s">
        <v>1256</v>
      </c>
      <c r="D515" s="17" t="s">
        <v>92</v>
      </c>
      <c r="E515" s="22">
        <v>4012</v>
      </c>
      <c r="F515" s="22" t="s">
        <v>107</v>
      </c>
      <c r="G515" s="22">
        <v>40107</v>
      </c>
      <c r="H515" s="22" t="s">
        <v>108</v>
      </c>
      <c r="I515" s="17" t="s">
        <v>1257</v>
      </c>
      <c r="J515" s="18" t="s">
        <v>2093</v>
      </c>
      <c r="K515" s="18" t="s">
        <v>2094</v>
      </c>
      <c r="L515" s="18" t="s">
        <v>1988</v>
      </c>
      <c r="M515" s="18" t="s">
        <v>1988</v>
      </c>
      <c r="N515" s="18" t="s">
        <v>1989</v>
      </c>
      <c r="O515" s="19" t="str">
        <f>IF(N515="","",VLOOKUP(N515,Sheet1!$B$3:$C$7,2,0))</f>
        <v>急性期</v>
      </c>
      <c r="P515" s="18" t="s">
        <v>1989</v>
      </c>
      <c r="Q515" s="19" t="str">
        <f>IF(P515="","",VLOOKUP(P515,Sheet1!$B$3:$C$7,2,0))</f>
        <v>急性期</v>
      </c>
      <c r="R515" s="18" t="s">
        <v>96</v>
      </c>
      <c r="S515" s="25" t="str">
        <f t="shared" si="113"/>
        <v/>
      </c>
      <c r="T515" s="26" t="str">
        <f t="shared" si="114"/>
        <v>○</v>
      </c>
      <c r="U515" s="26" t="str">
        <f t="shared" si="115"/>
        <v/>
      </c>
      <c r="V515" s="26" t="str">
        <f t="shared" si="116"/>
        <v/>
      </c>
      <c r="W515" s="26" t="str">
        <f t="shared" si="117"/>
        <v/>
      </c>
      <c r="X515" s="26" t="str">
        <f t="shared" si="118"/>
        <v/>
      </c>
      <c r="Y515" s="27" t="str">
        <f t="shared" si="119"/>
        <v/>
      </c>
      <c r="Z515" s="28" t="s">
        <v>1989</v>
      </c>
      <c r="AA515" s="28" t="s">
        <v>96</v>
      </c>
      <c r="AB515" s="28" t="s">
        <v>96</v>
      </c>
      <c r="AC515" s="28" t="s">
        <v>96</v>
      </c>
      <c r="AD515" s="28" t="s">
        <v>96</v>
      </c>
      <c r="AE515" s="23" t="str">
        <f t="shared" si="120"/>
        <v>急性期</v>
      </c>
      <c r="AF515" s="34">
        <v>10</v>
      </c>
      <c r="AG515" s="34">
        <v>1</v>
      </c>
      <c r="AH515" s="34">
        <v>9</v>
      </c>
      <c r="AI515" s="34">
        <v>10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5">
        <v>10</v>
      </c>
      <c r="AT515" s="35">
        <v>0</v>
      </c>
      <c r="AU515" s="35">
        <v>0</v>
      </c>
      <c r="AV515" s="34">
        <v>0</v>
      </c>
      <c r="AW515" s="35">
        <v>12</v>
      </c>
      <c r="AX515" s="35"/>
      <c r="AY515" s="36"/>
      <c r="AZ515" s="38" t="s">
        <v>96</v>
      </c>
      <c r="BA515" s="30" t="str">
        <f t="shared" si="121"/>
        <v/>
      </c>
      <c r="BB515" s="35"/>
      <c r="BC515" s="35"/>
      <c r="BD515" s="35"/>
      <c r="BE515" s="35"/>
      <c r="BF515" s="35"/>
      <c r="BG515" s="35"/>
      <c r="BH515" s="35"/>
      <c r="BI515" s="35"/>
      <c r="BJ515" s="35"/>
    </row>
    <row r="516" spans="2:62" outlineLevel="2">
      <c r="B516" s="17"/>
      <c r="C516" s="17"/>
      <c r="D516" s="17"/>
      <c r="E516" s="22"/>
      <c r="F516" s="22"/>
      <c r="G516" s="22"/>
      <c r="H516" s="64" t="s">
        <v>2290</v>
      </c>
      <c r="I516" s="17"/>
      <c r="J516" s="18"/>
      <c r="K516" s="18"/>
      <c r="L516" s="18"/>
      <c r="M516" s="18"/>
      <c r="N516" s="18"/>
      <c r="O516" s="19"/>
      <c r="P516" s="18"/>
      <c r="Q516" s="19"/>
      <c r="R516" s="18"/>
      <c r="S516" s="25"/>
      <c r="T516" s="26"/>
      <c r="U516" s="26"/>
      <c r="V516" s="26"/>
      <c r="W516" s="26"/>
      <c r="X516" s="26"/>
      <c r="Y516" s="27"/>
      <c r="Z516" s="28"/>
      <c r="AA516" s="28"/>
      <c r="AB516" s="28"/>
      <c r="AC516" s="28"/>
      <c r="AD516" s="28"/>
      <c r="AE516" s="23"/>
      <c r="AF516" s="34">
        <f t="shared" ref="AF516:AV516" si="126">SUBTOTAL(9,AF498:AF515)</f>
        <v>168</v>
      </c>
      <c r="AG516" s="34">
        <f t="shared" si="126"/>
        <v>147</v>
      </c>
      <c r="AH516" s="34">
        <f t="shared" si="126"/>
        <v>21</v>
      </c>
      <c r="AI516" s="34">
        <f t="shared" si="126"/>
        <v>25</v>
      </c>
      <c r="AJ516" s="34">
        <f t="shared" si="126"/>
        <v>62</v>
      </c>
      <c r="AK516" s="34">
        <f t="shared" si="126"/>
        <v>36</v>
      </c>
      <c r="AL516" s="34">
        <f t="shared" si="126"/>
        <v>26</v>
      </c>
      <c r="AM516" s="34">
        <f t="shared" si="126"/>
        <v>51</v>
      </c>
      <c r="AN516" s="34">
        <f t="shared" si="126"/>
        <v>28</v>
      </c>
      <c r="AO516" s="34">
        <f t="shared" si="126"/>
        <v>23</v>
      </c>
      <c r="AP516" s="34">
        <f t="shared" si="126"/>
        <v>11</v>
      </c>
      <c r="AQ516" s="34">
        <f t="shared" si="126"/>
        <v>8</v>
      </c>
      <c r="AR516" s="34">
        <f t="shared" si="126"/>
        <v>3</v>
      </c>
      <c r="AS516" s="35">
        <f t="shared" si="126"/>
        <v>151</v>
      </c>
      <c r="AT516" s="35">
        <f t="shared" si="126"/>
        <v>27</v>
      </c>
      <c r="AU516" s="35">
        <f t="shared" si="126"/>
        <v>8</v>
      </c>
      <c r="AV516" s="34">
        <f t="shared" si="126"/>
        <v>44</v>
      </c>
      <c r="AW516" s="35"/>
      <c r="AX516" s="35"/>
      <c r="AY516" s="36"/>
      <c r="AZ516" s="38"/>
      <c r="BA516" s="30"/>
      <c r="BB516" s="35"/>
      <c r="BC516" s="35"/>
      <c r="BD516" s="35"/>
      <c r="BE516" s="35"/>
      <c r="BF516" s="35"/>
      <c r="BG516" s="35"/>
      <c r="BH516" s="35"/>
      <c r="BI516" s="35"/>
      <c r="BJ516" s="35">
        <f>SUBTOTAL(9,BJ498:BJ515)</f>
        <v>80</v>
      </c>
    </row>
    <row r="517" spans="2:62" outlineLevel="3">
      <c r="B517" s="17">
        <v>24028104</v>
      </c>
      <c r="C517" s="17" t="s">
        <v>261</v>
      </c>
      <c r="D517" s="17" t="s">
        <v>92</v>
      </c>
      <c r="E517" s="22">
        <v>4012</v>
      </c>
      <c r="F517" s="22" t="s">
        <v>107</v>
      </c>
      <c r="G517" s="22">
        <v>40108</v>
      </c>
      <c r="H517" s="22" t="s">
        <v>262</v>
      </c>
      <c r="I517" s="17" t="s">
        <v>263</v>
      </c>
      <c r="J517" s="18" t="s">
        <v>2095</v>
      </c>
      <c r="K517" s="18" t="s">
        <v>2096</v>
      </c>
      <c r="L517" s="18" t="s">
        <v>1988</v>
      </c>
      <c r="M517" s="18" t="s">
        <v>1988</v>
      </c>
      <c r="N517" s="18" t="s">
        <v>1989</v>
      </c>
      <c r="O517" s="19" t="str">
        <f>IF(N517="","",VLOOKUP(N517,Sheet1!$B$3:$C$7,2,0))</f>
        <v>急性期</v>
      </c>
      <c r="P517" s="18" t="s">
        <v>1989</v>
      </c>
      <c r="Q517" s="19" t="str">
        <f>IF(P517="","",VLOOKUP(P517,Sheet1!$B$3:$C$7,2,0))</f>
        <v>急性期</v>
      </c>
      <c r="R517" s="18" t="s">
        <v>1989</v>
      </c>
      <c r="S517" s="25" t="str">
        <f t="shared" si="113"/>
        <v/>
      </c>
      <c r="T517" s="26" t="str">
        <f t="shared" si="114"/>
        <v>○</v>
      </c>
      <c r="U517" s="26" t="str">
        <f t="shared" si="115"/>
        <v>○</v>
      </c>
      <c r="V517" s="26" t="str">
        <f t="shared" si="116"/>
        <v/>
      </c>
      <c r="W517" s="26" t="str">
        <f t="shared" si="117"/>
        <v/>
      </c>
      <c r="X517" s="26" t="str">
        <f t="shared" si="118"/>
        <v/>
      </c>
      <c r="Y517" s="27" t="str">
        <f t="shared" si="119"/>
        <v/>
      </c>
      <c r="Z517" s="28" t="s">
        <v>1989</v>
      </c>
      <c r="AA517" s="28" t="s">
        <v>1990</v>
      </c>
      <c r="AB517" s="28" t="s">
        <v>96</v>
      </c>
      <c r="AC517" s="28" t="s">
        <v>96</v>
      </c>
      <c r="AD517" s="28" t="s">
        <v>96</v>
      </c>
      <c r="AE517" s="23" t="str">
        <f t="shared" si="120"/>
        <v>急性期</v>
      </c>
      <c r="AF517" s="34">
        <v>8</v>
      </c>
      <c r="AG517" s="34">
        <v>2</v>
      </c>
      <c r="AH517" s="34">
        <v>6</v>
      </c>
      <c r="AI517" s="34">
        <v>0</v>
      </c>
      <c r="AJ517" s="34">
        <v>0</v>
      </c>
      <c r="AK517" s="34">
        <v>0</v>
      </c>
      <c r="AL517" s="34">
        <v>0</v>
      </c>
      <c r="AM517" s="34">
        <v>0</v>
      </c>
      <c r="AN517" s="34">
        <v>0</v>
      </c>
      <c r="AO517" s="34">
        <v>0</v>
      </c>
      <c r="AP517" s="34">
        <v>0</v>
      </c>
      <c r="AQ517" s="34">
        <v>0</v>
      </c>
      <c r="AR517" s="34">
        <v>0</v>
      </c>
      <c r="AS517" s="35">
        <v>8</v>
      </c>
      <c r="AT517" s="35">
        <v>0</v>
      </c>
      <c r="AU517" s="35">
        <v>0</v>
      </c>
      <c r="AV517" s="34">
        <v>0</v>
      </c>
      <c r="AW517" s="35">
        <v>484</v>
      </c>
      <c r="AX517" s="35">
        <v>5</v>
      </c>
      <c r="AY517" s="36">
        <v>0</v>
      </c>
      <c r="AZ517" s="38" t="s">
        <v>1989</v>
      </c>
      <c r="BA517" s="30" t="str">
        <f t="shared" si="121"/>
        <v/>
      </c>
      <c r="BB517" s="35">
        <v>0</v>
      </c>
      <c r="BC517" s="35">
        <v>0</v>
      </c>
      <c r="BD517" s="35">
        <v>0</v>
      </c>
      <c r="BE517" s="35"/>
      <c r="BF517" s="35"/>
      <c r="BG517" s="35">
        <v>0</v>
      </c>
      <c r="BH517" s="35"/>
      <c r="BI517" s="35"/>
      <c r="BJ517" s="35">
        <v>17</v>
      </c>
    </row>
    <row r="518" spans="2:62" outlineLevel="3">
      <c r="B518" s="17">
        <v>24028152</v>
      </c>
      <c r="C518" s="17" t="s">
        <v>330</v>
      </c>
      <c r="D518" s="17" t="s">
        <v>92</v>
      </c>
      <c r="E518" s="22">
        <v>4012</v>
      </c>
      <c r="F518" s="22" t="s">
        <v>107</v>
      </c>
      <c r="G518" s="22">
        <v>40108</v>
      </c>
      <c r="H518" s="22" t="s">
        <v>262</v>
      </c>
      <c r="I518" s="17" t="s">
        <v>331</v>
      </c>
      <c r="J518" s="18" t="s">
        <v>332</v>
      </c>
      <c r="K518" s="18" t="s">
        <v>333</v>
      </c>
      <c r="L518" s="18" t="s">
        <v>165</v>
      </c>
      <c r="M518" s="18" t="s">
        <v>165</v>
      </c>
      <c r="N518" s="18" t="s">
        <v>184</v>
      </c>
      <c r="O518" s="19" t="str">
        <f>IF(N518="","",VLOOKUP(N518,Sheet1!$B$3:$C$7,2,0))</f>
        <v>慢性期</v>
      </c>
      <c r="P518" s="18" t="s">
        <v>184</v>
      </c>
      <c r="Q518" s="19" t="str">
        <f>IF(P518="","",VLOOKUP(P518,Sheet1!$B$3:$C$7,2,0))</f>
        <v>慢性期</v>
      </c>
      <c r="R518" s="18" t="s">
        <v>96</v>
      </c>
      <c r="S518" s="25" t="str">
        <f t="shared" si="113"/>
        <v>○</v>
      </c>
      <c r="T518" s="26" t="str">
        <f t="shared" si="114"/>
        <v>○</v>
      </c>
      <c r="U518" s="26" t="str">
        <f t="shared" si="115"/>
        <v>○</v>
      </c>
      <c r="V518" s="26" t="str">
        <f t="shared" si="116"/>
        <v/>
      </c>
      <c r="W518" s="26" t="str">
        <f t="shared" si="117"/>
        <v/>
      </c>
      <c r="X518" s="26" t="str">
        <f t="shared" si="118"/>
        <v/>
      </c>
      <c r="Y518" s="27" t="str">
        <f t="shared" si="119"/>
        <v/>
      </c>
      <c r="Z518" s="28" t="s">
        <v>165</v>
      </c>
      <c r="AA518" s="28" t="s">
        <v>166</v>
      </c>
      <c r="AB518" s="28" t="s">
        <v>143</v>
      </c>
      <c r="AC518" s="28" t="s">
        <v>96</v>
      </c>
      <c r="AD518" s="28" t="s">
        <v>96</v>
      </c>
      <c r="AE518" s="23" t="str">
        <f t="shared" si="120"/>
        <v>慢性期</v>
      </c>
      <c r="AF518" s="34">
        <v>2</v>
      </c>
      <c r="AG518" s="34">
        <v>2</v>
      </c>
      <c r="AH518" s="34">
        <v>0</v>
      </c>
      <c r="AI518" s="34">
        <v>0</v>
      </c>
      <c r="AJ518" s="34">
        <v>10</v>
      </c>
      <c r="AK518" s="34">
        <v>10</v>
      </c>
      <c r="AL518" s="34">
        <v>0</v>
      </c>
      <c r="AM518" s="34">
        <v>10</v>
      </c>
      <c r="AN518" s="34">
        <v>10</v>
      </c>
      <c r="AO518" s="34">
        <v>0</v>
      </c>
      <c r="AP518" s="34">
        <v>0</v>
      </c>
      <c r="AQ518" s="34">
        <v>0</v>
      </c>
      <c r="AR518" s="34">
        <v>0</v>
      </c>
      <c r="AS518" s="35">
        <v>2</v>
      </c>
      <c r="AT518" s="35">
        <v>10</v>
      </c>
      <c r="AU518" s="35">
        <v>0</v>
      </c>
      <c r="AV518" s="34">
        <v>0</v>
      </c>
      <c r="AW518" s="35">
        <v>65</v>
      </c>
      <c r="AX518" s="35"/>
      <c r="AY518" s="36"/>
      <c r="AZ518" s="38" t="s">
        <v>96</v>
      </c>
      <c r="BA518" s="30" t="str">
        <f t="shared" si="121"/>
        <v/>
      </c>
      <c r="BB518" s="35"/>
      <c r="BC518" s="35"/>
      <c r="BD518" s="35">
        <v>0</v>
      </c>
      <c r="BE518" s="35"/>
      <c r="BF518" s="35"/>
      <c r="BG518" s="35">
        <v>0</v>
      </c>
      <c r="BH518" s="35"/>
      <c r="BI518" s="35"/>
      <c r="BJ518" s="35"/>
    </row>
    <row r="519" spans="2:62" outlineLevel="3">
      <c r="B519" s="17">
        <v>24028183</v>
      </c>
      <c r="C519" s="17" t="s">
        <v>375</v>
      </c>
      <c r="D519" s="17" t="s">
        <v>92</v>
      </c>
      <c r="E519" s="22">
        <v>4012</v>
      </c>
      <c r="F519" s="49" t="s">
        <v>107</v>
      </c>
      <c r="G519" s="49">
        <v>40108</v>
      </c>
      <c r="H519" s="49" t="s">
        <v>262</v>
      </c>
      <c r="I519" s="48" t="s">
        <v>376</v>
      </c>
      <c r="J519" s="50" t="s">
        <v>2097</v>
      </c>
      <c r="K519" s="50" t="s">
        <v>2098</v>
      </c>
      <c r="L519" s="50" t="s">
        <v>1988</v>
      </c>
      <c r="M519" s="50" t="s">
        <v>1988</v>
      </c>
      <c r="N519" s="50" t="s">
        <v>1989</v>
      </c>
      <c r="O519" s="51" t="str">
        <f>IF(N519="","",VLOOKUP(N519,Sheet1!$B$3:$C$7,2,0))</f>
        <v>急性期</v>
      </c>
      <c r="P519" s="50" t="s">
        <v>1989</v>
      </c>
      <c r="Q519" s="51" t="str">
        <f>IF(P519="","",VLOOKUP(P519,Sheet1!$B$3:$C$7,2,0))</f>
        <v>急性期</v>
      </c>
      <c r="R519" s="50" t="s">
        <v>1989</v>
      </c>
      <c r="S519" s="52" t="str">
        <f t="shared" si="113"/>
        <v/>
      </c>
      <c r="T519" s="53" t="str">
        <f t="shared" si="114"/>
        <v>○</v>
      </c>
      <c r="U519" s="53" t="str">
        <f t="shared" si="115"/>
        <v>○</v>
      </c>
      <c r="V519" s="53" t="str">
        <f t="shared" si="116"/>
        <v/>
      </c>
      <c r="W519" s="53" t="str">
        <f t="shared" si="117"/>
        <v/>
      </c>
      <c r="X519" s="53" t="str">
        <f t="shared" si="118"/>
        <v/>
      </c>
      <c r="Y519" s="54" t="str">
        <f t="shared" si="119"/>
        <v/>
      </c>
      <c r="Z519" s="55" t="s">
        <v>1989</v>
      </c>
      <c r="AA519" s="55" t="s">
        <v>1990</v>
      </c>
      <c r="AB519" s="55" t="s">
        <v>96</v>
      </c>
      <c r="AC519" s="55" t="s">
        <v>96</v>
      </c>
      <c r="AD519" s="55" t="s">
        <v>96</v>
      </c>
      <c r="AE519" s="56" t="str">
        <f t="shared" si="120"/>
        <v>急性期</v>
      </c>
      <c r="AF519" s="57">
        <v>7</v>
      </c>
      <c r="AG519" s="57">
        <v>5</v>
      </c>
      <c r="AH519" s="57">
        <v>2</v>
      </c>
      <c r="AI519" s="57">
        <v>7</v>
      </c>
      <c r="AJ519" s="57">
        <v>0</v>
      </c>
      <c r="AK519" s="57">
        <v>0</v>
      </c>
      <c r="AL519" s="57">
        <v>0</v>
      </c>
      <c r="AM519" s="57">
        <v>0</v>
      </c>
      <c r="AN519" s="57">
        <v>0</v>
      </c>
      <c r="AO519" s="57">
        <v>0</v>
      </c>
      <c r="AP519" s="57">
        <v>0</v>
      </c>
      <c r="AQ519" s="57">
        <v>0</v>
      </c>
      <c r="AR519" s="57">
        <v>0</v>
      </c>
      <c r="AS519" s="58">
        <v>7</v>
      </c>
      <c r="AT519" s="58">
        <v>0</v>
      </c>
      <c r="AU519" s="58">
        <v>0</v>
      </c>
      <c r="AV519" s="57">
        <v>0</v>
      </c>
      <c r="AW519" s="58">
        <v>104</v>
      </c>
      <c r="AX519" s="58">
        <v>0</v>
      </c>
      <c r="AY519" s="59">
        <v>0</v>
      </c>
      <c r="AZ519" s="60" t="s">
        <v>96</v>
      </c>
      <c r="BA519" s="61" t="str">
        <f t="shared" si="121"/>
        <v/>
      </c>
      <c r="BB519" s="58">
        <v>0</v>
      </c>
      <c r="BC519" s="58">
        <v>0</v>
      </c>
      <c r="BD519" s="58">
        <v>0</v>
      </c>
      <c r="BE519" s="58">
        <v>0</v>
      </c>
      <c r="BF519" s="58">
        <v>0</v>
      </c>
      <c r="BG519" s="58">
        <v>0</v>
      </c>
      <c r="BH519" s="58">
        <v>0</v>
      </c>
      <c r="BI519" s="58">
        <v>0</v>
      </c>
      <c r="BJ519" s="58">
        <v>3</v>
      </c>
    </row>
    <row r="520" spans="2:62" outlineLevel="3">
      <c r="B520" s="17">
        <v>24028203</v>
      </c>
      <c r="C520" s="17" t="s">
        <v>391</v>
      </c>
      <c r="D520" s="17" t="s">
        <v>92</v>
      </c>
      <c r="E520" s="22">
        <v>4012</v>
      </c>
      <c r="F520" s="22" t="s">
        <v>107</v>
      </c>
      <c r="G520" s="22">
        <v>40108</v>
      </c>
      <c r="H520" s="22" t="s">
        <v>262</v>
      </c>
      <c r="I520" s="17" t="s">
        <v>392</v>
      </c>
      <c r="J520" s="19" t="s">
        <v>2099</v>
      </c>
      <c r="K520" s="19" t="s">
        <v>2100</v>
      </c>
      <c r="L520" s="19" t="s">
        <v>1988</v>
      </c>
      <c r="M520" s="19" t="s">
        <v>1988</v>
      </c>
      <c r="N520" s="19" t="s">
        <v>2001</v>
      </c>
      <c r="O520" s="19" t="str">
        <f>IF(N520="","",VLOOKUP(N520,Sheet1!$B$3:$C$7,2,0))</f>
        <v>慢性期</v>
      </c>
      <c r="P520" s="19" t="s">
        <v>2001</v>
      </c>
      <c r="Q520" s="19" t="str">
        <f>IF(P520="","",VLOOKUP(P520,Sheet1!$B$3:$C$7,2,0))</f>
        <v>慢性期</v>
      </c>
      <c r="R520" s="19" t="s">
        <v>96</v>
      </c>
      <c r="S520" s="25" t="str">
        <f t="shared" ref="S520:S586" si="127">IF(OR(Z520="1",AA520="1",AB520="1",AC520="1",AD520="1"),"○","")</f>
        <v/>
      </c>
      <c r="T520" s="26" t="str">
        <f t="shared" ref="T520:T586" si="128">IF(OR(Z520="2",AA520="2",AB520="2",AC520="2",AD520="2"),"○","")</f>
        <v>○</v>
      </c>
      <c r="U520" s="26" t="str">
        <f t="shared" ref="U520:U586" si="129">IF(OR(Z520="3",AA520="3",AB520="3",AC520="3",AD520="3"),"○","")</f>
        <v>○</v>
      </c>
      <c r="V520" s="26" t="str">
        <f t="shared" ref="V520:V586" si="130">IF(OR(Z520="4",AA520="4",AB520="4",AC520="4",AD520="4"),"○","")</f>
        <v/>
      </c>
      <c r="W520" s="26" t="str">
        <f t="shared" ref="W520:W586" si="131">IF(OR(Z520="5",AA520="5",AB520="5",AC520="5",AD520="5"),"○","")</f>
        <v/>
      </c>
      <c r="X520" s="26" t="str">
        <f t="shared" ref="X520:X586" si="132">IF(OR(Z520="6",AA520="6",AB520="6",AC520="6",AD520="6"),"○","")</f>
        <v/>
      </c>
      <c r="Y520" s="27" t="str">
        <f t="shared" ref="Y520:Y586" si="133">IF(OR(Z520="7",AA520="7",AB520="7",AC520="7",AD520="7"),"○","")</f>
        <v/>
      </c>
      <c r="Z520" s="29" t="s">
        <v>1989</v>
      </c>
      <c r="AA520" s="29" t="s">
        <v>1990</v>
      </c>
      <c r="AB520" s="29" t="s">
        <v>96</v>
      </c>
      <c r="AC520" s="29" t="s">
        <v>96</v>
      </c>
      <c r="AD520" s="29" t="s">
        <v>96</v>
      </c>
      <c r="AE520" s="23" t="str">
        <f t="shared" ref="AE520:AE586" si="134">IF(N520="1","高度急性期",IF(N520="2","急性期",IF(N520="3","回復期",IF(N520="4","慢性期",IF(N520="5","休棟中等","無回答")))))</f>
        <v>慢性期</v>
      </c>
      <c r="AF520" s="34">
        <v>19</v>
      </c>
      <c r="AG520" s="34">
        <v>19</v>
      </c>
      <c r="AH520" s="34">
        <v>0</v>
      </c>
      <c r="AI520" s="34">
        <v>0</v>
      </c>
      <c r="AJ520" s="34">
        <v>0</v>
      </c>
      <c r="AK520" s="34">
        <v>0</v>
      </c>
      <c r="AL520" s="34">
        <v>0</v>
      </c>
      <c r="AM520" s="34">
        <v>0</v>
      </c>
      <c r="AN520" s="34">
        <v>0</v>
      </c>
      <c r="AO520" s="34">
        <v>0</v>
      </c>
      <c r="AP520" s="34">
        <v>0</v>
      </c>
      <c r="AQ520" s="34">
        <v>0</v>
      </c>
      <c r="AR520" s="34">
        <v>0</v>
      </c>
      <c r="AS520" s="35">
        <v>19</v>
      </c>
      <c r="AT520" s="34">
        <v>0</v>
      </c>
      <c r="AU520" s="34">
        <v>0</v>
      </c>
      <c r="AV520" s="34">
        <v>0</v>
      </c>
      <c r="AW520" s="35">
        <v>74</v>
      </c>
      <c r="AX520" s="35">
        <v>8</v>
      </c>
      <c r="AY520" s="36">
        <v>0</v>
      </c>
      <c r="AZ520" s="37" t="s">
        <v>1989</v>
      </c>
      <c r="BA520" s="30" t="str">
        <f t="shared" si="121"/>
        <v/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5">
        <v>0</v>
      </c>
      <c r="BI520" s="35">
        <v>0</v>
      </c>
      <c r="BJ520" s="35">
        <v>0</v>
      </c>
    </row>
    <row r="521" spans="2:62" outlineLevel="3">
      <c r="B521" s="17">
        <v>24028372</v>
      </c>
      <c r="C521" s="17" t="s">
        <v>581</v>
      </c>
      <c r="D521" s="17" t="s">
        <v>92</v>
      </c>
      <c r="E521" s="22">
        <v>4012</v>
      </c>
      <c r="F521" s="49" t="s">
        <v>107</v>
      </c>
      <c r="G521" s="49">
        <v>40108</v>
      </c>
      <c r="H521" s="49" t="s">
        <v>262</v>
      </c>
      <c r="I521" s="48" t="s">
        <v>582</v>
      </c>
      <c r="J521" s="50" t="s">
        <v>2101</v>
      </c>
      <c r="K521" s="50" t="s">
        <v>2102</v>
      </c>
      <c r="L521" s="50" t="s">
        <v>1988</v>
      </c>
      <c r="M521" s="50" t="s">
        <v>1989</v>
      </c>
      <c r="N521" s="50" t="s">
        <v>1989</v>
      </c>
      <c r="O521" s="51" t="str">
        <f>IF(N521="","",VLOOKUP(N521,Sheet1!$B$3:$C$7,2,0))</f>
        <v>急性期</v>
      </c>
      <c r="P521" s="50" t="s">
        <v>2001</v>
      </c>
      <c r="Q521" s="51" t="str">
        <f>IF(P521="","",VLOOKUP(P521,Sheet1!$B$3:$C$7,2,0))</f>
        <v>慢性期</v>
      </c>
      <c r="R521" s="50" t="s">
        <v>2001</v>
      </c>
      <c r="S521" s="52" t="str">
        <f t="shared" si="127"/>
        <v>○</v>
      </c>
      <c r="T521" s="53" t="str">
        <f t="shared" si="128"/>
        <v>○</v>
      </c>
      <c r="U521" s="53" t="str">
        <f t="shared" si="129"/>
        <v>○</v>
      </c>
      <c r="V521" s="53" t="str">
        <f t="shared" si="130"/>
        <v>○</v>
      </c>
      <c r="W521" s="53" t="str">
        <f t="shared" si="131"/>
        <v/>
      </c>
      <c r="X521" s="53" t="str">
        <f t="shared" si="132"/>
        <v/>
      </c>
      <c r="Y521" s="54" t="str">
        <f t="shared" si="133"/>
        <v/>
      </c>
      <c r="Z521" s="55" t="s">
        <v>1988</v>
      </c>
      <c r="AA521" s="55" t="s">
        <v>1989</v>
      </c>
      <c r="AB521" s="55" t="s">
        <v>1990</v>
      </c>
      <c r="AC521" s="55" t="s">
        <v>2001</v>
      </c>
      <c r="AD521" s="55"/>
      <c r="AE521" s="56" t="str">
        <f t="shared" si="134"/>
        <v>急性期</v>
      </c>
      <c r="AF521" s="57">
        <v>9</v>
      </c>
      <c r="AG521" s="57"/>
      <c r="AH521" s="57"/>
      <c r="AI521" s="57">
        <v>0</v>
      </c>
      <c r="AJ521" s="57">
        <v>0</v>
      </c>
      <c r="AK521" s="57"/>
      <c r="AL521" s="57"/>
      <c r="AM521" s="57"/>
      <c r="AN521" s="57"/>
      <c r="AO521" s="57"/>
      <c r="AP521" s="57"/>
      <c r="AQ521" s="57"/>
      <c r="AR521" s="57"/>
      <c r="AS521" s="58">
        <v>9</v>
      </c>
      <c r="AT521" s="58">
        <v>0</v>
      </c>
      <c r="AU521" s="58">
        <v>0</v>
      </c>
      <c r="AV521" s="57"/>
      <c r="AW521" s="58">
        <v>0</v>
      </c>
      <c r="AX521" s="58">
        <v>0</v>
      </c>
      <c r="AY521" s="59">
        <v>0</v>
      </c>
      <c r="AZ521" s="60" t="s">
        <v>1988</v>
      </c>
      <c r="BA521" s="61" t="str">
        <f t="shared" ref="BA521:BA586" si="135">IF(AZ521="1","○","")</f>
        <v>○</v>
      </c>
      <c r="BB521" s="58">
        <v>0</v>
      </c>
      <c r="BC521" s="58">
        <v>0</v>
      </c>
      <c r="BD521" s="58">
        <v>0</v>
      </c>
      <c r="BE521" s="58">
        <v>0</v>
      </c>
      <c r="BF521" s="58">
        <v>0</v>
      </c>
      <c r="BG521" s="58">
        <v>0</v>
      </c>
      <c r="BH521" s="58">
        <v>0</v>
      </c>
      <c r="BI521" s="58">
        <v>0</v>
      </c>
      <c r="BJ521" s="58">
        <v>0</v>
      </c>
    </row>
    <row r="522" spans="2:62" outlineLevel="3">
      <c r="B522" s="17">
        <v>24028747</v>
      </c>
      <c r="C522" s="17" t="s">
        <v>1041</v>
      </c>
      <c r="D522" s="17" t="s">
        <v>92</v>
      </c>
      <c r="E522" s="22">
        <v>4012</v>
      </c>
      <c r="F522" s="22" t="s">
        <v>107</v>
      </c>
      <c r="G522" s="22">
        <v>40108</v>
      </c>
      <c r="H522" s="22" t="s">
        <v>262</v>
      </c>
      <c r="I522" s="17" t="s">
        <v>1042</v>
      </c>
      <c r="J522" s="19" t="s">
        <v>2103</v>
      </c>
      <c r="K522" s="19" t="s">
        <v>2104</v>
      </c>
      <c r="L522" s="19" t="s">
        <v>1988</v>
      </c>
      <c r="M522" s="19" t="s">
        <v>1988</v>
      </c>
      <c r="N522" s="19" t="s">
        <v>1990</v>
      </c>
      <c r="O522" s="19" t="str">
        <f>IF(N522="","",VLOOKUP(N522,Sheet1!$B$3:$C$7,2,0))</f>
        <v>回復期</v>
      </c>
      <c r="P522" s="19" t="s">
        <v>1990</v>
      </c>
      <c r="Q522" s="19" t="str">
        <f>IF(P522="","",VLOOKUP(P522,Sheet1!$B$3:$C$7,2,0))</f>
        <v>回復期</v>
      </c>
      <c r="R522" s="19" t="s">
        <v>96</v>
      </c>
      <c r="S522" s="25" t="str">
        <f t="shared" si="127"/>
        <v>○</v>
      </c>
      <c r="T522" s="26" t="str">
        <f t="shared" si="128"/>
        <v>○</v>
      </c>
      <c r="U522" s="26" t="str">
        <f t="shared" si="129"/>
        <v/>
      </c>
      <c r="V522" s="26" t="str">
        <f t="shared" si="130"/>
        <v/>
      </c>
      <c r="W522" s="26" t="str">
        <f t="shared" si="131"/>
        <v/>
      </c>
      <c r="X522" s="26" t="str">
        <f t="shared" si="132"/>
        <v/>
      </c>
      <c r="Y522" s="27" t="str">
        <f t="shared" si="133"/>
        <v/>
      </c>
      <c r="Z522" s="29" t="s">
        <v>1988</v>
      </c>
      <c r="AA522" s="29" t="s">
        <v>1989</v>
      </c>
      <c r="AB522" s="29" t="s">
        <v>96</v>
      </c>
      <c r="AC522" s="29" t="s">
        <v>96</v>
      </c>
      <c r="AD522" s="29" t="s">
        <v>96</v>
      </c>
      <c r="AE522" s="23" t="str">
        <f t="shared" si="134"/>
        <v>回復期</v>
      </c>
      <c r="AF522" s="34">
        <v>19</v>
      </c>
      <c r="AG522" s="34">
        <v>19</v>
      </c>
      <c r="AH522" s="34">
        <v>0</v>
      </c>
      <c r="AI522" s="34">
        <v>0</v>
      </c>
      <c r="AJ522" s="34">
        <v>0</v>
      </c>
      <c r="AK522" s="34">
        <v>0</v>
      </c>
      <c r="AL522" s="34">
        <v>0</v>
      </c>
      <c r="AM522" s="34">
        <v>0</v>
      </c>
      <c r="AN522" s="34">
        <v>0</v>
      </c>
      <c r="AO522" s="34">
        <v>0</v>
      </c>
      <c r="AP522" s="34">
        <v>0</v>
      </c>
      <c r="AQ522" s="34">
        <v>0</v>
      </c>
      <c r="AR522" s="34">
        <v>0</v>
      </c>
      <c r="AS522" s="35">
        <v>19</v>
      </c>
      <c r="AT522" s="34">
        <v>0</v>
      </c>
      <c r="AU522" s="34">
        <v>0</v>
      </c>
      <c r="AV522" s="34">
        <v>0</v>
      </c>
      <c r="AW522" s="35">
        <v>132</v>
      </c>
      <c r="AX522" s="35">
        <v>0</v>
      </c>
      <c r="AY522" s="36"/>
      <c r="AZ522" s="37" t="s">
        <v>1989</v>
      </c>
      <c r="BA522" s="30" t="str">
        <f t="shared" si="135"/>
        <v/>
      </c>
      <c r="BB522" s="35"/>
      <c r="BC522" s="35"/>
      <c r="BD522" s="35">
        <v>0</v>
      </c>
      <c r="BE522" s="35"/>
      <c r="BF522" s="35"/>
      <c r="BG522" s="35">
        <v>0</v>
      </c>
      <c r="BH522" s="35"/>
      <c r="BI522" s="35"/>
      <c r="BJ522" s="35"/>
    </row>
    <row r="523" spans="2:62" outlineLevel="3">
      <c r="B523" s="17">
        <v>24028842</v>
      </c>
      <c r="C523" s="17" t="s">
        <v>1174</v>
      </c>
      <c r="D523" s="17" t="s">
        <v>92</v>
      </c>
      <c r="E523" s="22">
        <v>4012</v>
      </c>
      <c r="F523" s="22" t="s">
        <v>107</v>
      </c>
      <c r="G523" s="22">
        <v>40108</v>
      </c>
      <c r="H523" s="22" t="s">
        <v>262</v>
      </c>
      <c r="I523" s="17" t="s">
        <v>1175</v>
      </c>
      <c r="J523" s="18" t="s">
        <v>2105</v>
      </c>
      <c r="K523" s="18" t="s">
        <v>2106</v>
      </c>
      <c r="L523" s="18" t="s">
        <v>1988</v>
      </c>
      <c r="M523" s="18" t="s">
        <v>1988</v>
      </c>
      <c r="N523" s="18" t="s">
        <v>1989</v>
      </c>
      <c r="O523" s="19" t="str">
        <f>IF(N523="","",VLOOKUP(N523,Sheet1!$B$3:$C$7,2,0))</f>
        <v>急性期</v>
      </c>
      <c r="P523" s="18" t="s">
        <v>1989</v>
      </c>
      <c r="Q523" s="19" t="str">
        <f>IF(P523="","",VLOOKUP(P523,Sheet1!$B$3:$C$7,2,0))</f>
        <v>急性期</v>
      </c>
      <c r="R523" s="18" t="s">
        <v>1989</v>
      </c>
      <c r="S523" s="25" t="str">
        <f t="shared" si="127"/>
        <v>○</v>
      </c>
      <c r="T523" s="26" t="str">
        <f t="shared" si="128"/>
        <v>○</v>
      </c>
      <c r="U523" s="26" t="str">
        <f t="shared" si="129"/>
        <v>○</v>
      </c>
      <c r="V523" s="26" t="str">
        <f t="shared" si="130"/>
        <v/>
      </c>
      <c r="W523" s="26" t="str">
        <f t="shared" si="131"/>
        <v/>
      </c>
      <c r="X523" s="26" t="str">
        <f t="shared" si="132"/>
        <v/>
      </c>
      <c r="Y523" s="27" t="str">
        <f t="shared" si="133"/>
        <v/>
      </c>
      <c r="Z523" s="28" t="s">
        <v>1988</v>
      </c>
      <c r="AA523" s="28" t="s">
        <v>1989</v>
      </c>
      <c r="AB523" s="28" t="s">
        <v>1990</v>
      </c>
      <c r="AC523" s="28" t="s">
        <v>96</v>
      </c>
      <c r="AD523" s="28" t="s">
        <v>96</v>
      </c>
      <c r="AE523" s="23" t="str">
        <f t="shared" si="134"/>
        <v>急性期</v>
      </c>
      <c r="AF523" s="34">
        <v>5</v>
      </c>
      <c r="AG523" s="34">
        <v>4</v>
      </c>
      <c r="AH523" s="34">
        <v>1</v>
      </c>
      <c r="AI523" s="34">
        <v>5</v>
      </c>
      <c r="AJ523" s="34">
        <v>0</v>
      </c>
      <c r="AK523" s="34">
        <v>0</v>
      </c>
      <c r="AL523" s="34">
        <v>0</v>
      </c>
      <c r="AM523" s="34">
        <v>0</v>
      </c>
      <c r="AN523" s="34">
        <v>0</v>
      </c>
      <c r="AO523" s="34">
        <v>0</v>
      </c>
      <c r="AP523" s="34">
        <v>0</v>
      </c>
      <c r="AQ523" s="34">
        <v>0</v>
      </c>
      <c r="AR523" s="34">
        <v>0</v>
      </c>
      <c r="AS523" s="35">
        <v>5</v>
      </c>
      <c r="AT523" s="34">
        <v>0</v>
      </c>
      <c r="AU523" s="34">
        <v>0</v>
      </c>
      <c r="AV523" s="34">
        <v>0</v>
      </c>
      <c r="AW523" s="35">
        <v>21</v>
      </c>
      <c r="AX523" s="35">
        <v>21</v>
      </c>
      <c r="AY523" s="36">
        <v>0</v>
      </c>
      <c r="AZ523" s="38" t="s">
        <v>1989</v>
      </c>
      <c r="BA523" s="30" t="str">
        <f t="shared" si="135"/>
        <v/>
      </c>
      <c r="BB523" s="35">
        <v>0</v>
      </c>
      <c r="BC523" s="35">
        <v>0</v>
      </c>
      <c r="BD523" s="35">
        <v>0</v>
      </c>
      <c r="BE523" s="35">
        <v>0</v>
      </c>
      <c r="BF523" s="35">
        <v>0</v>
      </c>
      <c r="BG523" s="35">
        <v>0</v>
      </c>
      <c r="BH523" s="35">
        <v>0</v>
      </c>
      <c r="BI523" s="35">
        <v>0</v>
      </c>
      <c r="BJ523" s="35">
        <v>0</v>
      </c>
    </row>
    <row r="524" spans="2:62" outlineLevel="3">
      <c r="B524" s="17">
        <v>24028884</v>
      </c>
      <c r="C524" s="17" t="s">
        <v>1221</v>
      </c>
      <c r="D524" s="17" t="s">
        <v>92</v>
      </c>
      <c r="E524" s="22">
        <v>4012</v>
      </c>
      <c r="F524" s="22" t="s">
        <v>107</v>
      </c>
      <c r="G524" s="22">
        <v>40108</v>
      </c>
      <c r="H524" s="22" t="s">
        <v>262</v>
      </c>
      <c r="I524" s="17" t="s">
        <v>1222</v>
      </c>
      <c r="J524" s="18" t="s">
        <v>2107</v>
      </c>
      <c r="K524" s="18" t="s">
        <v>2108</v>
      </c>
      <c r="L524" s="18" t="s">
        <v>1988</v>
      </c>
      <c r="M524" s="18" t="s">
        <v>1988</v>
      </c>
      <c r="N524" s="18" t="s">
        <v>1990</v>
      </c>
      <c r="O524" s="19" t="str">
        <f>IF(N524="","",VLOOKUP(N524,Sheet1!$B$3:$C$7,2,0))</f>
        <v>回復期</v>
      </c>
      <c r="P524" s="18" t="s">
        <v>1990</v>
      </c>
      <c r="Q524" s="19" t="str">
        <f>IF(P524="","",VLOOKUP(P524,Sheet1!$B$3:$C$7,2,0))</f>
        <v>回復期</v>
      </c>
      <c r="R524" s="18" t="s">
        <v>2002</v>
      </c>
      <c r="S524" s="25" t="str">
        <f t="shared" si="127"/>
        <v>○</v>
      </c>
      <c r="T524" s="26" t="str">
        <f t="shared" si="128"/>
        <v/>
      </c>
      <c r="U524" s="26" t="str">
        <f t="shared" si="129"/>
        <v>○</v>
      </c>
      <c r="V524" s="26" t="str">
        <f t="shared" si="130"/>
        <v>○</v>
      </c>
      <c r="W524" s="26" t="str">
        <f t="shared" si="131"/>
        <v/>
      </c>
      <c r="X524" s="26" t="str">
        <f t="shared" si="132"/>
        <v/>
      </c>
      <c r="Y524" s="27" t="str">
        <f t="shared" si="133"/>
        <v/>
      </c>
      <c r="Z524" s="28" t="s">
        <v>1988</v>
      </c>
      <c r="AA524" s="28" t="s">
        <v>1990</v>
      </c>
      <c r="AB524" s="28" t="s">
        <v>2001</v>
      </c>
      <c r="AC524" s="28" t="s">
        <v>96</v>
      </c>
      <c r="AD524" s="28" t="s">
        <v>96</v>
      </c>
      <c r="AE524" s="23" t="str">
        <f t="shared" si="134"/>
        <v>回復期</v>
      </c>
      <c r="AF524" s="34">
        <v>13</v>
      </c>
      <c r="AG524" s="34">
        <v>10</v>
      </c>
      <c r="AH524" s="34">
        <v>3</v>
      </c>
      <c r="AI524" s="34">
        <v>13</v>
      </c>
      <c r="AJ524" s="34">
        <v>0</v>
      </c>
      <c r="AK524" s="34">
        <v>0</v>
      </c>
      <c r="AL524" s="34">
        <v>0</v>
      </c>
      <c r="AM524" s="34">
        <v>0</v>
      </c>
      <c r="AN524" s="34">
        <v>0</v>
      </c>
      <c r="AO524" s="34">
        <v>0</v>
      </c>
      <c r="AP524" s="34">
        <v>0</v>
      </c>
      <c r="AQ524" s="34">
        <v>0</v>
      </c>
      <c r="AR524" s="34">
        <v>0</v>
      </c>
      <c r="AS524" s="35">
        <v>13</v>
      </c>
      <c r="AT524" s="35">
        <v>0</v>
      </c>
      <c r="AU524" s="35">
        <v>0</v>
      </c>
      <c r="AV524" s="34">
        <v>0</v>
      </c>
      <c r="AW524" s="35">
        <v>55</v>
      </c>
      <c r="AX524" s="35"/>
      <c r="AY524" s="36"/>
      <c r="AZ524" s="38" t="s">
        <v>1989</v>
      </c>
      <c r="BA524" s="30" t="str">
        <f t="shared" si="135"/>
        <v/>
      </c>
      <c r="BB524" s="35">
        <v>2</v>
      </c>
      <c r="BC524" s="35">
        <v>82</v>
      </c>
      <c r="BD524" s="35">
        <v>1</v>
      </c>
      <c r="BE524" s="35">
        <v>0</v>
      </c>
      <c r="BF524" s="35">
        <v>1</v>
      </c>
      <c r="BG524" s="35">
        <v>0</v>
      </c>
      <c r="BH524" s="35">
        <v>0</v>
      </c>
      <c r="BI524" s="35">
        <v>0</v>
      </c>
      <c r="BJ524" s="35"/>
    </row>
    <row r="525" spans="2:62" outlineLevel="3">
      <c r="B525" s="17">
        <v>24028905</v>
      </c>
      <c r="C525" s="17" t="s">
        <v>1241</v>
      </c>
      <c r="D525" s="17" t="s">
        <v>92</v>
      </c>
      <c r="E525" s="22">
        <v>4012</v>
      </c>
      <c r="F525" s="22" t="s">
        <v>107</v>
      </c>
      <c r="G525" s="22">
        <v>40108</v>
      </c>
      <c r="H525" s="22" t="s">
        <v>262</v>
      </c>
      <c r="I525" s="17" t="s">
        <v>1242</v>
      </c>
      <c r="J525" s="18" t="s">
        <v>1241</v>
      </c>
      <c r="K525" s="18" t="s">
        <v>1243</v>
      </c>
      <c r="L525" s="18" t="s">
        <v>166</v>
      </c>
      <c r="M525" s="18" t="s">
        <v>166</v>
      </c>
      <c r="N525" s="18" t="s">
        <v>167</v>
      </c>
      <c r="O525" s="19" t="str">
        <f>IF(N525="","",VLOOKUP(N525,Sheet1!$B$3:$C$7,2,0))</f>
        <v>休棟等</v>
      </c>
      <c r="P525" s="18" t="s">
        <v>167</v>
      </c>
      <c r="Q525" s="19" t="str">
        <f>IF(P525="","",VLOOKUP(P525,Sheet1!$B$3:$C$7,2,0))</f>
        <v>休棟等</v>
      </c>
      <c r="R525" s="18" t="s">
        <v>96</v>
      </c>
      <c r="S525" s="25" t="str">
        <f t="shared" si="127"/>
        <v/>
      </c>
      <c r="T525" s="26" t="str">
        <f t="shared" si="128"/>
        <v/>
      </c>
      <c r="U525" s="26" t="str">
        <f t="shared" si="129"/>
        <v/>
      </c>
      <c r="V525" s="26" t="str">
        <f t="shared" si="130"/>
        <v/>
      </c>
      <c r="W525" s="26" t="str">
        <f t="shared" si="131"/>
        <v/>
      </c>
      <c r="X525" s="26" t="str">
        <f t="shared" si="132"/>
        <v/>
      </c>
      <c r="Y525" s="27" t="str">
        <f t="shared" si="133"/>
        <v>○</v>
      </c>
      <c r="Z525" s="28" t="s">
        <v>208</v>
      </c>
      <c r="AA525" s="28" t="s">
        <v>96</v>
      </c>
      <c r="AB525" s="28" t="s">
        <v>96</v>
      </c>
      <c r="AC525" s="28" t="s">
        <v>96</v>
      </c>
      <c r="AD525" s="28" t="s">
        <v>96</v>
      </c>
      <c r="AE525" s="23" t="str">
        <f t="shared" si="134"/>
        <v>休棟中等</v>
      </c>
      <c r="AF525" s="34">
        <v>9</v>
      </c>
      <c r="AG525" s="34">
        <v>0</v>
      </c>
      <c r="AH525" s="34">
        <v>9</v>
      </c>
      <c r="AI525" s="34">
        <v>0</v>
      </c>
      <c r="AJ525" s="34">
        <v>0</v>
      </c>
      <c r="AK525" s="34">
        <v>0</v>
      </c>
      <c r="AL525" s="34">
        <v>0</v>
      </c>
      <c r="AM525" s="34">
        <v>0</v>
      </c>
      <c r="AN525" s="34">
        <v>0</v>
      </c>
      <c r="AO525" s="34">
        <v>0</v>
      </c>
      <c r="AP525" s="34">
        <v>0</v>
      </c>
      <c r="AQ525" s="34">
        <v>0</v>
      </c>
      <c r="AR525" s="34">
        <v>0</v>
      </c>
      <c r="AS525" s="35"/>
      <c r="AT525" s="35"/>
      <c r="AU525" s="35"/>
      <c r="AV525" s="34">
        <v>9</v>
      </c>
      <c r="AW525" s="35">
        <v>0</v>
      </c>
      <c r="AX525" s="35">
        <v>0</v>
      </c>
      <c r="AY525" s="36">
        <v>0</v>
      </c>
      <c r="AZ525" s="38" t="s">
        <v>166</v>
      </c>
      <c r="BA525" s="30" t="str">
        <f t="shared" si="135"/>
        <v/>
      </c>
      <c r="BB525" s="35">
        <v>0</v>
      </c>
      <c r="BC525" s="35">
        <v>0</v>
      </c>
      <c r="BD525" s="35">
        <v>0</v>
      </c>
      <c r="BE525" s="35"/>
      <c r="BF525" s="35"/>
      <c r="BG525" s="35">
        <v>0</v>
      </c>
      <c r="BH525" s="35"/>
      <c r="BI525" s="35"/>
      <c r="BJ525" s="35">
        <v>0</v>
      </c>
    </row>
    <row r="526" spans="2:62" outlineLevel="2">
      <c r="B526" s="17"/>
      <c r="C526" s="17"/>
      <c r="D526" s="17"/>
      <c r="E526" s="22"/>
      <c r="F526" s="22"/>
      <c r="G526" s="22"/>
      <c r="H526" s="64" t="s">
        <v>2291</v>
      </c>
      <c r="I526" s="17"/>
      <c r="J526" s="18"/>
      <c r="K526" s="18"/>
      <c r="L526" s="18"/>
      <c r="M526" s="18"/>
      <c r="N526" s="18"/>
      <c r="O526" s="19"/>
      <c r="P526" s="18"/>
      <c r="Q526" s="19"/>
      <c r="R526" s="18"/>
      <c r="S526" s="25"/>
      <c r="T526" s="26"/>
      <c r="U526" s="26"/>
      <c r="V526" s="26"/>
      <c r="W526" s="26"/>
      <c r="X526" s="26"/>
      <c r="Y526" s="27"/>
      <c r="Z526" s="28"/>
      <c r="AA526" s="28"/>
      <c r="AB526" s="28"/>
      <c r="AC526" s="28"/>
      <c r="AD526" s="28"/>
      <c r="AE526" s="23"/>
      <c r="AF526" s="34">
        <f t="shared" ref="AF526:AV526" si="136">SUBTOTAL(9,AF517:AF525)</f>
        <v>91</v>
      </c>
      <c r="AG526" s="34">
        <f t="shared" si="136"/>
        <v>61</v>
      </c>
      <c r="AH526" s="34">
        <f t="shared" si="136"/>
        <v>21</v>
      </c>
      <c r="AI526" s="34">
        <f t="shared" si="136"/>
        <v>25</v>
      </c>
      <c r="AJ526" s="34">
        <f t="shared" si="136"/>
        <v>10</v>
      </c>
      <c r="AK526" s="34">
        <f t="shared" si="136"/>
        <v>10</v>
      </c>
      <c r="AL526" s="34">
        <f t="shared" si="136"/>
        <v>0</v>
      </c>
      <c r="AM526" s="34">
        <f t="shared" si="136"/>
        <v>10</v>
      </c>
      <c r="AN526" s="34">
        <f t="shared" si="136"/>
        <v>10</v>
      </c>
      <c r="AO526" s="34">
        <f t="shared" si="136"/>
        <v>0</v>
      </c>
      <c r="AP526" s="34">
        <f t="shared" si="136"/>
        <v>0</v>
      </c>
      <c r="AQ526" s="34">
        <f t="shared" si="136"/>
        <v>0</v>
      </c>
      <c r="AR526" s="34">
        <f t="shared" si="136"/>
        <v>0</v>
      </c>
      <c r="AS526" s="35">
        <f t="shared" si="136"/>
        <v>82</v>
      </c>
      <c r="AT526" s="35">
        <f t="shared" si="136"/>
        <v>10</v>
      </c>
      <c r="AU526" s="35">
        <f t="shared" si="136"/>
        <v>0</v>
      </c>
      <c r="AV526" s="34">
        <f t="shared" si="136"/>
        <v>9</v>
      </c>
      <c r="AW526" s="35"/>
      <c r="AX526" s="35"/>
      <c r="AY526" s="36"/>
      <c r="AZ526" s="38"/>
      <c r="BA526" s="30"/>
      <c r="BB526" s="35"/>
      <c r="BC526" s="35"/>
      <c r="BD526" s="35"/>
      <c r="BE526" s="35"/>
      <c r="BF526" s="35"/>
      <c r="BG526" s="35"/>
      <c r="BH526" s="35"/>
      <c r="BI526" s="35"/>
      <c r="BJ526" s="35">
        <f>SUBTOTAL(9,BJ517:BJ525)</f>
        <v>20</v>
      </c>
    </row>
    <row r="527" spans="2:62" outlineLevel="3">
      <c r="B527" s="17">
        <v>24028040</v>
      </c>
      <c r="C527" s="17" t="s">
        <v>173</v>
      </c>
      <c r="D527" s="17" t="s">
        <v>92</v>
      </c>
      <c r="E527" s="22">
        <v>4012</v>
      </c>
      <c r="F527" s="22" t="s">
        <v>107</v>
      </c>
      <c r="G527" s="22">
        <v>40109</v>
      </c>
      <c r="H527" s="22" t="s">
        <v>174</v>
      </c>
      <c r="I527" s="17" t="s">
        <v>175</v>
      </c>
      <c r="J527" s="18" t="s">
        <v>2109</v>
      </c>
      <c r="K527" s="18" t="s">
        <v>2110</v>
      </c>
      <c r="L527" s="18" t="s">
        <v>1988</v>
      </c>
      <c r="M527" s="18" t="s">
        <v>1988</v>
      </c>
      <c r="N527" s="18" t="s">
        <v>1989</v>
      </c>
      <c r="O527" s="19" t="str">
        <f>IF(N527="","",VLOOKUP(N527,Sheet1!$B$3:$C$7,2,0))</f>
        <v>急性期</v>
      </c>
      <c r="P527" s="18" t="s">
        <v>1989</v>
      </c>
      <c r="Q527" s="19" t="str">
        <f>IF(P527="","",VLOOKUP(P527,Sheet1!$B$3:$C$7,2,0))</f>
        <v>急性期</v>
      </c>
      <c r="R527" s="18" t="s">
        <v>2001</v>
      </c>
      <c r="S527" s="25" t="str">
        <f t="shared" si="127"/>
        <v>○</v>
      </c>
      <c r="T527" s="26" t="str">
        <f t="shared" si="128"/>
        <v/>
      </c>
      <c r="U527" s="26" t="str">
        <f t="shared" si="129"/>
        <v/>
      </c>
      <c r="V527" s="26" t="str">
        <f t="shared" si="130"/>
        <v>○</v>
      </c>
      <c r="W527" s="26" t="str">
        <f t="shared" si="131"/>
        <v/>
      </c>
      <c r="X527" s="26" t="str">
        <f t="shared" si="132"/>
        <v/>
      </c>
      <c r="Y527" s="27" t="str">
        <f t="shared" si="133"/>
        <v/>
      </c>
      <c r="Z527" s="28" t="s">
        <v>1988</v>
      </c>
      <c r="AA527" s="28" t="s">
        <v>2001</v>
      </c>
      <c r="AB527" s="28" t="s">
        <v>96</v>
      </c>
      <c r="AC527" s="28" t="s">
        <v>96</v>
      </c>
      <c r="AD527" s="28" t="s">
        <v>96</v>
      </c>
      <c r="AE527" s="23" t="str">
        <f t="shared" si="134"/>
        <v>急性期</v>
      </c>
      <c r="AF527" s="34">
        <v>16</v>
      </c>
      <c r="AG527" s="34">
        <v>4</v>
      </c>
      <c r="AH527" s="34">
        <v>12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0</v>
      </c>
      <c r="AP527" s="34">
        <v>0</v>
      </c>
      <c r="AQ527" s="34">
        <v>0</v>
      </c>
      <c r="AR527" s="34">
        <v>0</v>
      </c>
      <c r="AS527" s="35">
        <v>16</v>
      </c>
      <c r="AT527" s="34">
        <v>0</v>
      </c>
      <c r="AU527" s="34">
        <v>0</v>
      </c>
      <c r="AV527" s="34">
        <v>0</v>
      </c>
      <c r="AW527" s="35">
        <v>20</v>
      </c>
      <c r="AX527" s="35">
        <v>4</v>
      </c>
      <c r="AY527" s="36">
        <v>0</v>
      </c>
      <c r="AZ527" s="38" t="s">
        <v>1988</v>
      </c>
      <c r="BA527" s="30" t="str">
        <f t="shared" si="135"/>
        <v>○</v>
      </c>
      <c r="BB527" s="35">
        <v>0</v>
      </c>
      <c r="BC527" s="35">
        <v>2</v>
      </c>
      <c r="BD527" s="35">
        <v>0</v>
      </c>
      <c r="BE527" s="35">
        <v>0</v>
      </c>
      <c r="BF527" s="35">
        <v>0</v>
      </c>
      <c r="BG527" s="35">
        <v>4</v>
      </c>
      <c r="BH527" s="35">
        <v>0</v>
      </c>
      <c r="BI527" s="35">
        <v>4</v>
      </c>
      <c r="BJ527" s="35">
        <v>0</v>
      </c>
    </row>
    <row r="528" spans="2:62" outlineLevel="3">
      <c r="B528" s="17">
        <v>24028126</v>
      </c>
      <c r="C528" s="17" t="s">
        <v>298</v>
      </c>
      <c r="D528" s="17" t="s">
        <v>92</v>
      </c>
      <c r="E528" s="22">
        <v>4012</v>
      </c>
      <c r="F528" s="22" t="s">
        <v>107</v>
      </c>
      <c r="G528" s="22">
        <v>40109</v>
      </c>
      <c r="H528" s="22" t="s">
        <v>174</v>
      </c>
      <c r="I528" s="17" t="s">
        <v>299</v>
      </c>
      <c r="J528" s="18" t="s">
        <v>2111</v>
      </c>
      <c r="K528" s="18" t="s">
        <v>2112</v>
      </c>
      <c r="L528" s="18" t="s">
        <v>1988</v>
      </c>
      <c r="M528" s="18" t="s">
        <v>1988</v>
      </c>
      <c r="N528" s="18" t="s">
        <v>2001</v>
      </c>
      <c r="O528" s="19" t="str">
        <f>IF(N528="","",VLOOKUP(N528,Sheet1!$B$3:$C$7,2,0))</f>
        <v>慢性期</v>
      </c>
      <c r="P528" s="18" t="s">
        <v>2001</v>
      </c>
      <c r="Q528" s="19" t="str">
        <f>IF(P528="","",VLOOKUP(P528,Sheet1!$B$3:$C$7,2,0))</f>
        <v>慢性期</v>
      </c>
      <c r="R528" s="18" t="s">
        <v>96</v>
      </c>
      <c r="S528" s="25" t="str">
        <f t="shared" si="127"/>
        <v/>
      </c>
      <c r="T528" s="26" t="str">
        <f t="shared" si="128"/>
        <v/>
      </c>
      <c r="U528" s="26" t="str">
        <f t="shared" si="129"/>
        <v/>
      </c>
      <c r="V528" s="26" t="str">
        <f t="shared" si="130"/>
        <v>○</v>
      </c>
      <c r="W528" s="26" t="str">
        <f t="shared" si="131"/>
        <v>○</v>
      </c>
      <c r="X528" s="26" t="str">
        <f t="shared" si="132"/>
        <v/>
      </c>
      <c r="Y528" s="27" t="str">
        <f t="shared" si="133"/>
        <v/>
      </c>
      <c r="Z528" s="28" t="s">
        <v>2001</v>
      </c>
      <c r="AA528" s="28" t="s">
        <v>2002</v>
      </c>
      <c r="AB528" s="28" t="s">
        <v>96</v>
      </c>
      <c r="AC528" s="28" t="s">
        <v>96</v>
      </c>
      <c r="AD528" s="28" t="s">
        <v>96</v>
      </c>
      <c r="AE528" s="23" t="str">
        <f t="shared" si="134"/>
        <v>慢性期</v>
      </c>
      <c r="AF528" s="34">
        <v>1</v>
      </c>
      <c r="AG528" s="34">
        <v>1</v>
      </c>
      <c r="AH528" s="34">
        <v>0</v>
      </c>
      <c r="AI528" s="34">
        <v>0</v>
      </c>
      <c r="AJ528" s="34">
        <v>18</v>
      </c>
      <c r="AK528" s="34">
        <v>18</v>
      </c>
      <c r="AL528" s="34">
        <v>0</v>
      </c>
      <c r="AM528" s="34">
        <v>18</v>
      </c>
      <c r="AN528" s="34">
        <v>18</v>
      </c>
      <c r="AO528" s="34">
        <v>0</v>
      </c>
      <c r="AP528" s="34">
        <v>0</v>
      </c>
      <c r="AQ528" s="34">
        <v>0</v>
      </c>
      <c r="AR528" s="34">
        <v>0</v>
      </c>
      <c r="AS528" s="35">
        <v>1</v>
      </c>
      <c r="AT528" s="35">
        <v>18</v>
      </c>
      <c r="AU528" s="35">
        <v>0</v>
      </c>
      <c r="AV528" s="34">
        <v>0</v>
      </c>
      <c r="AW528" s="35">
        <v>11</v>
      </c>
      <c r="AX528" s="35">
        <v>0</v>
      </c>
      <c r="AY528" s="36">
        <v>0</v>
      </c>
      <c r="AZ528" s="38" t="s">
        <v>1989</v>
      </c>
      <c r="BA528" s="30" t="str">
        <f t="shared" si="135"/>
        <v/>
      </c>
      <c r="BB528" s="35">
        <v>0</v>
      </c>
      <c r="BC528" s="35">
        <v>17</v>
      </c>
      <c r="BD528" s="35">
        <v>0</v>
      </c>
      <c r="BE528" s="35">
        <v>0</v>
      </c>
      <c r="BF528" s="35">
        <v>0</v>
      </c>
      <c r="BG528" s="35">
        <v>0</v>
      </c>
      <c r="BH528" s="35">
        <v>0</v>
      </c>
      <c r="BI528" s="35">
        <v>0</v>
      </c>
      <c r="BJ528" s="35">
        <v>0</v>
      </c>
    </row>
    <row r="529" spans="2:62" outlineLevel="3">
      <c r="B529" s="17">
        <v>24028143</v>
      </c>
      <c r="C529" s="17" t="s">
        <v>315</v>
      </c>
      <c r="D529" s="17" t="s">
        <v>92</v>
      </c>
      <c r="E529" s="22">
        <v>4012</v>
      </c>
      <c r="F529" s="22" t="s">
        <v>107</v>
      </c>
      <c r="G529" s="22">
        <v>40109</v>
      </c>
      <c r="H529" s="22" t="s">
        <v>174</v>
      </c>
      <c r="I529" s="17" t="s">
        <v>316</v>
      </c>
      <c r="J529" s="18" t="s">
        <v>2113</v>
      </c>
      <c r="K529" s="18" t="s">
        <v>2114</v>
      </c>
      <c r="L529" s="18" t="s">
        <v>1988</v>
      </c>
      <c r="M529" s="18" t="s">
        <v>1988</v>
      </c>
      <c r="N529" s="18" t="s">
        <v>1989</v>
      </c>
      <c r="O529" s="19" t="str">
        <f>IF(N529="","",VLOOKUP(N529,Sheet1!$B$3:$C$7,2,0))</f>
        <v>急性期</v>
      </c>
      <c r="P529" s="18" t="s">
        <v>1989</v>
      </c>
      <c r="Q529" s="19" t="str">
        <f>IF(P529="","",VLOOKUP(P529,Sheet1!$B$3:$C$7,2,0))</f>
        <v>急性期</v>
      </c>
      <c r="R529" s="18" t="s">
        <v>1989</v>
      </c>
      <c r="S529" s="25" t="str">
        <f t="shared" si="127"/>
        <v>○</v>
      </c>
      <c r="T529" s="26" t="str">
        <f t="shared" si="128"/>
        <v>○</v>
      </c>
      <c r="U529" s="26" t="str">
        <f t="shared" si="129"/>
        <v>○</v>
      </c>
      <c r="V529" s="26" t="str">
        <f t="shared" si="130"/>
        <v>○</v>
      </c>
      <c r="W529" s="26" t="str">
        <f t="shared" si="131"/>
        <v>○</v>
      </c>
      <c r="X529" s="26" t="str">
        <f t="shared" si="132"/>
        <v/>
      </c>
      <c r="Y529" s="27" t="str">
        <f t="shared" si="133"/>
        <v/>
      </c>
      <c r="Z529" s="28" t="s">
        <v>1988</v>
      </c>
      <c r="AA529" s="28" t="s">
        <v>1989</v>
      </c>
      <c r="AB529" s="28" t="s">
        <v>1990</v>
      </c>
      <c r="AC529" s="28" t="s">
        <v>2001</v>
      </c>
      <c r="AD529" s="28" t="s">
        <v>2002</v>
      </c>
      <c r="AE529" s="23" t="str">
        <f t="shared" si="134"/>
        <v>急性期</v>
      </c>
      <c r="AF529" s="34">
        <v>14</v>
      </c>
      <c r="AG529" s="34">
        <v>14</v>
      </c>
      <c r="AH529" s="34">
        <v>0</v>
      </c>
      <c r="AI529" s="34">
        <v>6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5">
        <v>14</v>
      </c>
      <c r="AT529" s="34">
        <v>0</v>
      </c>
      <c r="AU529" s="34">
        <v>0</v>
      </c>
      <c r="AV529" s="34">
        <v>0</v>
      </c>
      <c r="AW529" s="35">
        <v>161</v>
      </c>
      <c r="AX529" s="35">
        <v>113</v>
      </c>
      <c r="AY529" s="36">
        <v>13</v>
      </c>
      <c r="AZ529" s="38" t="s">
        <v>1988</v>
      </c>
      <c r="BA529" s="30" t="str">
        <f t="shared" si="135"/>
        <v>○</v>
      </c>
      <c r="BB529" s="35">
        <v>0</v>
      </c>
      <c r="BC529" s="35">
        <v>6</v>
      </c>
      <c r="BD529" s="35">
        <v>0</v>
      </c>
      <c r="BE529" s="35">
        <v>0</v>
      </c>
      <c r="BF529" s="35">
        <v>0</v>
      </c>
      <c r="BG529" s="35">
        <v>5</v>
      </c>
      <c r="BH529" s="35">
        <v>5</v>
      </c>
      <c r="BI529" s="35">
        <v>0</v>
      </c>
      <c r="BJ529" s="35">
        <v>0</v>
      </c>
    </row>
    <row r="530" spans="2:62" outlineLevel="3">
      <c r="B530" s="17">
        <v>24028172</v>
      </c>
      <c r="C530" s="17" t="s">
        <v>360</v>
      </c>
      <c r="D530" s="17" t="s">
        <v>92</v>
      </c>
      <c r="E530" s="22">
        <v>4012</v>
      </c>
      <c r="F530" s="22" t="s">
        <v>107</v>
      </c>
      <c r="G530" s="22">
        <v>40109</v>
      </c>
      <c r="H530" s="22" t="s">
        <v>174</v>
      </c>
      <c r="I530" s="17" t="s">
        <v>361</v>
      </c>
      <c r="J530" s="19" t="s">
        <v>2115</v>
      </c>
      <c r="K530" s="19" t="s">
        <v>2116</v>
      </c>
      <c r="L530" s="19" t="s">
        <v>1988</v>
      </c>
      <c r="M530" s="19" t="s">
        <v>1988</v>
      </c>
      <c r="N530" s="19" t="s">
        <v>1989</v>
      </c>
      <c r="O530" s="19" t="str">
        <f>IF(N530="","",VLOOKUP(N530,Sheet1!$B$3:$C$7,2,0))</f>
        <v>急性期</v>
      </c>
      <c r="P530" s="19" t="s">
        <v>1989</v>
      </c>
      <c r="Q530" s="19" t="str">
        <f>IF(P530="","",VLOOKUP(P530,Sheet1!$B$3:$C$7,2,0))</f>
        <v>急性期</v>
      </c>
      <c r="R530" s="19" t="s">
        <v>96</v>
      </c>
      <c r="S530" s="25" t="str">
        <f t="shared" si="127"/>
        <v/>
      </c>
      <c r="T530" s="26" t="str">
        <f t="shared" si="128"/>
        <v/>
      </c>
      <c r="U530" s="26" t="str">
        <f t="shared" si="129"/>
        <v>○</v>
      </c>
      <c r="V530" s="26" t="str">
        <f t="shared" si="130"/>
        <v/>
      </c>
      <c r="W530" s="26" t="str">
        <f t="shared" si="131"/>
        <v/>
      </c>
      <c r="X530" s="26" t="str">
        <f t="shared" si="132"/>
        <v/>
      </c>
      <c r="Y530" s="27" t="str">
        <f t="shared" si="133"/>
        <v/>
      </c>
      <c r="Z530" s="29" t="s">
        <v>1990</v>
      </c>
      <c r="AA530" s="29" t="s">
        <v>96</v>
      </c>
      <c r="AB530" s="29" t="s">
        <v>96</v>
      </c>
      <c r="AC530" s="29" t="s">
        <v>96</v>
      </c>
      <c r="AD530" s="29" t="s">
        <v>96</v>
      </c>
      <c r="AE530" s="23" t="str">
        <f t="shared" si="134"/>
        <v>急性期</v>
      </c>
      <c r="AF530" s="34">
        <v>19</v>
      </c>
      <c r="AG530" s="34">
        <v>19</v>
      </c>
      <c r="AH530" s="34">
        <v>0</v>
      </c>
      <c r="AI530" s="34">
        <v>0</v>
      </c>
      <c r="AJ530" s="34">
        <v>0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5">
        <v>19</v>
      </c>
      <c r="AT530" s="34">
        <v>0</v>
      </c>
      <c r="AU530" s="34">
        <v>0</v>
      </c>
      <c r="AV530" s="34">
        <v>0</v>
      </c>
      <c r="AW530" s="35">
        <v>170</v>
      </c>
      <c r="AX530" s="35"/>
      <c r="AY530" s="36"/>
      <c r="AZ530" s="37" t="s">
        <v>1989</v>
      </c>
      <c r="BA530" s="30" t="str">
        <f t="shared" si="135"/>
        <v/>
      </c>
      <c r="BB530" s="35"/>
      <c r="BC530" s="35"/>
      <c r="BD530" s="35">
        <v>0</v>
      </c>
      <c r="BE530" s="35"/>
      <c r="BF530" s="35"/>
      <c r="BG530" s="35">
        <v>0</v>
      </c>
      <c r="BH530" s="35"/>
      <c r="BI530" s="35"/>
      <c r="BJ530" s="35"/>
    </row>
    <row r="531" spans="2:62" outlineLevel="3">
      <c r="B531" s="17">
        <v>24028222</v>
      </c>
      <c r="C531" s="17" t="s">
        <v>420</v>
      </c>
      <c r="D531" s="17" t="s">
        <v>92</v>
      </c>
      <c r="E531" s="22">
        <v>4012</v>
      </c>
      <c r="F531" s="22" t="s">
        <v>107</v>
      </c>
      <c r="G531" s="22">
        <v>40109</v>
      </c>
      <c r="H531" s="22" t="s">
        <v>174</v>
      </c>
      <c r="I531" s="17" t="s">
        <v>421</v>
      </c>
      <c r="J531" s="18" t="s">
        <v>2117</v>
      </c>
      <c r="K531" s="18" t="s">
        <v>2118</v>
      </c>
      <c r="L531" s="18" t="s">
        <v>1988</v>
      </c>
      <c r="M531" s="18" t="s">
        <v>1988</v>
      </c>
      <c r="N531" s="18" t="s">
        <v>2001</v>
      </c>
      <c r="O531" s="19" t="str">
        <f>IF(N531="","",VLOOKUP(N531,Sheet1!$B$3:$C$7,2,0))</f>
        <v>慢性期</v>
      </c>
      <c r="P531" s="18" t="s">
        <v>2001</v>
      </c>
      <c r="Q531" s="19" t="str">
        <f>IF(P531="","",VLOOKUP(P531,Sheet1!$B$3:$C$7,2,0))</f>
        <v>慢性期</v>
      </c>
      <c r="R531" s="18" t="s">
        <v>2001</v>
      </c>
      <c r="S531" s="25" t="str">
        <f t="shared" si="127"/>
        <v/>
      </c>
      <c r="T531" s="26" t="str">
        <f t="shared" si="128"/>
        <v>○</v>
      </c>
      <c r="U531" s="26" t="str">
        <f t="shared" si="129"/>
        <v>○</v>
      </c>
      <c r="V531" s="26" t="str">
        <f t="shared" si="130"/>
        <v/>
      </c>
      <c r="W531" s="26" t="str">
        <f t="shared" si="131"/>
        <v>○</v>
      </c>
      <c r="X531" s="26" t="str">
        <f t="shared" si="132"/>
        <v/>
      </c>
      <c r="Y531" s="27" t="str">
        <f t="shared" si="133"/>
        <v/>
      </c>
      <c r="Z531" s="28" t="s">
        <v>1989</v>
      </c>
      <c r="AA531" s="28" t="s">
        <v>1990</v>
      </c>
      <c r="AB531" s="28" t="s">
        <v>2002</v>
      </c>
      <c r="AC531" s="28" t="s">
        <v>96</v>
      </c>
      <c r="AD531" s="28" t="s">
        <v>96</v>
      </c>
      <c r="AE531" s="23" t="str">
        <f t="shared" si="134"/>
        <v>慢性期</v>
      </c>
      <c r="AF531" s="34">
        <v>19</v>
      </c>
      <c r="AG531" s="34">
        <v>19</v>
      </c>
      <c r="AH531" s="34">
        <v>0</v>
      </c>
      <c r="AI531" s="34">
        <v>19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5">
        <v>19</v>
      </c>
      <c r="AT531" s="34">
        <v>0</v>
      </c>
      <c r="AU531" s="34">
        <v>0</v>
      </c>
      <c r="AV531" s="34">
        <v>0</v>
      </c>
      <c r="AW531" s="35">
        <v>83</v>
      </c>
      <c r="AX531" s="35">
        <v>14</v>
      </c>
      <c r="AY531" s="36"/>
      <c r="AZ531" s="38" t="s">
        <v>1989</v>
      </c>
      <c r="BA531" s="30" t="str">
        <f t="shared" si="135"/>
        <v/>
      </c>
      <c r="BB531" s="35"/>
      <c r="BC531" s="35"/>
      <c r="BD531" s="35"/>
      <c r="BE531" s="35"/>
      <c r="BF531" s="35"/>
      <c r="BG531" s="35"/>
      <c r="BH531" s="35"/>
      <c r="BI531" s="35"/>
      <c r="BJ531" s="35"/>
    </row>
    <row r="532" spans="2:62" outlineLevel="3">
      <c r="B532" s="17">
        <v>24028239</v>
      </c>
      <c r="C532" s="17" t="s">
        <v>438</v>
      </c>
      <c r="D532" s="17" t="s">
        <v>92</v>
      </c>
      <c r="E532" s="22">
        <v>4012</v>
      </c>
      <c r="F532" s="22" t="s">
        <v>107</v>
      </c>
      <c r="G532" s="22">
        <v>40109</v>
      </c>
      <c r="H532" s="22" t="s">
        <v>174</v>
      </c>
      <c r="I532" s="17" t="s">
        <v>439</v>
      </c>
      <c r="J532" s="19" t="s">
        <v>2119</v>
      </c>
      <c r="K532" s="19" t="s">
        <v>2120</v>
      </c>
      <c r="L532" s="19" t="s">
        <v>1988</v>
      </c>
      <c r="M532" s="19" t="s">
        <v>1988</v>
      </c>
      <c r="N532" s="19" t="s">
        <v>1990</v>
      </c>
      <c r="O532" s="19" t="str">
        <f>IF(N532="","",VLOOKUP(N532,Sheet1!$B$3:$C$7,2,0))</f>
        <v>回復期</v>
      </c>
      <c r="P532" s="19" t="s">
        <v>1990</v>
      </c>
      <c r="Q532" s="19" t="str">
        <f>IF(P532="","",VLOOKUP(P532,Sheet1!$B$3:$C$7,2,0))</f>
        <v>回復期</v>
      </c>
      <c r="R532" s="19" t="s">
        <v>1990</v>
      </c>
      <c r="S532" s="25" t="str">
        <f t="shared" si="127"/>
        <v/>
      </c>
      <c r="T532" s="26" t="str">
        <f t="shared" si="128"/>
        <v>○</v>
      </c>
      <c r="U532" s="26" t="str">
        <f t="shared" si="129"/>
        <v/>
      </c>
      <c r="V532" s="26" t="str">
        <f t="shared" si="130"/>
        <v/>
      </c>
      <c r="W532" s="26" t="str">
        <f t="shared" si="131"/>
        <v/>
      </c>
      <c r="X532" s="26" t="str">
        <f t="shared" si="132"/>
        <v/>
      </c>
      <c r="Y532" s="27" t="str">
        <f t="shared" si="133"/>
        <v/>
      </c>
      <c r="Z532" s="29" t="s">
        <v>1989</v>
      </c>
      <c r="AA532" s="29" t="s">
        <v>96</v>
      </c>
      <c r="AB532" s="29" t="s">
        <v>96</v>
      </c>
      <c r="AC532" s="29" t="s">
        <v>96</v>
      </c>
      <c r="AD532" s="29" t="s">
        <v>96</v>
      </c>
      <c r="AE532" s="23" t="str">
        <f t="shared" si="134"/>
        <v>回復期</v>
      </c>
      <c r="AF532" s="34">
        <v>9</v>
      </c>
      <c r="AG532" s="34">
        <v>9</v>
      </c>
      <c r="AH532" s="34">
        <v>0</v>
      </c>
      <c r="AI532" s="34">
        <v>0</v>
      </c>
      <c r="AJ532" s="34">
        <v>10</v>
      </c>
      <c r="AK532" s="34">
        <v>10</v>
      </c>
      <c r="AL532" s="34">
        <v>0</v>
      </c>
      <c r="AM532" s="34">
        <v>10</v>
      </c>
      <c r="AN532" s="34">
        <v>10</v>
      </c>
      <c r="AO532" s="34">
        <v>0</v>
      </c>
      <c r="AP532" s="34">
        <v>0</v>
      </c>
      <c r="AQ532" s="34">
        <v>0</v>
      </c>
      <c r="AR532" s="34">
        <v>0</v>
      </c>
      <c r="AS532" s="35">
        <v>9</v>
      </c>
      <c r="AT532" s="35">
        <v>10</v>
      </c>
      <c r="AU532" s="35">
        <v>0</v>
      </c>
      <c r="AV532" s="34">
        <v>0</v>
      </c>
      <c r="AW532" s="35">
        <v>171</v>
      </c>
      <c r="AX532" s="35">
        <v>0</v>
      </c>
      <c r="AY532" s="36">
        <v>0</v>
      </c>
      <c r="AZ532" s="37" t="s">
        <v>1989</v>
      </c>
      <c r="BA532" s="30" t="str">
        <f t="shared" si="135"/>
        <v/>
      </c>
      <c r="BB532" s="35">
        <v>0</v>
      </c>
      <c r="BC532" s="35">
        <v>0</v>
      </c>
      <c r="BD532" s="35">
        <v>0</v>
      </c>
      <c r="BE532" s="35">
        <v>0</v>
      </c>
      <c r="BF532" s="35">
        <v>0</v>
      </c>
      <c r="BG532" s="35">
        <v>0</v>
      </c>
      <c r="BH532" s="35">
        <v>0</v>
      </c>
      <c r="BI532" s="35">
        <v>0</v>
      </c>
      <c r="BJ532" s="35"/>
    </row>
    <row r="533" spans="2:62" outlineLevel="3">
      <c r="B533" s="17">
        <v>24028253</v>
      </c>
      <c r="C533" s="17" t="s">
        <v>454</v>
      </c>
      <c r="D533" s="17" t="s">
        <v>92</v>
      </c>
      <c r="E533" s="22">
        <v>4012</v>
      </c>
      <c r="F533" s="22" t="s">
        <v>107</v>
      </c>
      <c r="G533" s="22">
        <v>40109</v>
      </c>
      <c r="H533" s="22" t="s">
        <v>174</v>
      </c>
      <c r="I533" s="17" t="s">
        <v>455</v>
      </c>
      <c r="J533" s="19" t="s">
        <v>2121</v>
      </c>
      <c r="K533" s="19" t="s">
        <v>2122</v>
      </c>
      <c r="L533" s="19" t="s">
        <v>1988</v>
      </c>
      <c r="M533" s="19" t="s">
        <v>1988</v>
      </c>
      <c r="N533" s="19" t="s">
        <v>1989</v>
      </c>
      <c r="O533" s="19" t="str">
        <f>IF(N533="","",VLOOKUP(N533,Sheet1!$B$3:$C$7,2,0))</f>
        <v>急性期</v>
      </c>
      <c r="P533" s="19" t="s">
        <v>1989</v>
      </c>
      <c r="Q533" s="19" t="str">
        <f>IF(P533="","",VLOOKUP(P533,Sheet1!$B$3:$C$7,2,0))</f>
        <v>急性期</v>
      </c>
      <c r="R533" s="19" t="s">
        <v>1989</v>
      </c>
      <c r="S533" s="25" t="str">
        <f t="shared" si="127"/>
        <v/>
      </c>
      <c r="T533" s="26" t="str">
        <f t="shared" si="128"/>
        <v>○</v>
      </c>
      <c r="U533" s="26" t="str">
        <f t="shared" si="129"/>
        <v/>
      </c>
      <c r="V533" s="26" t="str">
        <f t="shared" si="130"/>
        <v/>
      </c>
      <c r="W533" s="26" t="str">
        <f t="shared" si="131"/>
        <v/>
      </c>
      <c r="X533" s="26" t="str">
        <f t="shared" si="132"/>
        <v/>
      </c>
      <c r="Y533" s="27" t="str">
        <f t="shared" si="133"/>
        <v/>
      </c>
      <c r="Z533" s="28" t="s">
        <v>166</v>
      </c>
      <c r="AA533" s="29" t="s">
        <v>96</v>
      </c>
      <c r="AB533" s="29" t="s">
        <v>96</v>
      </c>
      <c r="AC533" s="29" t="s">
        <v>96</v>
      </c>
      <c r="AD533" s="29"/>
      <c r="AE533" s="23" t="str">
        <f t="shared" si="134"/>
        <v>急性期</v>
      </c>
      <c r="AF533" s="34">
        <v>13</v>
      </c>
      <c r="AG533" s="34">
        <v>13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5"/>
      <c r="AT533" s="35"/>
      <c r="AU533" s="35"/>
      <c r="AV533" s="34">
        <v>13</v>
      </c>
      <c r="AW533" s="35">
        <v>300</v>
      </c>
      <c r="AX533" s="35">
        <v>300</v>
      </c>
      <c r="AY533" s="36">
        <v>0</v>
      </c>
      <c r="AZ533" s="37" t="s">
        <v>1989</v>
      </c>
      <c r="BA533" s="30" t="str">
        <f t="shared" si="135"/>
        <v/>
      </c>
      <c r="BB533" s="35">
        <v>0</v>
      </c>
      <c r="BC533" s="35">
        <v>0</v>
      </c>
      <c r="BD533" s="35">
        <v>0</v>
      </c>
      <c r="BE533" s="35">
        <v>0</v>
      </c>
      <c r="BF533" s="35">
        <v>0</v>
      </c>
      <c r="BG533" s="35">
        <v>0</v>
      </c>
      <c r="BH533" s="35">
        <v>0</v>
      </c>
      <c r="BI533" s="35">
        <v>0</v>
      </c>
      <c r="BJ533" s="35">
        <v>25</v>
      </c>
    </row>
    <row r="534" spans="2:62" outlineLevel="3">
      <c r="B534" s="17">
        <v>24028271</v>
      </c>
      <c r="C534" s="17" t="s">
        <v>472</v>
      </c>
      <c r="D534" s="17" t="s">
        <v>92</v>
      </c>
      <c r="E534" s="22">
        <v>4012</v>
      </c>
      <c r="F534" s="22" t="s">
        <v>107</v>
      </c>
      <c r="G534" s="22">
        <v>40109</v>
      </c>
      <c r="H534" s="22" t="s">
        <v>174</v>
      </c>
      <c r="I534" s="17" t="s">
        <v>473</v>
      </c>
      <c r="J534" s="18" t="s">
        <v>2123</v>
      </c>
      <c r="K534" s="18" t="s">
        <v>2124</v>
      </c>
      <c r="L534" s="18" t="s">
        <v>1988</v>
      </c>
      <c r="M534" s="18" t="s">
        <v>1988</v>
      </c>
      <c r="N534" s="18" t="s">
        <v>1989</v>
      </c>
      <c r="O534" s="19" t="str">
        <f>IF(N534="","",VLOOKUP(N534,Sheet1!$B$3:$C$7,2,0))</f>
        <v>急性期</v>
      </c>
      <c r="P534" s="18" t="s">
        <v>1989</v>
      </c>
      <c r="Q534" s="19" t="str">
        <f>IF(P534="","",VLOOKUP(P534,Sheet1!$B$3:$C$7,2,0))</f>
        <v>急性期</v>
      </c>
      <c r="R534" s="18" t="s">
        <v>1989</v>
      </c>
      <c r="S534" s="25" t="str">
        <f t="shared" si="127"/>
        <v/>
      </c>
      <c r="T534" s="26" t="str">
        <f t="shared" si="128"/>
        <v/>
      </c>
      <c r="U534" s="26" t="str">
        <f t="shared" si="129"/>
        <v/>
      </c>
      <c r="V534" s="26" t="str">
        <f t="shared" si="130"/>
        <v/>
      </c>
      <c r="W534" s="26" t="str">
        <f t="shared" si="131"/>
        <v/>
      </c>
      <c r="X534" s="26" t="str">
        <f t="shared" si="132"/>
        <v>○</v>
      </c>
      <c r="Y534" s="27" t="str">
        <f t="shared" si="133"/>
        <v/>
      </c>
      <c r="Z534" s="28" t="s">
        <v>2038</v>
      </c>
      <c r="AA534" s="28" t="s">
        <v>96</v>
      </c>
      <c r="AB534" s="28" t="s">
        <v>96</v>
      </c>
      <c r="AC534" s="28" t="s">
        <v>96</v>
      </c>
      <c r="AD534" s="28" t="s">
        <v>96</v>
      </c>
      <c r="AE534" s="23" t="str">
        <f t="shared" si="134"/>
        <v>急性期</v>
      </c>
      <c r="AF534" s="34">
        <v>19</v>
      </c>
      <c r="AG534" s="34">
        <v>12</v>
      </c>
      <c r="AH534" s="34">
        <v>7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5">
        <v>19</v>
      </c>
      <c r="AT534" s="34">
        <v>0</v>
      </c>
      <c r="AU534" s="34">
        <v>0</v>
      </c>
      <c r="AV534" s="34">
        <v>0</v>
      </c>
      <c r="AW534" s="35">
        <v>219</v>
      </c>
      <c r="AX534" s="35">
        <v>0</v>
      </c>
      <c r="AY534" s="36">
        <v>0</v>
      </c>
      <c r="AZ534" s="38" t="s">
        <v>1989</v>
      </c>
      <c r="BA534" s="30" t="str">
        <f t="shared" si="135"/>
        <v/>
      </c>
      <c r="BB534" s="35">
        <v>0</v>
      </c>
      <c r="BC534" s="35">
        <v>0</v>
      </c>
      <c r="BD534" s="35">
        <v>0</v>
      </c>
      <c r="BE534" s="35">
        <v>0</v>
      </c>
      <c r="BF534" s="35">
        <v>0</v>
      </c>
      <c r="BG534" s="35">
        <v>0</v>
      </c>
      <c r="BH534" s="35">
        <v>0</v>
      </c>
      <c r="BI534" s="35">
        <v>0</v>
      </c>
      <c r="BJ534" s="35">
        <v>0</v>
      </c>
    </row>
    <row r="535" spans="2:62" outlineLevel="3">
      <c r="B535" s="17">
        <v>24028328</v>
      </c>
      <c r="C535" s="17" t="s">
        <v>533</v>
      </c>
      <c r="D535" s="17" t="s">
        <v>92</v>
      </c>
      <c r="E535" s="22">
        <v>4012</v>
      </c>
      <c r="F535" s="22" t="s">
        <v>107</v>
      </c>
      <c r="G535" s="22">
        <v>40109</v>
      </c>
      <c r="H535" s="22" t="s">
        <v>174</v>
      </c>
      <c r="I535" s="17" t="s">
        <v>534</v>
      </c>
      <c r="J535" s="18" t="s">
        <v>2125</v>
      </c>
      <c r="K535" s="18" t="s">
        <v>2126</v>
      </c>
      <c r="L535" s="18" t="s">
        <v>1988</v>
      </c>
      <c r="M535" s="18" t="s">
        <v>1988</v>
      </c>
      <c r="N535" s="18" t="s">
        <v>1989</v>
      </c>
      <c r="O535" s="19" t="str">
        <f>IF(N535="","",VLOOKUP(N535,Sheet1!$B$3:$C$7,2,0))</f>
        <v>急性期</v>
      </c>
      <c r="P535" s="18" t="s">
        <v>1989</v>
      </c>
      <c r="Q535" s="19" t="str">
        <f>IF(P535="","",VLOOKUP(P535,Sheet1!$B$3:$C$7,2,0))</f>
        <v>急性期</v>
      </c>
      <c r="R535" s="18" t="s">
        <v>1989</v>
      </c>
      <c r="S535" s="25" t="str">
        <f t="shared" si="127"/>
        <v>○</v>
      </c>
      <c r="T535" s="26" t="str">
        <f t="shared" si="128"/>
        <v>○</v>
      </c>
      <c r="U535" s="26" t="str">
        <f t="shared" si="129"/>
        <v>○</v>
      </c>
      <c r="V535" s="26" t="str">
        <f t="shared" si="130"/>
        <v>○</v>
      </c>
      <c r="W535" s="26" t="str">
        <f t="shared" si="131"/>
        <v>○</v>
      </c>
      <c r="X535" s="26" t="str">
        <f t="shared" si="132"/>
        <v/>
      </c>
      <c r="Y535" s="27" t="str">
        <f t="shared" si="133"/>
        <v/>
      </c>
      <c r="Z535" s="28" t="s">
        <v>1988</v>
      </c>
      <c r="AA535" s="28" t="s">
        <v>1989</v>
      </c>
      <c r="AB535" s="28" t="s">
        <v>1990</v>
      </c>
      <c r="AC535" s="28" t="s">
        <v>2001</v>
      </c>
      <c r="AD535" s="28" t="s">
        <v>2002</v>
      </c>
      <c r="AE535" s="23" t="str">
        <f t="shared" si="134"/>
        <v>急性期</v>
      </c>
      <c r="AF535" s="34">
        <v>19</v>
      </c>
      <c r="AG535" s="34">
        <v>19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5">
        <v>19</v>
      </c>
      <c r="AT535" s="34">
        <v>0</v>
      </c>
      <c r="AU535" s="34">
        <v>0</v>
      </c>
      <c r="AV535" s="34">
        <v>0</v>
      </c>
      <c r="AW535" s="35">
        <v>26</v>
      </c>
      <c r="AX535" s="35">
        <v>0</v>
      </c>
      <c r="AY535" s="36">
        <v>11.5</v>
      </c>
      <c r="AZ535" s="38" t="s">
        <v>1988</v>
      </c>
      <c r="BA535" s="30" t="str">
        <f t="shared" si="135"/>
        <v>○</v>
      </c>
      <c r="BB535" s="35">
        <v>0</v>
      </c>
      <c r="BC535" s="35">
        <v>9</v>
      </c>
      <c r="BD535" s="35">
        <v>1</v>
      </c>
      <c r="BE535" s="35">
        <v>0</v>
      </c>
      <c r="BF535" s="35">
        <v>1</v>
      </c>
      <c r="BG535" s="35">
        <v>2</v>
      </c>
      <c r="BH535" s="35">
        <v>1</v>
      </c>
      <c r="BI535" s="35">
        <v>1</v>
      </c>
      <c r="BJ535" s="35">
        <v>0</v>
      </c>
    </row>
    <row r="536" spans="2:62" outlineLevel="3">
      <c r="B536" s="17">
        <v>24028376</v>
      </c>
      <c r="C536" s="17" t="s">
        <v>583</v>
      </c>
      <c r="D536" s="17" t="s">
        <v>92</v>
      </c>
      <c r="E536" s="22">
        <v>4012</v>
      </c>
      <c r="F536" s="22" t="s">
        <v>107</v>
      </c>
      <c r="G536" s="22">
        <v>40109</v>
      </c>
      <c r="H536" s="22" t="s">
        <v>174</v>
      </c>
      <c r="I536" s="17" t="s">
        <v>584</v>
      </c>
      <c r="J536" s="19" t="s">
        <v>2127</v>
      </c>
      <c r="K536" s="19" t="s">
        <v>2128</v>
      </c>
      <c r="L536" s="19" t="s">
        <v>1988</v>
      </c>
      <c r="M536" s="19" t="s">
        <v>1988</v>
      </c>
      <c r="N536" s="19" t="s">
        <v>1990</v>
      </c>
      <c r="O536" s="19" t="str">
        <f>IF(N536="","",VLOOKUP(N536,Sheet1!$B$3:$C$7,2,0))</f>
        <v>回復期</v>
      </c>
      <c r="P536" s="19" t="s">
        <v>1990</v>
      </c>
      <c r="Q536" s="19" t="str">
        <f>IF(P536="","",VLOOKUP(P536,Sheet1!$B$3:$C$7,2,0))</f>
        <v>回復期</v>
      </c>
      <c r="R536" s="19" t="s">
        <v>1990</v>
      </c>
      <c r="S536" s="25" t="str">
        <f t="shared" si="127"/>
        <v>○</v>
      </c>
      <c r="T536" s="26" t="str">
        <f t="shared" si="128"/>
        <v>○</v>
      </c>
      <c r="U536" s="26" t="str">
        <f t="shared" si="129"/>
        <v>○</v>
      </c>
      <c r="V536" s="26" t="str">
        <f t="shared" si="130"/>
        <v>○</v>
      </c>
      <c r="W536" s="26" t="str">
        <f t="shared" si="131"/>
        <v/>
      </c>
      <c r="X536" s="26" t="str">
        <f t="shared" si="132"/>
        <v/>
      </c>
      <c r="Y536" s="27" t="str">
        <f t="shared" si="133"/>
        <v/>
      </c>
      <c r="Z536" s="29" t="s">
        <v>1988</v>
      </c>
      <c r="AA536" s="29" t="s">
        <v>1989</v>
      </c>
      <c r="AB536" s="29" t="s">
        <v>1990</v>
      </c>
      <c r="AC536" s="29" t="s">
        <v>2001</v>
      </c>
      <c r="AD536" s="29" t="s">
        <v>96</v>
      </c>
      <c r="AE536" s="23" t="str">
        <f t="shared" si="134"/>
        <v>回復期</v>
      </c>
      <c r="AF536" s="34">
        <v>14</v>
      </c>
      <c r="AG536" s="34">
        <v>14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5">
        <v>14</v>
      </c>
      <c r="AT536" s="34">
        <v>0</v>
      </c>
      <c r="AU536" s="34">
        <v>0</v>
      </c>
      <c r="AV536" s="34">
        <v>0</v>
      </c>
      <c r="AW536" s="35">
        <v>93</v>
      </c>
      <c r="AX536" s="35">
        <v>8</v>
      </c>
      <c r="AY536" s="36">
        <v>0</v>
      </c>
      <c r="AZ536" s="37" t="s">
        <v>1988</v>
      </c>
      <c r="BA536" s="30" t="str">
        <f t="shared" si="135"/>
        <v>○</v>
      </c>
      <c r="BB536" s="35">
        <v>10</v>
      </c>
      <c r="BC536" s="35">
        <v>175</v>
      </c>
      <c r="BD536" s="35">
        <v>0</v>
      </c>
      <c r="BE536" s="35">
        <v>0</v>
      </c>
      <c r="BF536" s="35">
        <v>0</v>
      </c>
      <c r="BG536" s="35">
        <v>8</v>
      </c>
      <c r="BH536" s="35">
        <v>8</v>
      </c>
      <c r="BI536" s="35">
        <v>0</v>
      </c>
      <c r="BJ536" s="35"/>
    </row>
    <row r="537" spans="2:62" outlineLevel="3">
      <c r="B537" s="17">
        <v>24028407</v>
      </c>
      <c r="C537" s="17" t="s">
        <v>616</v>
      </c>
      <c r="D537" s="17" t="s">
        <v>92</v>
      </c>
      <c r="E537" s="22">
        <v>4012</v>
      </c>
      <c r="F537" s="22" t="s">
        <v>107</v>
      </c>
      <c r="G537" s="22">
        <v>40109</v>
      </c>
      <c r="H537" s="22" t="s">
        <v>174</v>
      </c>
      <c r="I537" s="17" t="s">
        <v>617</v>
      </c>
      <c r="J537" s="18" t="s">
        <v>2129</v>
      </c>
      <c r="K537" s="18" t="s">
        <v>2130</v>
      </c>
      <c r="L537" s="18" t="s">
        <v>1988</v>
      </c>
      <c r="M537" s="18" t="s">
        <v>1988</v>
      </c>
      <c r="N537" s="18" t="s">
        <v>1989</v>
      </c>
      <c r="O537" s="19" t="str">
        <f>IF(N537="","",VLOOKUP(N537,Sheet1!$B$3:$C$7,2,0))</f>
        <v>急性期</v>
      </c>
      <c r="P537" s="18" t="s">
        <v>1989</v>
      </c>
      <c r="Q537" s="19" t="str">
        <f>IF(P537="","",VLOOKUP(P537,Sheet1!$B$3:$C$7,2,0))</f>
        <v>急性期</v>
      </c>
      <c r="R537" s="18" t="s">
        <v>96</v>
      </c>
      <c r="S537" s="25" t="str">
        <f t="shared" si="127"/>
        <v/>
      </c>
      <c r="T537" s="26" t="str">
        <f t="shared" si="128"/>
        <v/>
      </c>
      <c r="U537" s="26" t="str">
        <f t="shared" si="129"/>
        <v/>
      </c>
      <c r="V537" s="26" t="str">
        <f t="shared" si="130"/>
        <v/>
      </c>
      <c r="W537" s="26" t="str">
        <f t="shared" si="131"/>
        <v/>
      </c>
      <c r="X537" s="26" t="str">
        <f t="shared" si="132"/>
        <v>○</v>
      </c>
      <c r="Y537" s="27" t="str">
        <f t="shared" si="133"/>
        <v/>
      </c>
      <c r="Z537" s="28" t="s">
        <v>2038</v>
      </c>
      <c r="AA537" s="28" t="s">
        <v>96</v>
      </c>
      <c r="AB537" s="28" t="s">
        <v>96</v>
      </c>
      <c r="AC537" s="28" t="s">
        <v>96</v>
      </c>
      <c r="AD537" s="28" t="s">
        <v>96</v>
      </c>
      <c r="AE537" s="23" t="str">
        <f t="shared" si="134"/>
        <v>急性期</v>
      </c>
      <c r="AF537" s="34">
        <v>10</v>
      </c>
      <c r="AG537" s="34">
        <v>10</v>
      </c>
      <c r="AH537" s="34">
        <v>0</v>
      </c>
      <c r="AI537" s="34">
        <v>0</v>
      </c>
      <c r="AJ537" s="34">
        <v>0</v>
      </c>
      <c r="AK537" s="34">
        <v>0</v>
      </c>
      <c r="AL537" s="34">
        <v>0</v>
      </c>
      <c r="AM537" s="34">
        <v>0</v>
      </c>
      <c r="AN537" s="34">
        <v>0</v>
      </c>
      <c r="AO537" s="34">
        <v>0</v>
      </c>
      <c r="AP537" s="34">
        <v>0</v>
      </c>
      <c r="AQ537" s="34">
        <v>0</v>
      </c>
      <c r="AR537" s="34">
        <v>0</v>
      </c>
      <c r="AS537" s="35">
        <v>10</v>
      </c>
      <c r="AT537" s="35">
        <v>0</v>
      </c>
      <c r="AU537" s="35">
        <v>0</v>
      </c>
      <c r="AV537" s="34">
        <v>0</v>
      </c>
      <c r="AW537" s="35">
        <v>503</v>
      </c>
      <c r="AX537" s="35"/>
      <c r="AY537" s="36"/>
      <c r="AZ537" s="38" t="s">
        <v>1989</v>
      </c>
      <c r="BA537" s="30" t="str">
        <f t="shared" si="135"/>
        <v/>
      </c>
      <c r="BB537" s="35"/>
      <c r="BC537" s="35"/>
      <c r="BD537" s="35">
        <v>0</v>
      </c>
      <c r="BE537" s="35"/>
      <c r="BF537" s="35"/>
      <c r="BG537" s="35">
        <v>0</v>
      </c>
      <c r="BH537" s="35"/>
      <c r="BI537" s="35"/>
      <c r="BJ537" s="35"/>
    </row>
    <row r="538" spans="2:62" outlineLevel="3">
      <c r="B538" s="17">
        <v>24028454</v>
      </c>
      <c r="C538" s="17" t="s">
        <v>684</v>
      </c>
      <c r="D538" s="17" t="s">
        <v>92</v>
      </c>
      <c r="E538" s="22">
        <v>4012</v>
      </c>
      <c r="F538" s="22" t="s">
        <v>107</v>
      </c>
      <c r="G538" s="22">
        <v>40109</v>
      </c>
      <c r="H538" s="22" t="s">
        <v>174</v>
      </c>
      <c r="I538" s="17" t="s">
        <v>685</v>
      </c>
      <c r="J538" s="19" t="s">
        <v>2131</v>
      </c>
      <c r="K538" s="19" t="s">
        <v>2132</v>
      </c>
      <c r="L538" s="19" t="s">
        <v>1988</v>
      </c>
      <c r="M538" s="19" t="s">
        <v>1988</v>
      </c>
      <c r="N538" s="19" t="s">
        <v>1989</v>
      </c>
      <c r="O538" s="19" t="str">
        <f>IF(N538="","",VLOOKUP(N538,Sheet1!$B$3:$C$7,2,0))</f>
        <v>急性期</v>
      </c>
      <c r="P538" s="19" t="s">
        <v>1989</v>
      </c>
      <c r="Q538" s="19" t="str">
        <f>IF(P538="","",VLOOKUP(P538,Sheet1!$B$3:$C$7,2,0))</f>
        <v>急性期</v>
      </c>
      <c r="R538" s="19" t="s">
        <v>96</v>
      </c>
      <c r="S538" s="25" t="str">
        <f t="shared" si="127"/>
        <v/>
      </c>
      <c r="T538" s="26" t="str">
        <f t="shared" si="128"/>
        <v/>
      </c>
      <c r="U538" s="26" t="str">
        <f t="shared" si="129"/>
        <v>○</v>
      </c>
      <c r="V538" s="26" t="str">
        <f t="shared" si="130"/>
        <v/>
      </c>
      <c r="W538" s="26" t="str">
        <f t="shared" si="131"/>
        <v/>
      </c>
      <c r="X538" s="26" t="str">
        <f t="shared" si="132"/>
        <v/>
      </c>
      <c r="Y538" s="27" t="str">
        <f t="shared" si="133"/>
        <v/>
      </c>
      <c r="Z538" s="29" t="s">
        <v>1990</v>
      </c>
      <c r="AA538" s="29" t="s">
        <v>96</v>
      </c>
      <c r="AB538" s="29" t="s">
        <v>96</v>
      </c>
      <c r="AC538" s="29" t="s">
        <v>96</v>
      </c>
      <c r="AD538" s="29" t="s">
        <v>96</v>
      </c>
      <c r="AE538" s="23" t="str">
        <f t="shared" si="134"/>
        <v>急性期</v>
      </c>
      <c r="AF538" s="34">
        <v>10</v>
      </c>
      <c r="AG538" s="34">
        <v>6</v>
      </c>
      <c r="AH538" s="34">
        <v>4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34">
        <v>0</v>
      </c>
      <c r="AP538" s="34">
        <v>0</v>
      </c>
      <c r="AQ538" s="34">
        <v>0</v>
      </c>
      <c r="AR538" s="34">
        <v>0</v>
      </c>
      <c r="AS538" s="35">
        <v>10</v>
      </c>
      <c r="AT538" s="35">
        <v>0</v>
      </c>
      <c r="AU538" s="35">
        <v>0</v>
      </c>
      <c r="AV538" s="34">
        <v>0</v>
      </c>
      <c r="AW538" s="35">
        <v>228</v>
      </c>
      <c r="AX538" s="35">
        <v>96</v>
      </c>
      <c r="AY538" s="36">
        <v>0</v>
      </c>
      <c r="AZ538" s="37" t="s">
        <v>1989</v>
      </c>
      <c r="BA538" s="30" t="str">
        <f t="shared" si="135"/>
        <v/>
      </c>
      <c r="BB538" s="35">
        <v>0</v>
      </c>
      <c r="BC538" s="35">
        <v>0</v>
      </c>
      <c r="BD538" s="35">
        <v>0</v>
      </c>
      <c r="BE538" s="35">
        <v>0</v>
      </c>
      <c r="BF538" s="35">
        <v>0</v>
      </c>
      <c r="BG538" s="35">
        <v>0</v>
      </c>
      <c r="BH538" s="35">
        <v>0</v>
      </c>
      <c r="BI538" s="35">
        <v>0</v>
      </c>
      <c r="BJ538" s="35">
        <v>11</v>
      </c>
    </row>
    <row r="539" spans="2:62" outlineLevel="3">
      <c r="B539" s="17">
        <v>24028458</v>
      </c>
      <c r="C539" s="17" t="s">
        <v>690</v>
      </c>
      <c r="D539" s="17" t="s">
        <v>92</v>
      </c>
      <c r="E539" s="22">
        <v>4012</v>
      </c>
      <c r="F539" s="22" t="s">
        <v>107</v>
      </c>
      <c r="G539" s="22">
        <v>40109</v>
      </c>
      <c r="H539" s="22" t="s">
        <v>174</v>
      </c>
      <c r="I539" s="17" t="s">
        <v>691</v>
      </c>
      <c r="J539" s="18" t="s">
        <v>2133</v>
      </c>
      <c r="K539" s="18" t="s">
        <v>2134</v>
      </c>
      <c r="L539" s="18" t="s">
        <v>1988</v>
      </c>
      <c r="M539" s="18" t="s">
        <v>1988</v>
      </c>
      <c r="N539" s="18" t="s">
        <v>1990</v>
      </c>
      <c r="O539" s="19" t="str">
        <f>IF(N539="","",VLOOKUP(N539,Sheet1!$B$3:$C$7,2,0))</f>
        <v>回復期</v>
      </c>
      <c r="P539" s="18" t="s">
        <v>1990</v>
      </c>
      <c r="Q539" s="19" t="str">
        <f>IF(P539="","",VLOOKUP(P539,Sheet1!$B$3:$C$7,2,0))</f>
        <v>回復期</v>
      </c>
      <c r="R539" s="18" t="s">
        <v>96</v>
      </c>
      <c r="S539" s="25" t="str">
        <f t="shared" si="127"/>
        <v/>
      </c>
      <c r="T539" s="26" t="str">
        <f t="shared" si="128"/>
        <v>○</v>
      </c>
      <c r="U539" s="26" t="str">
        <f t="shared" si="129"/>
        <v/>
      </c>
      <c r="V539" s="26" t="str">
        <f t="shared" si="130"/>
        <v/>
      </c>
      <c r="W539" s="26" t="str">
        <f t="shared" si="131"/>
        <v/>
      </c>
      <c r="X539" s="26" t="str">
        <f t="shared" si="132"/>
        <v/>
      </c>
      <c r="Y539" s="27" t="str">
        <f t="shared" si="133"/>
        <v/>
      </c>
      <c r="Z539" s="28" t="s">
        <v>1989</v>
      </c>
      <c r="AA539" s="28" t="s">
        <v>96</v>
      </c>
      <c r="AB539" s="28" t="s">
        <v>96</v>
      </c>
      <c r="AC539" s="28" t="s">
        <v>96</v>
      </c>
      <c r="AD539" s="28" t="s">
        <v>96</v>
      </c>
      <c r="AE539" s="23" t="str">
        <f t="shared" si="134"/>
        <v>回復期</v>
      </c>
      <c r="AF539" s="34">
        <v>19</v>
      </c>
      <c r="AG539" s="34">
        <v>19</v>
      </c>
      <c r="AH539" s="34">
        <v>0</v>
      </c>
      <c r="AI539" s="34">
        <v>0</v>
      </c>
      <c r="AJ539" s="34">
        <v>0</v>
      </c>
      <c r="AK539" s="34">
        <v>0</v>
      </c>
      <c r="AL539" s="34">
        <v>0</v>
      </c>
      <c r="AM539" s="34">
        <v>0</v>
      </c>
      <c r="AN539" s="34">
        <v>0</v>
      </c>
      <c r="AO539" s="34">
        <v>0</v>
      </c>
      <c r="AP539" s="34">
        <v>0</v>
      </c>
      <c r="AQ539" s="34">
        <v>0</v>
      </c>
      <c r="AR539" s="34">
        <v>0</v>
      </c>
      <c r="AS539" s="35">
        <v>19</v>
      </c>
      <c r="AT539" s="35">
        <v>0</v>
      </c>
      <c r="AU539" s="35">
        <v>0</v>
      </c>
      <c r="AV539" s="34">
        <v>0</v>
      </c>
      <c r="AW539" s="35">
        <v>112</v>
      </c>
      <c r="AX539" s="35">
        <v>0</v>
      </c>
      <c r="AY539" s="36">
        <v>0</v>
      </c>
      <c r="AZ539" s="38" t="s">
        <v>1989</v>
      </c>
      <c r="BA539" s="30" t="str">
        <f t="shared" si="135"/>
        <v/>
      </c>
      <c r="BB539" s="35">
        <v>0</v>
      </c>
      <c r="BC539" s="35">
        <v>0</v>
      </c>
      <c r="BD539" s="35">
        <v>0</v>
      </c>
      <c r="BE539" s="35">
        <v>0</v>
      </c>
      <c r="BF539" s="35">
        <v>0</v>
      </c>
      <c r="BG539" s="35">
        <v>0</v>
      </c>
      <c r="BH539" s="35">
        <v>0</v>
      </c>
      <c r="BI539" s="35">
        <v>0</v>
      </c>
      <c r="BJ539" s="35">
        <v>0</v>
      </c>
    </row>
    <row r="540" spans="2:62" outlineLevel="3">
      <c r="B540" s="17">
        <v>24028535</v>
      </c>
      <c r="C540" s="17" t="s">
        <v>666</v>
      </c>
      <c r="D540" s="17" t="s">
        <v>92</v>
      </c>
      <c r="E540" s="22">
        <v>4012</v>
      </c>
      <c r="F540" s="49" t="s">
        <v>107</v>
      </c>
      <c r="G540" s="49">
        <v>40109</v>
      </c>
      <c r="H540" s="49" t="s">
        <v>174</v>
      </c>
      <c r="I540" s="48" t="s">
        <v>787</v>
      </c>
      <c r="J540" s="50" t="s">
        <v>2135</v>
      </c>
      <c r="K540" s="50" t="s">
        <v>2136</v>
      </c>
      <c r="L540" s="50" t="s">
        <v>96</v>
      </c>
      <c r="M540" s="50" t="s">
        <v>96</v>
      </c>
      <c r="N540" s="50" t="s">
        <v>96</v>
      </c>
      <c r="O540" s="51" t="str">
        <f>IF(N540="","",VLOOKUP(N540,Sheet1!$B$3:$C$7,2,0))</f>
        <v/>
      </c>
      <c r="P540" s="50" t="s">
        <v>96</v>
      </c>
      <c r="Q540" s="51" t="str">
        <f>IF(P540="","",VLOOKUP(P540,Sheet1!$B$3:$C$7,2,0))</f>
        <v/>
      </c>
      <c r="R540" s="50" t="s">
        <v>96</v>
      </c>
      <c r="S540" s="52" t="str">
        <f t="shared" si="127"/>
        <v/>
      </c>
      <c r="T540" s="53" t="str">
        <f t="shared" si="128"/>
        <v/>
      </c>
      <c r="U540" s="53" t="str">
        <f t="shared" si="129"/>
        <v/>
      </c>
      <c r="V540" s="53" t="str">
        <f t="shared" si="130"/>
        <v/>
      </c>
      <c r="W540" s="53" t="str">
        <f t="shared" si="131"/>
        <v/>
      </c>
      <c r="X540" s="53" t="str">
        <f t="shared" si="132"/>
        <v/>
      </c>
      <c r="Y540" s="54" t="str">
        <f t="shared" si="133"/>
        <v/>
      </c>
      <c r="Z540" s="55" t="s">
        <v>96</v>
      </c>
      <c r="AA540" s="55" t="s">
        <v>96</v>
      </c>
      <c r="AB540" s="55" t="s">
        <v>96</v>
      </c>
      <c r="AC540" s="55" t="s">
        <v>96</v>
      </c>
      <c r="AD540" s="55" t="s">
        <v>96</v>
      </c>
      <c r="AE540" s="56" t="str">
        <f t="shared" si="134"/>
        <v>無回答</v>
      </c>
      <c r="AF540" s="57">
        <v>1</v>
      </c>
      <c r="AG540" s="57"/>
      <c r="AH540" s="57"/>
      <c r="AI540" s="57"/>
      <c r="AJ540" s="57"/>
      <c r="AK540" s="57"/>
      <c r="AL540" s="57"/>
      <c r="AM540" s="57">
        <v>7</v>
      </c>
      <c r="AN540" s="57"/>
      <c r="AO540" s="57"/>
      <c r="AP540" s="57">
        <v>11</v>
      </c>
      <c r="AQ540" s="57"/>
      <c r="AR540" s="57"/>
      <c r="AS540" s="58">
        <v>1</v>
      </c>
      <c r="AT540" s="58">
        <v>7</v>
      </c>
      <c r="AU540" s="58">
        <v>11</v>
      </c>
      <c r="AV540" s="57"/>
      <c r="AW540" s="58">
        <v>8</v>
      </c>
      <c r="AX540" s="58"/>
      <c r="AY540" s="59"/>
      <c r="AZ540" s="60" t="s">
        <v>96</v>
      </c>
      <c r="BA540" s="61" t="str">
        <f t="shared" si="135"/>
        <v/>
      </c>
      <c r="BB540" s="58">
        <v>0</v>
      </c>
      <c r="BC540" s="58"/>
      <c r="BD540" s="58">
        <v>0</v>
      </c>
      <c r="BE540" s="58">
        <v>0</v>
      </c>
      <c r="BF540" s="58">
        <v>0</v>
      </c>
      <c r="BG540" s="58">
        <v>3</v>
      </c>
      <c r="BH540" s="58">
        <v>3</v>
      </c>
      <c r="BI540" s="58">
        <v>0</v>
      </c>
      <c r="BJ540" s="58"/>
    </row>
    <row r="541" spans="2:62" outlineLevel="3">
      <c r="B541" s="17">
        <v>24028580</v>
      </c>
      <c r="C541" s="17" t="s">
        <v>824</v>
      </c>
      <c r="D541" s="17" t="s">
        <v>92</v>
      </c>
      <c r="E541" s="22">
        <v>4012</v>
      </c>
      <c r="F541" s="22" t="s">
        <v>107</v>
      </c>
      <c r="G541" s="22">
        <v>40109</v>
      </c>
      <c r="H541" s="22" t="s">
        <v>174</v>
      </c>
      <c r="I541" s="17" t="s">
        <v>825</v>
      </c>
      <c r="J541" s="19" t="s">
        <v>2137</v>
      </c>
      <c r="K541" s="19" t="s">
        <v>2138</v>
      </c>
      <c r="L541" s="19" t="s">
        <v>1988</v>
      </c>
      <c r="M541" s="19" t="s">
        <v>1988</v>
      </c>
      <c r="N541" s="19" t="s">
        <v>1990</v>
      </c>
      <c r="O541" s="19" t="str">
        <f>IF(N541="","",VLOOKUP(N541,Sheet1!$B$3:$C$7,2,0))</f>
        <v>回復期</v>
      </c>
      <c r="P541" s="19" t="s">
        <v>1990</v>
      </c>
      <c r="Q541" s="19" t="str">
        <f>IF(P541="","",VLOOKUP(P541,Sheet1!$B$3:$C$7,2,0))</f>
        <v>回復期</v>
      </c>
      <c r="R541" s="19" t="s">
        <v>1990</v>
      </c>
      <c r="S541" s="25" t="str">
        <f t="shared" si="127"/>
        <v>○</v>
      </c>
      <c r="T541" s="26" t="str">
        <f t="shared" si="128"/>
        <v>○</v>
      </c>
      <c r="U541" s="26" t="str">
        <f t="shared" si="129"/>
        <v/>
      </c>
      <c r="V541" s="26" t="str">
        <f t="shared" si="130"/>
        <v/>
      </c>
      <c r="W541" s="26" t="str">
        <f t="shared" si="131"/>
        <v/>
      </c>
      <c r="X541" s="26" t="str">
        <f t="shared" si="132"/>
        <v/>
      </c>
      <c r="Y541" s="27" t="str">
        <f t="shared" si="133"/>
        <v/>
      </c>
      <c r="Z541" s="29" t="s">
        <v>1988</v>
      </c>
      <c r="AA541" s="29" t="s">
        <v>1989</v>
      </c>
      <c r="AB541" s="29" t="s">
        <v>96</v>
      </c>
      <c r="AC541" s="29" t="s">
        <v>96</v>
      </c>
      <c r="AD541" s="29" t="s">
        <v>96</v>
      </c>
      <c r="AE541" s="23" t="str">
        <f t="shared" si="134"/>
        <v>回復期</v>
      </c>
      <c r="AF541" s="34">
        <v>19</v>
      </c>
      <c r="AG541" s="34">
        <v>17</v>
      </c>
      <c r="AH541" s="34">
        <v>2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5">
        <v>19</v>
      </c>
      <c r="AT541" s="34">
        <v>0</v>
      </c>
      <c r="AU541" s="34">
        <v>0</v>
      </c>
      <c r="AV541" s="34">
        <v>0</v>
      </c>
      <c r="AW541" s="35">
        <v>95</v>
      </c>
      <c r="AX541" s="35">
        <v>0</v>
      </c>
      <c r="AY541" s="36">
        <v>76</v>
      </c>
      <c r="AZ541" s="37" t="s">
        <v>1988</v>
      </c>
      <c r="BA541" s="30" t="str">
        <f t="shared" si="135"/>
        <v>○</v>
      </c>
      <c r="BB541" s="35">
        <v>1</v>
      </c>
      <c r="BC541" s="35">
        <v>1</v>
      </c>
      <c r="BD541" s="35">
        <v>0</v>
      </c>
      <c r="BE541" s="35">
        <v>0</v>
      </c>
      <c r="BF541" s="35">
        <v>0</v>
      </c>
      <c r="BG541" s="35">
        <v>0</v>
      </c>
      <c r="BH541" s="35">
        <v>0</v>
      </c>
      <c r="BI541" s="35">
        <v>0</v>
      </c>
      <c r="BJ541" s="35">
        <v>0</v>
      </c>
    </row>
    <row r="542" spans="2:62" outlineLevel="3">
      <c r="B542" s="17">
        <v>24028618</v>
      </c>
      <c r="C542" s="17" t="s">
        <v>867</v>
      </c>
      <c r="D542" s="17" t="s">
        <v>92</v>
      </c>
      <c r="E542" s="22">
        <v>4012</v>
      </c>
      <c r="F542" s="22" t="s">
        <v>107</v>
      </c>
      <c r="G542" s="22">
        <v>40109</v>
      </c>
      <c r="H542" s="22" t="s">
        <v>174</v>
      </c>
      <c r="I542" s="17" t="s">
        <v>868</v>
      </c>
      <c r="J542" s="18" t="s">
        <v>2139</v>
      </c>
      <c r="K542" s="18" t="s">
        <v>2140</v>
      </c>
      <c r="L542" s="18" t="s">
        <v>1988</v>
      </c>
      <c r="M542" s="18" t="s">
        <v>1988</v>
      </c>
      <c r="N542" s="18" t="s">
        <v>2001</v>
      </c>
      <c r="O542" s="19" t="str">
        <f>IF(N542="","",VLOOKUP(N542,Sheet1!$B$3:$C$7,2,0))</f>
        <v>慢性期</v>
      </c>
      <c r="P542" s="18" t="s">
        <v>2001</v>
      </c>
      <c r="Q542" s="19" t="str">
        <f>IF(P542="","",VLOOKUP(P542,Sheet1!$B$3:$C$7,2,0))</f>
        <v>慢性期</v>
      </c>
      <c r="R542" s="18" t="s">
        <v>96</v>
      </c>
      <c r="S542" s="25" t="str">
        <f t="shared" si="127"/>
        <v>○</v>
      </c>
      <c r="T542" s="26" t="str">
        <f t="shared" si="128"/>
        <v/>
      </c>
      <c r="U542" s="26" t="str">
        <f t="shared" si="129"/>
        <v/>
      </c>
      <c r="V542" s="26" t="str">
        <f t="shared" si="130"/>
        <v>○</v>
      </c>
      <c r="W542" s="26" t="str">
        <f t="shared" si="131"/>
        <v>○</v>
      </c>
      <c r="X542" s="26" t="str">
        <f t="shared" si="132"/>
        <v/>
      </c>
      <c r="Y542" s="27" t="str">
        <f t="shared" si="133"/>
        <v/>
      </c>
      <c r="Z542" s="28" t="s">
        <v>1988</v>
      </c>
      <c r="AA542" s="28" t="s">
        <v>2001</v>
      </c>
      <c r="AB542" s="28" t="s">
        <v>2002</v>
      </c>
      <c r="AC542" s="28" t="s">
        <v>96</v>
      </c>
      <c r="AD542" s="28" t="s">
        <v>96</v>
      </c>
      <c r="AE542" s="23" t="str">
        <f t="shared" si="134"/>
        <v>慢性期</v>
      </c>
      <c r="AF542" s="34">
        <v>2</v>
      </c>
      <c r="AG542" s="34">
        <v>2</v>
      </c>
      <c r="AH542" s="34">
        <v>0</v>
      </c>
      <c r="AI542" s="34">
        <v>0</v>
      </c>
      <c r="AJ542" s="34">
        <v>17</v>
      </c>
      <c r="AK542" s="34">
        <v>17</v>
      </c>
      <c r="AL542" s="34">
        <v>0</v>
      </c>
      <c r="AM542" s="34">
        <v>5</v>
      </c>
      <c r="AN542" s="34">
        <v>5</v>
      </c>
      <c r="AO542" s="34">
        <v>0</v>
      </c>
      <c r="AP542" s="34">
        <v>12</v>
      </c>
      <c r="AQ542" s="34">
        <v>12</v>
      </c>
      <c r="AR542" s="34">
        <v>0</v>
      </c>
      <c r="AS542" s="35">
        <v>2</v>
      </c>
      <c r="AT542" s="35">
        <v>5</v>
      </c>
      <c r="AU542" s="35">
        <v>2</v>
      </c>
      <c r="AV542" s="34">
        <v>10</v>
      </c>
      <c r="AW542" s="35">
        <v>23</v>
      </c>
      <c r="AX542" s="35"/>
      <c r="AY542" s="36"/>
      <c r="AZ542" s="38" t="s">
        <v>1988</v>
      </c>
      <c r="BA542" s="30" t="str">
        <f t="shared" si="135"/>
        <v>○</v>
      </c>
      <c r="BB542" s="35">
        <v>8</v>
      </c>
      <c r="BC542" s="35">
        <v>108</v>
      </c>
      <c r="BD542" s="35">
        <v>6</v>
      </c>
      <c r="BE542" s="35">
        <v>1</v>
      </c>
      <c r="BF542" s="35">
        <v>5</v>
      </c>
      <c r="BG542" s="35">
        <v>0</v>
      </c>
      <c r="BH542" s="35">
        <v>0</v>
      </c>
      <c r="BI542" s="35">
        <v>0</v>
      </c>
      <c r="BJ542" s="35"/>
    </row>
    <row r="543" spans="2:62" outlineLevel="3">
      <c r="B543" s="17">
        <v>24028624</v>
      </c>
      <c r="C543" s="17" t="s">
        <v>871</v>
      </c>
      <c r="D543" s="17" t="s">
        <v>92</v>
      </c>
      <c r="E543" s="22">
        <v>4012</v>
      </c>
      <c r="F543" s="22" t="s">
        <v>107</v>
      </c>
      <c r="G543" s="22">
        <v>40109</v>
      </c>
      <c r="H543" s="22" t="s">
        <v>174</v>
      </c>
      <c r="I543" s="17" t="s">
        <v>872</v>
      </c>
      <c r="J543" s="19" t="s">
        <v>2141</v>
      </c>
      <c r="K543" s="19" t="s">
        <v>2142</v>
      </c>
      <c r="L543" s="19" t="s">
        <v>1988</v>
      </c>
      <c r="M543" s="19" t="s">
        <v>1988</v>
      </c>
      <c r="N543" s="19" t="s">
        <v>1989</v>
      </c>
      <c r="O543" s="19" t="str">
        <f>IF(N543="","",VLOOKUP(N543,Sheet1!$B$3:$C$7,2,0))</f>
        <v>急性期</v>
      </c>
      <c r="P543" s="19" t="s">
        <v>1989</v>
      </c>
      <c r="Q543" s="19" t="str">
        <f>IF(P543="","",VLOOKUP(P543,Sheet1!$B$3:$C$7,2,0))</f>
        <v>急性期</v>
      </c>
      <c r="R543" s="19" t="s">
        <v>96</v>
      </c>
      <c r="S543" s="25" t="str">
        <f t="shared" si="127"/>
        <v/>
      </c>
      <c r="T543" s="26" t="str">
        <f t="shared" si="128"/>
        <v>○</v>
      </c>
      <c r="U543" s="26" t="str">
        <f t="shared" si="129"/>
        <v>○</v>
      </c>
      <c r="V543" s="26" t="str">
        <f t="shared" si="130"/>
        <v/>
      </c>
      <c r="W543" s="26" t="str">
        <f t="shared" si="131"/>
        <v/>
      </c>
      <c r="X543" s="26" t="str">
        <f t="shared" si="132"/>
        <v/>
      </c>
      <c r="Y543" s="27" t="str">
        <f t="shared" si="133"/>
        <v/>
      </c>
      <c r="Z543" s="29" t="s">
        <v>1989</v>
      </c>
      <c r="AA543" s="29" t="s">
        <v>1990</v>
      </c>
      <c r="AB543" s="29" t="s">
        <v>96</v>
      </c>
      <c r="AC543" s="29" t="s">
        <v>96</v>
      </c>
      <c r="AD543" s="29" t="s">
        <v>96</v>
      </c>
      <c r="AE543" s="23" t="str">
        <f t="shared" si="134"/>
        <v>急性期</v>
      </c>
      <c r="AF543" s="34">
        <v>14</v>
      </c>
      <c r="AG543" s="34">
        <v>14</v>
      </c>
      <c r="AH543" s="34">
        <v>0</v>
      </c>
      <c r="AI543" s="34">
        <v>2</v>
      </c>
      <c r="AJ543" s="34">
        <v>0</v>
      </c>
      <c r="AK543" s="34">
        <v>0</v>
      </c>
      <c r="AL543" s="34">
        <v>0</v>
      </c>
      <c r="AM543" s="34">
        <v>0</v>
      </c>
      <c r="AN543" s="34">
        <v>0</v>
      </c>
      <c r="AO543" s="34">
        <v>0</v>
      </c>
      <c r="AP543" s="34">
        <v>0</v>
      </c>
      <c r="AQ543" s="34">
        <v>0</v>
      </c>
      <c r="AR543" s="34">
        <v>0</v>
      </c>
      <c r="AS543" s="35">
        <v>14</v>
      </c>
      <c r="AT543" s="34">
        <v>0</v>
      </c>
      <c r="AU543" s="34">
        <v>0</v>
      </c>
      <c r="AV543" s="34">
        <v>0</v>
      </c>
      <c r="AW543" s="35">
        <v>398</v>
      </c>
      <c r="AX543" s="35"/>
      <c r="AY543" s="36"/>
      <c r="AZ543" s="37" t="s">
        <v>96</v>
      </c>
      <c r="BA543" s="30" t="str">
        <f t="shared" si="135"/>
        <v/>
      </c>
      <c r="BB543" s="35"/>
      <c r="BC543" s="35"/>
      <c r="BD543" s="35">
        <v>0</v>
      </c>
      <c r="BE543" s="35"/>
      <c r="BF543" s="35"/>
      <c r="BG543" s="35">
        <v>0</v>
      </c>
      <c r="BH543" s="35"/>
      <c r="BI543" s="35"/>
      <c r="BJ543" s="35"/>
    </row>
    <row r="544" spans="2:62" outlineLevel="3">
      <c r="B544" s="17">
        <v>24028629</v>
      </c>
      <c r="C544" s="17" t="s">
        <v>877</v>
      </c>
      <c r="D544" s="17" t="s">
        <v>92</v>
      </c>
      <c r="E544" s="22">
        <v>4012</v>
      </c>
      <c r="F544" s="22" t="s">
        <v>107</v>
      </c>
      <c r="G544" s="22">
        <v>40109</v>
      </c>
      <c r="H544" s="22" t="s">
        <v>174</v>
      </c>
      <c r="I544" s="17" t="s">
        <v>878</v>
      </c>
      <c r="J544" s="18" t="s">
        <v>2143</v>
      </c>
      <c r="K544" s="18" t="s">
        <v>2144</v>
      </c>
      <c r="L544" s="18" t="s">
        <v>1989</v>
      </c>
      <c r="M544" s="18" t="s">
        <v>1989</v>
      </c>
      <c r="N544" s="18" t="s">
        <v>1989</v>
      </c>
      <c r="O544" s="19" t="str">
        <f>IF(N544="","",VLOOKUP(N544,Sheet1!$B$3:$C$7,2,0))</f>
        <v>急性期</v>
      </c>
      <c r="P544" s="18" t="s">
        <v>1989</v>
      </c>
      <c r="Q544" s="19" t="str">
        <f>IF(P544="","",VLOOKUP(P544,Sheet1!$B$3:$C$7,2,0))</f>
        <v>急性期</v>
      </c>
      <c r="R544" s="18" t="s">
        <v>1989</v>
      </c>
      <c r="S544" s="25" t="str">
        <f t="shared" si="127"/>
        <v/>
      </c>
      <c r="T544" s="26" t="str">
        <f t="shared" si="128"/>
        <v/>
      </c>
      <c r="U544" s="26" t="str">
        <f t="shared" si="129"/>
        <v/>
      </c>
      <c r="V544" s="26" t="str">
        <f t="shared" si="130"/>
        <v/>
      </c>
      <c r="W544" s="26" t="str">
        <f t="shared" si="131"/>
        <v/>
      </c>
      <c r="X544" s="26" t="str">
        <f t="shared" si="132"/>
        <v/>
      </c>
      <c r="Y544" s="27" t="str">
        <f t="shared" si="133"/>
        <v>○</v>
      </c>
      <c r="Z544" s="28" t="s">
        <v>2013</v>
      </c>
      <c r="AA544" s="28" t="s">
        <v>96</v>
      </c>
      <c r="AB544" s="28" t="s">
        <v>96</v>
      </c>
      <c r="AC544" s="28" t="s">
        <v>96</v>
      </c>
      <c r="AD544" s="28" t="s">
        <v>96</v>
      </c>
      <c r="AE544" s="23" t="str">
        <f t="shared" si="134"/>
        <v>急性期</v>
      </c>
      <c r="AF544" s="34">
        <v>19</v>
      </c>
      <c r="AG544" s="34">
        <v>0</v>
      </c>
      <c r="AH544" s="34">
        <v>19</v>
      </c>
      <c r="AI544" s="34">
        <v>19</v>
      </c>
      <c r="AJ544" s="34">
        <v>0</v>
      </c>
      <c r="AK544" s="34">
        <v>0</v>
      </c>
      <c r="AL544" s="34">
        <v>0</v>
      </c>
      <c r="AM544" s="34">
        <v>0</v>
      </c>
      <c r="AN544" s="34">
        <v>0</v>
      </c>
      <c r="AO544" s="34">
        <v>0</v>
      </c>
      <c r="AP544" s="34">
        <v>0</v>
      </c>
      <c r="AQ544" s="34">
        <v>0</v>
      </c>
      <c r="AR544" s="34">
        <v>0</v>
      </c>
      <c r="AS544" s="35">
        <v>0</v>
      </c>
      <c r="AT544" s="35">
        <v>0</v>
      </c>
      <c r="AU544" s="35">
        <v>0</v>
      </c>
      <c r="AV544" s="34">
        <v>19</v>
      </c>
      <c r="AW544" s="35">
        <v>0</v>
      </c>
      <c r="AX544" s="35">
        <v>0</v>
      </c>
      <c r="AY544" s="36">
        <v>0</v>
      </c>
      <c r="AZ544" s="38" t="s">
        <v>1989</v>
      </c>
      <c r="BA544" s="30" t="str">
        <f t="shared" si="135"/>
        <v/>
      </c>
      <c r="BB544" s="35">
        <v>2</v>
      </c>
      <c r="BC544" s="35">
        <v>1</v>
      </c>
      <c r="BD544" s="35">
        <v>0</v>
      </c>
      <c r="BE544" s="35">
        <v>0</v>
      </c>
      <c r="BF544" s="35">
        <v>0</v>
      </c>
      <c r="BG544" s="35">
        <v>0</v>
      </c>
      <c r="BH544" s="35">
        <v>0</v>
      </c>
      <c r="BI544" s="35">
        <v>0</v>
      </c>
      <c r="BJ544" s="35">
        <v>0</v>
      </c>
    </row>
    <row r="545" spans="2:62" outlineLevel="3">
      <c r="B545" s="17">
        <v>24028656</v>
      </c>
      <c r="C545" s="17" t="s">
        <v>919</v>
      </c>
      <c r="D545" s="17" t="s">
        <v>92</v>
      </c>
      <c r="E545" s="22">
        <v>4012</v>
      </c>
      <c r="F545" s="22" t="s">
        <v>107</v>
      </c>
      <c r="G545" s="22">
        <v>40109</v>
      </c>
      <c r="H545" s="22" t="s">
        <v>174</v>
      </c>
      <c r="I545" s="17" t="s">
        <v>920</v>
      </c>
      <c r="J545" s="18" t="s">
        <v>2145</v>
      </c>
      <c r="K545" s="18" t="s">
        <v>2146</v>
      </c>
      <c r="L545" s="18" t="s">
        <v>1988</v>
      </c>
      <c r="M545" s="18" t="s">
        <v>1988</v>
      </c>
      <c r="N545" s="18" t="s">
        <v>2001</v>
      </c>
      <c r="O545" s="19" t="str">
        <f>IF(N545="","",VLOOKUP(N545,Sheet1!$B$3:$C$7,2,0))</f>
        <v>慢性期</v>
      </c>
      <c r="P545" s="18" t="s">
        <v>2001</v>
      </c>
      <c r="Q545" s="19" t="str">
        <f>IF(P545="","",VLOOKUP(P545,Sheet1!$B$3:$C$7,2,0))</f>
        <v>慢性期</v>
      </c>
      <c r="R545" s="18" t="s">
        <v>96</v>
      </c>
      <c r="S545" s="25" t="str">
        <f t="shared" si="127"/>
        <v/>
      </c>
      <c r="T545" s="26" t="str">
        <f t="shared" si="128"/>
        <v/>
      </c>
      <c r="U545" s="26" t="str">
        <f t="shared" si="129"/>
        <v/>
      </c>
      <c r="V545" s="26" t="str">
        <f t="shared" si="130"/>
        <v/>
      </c>
      <c r="W545" s="26" t="str">
        <f t="shared" si="131"/>
        <v/>
      </c>
      <c r="X545" s="26" t="str">
        <f t="shared" si="132"/>
        <v>○</v>
      </c>
      <c r="Y545" s="27" t="str">
        <f t="shared" si="133"/>
        <v/>
      </c>
      <c r="Z545" s="28" t="s">
        <v>2038</v>
      </c>
      <c r="AA545" s="28" t="s">
        <v>96</v>
      </c>
      <c r="AB545" s="28" t="s">
        <v>96</v>
      </c>
      <c r="AC545" s="28" t="s">
        <v>96</v>
      </c>
      <c r="AD545" s="28" t="s">
        <v>96</v>
      </c>
      <c r="AE545" s="23" t="str">
        <f t="shared" si="134"/>
        <v>慢性期</v>
      </c>
      <c r="AF545" s="34">
        <v>19</v>
      </c>
      <c r="AG545" s="34">
        <v>3</v>
      </c>
      <c r="AH545" s="34">
        <v>16</v>
      </c>
      <c r="AI545" s="34">
        <v>0</v>
      </c>
      <c r="AJ545" s="34">
        <v>0</v>
      </c>
      <c r="AK545" s="34">
        <v>0</v>
      </c>
      <c r="AL545" s="34">
        <v>0</v>
      </c>
      <c r="AM545" s="34">
        <v>0</v>
      </c>
      <c r="AN545" s="34">
        <v>0</v>
      </c>
      <c r="AO545" s="34">
        <v>0</v>
      </c>
      <c r="AP545" s="34">
        <v>0</v>
      </c>
      <c r="AQ545" s="34">
        <v>0</v>
      </c>
      <c r="AR545" s="34">
        <v>0</v>
      </c>
      <c r="AS545" s="35">
        <v>19</v>
      </c>
      <c r="AT545" s="34">
        <v>0</v>
      </c>
      <c r="AU545" s="34">
        <v>0</v>
      </c>
      <c r="AV545" s="34">
        <v>0</v>
      </c>
      <c r="AW545" s="35">
        <v>0</v>
      </c>
      <c r="AX545" s="35">
        <v>0</v>
      </c>
      <c r="AY545" s="36">
        <v>0</v>
      </c>
      <c r="AZ545" s="38" t="s">
        <v>1989</v>
      </c>
      <c r="BA545" s="30" t="str">
        <f t="shared" si="135"/>
        <v/>
      </c>
      <c r="BB545" s="35">
        <v>0</v>
      </c>
      <c r="BC545" s="35">
        <v>0</v>
      </c>
      <c r="BD545" s="35">
        <v>0</v>
      </c>
      <c r="BE545" s="35"/>
      <c r="BF545" s="35"/>
      <c r="BG545" s="35">
        <v>0</v>
      </c>
      <c r="BH545" s="35"/>
      <c r="BI545" s="35"/>
      <c r="BJ545" s="35">
        <v>0</v>
      </c>
    </row>
    <row r="546" spans="2:62" outlineLevel="3">
      <c r="B546" s="17">
        <v>24028675</v>
      </c>
      <c r="C546" s="17" t="s">
        <v>947</v>
      </c>
      <c r="D546" s="17" t="s">
        <v>92</v>
      </c>
      <c r="E546" s="22">
        <v>4012</v>
      </c>
      <c r="F546" s="22" t="s">
        <v>107</v>
      </c>
      <c r="G546" s="22">
        <v>40109</v>
      </c>
      <c r="H546" s="22" t="s">
        <v>174</v>
      </c>
      <c r="I546" s="17" t="s">
        <v>948</v>
      </c>
      <c r="J546" s="18" t="s">
        <v>2147</v>
      </c>
      <c r="K546" s="18" t="s">
        <v>2148</v>
      </c>
      <c r="L546" s="18" t="s">
        <v>1989</v>
      </c>
      <c r="M546" s="18" t="s">
        <v>1989</v>
      </c>
      <c r="N546" s="18" t="s">
        <v>2002</v>
      </c>
      <c r="O546" s="19" t="str">
        <f>IF(N546="","",VLOOKUP(N546,Sheet1!$B$3:$C$7,2,0))</f>
        <v>休棟等</v>
      </c>
      <c r="P546" s="18" t="s">
        <v>2002</v>
      </c>
      <c r="Q546" s="19" t="str">
        <f>IF(P546="","",VLOOKUP(P546,Sheet1!$B$3:$C$7,2,0))</f>
        <v>休棟等</v>
      </c>
      <c r="R546" s="18" t="s">
        <v>2002</v>
      </c>
      <c r="S546" s="25" t="str">
        <f t="shared" si="127"/>
        <v/>
      </c>
      <c r="T546" s="26" t="str">
        <f t="shared" si="128"/>
        <v/>
      </c>
      <c r="U546" s="26" t="str">
        <f t="shared" si="129"/>
        <v/>
      </c>
      <c r="V546" s="26" t="str">
        <f t="shared" si="130"/>
        <v/>
      </c>
      <c r="W546" s="26" t="str">
        <f t="shared" si="131"/>
        <v/>
      </c>
      <c r="X546" s="26" t="str">
        <f t="shared" si="132"/>
        <v/>
      </c>
      <c r="Y546" s="27" t="str">
        <f t="shared" si="133"/>
        <v>○</v>
      </c>
      <c r="Z546" s="28" t="s">
        <v>2013</v>
      </c>
      <c r="AA546" s="28" t="s">
        <v>96</v>
      </c>
      <c r="AB546" s="28" t="s">
        <v>96</v>
      </c>
      <c r="AC546" s="28" t="s">
        <v>96</v>
      </c>
      <c r="AD546" s="28" t="s">
        <v>96</v>
      </c>
      <c r="AE546" s="23" t="str">
        <f t="shared" si="134"/>
        <v>休棟中等</v>
      </c>
      <c r="AF546" s="34">
        <v>19</v>
      </c>
      <c r="AG546" s="34">
        <v>0</v>
      </c>
      <c r="AH546" s="34">
        <v>19</v>
      </c>
      <c r="AI546" s="34">
        <v>0</v>
      </c>
      <c r="AJ546" s="34">
        <v>0</v>
      </c>
      <c r="AK546" s="34">
        <v>0</v>
      </c>
      <c r="AL546" s="34">
        <v>0</v>
      </c>
      <c r="AM546" s="34">
        <v>0</v>
      </c>
      <c r="AN546" s="34">
        <v>0</v>
      </c>
      <c r="AO546" s="34">
        <v>0</v>
      </c>
      <c r="AP546" s="34">
        <v>0</v>
      </c>
      <c r="AQ546" s="34">
        <v>0</v>
      </c>
      <c r="AR546" s="34">
        <v>0</v>
      </c>
      <c r="AS546" s="35">
        <v>0</v>
      </c>
      <c r="AT546" s="35">
        <v>0</v>
      </c>
      <c r="AU546" s="35">
        <v>0</v>
      </c>
      <c r="AV546" s="34">
        <v>19</v>
      </c>
      <c r="AW546" s="35">
        <v>0</v>
      </c>
      <c r="AX546" s="35">
        <v>0</v>
      </c>
      <c r="AY546" s="36">
        <v>0</v>
      </c>
      <c r="AZ546" s="38" t="s">
        <v>1989</v>
      </c>
      <c r="BA546" s="30" t="str">
        <f t="shared" si="135"/>
        <v/>
      </c>
      <c r="BB546" s="35">
        <v>0</v>
      </c>
      <c r="BC546" s="35">
        <v>0</v>
      </c>
      <c r="BD546" s="35">
        <v>0</v>
      </c>
      <c r="BE546" s="35">
        <v>0</v>
      </c>
      <c r="BF546" s="35">
        <v>0</v>
      </c>
      <c r="BG546" s="35">
        <v>0</v>
      </c>
      <c r="BH546" s="35">
        <v>0</v>
      </c>
      <c r="BI546" s="35">
        <v>0</v>
      </c>
      <c r="BJ546" s="35">
        <v>0</v>
      </c>
    </row>
    <row r="547" spans="2:62" outlineLevel="3">
      <c r="B547" s="17">
        <v>24028677</v>
      </c>
      <c r="C547" s="17" t="s">
        <v>951</v>
      </c>
      <c r="D547" s="17" t="s">
        <v>92</v>
      </c>
      <c r="E547" s="22">
        <v>4012</v>
      </c>
      <c r="F547" s="22" t="s">
        <v>107</v>
      </c>
      <c r="G547" s="22">
        <v>40109</v>
      </c>
      <c r="H547" s="22" t="s">
        <v>174</v>
      </c>
      <c r="I547" s="17" t="s">
        <v>952</v>
      </c>
      <c r="J547" s="18" t="s">
        <v>2149</v>
      </c>
      <c r="K547" s="18" t="s">
        <v>2150</v>
      </c>
      <c r="L547" s="18" t="s">
        <v>1988</v>
      </c>
      <c r="M547" s="18" t="s">
        <v>1988</v>
      </c>
      <c r="N547" s="18" t="s">
        <v>1989</v>
      </c>
      <c r="O547" s="19" t="str">
        <f>IF(N547="","",VLOOKUP(N547,Sheet1!$B$3:$C$7,2,0))</f>
        <v>急性期</v>
      </c>
      <c r="P547" s="18" t="s">
        <v>1990</v>
      </c>
      <c r="Q547" s="19" t="str">
        <f>IF(P547="","",VLOOKUP(P547,Sheet1!$B$3:$C$7,2,0))</f>
        <v>回復期</v>
      </c>
      <c r="R547" s="18" t="s">
        <v>96</v>
      </c>
      <c r="S547" s="25" t="str">
        <f t="shared" si="127"/>
        <v/>
      </c>
      <c r="T547" s="26" t="str">
        <f t="shared" si="128"/>
        <v>○</v>
      </c>
      <c r="U547" s="26" t="str">
        <f t="shared" si="129"/>
        <v/>
      </c>
      <c r="V547" s="26" t="str">
        <f t="shared" si="130"/>
        <v/>
      </c>
      <c r="W547" s="26" t="str">
        <f t="shared" si="131"/>
        <v/>
      </c>
      <c r="X547" s="26" t="str">
        <f t="shared" si="132"/>
        <v/>
      </c>
      <c r="Y547" s="27" t="str">
        <f t="shared" si="133"/>
        <v/>
      </c>
      <c r="Z547" s="28" t="s">
        <v>1989</v>
      </c>
      <c r="AA547" s="28" t="s">
        <v>96</v>
      </c>
      <c r="AB547" s="28" t="s">
        <v>96</v>
      </c>
      <c r="AC547" s="28" t="s">
        <v>96</v>
      </c>
      <c r="AD547" s="28" t="s">
        <v>96</v>
      </c>
      <c r="AE547" s="23" t="str">
        <f t="shared" si="134"/>
        <v>急性期</v>
      </c>
      <c r="AF547" s="34">
        <v>18</v>
      </c>
      <c r="AG547" s="34">
        <v>18</v>
      </c>
      <c r="AH547" s="34">
        <v>0</v>
      </c>
      <c r="AI547" s="34">
        <v>18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0</v>
      </c>
      <c r="AP547" s="34">
        <v>0</v>
      </c>
      <c r="AQ547" s="34">
        <v>0</v>
      </c>
      <c r="AR547" s="34">
        <v>0</v>
      </c>
      <c r="AS547" s="35">
        <v>18</v>
      </c>
      <c r="AT547" s="35">
        <v>0</v>
      </c>
      <c r="AU547" s="35">
        <v>0</v>
      </c>
      <c r="AV547" s="34">
        <v>0</v>
      </c>
      <c r="AW547" s="35">
        <v>1011</v>
      </c>
      <c r="AX547" s="35">
        <v>0</v>
      </c>
      <c r="AY547" s="36">
        <v>0</v>
      </c>
      <c r="AZ547" s="38" t="s">
        <v>1989</v>
      </c>
      <c r="BA547" s="30" t="str">
        <f t="shared" si="135"/>
        <v/>
      </c>
      <c r="BB547" s="35">
        <v>0</v>
      </c>
      <c r="BC547" s="35">
        <v>0</v>
      </c>
      <c r="BD547" s="35">
        <v>0</v>
      </c>
      <c r="BE547" s="35">
        <v>0</v>
      </c>
      <c r="BF547" s="35">
        <v>0</v>
      </c>
      <c r="BG547" s="35">
        <v>0</v>
      </c>
      <c r="BH547" s="35">
        <v>0</v>
      </c>
      <c r="BI547" s="35">
        <v>0</v>
      </c>
      <c r="BJ547" s="35">
        <v>46</v>
      </c>
    </row>
    <row r="548" spans="2:62" outlineLevel="3">
      <c r="B548" s="17">
        <v>24028751</v>
      </c>
      <c r="C548" s="17" t="s">
        <v>1045</v>
      </c>
      <c r="D548" s="17" t="s">
        <v>92</v>
      </c>
      <c r="E548" s="22">
        <v>4012</v>
      </c>
      <c r="F548" s="22" t="s">
        <v>107</v>
      </c>
      <c r="G548" s="22">
        <v>40109</v>
      </c>
      <c r="H548" s="22" t="s">
        <v>174</v>
      </c>
      <c r="I548" s="17" t="s">
        <v>1046</v>
      </c>
      <c r="J548" s="18" t="s">
        <v>2151</v>
      </c>
      <c r="K548" s="18" t="s">
        <v>2152</v>
      </c>
      <c r="L548" s="18" t="s">
        <v>1988</v>
      </c>
      <c r="M548" s="18" t="s">
        <v>1988</v>
      </c>
      <c r="N548" s="18" t="s">
        <v>1990</v>
      </c>
      <c r="O548" s="19" t="str">
        <f>IF(N548="","",VLOOKUP(N548,Sheet1!$B$3:$C$7,2,0))</f>
        <v>回復期</v>
      </c>
      <c r="P548" s="18" t="s">
        <v>1990</v>
      </c>
      <c r="Q548" s="19" t="str">
        <f>IF(P548="","",VLOOKUP(P548,Sheet1!$B$3:$C$7,2,0))</f>
        <v>回復期</v>
      </c>
      <c r="R548" s="18" t="s">
        <v>96</v>
      </c>
      <c r="S548" s="25" t="str">
        <f t="shared" si="127"/>
        <v>○</v>
      </c>
      <c r="T548" s="26" t="str">
        <f t="shared" si="128"/>
        <v>○</v>
      </c>
      <c r="U548" s="26" t="str">
        <f t="shared" si="129"/>
        <v>○</v>
      </c>
      <c r="V548" s="26" t="str">
        <f t="shared" si="130"/>
        <v>○</v>
      </c>
      <c r="W548" s="26" t="str">
        <f t="shared" si="131"/>
        <v>○</v>
      </c>
      <c r="X548" s="26" t="str">
        <f t="shared" si="132"/>
        <v/>
      </c>
      <c r="Y548" s="27" t="str">
        <f t="shared" si="133"/>
        <v/>
      </c>
      <c r="Z548" s="28" t="s">
        <v>1988</v>
      </c>
      <c r="AA548" s="28" t="s">
        <v>1989</v>
      </c>
      <c r="AB548" s="28" t="s">
        <v>1990</v>
      </c>
      <c r="AC548" s="28" t="s">
        <v>2001</v>
      </c>
      <c r="AD548" s="28" t="s">
        <v>2002</v>
      </c>
      <c r="AE548" s="23" t="str">
        <f t="shared" si="134"/>
        <v>回復期</v>
      </c>
      <c r="AF548" s="34">
        <v>19</v>
      </c>
      <c r="AG548" s="34">
        <v>19</v>
      </c>
      <c r="AH548" s="34">
        <v>0</v>
      </c>
      <c r="AI548" s="34">
        <v>19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5">
        <v>19</v>
      </c>
      <c r="AT548" s="34">
        <v>0</v>
      </c>
      <c r="AU548" s="34">
        <v>0</v>
      </c>
      <c r="AV548" s="34">
        <v>0</v>
      </c>
      <c r="AW548" s="35">
        <v>92</v>
      </c>
      <c r="AX548" s="35"/>
      <c r="AY548" s="36"/>
      <c r="AZ548" s="38" t="s">
        <v>96</v>
      </c>
      <c r="BA548" s="30" t="str">
        <f t="shared" si="135"/>
        <v/>
      </c>
      <c r="BB548" s="35"/>
      <c r="BC548" s="35"/>
      <c r="BD548" s="35">
        <v>0</v>
      </c>
      <c r="BE548" s="35"/>
      <c r="BF548" s="35"/>
      <c r="BG548" s="35">
        <v>0</v>
      </c>
      <c r="BH548" s="35"/>
      <c r="BI548" s="35"/>
      <c r="BJ548" s="35"/>
    </row>
    <row r="549" spans="2:62" outlineLevel="3">
      <c r="B549" s="17">
        <v>24028762</v>
      </c>
      <c r="C549" s="17" t="s">
        <v>1060</v>
      </c>
      <c r="D549" s="17" t="s">
        <v>92</v>
      </c>
      <c r="E549" s="22">
        <v>4012</v>
      </c>
      <c r="F549" s="49" t="s">
        <v>107</v>
      </c>
      <c r="G549" s="49">
        <v>40109</v>
      </c>
      <c r="H549" s="49" t="s">
        <v>174</v>
      </c>
      <c r="I549" s="48" t="s">
        <v>1061</v>
      </c>
      <c r="J549" s="50" t="s">
        <v>2153</v>
      </c>
      <c r="K549" s="50" t="s">
        <v>2154</v>
      </c>
      <c r="L549" s="50" t="s">
        <v>1989</v>
      </c>
      <c r="M549" s="50" t="s">
        <v>1989</v>
      </c>
      <c r="N549" s="50" t="s">
        <v>96</v>
      </c>
      <c r="O549" s="51" t="str">
        <f>IF(N549="","",VLOOKUP(N549,Sheet1!$B$3:$C$7,2,0))</f>
        <v/>
      </c>
      <c r="P549" s="50" t="s">
        <v>96</v>
      </c>
      <c r="Q549" s="51" t="str">
        <f>IF(P549="","",VLOOKUP(P549,Sheet1!$B$3:$C$7,2,0))</f>
        <v/>
      </c>
      <c r="R549" s="50" t="s">
        <v>96</v>
      </c>
      <c r="S549" s="52" t="str">
        <f t="shared" si="127"/>
        <v/>
      </c>
      <c r="T549" s="53" t="str">
        <f t="shared" si="128"/>
        <v/>
      </c>
      <c r="U549" s="53" t="str">
        <f t="shared" si="129"/>
        <v/>
      </c>
      <c r="V549" s="53" t="str">
        <f t="shared" si="130"/>
        <v/>
      </c>
      <c r="W549" s="53" t="str">
        <f t="shared" si="131"/>
        <v/>
      </c>
      <c r="X549" s="53" t="str">
        <f t="shared" si="132"/>
        <v>○</v>
      </c>
      <c r="Y549" s="54" t="str">
        <f t="shared" si="133"/>
        <v/>
      </c>
      <c r="Z549" s="55" t="s">
        <v>2038</v>
      </c>
      <c r="AA549" s="55" t="s">
        <v>96</v>
      </c>
      <c r="AB549" s="55" t="s">
        <v>96</v>
      </c>
      <c r="AC549" s="55" t="s">
        <v>96</v>
      </c>
      <c r="AD549" s="55" t="s">
        <v>96</v>
      </c>
      <c r="AE549" s="56" t="str">
        <f t="shared" si="134"/>
        <v>無回答</v>
      </c>
      <c r="AF549" s="57">
        <v>2</v>
      </c>
      <c r="AG549" s="57">
        <v>0</v>
      </c>
      <c r="AH549" s="57">
        <v>2</v>
      </c>
      <c r="AI549" s="57">
        <v>0</v>
      </c>
      <c r="AJ549" s="57">
        <v>0</v>
      </c>
      <c r="AK549" s="57">
        <v>0</v>
      </c>
      <c r="AL549" s="57">
        <v>0</v>
      </c>
      <c r="AM549" s="57">
        <v>0</v>
      </c>
      <c r="AN549" s="57">
        <v>0</v>
      </c>
      <c r="AO549" s="57">
        <v>0</v>
      </c>
      <c r="AP549" s="57">
        <v>0</v>
      </c>
      <c r="AQ549" s="57">
        <v>0</v>
      </c>
      <c r="AR549" s="57">
        <v>0</v>
      </c>
      <c r="AS549" s="58"/>
      <c r="AT549" s="58"/>
      <c r="AU549" s="58"/>
      <c r="AV549" s="57">
        <v>2</v>
      </c>
      <c r="AW549" s="58">
        <v>0</v>
      </c>
      <c r="AX549" s="58">
        <v>0</v>
      </c>
      <c r="AY549" s="59">
        <v>0</v>
      </c>
      <c r="AZ549" s="60" t="s">
        <v>96</v>
      </c>
      <c r="BA549" s="61" t="str">
        <f t="shared" si="135"/>
        <v/>
      </c>
      <c r="BB549" s="58">
        <v>0</v>
      </c>
      <c r="BC549" s="58">
        <v>0</v>
      </c>
      <c r="BD549" s="58">
        <v>0</v>
      </c>
      <c r="BE549" s="58"/>
      <c r="BF549" s="58"/>
      <c r="BG549" s="58">
        <v>0</v>
      </c>
      <c r="BH549" s="58"/>
      <c r="BI549" s="58"/>
      <c r="BJ549" s="58">
        <v>0</v>
      </c>
    </row>
    <row r="550" spans="2:62" outlineLevel="3">
      <c r="B550" s="17">
        <v>24028767</v>
      </c>
      <c r="C550" s="17" t="s">
        <v>1070</v>
      </c>
      <c r="D550" s="17" t="s">
        <v>92</v>
      </c>
      <c r="E550" s="22">
        <v>4012</v>
      </c>
      <c r="F550" s="22" t="s">
        <v>107</v>
      </c>
      <c r="G550" s="22">
        <v>40109</v>
      </c>
      <c r="H550" s="22" t="s">
        <v>174</v>
      </c>
      <c r="I550" s="17" t="s">
        <v>1071</v>
      </c>
      <c r="J550" s="18" t="s">
        <v>2155</v>
      </c>
      <c r="K550" s="18" t="s">
        <v>2156</v>
      </c>
      <c r="L550" s="18" t="s">
        <v>1988</v>
      </c>
      <c r="M550" s="18" t="s">
        <v>1989</v>
      </c>
      <c r="N550" s="18" t="s">
        <v>2002</v>
      </c>
      <c r="O550" s="19" t="str">
        <f>IF(N550="","",VLOOKUP(N550,Sheet1!$B$3:$C$7,2,0))</f>
        <v>休棟等</v>
      </c>
      <c r="P550" s="18" t="s">
        <v>2002</v>
      </c>
      <c r="Q550" s="19" t="str">
        <f>IF(P550="","",VLOOKUP(P550,Sheet1!$B$3:$C$7,2,0))</f>
        <v>休棟等</v>
      </c>
      <c r="R550" s="18" t="s">
        <v>2002</v>
      </c>
      <c r="S550" s="25" t="str">
        <f t="shared" si="127"/>
        <v/>
      </c>
      <c r="T550" s="26" t="str">
        <f t="shared" si="128"/>
        <v/>
      </c>
      <c r="U550" s="26" t="str">
        <f t="shared" si="129"/>
        <v/>
      </c>
      <c r="V550" s="26" t="str">
        <f t="shared" si="130"/>
        <v/>
      </c>
      <c r="W550" s="26" t="str">
        <f t="shared" si="131"/>
        <v/>
      </c>
      <c r="X550" s="26" t="str">
        <f t="shared" si="132"/>
        <v/>
      </c>
      <c r="Y550" s="27" t="str">
        <f t="shared" si="133"/>
        <v>○</v>
      </c>
      <c r="Z550" s="28" t="s">
        <v>2013</v>
      </c>
      <c r="AA550" s="28" t="s">
        <v>96</v>
      </c>
      <c r="AB550" s="28" t="s">
        <v>96</v>
      </c>
      <c r="AC550" s="28" t="s">
        <v>96</v>
      </c>
      <c r="AD550" s="28" t="s">
        <v>96</v>
      </c>
      <c r="AE550" s="23" t="str">
        <f t="shared" si="134"/>
        <v>休棟中等</v>
      </c>
      <c r="AF550" s="34">
        <v>11</v>
      </c>
      <c r="AG550" s="34">
        <v>0</v>
      </c>
      <c r="AH550" s="34">
        <v>11</v>
      </c>
      <c r="AI550" s="34">
        <v>0</v>
      </c>
      <c r="AJ550" s="34">
        <v>8</v>
      </c>
      <c r="AK550" s="34">
        <v>0</v>
      </c>
      <c r="AL550" s="34">
        <v>8</v>
      </c>
      <c r="AM550" s="34">
        <v>8</v>
      </c>
      <c r="AN550" s="34">
        <v>0</v>
      </c>
      <c r="AO550" s="34">
        <v>8</v>
      </c>
      <c r="AP550" s="34">
        <v>0</v>
      </c>
      <c r="AQ550" s="34">
        <v>0</v>
      </c>
      <c r="AR550" s="34">
        <v>0</v>
      </c>
      <c r="AS550" s="35">
        <v>11</v>
      </c>
      <c r="AT550" s="35">
        <v>8</v>
      </c>
      <c r="AU550" s="35">
        <v>0</v>
      </c>
      <c r="AV550" s="34">
        <v>0</v>
      </c>
      <c r="AW550" s="35">
        <v>0</v>
      </c>
      <c r="AX550" s="35">
        <v>0</v>
      </c>
      <c r="AY550" s="36">
        <v>0</v>
      </c>
      <c r="AZ550" s="38" t="s">
        <v>1989</v>
      </c>
      <c r="BA550" s="30" t="str">
        <f t="shared" si="135"/>
        <v/>
      </c>
      <c r="BB550" s="35">
        <v>0</v>
      </c>
      <c r="BC550" s="35">
        <v>0</v>
      </c>
      <c r="BD550" s="35">
        <v>0</v>
      </c>
      <c r="BE550" s="35">
        <v>0</v>
      </c>
      <c r="BF550" s="35">
        <v>0</v>
      </c>
      <c r="BG550" s="35">
        <v>0</v>
      </c>
      <c r="BH550" s="35">
        <v>0</v>
      </c>
      <c r="BI550" s="35">
        <v>0</v>
      </c>
      <c r="BJ550" s="35">
        <v>0</v>
      </c>
    </row>
    <row r="551" spans="2:62" outlineLevel="3">
      <c r="B551" s="17">
        <v>24028831</v>
      </c>
      <c r="C551" s="17" t="s">
        <v>1158</v>
      </c>
      <c r="D551" s="17" t="s">
        <v>92</v>
      </c>
      <c r="E551" s="22">
        <v>4012</v>
      </c>
      <c r="F551" s="22" t="s">
        <v>107</v>
      </c>
      <c r="G551" s="22">
        <v>40109</v>
      </c>
      <c r="H551" s="22" t="s">
        <v>174</v>
      </c>
      <c r="I551" s="17" t="s">
        <v>1159</v>
      </c>
      <c r="J551" s="18" t="s">
        <v>2157</v>
      </c>
      <c r="K551" s="18" t="s">
        <v>2158</v>
      </c>
      <c r="L551" s="18" t="s">
        <v>1988</v>
      </c>
      <c r="M551" s="18" t="s">
        <v>1988</v>
      </c>
      <c r="N551" s="18" t="s">
        <v>2001</v>
      </c>
      <c r="O551" s="19" t="str">
        <f>IF(N551="","",VLOOKUP(N551,Sheet1!$B$3:$C$7,2,0))</f>
        <v>慢性期</v>
      </c>
      <c r="P551" s="18" t="s">
        <v>2001</v>
      </c>
      <c r="Q551" s="19" t="str">
        <f>IF(P551="","",VLOOKUP(P551,Sheet1!$B$3:$C$7,2,0))</f>
        <v>慢性期</v>
      </c>
      <c r="R551" s="18" t="s">
        <v>2001</v>
      </c>
      <c r="S551" s="25" t="str">
        <f t="shared" si="127"/>
        <v>○</v>
      </c>
      <c r="T551" s="26" t="str">
        <f t="shared" si="128"/>
        <v/>
      </c>
      <c r="U551" s="26" t="str">
        <f t="shared" si="129"/>
        <v/>
      </c>
      <c r="V551" s="26" t="str">
        <f t="shared" si="130"/>
        <v/>
      </c>
      <c r="W551" s="26" t="str">
        <f t="shared" si="131"/>
        <v/>
      </c>
      <c r="X551" s="26" t="str">
        <f t="shared" si="132"/>
        <v/>
      </c>
      <c r="Y551" s="27" t="str">
        <f t="shared" si="133"/>
        <v/>
      </c>
      <c r="Z551" s="28" t="s">
        <v>1988</v>
      </c>
      <c r="AA551" s="28" t="s">
        <v>96</v>
      </c>
      <c r="AB551" s="28" t="s">
        <v>96</v>
      </c>
      <c r="AC551" s="28" t="s">
        <v>96</v>
      </c>
      <c r="AD551" s="28" t="s">
        <v>96</v>
      </c>
      <c r="AE551" s="23" t="str">
        <f t="shared" si="134"/>
        <v>慢性期</v>
      </c>
      <c r="AF551" s="34">
        <v>6</v>
      </c>
      <c r="AG551" s="34">
        <v>2</v>
      </c>
      <c r="AH551" s="34">
        <v>4</v>
      </c>
      <c r="AI551" s="34">
        <v>2</v>
      </c>
      <c r="AJ551" s="34">
        <v>11</v>
      </c>
      <c r="AK551" s="34">
        <v>5</v>
      </c>
      <c r="AL551" s="34">
        <v>6</v>
      </c>
      <c r="AM551" s="34">
        <v>11</v>
      </c>
      <c r="AN551" s="34">
        <v>5</v>
      </c>
      <c r="AO551" s="34">
        <v>6</v>
      </c>
      <c r="AP551" s="34">
        <v>0</v>
      </c>
      <c r="AQ551" s="34">
        <v>0</v>
      </c>
      <c r="AR551" s="34">
        <v>0</v>
      </c>
      <c r="AS551" s="35">
        <v>6</v>
      </c>
      <c r="AT551" s="35">
        <v>11</v>
      </c>
      <c r="AU551" s="35">
        <v>0</v>
      </c>
      <c r="AV551" s="34">
        <v>0</v>
      </c>
      <c r="AW551" s="35">
        <v>27</v>
      </c>
      <c r="AX551" s="35">
        <v>0</v>
      </c>
      <c r="AY551" s="36">
        <v>0</v>
      </c>
      <c r="AZ551" s="38" t="s">
        <v>1989</v>
      </c>
      <c r="BA551" s="30" t="str">
        <f t="shared" si="135"/>
        <v/>
      </c>
      <c r="BB551" s="35">
        <v>0</v>
      </c>
      <c r="BC551" s="35">
        <v>0</v>
      </c>
      <c r="BD551" s="35">
        <v>0</v>
      </c>
      <c r="BE551" s="35">
        <v>0</v>
      </c>
      <c r="BF551" s="35">
        <v>0</v>
      </c>
      <c r="BG551" s="35">
        <v>0</v>
      </c>
      <c r="BH551" s="35">
        <v>0</v>
      </c>
      <c r="BI551" s="35">
        <v>0</v>
      </c>
      <c r="BJ551" s="35">
        <v>0</v>
      </c>
    </row>
    <row r="552" spans="2:62" outlineLevel="3">
      <c r="B552" s="17">
        <v>24028930</v>
      </c>
      <c r="C552" s="17" t="s">
        <v>1278</v>
      </c>
      <c r="D552" s="17" t="s">
        <v>92</v>
      </c>
      <c r="E552" s="22">
        <v>4012</v>
      </c>
      <c r="F552" s="22" t="s">
        <v>107</v>
      </c>
      <c r="G552" s="22">
        <v>40109</v>
      </c>
      <c r="H552" s="22" t="s">
        <v>174</v>
      </c>
      <c r="I552" s="17" t="s">
        <v>1279</v>
      </c>
      <c r="J552" s="18" t="s">
        <v>2159</v>
      </c>
      <c r="K552" s="18" t="s">
        <v>2160</v>
      </c>
      <c r="L552" s="18" t="s">
        <v>1988</v>
      </c>
      <c r="M552" s="18" t="s">
        <v>1988</v>
      </c>
      <c r="N552" s="18" t="s">
        <v>2001</v>
      </c>
      <c r="O552" s="19" t="str">
        <f>IF(N552="","",VLOOKUP(N552,Sheet1!$B$3:$C$7,2,0))</f>
        <v>慢性期</v>
      </c>
      <c r="P552" s="18" t="s">
        <v>2001</v>
      </c>
      <c r="Q552" s="19" t="str">
        <f>IF(P552="","",VLOOKUP(P552,Sheet1!$B$3:$C$7,2,0))</f>
        <v>慢性期</v>
      </c>
      <c r="R552" s="18" t="s">
        <v>96</v>
      </c>
      <c r="S552" s="25" t="str">
        <f t="shared" si="127"/>
        <v>○</v>
      </c>
      <c r="T552" s="26" t="str">
        <f t="shared" si="128"/>
        <v>○</v>
      </c>
      <c r="U552" s="26" t="str">
        <f t="shared" si="129"/>
        <v>○</v>
      </c>
      <c r="V552" s="26" t="str">
        <f t="shared" si="130"/>
        <v>○</v>
      </c>
      <c r="W552" s="26" t="str">
        <f t="shared" si="131"/>
        <v>○</v>
      </c>
      <c r="X552" s="26" t="str">
        <f t="shared" si="132"/>
        <v/>
      </c>
      <c r="Y552" s="27" t="str">
        <f t="shared" si="133"/>
        <v/>
      </c>
      <c r="Z552" s="28" t="s">
        <v>1988</v>
      </c>
      <c r="AA552" s="28" t="s">
        <v>1989</v>
      </c>
      <c r="AB552" s="28" t="s">
        <v>1990</v>
      </c>
      <c r="AC552" s="28" t="s">
        <v>2001</v>
      </c>
      <c r="AD552" s="28" t="s">
        <v>2002</v>
      </c>
      <c r="AE552" s="23" t="str">
        <f t="shared" si="134"/>
        <v>慢性期</v>
      </c>
      <c r="AF552" s="34">
        <v>19</v>
      </c>
      <c r="AG552" s="34">
        <v>19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0</v>
      </c>
      <c r="AR552" s="34">
        <v>0</v>
      </c>
      <c r="AS552" s="35">
        <v>19</v>
      </c>
      <c r="AT552" s="35">
        <v>0</v>
      </c>
      <c r="AU552" s="35">
        <v>0</v>
      </c>
      <c r="AV552" s="34">
        <v>0</v>
      </c>
      <c r="AW552" s="35">
        <v>72</v>
      </c>
      <c r="AX552" s="35">
        <v>41</v>
      </c>
      <c r="AY552" s="36">
        <v>10</v>
      </c>
      <c r="AZ552" s="38" t="s">
        <v>1988</v>
      </c>
      <c r="BA552" s="30" t="str">
        <f t="shared" si="135"/>
        <v>○</v>
      </c>
      <c r="BB552" s="35">
        <v>10</v>
      </c>
      <c r="BC552" s="35">
        <v>122</v>
      </c>
      <c r="BD552" s="35">
        <v>5</v>
      </c>
      <c r="BE552" s="35">
        <v>0</v>
      </c>
      <c r="BF552" s="35">
        <v>5</v>
      </c>
      <c r="BG552" s="35">
        <v>0</v>
      </c>
      <c r="BH552" s="35">
        <v>0</v>
      </c>
      <c r="BI552" s="35">
        <v>0</v>
      </c>
      <c r="BJ552" s="35">
        <v>0</v>
      </c>
    </row>
    <row r="553" spans="2:62" outlineLevel="3">
      <c r="B553" s="17">
        <v>24028946</v>
      </c>
      <c r="C553" s="17" t="s">
        <v>1298</v>
      </c>
      <c r="D553" s="17" t="s">
        <v>92</v>
      </c>
      <c r="E553" s="22">
        <v>4012</v>
      </c>
      <c r="F553" s="22" t="s">
        <v>107</v>
      </c>
      <c r="G553" s="22">
        <v>40109</v>
      </c>
      <c r="H553" s="22" t="s">
        <v>174</v>
      </c>
      <c r="I553" s="17" t="s">
        <v>1299</v>
      </c>
      <c r="J553" s="18" t="s">
        <v>1298</v>
      </c>
      <c r="K553" s="18" t="s">
        <v>1300</v>
      </c>
      <c r="L553" s="18" t="s">
        <v>165</v>
      </c>
      <c r="M553" s="18" t="s">
        <v>165</v>
      </c>
      <c r="N553" s="18" t="s">
        <v>143</v>
      </c>
      <c r="O553" s="19" t="str">
        <f>IF(N553="","",VLOOKUP(N553,Sheet1!$B$3:$C$7,2,0))</f>
        <v>回復期</v>
      </c>
      <c r="P553" s="18" t="s">
        <v>143</v>
      </c>
      <c r="Q553" s="19" t="str">
        <f>IF(P553="","",VLOOKUP(P553,Sheet1!$B$3:$C$7,2,0))</f>
        <v>回復期</v>
      </c>
      <c r="R553" s="18" t="s">
        <v>143</v>
      </c>
      <c r="S553" s="25" t="str">
        <f t="shared" si="127"/>
        <v/>
      </c>
      <c r="T553" s="26" t="str">
        <f t="shared" si="128"/>
        <v>○</v>
      </c>
      <c r="U553" s="26" t="str">
        <f t="shared" si="129"/>
        <v>○</v>
      </c>
      <c r="V553" s="26" t="str">
        <f t="shared" si="130"/>
        <v/>
      </c>
      <c r="W553" s="26" t="str">
        <f t="shared" si="131"/>
        <v/>
      </c>
      <c r="X553" s="26" t="str">
        <f t="shared" si="132"/>
        <v/>
      </c>
      <c r="Y553" s="27" t="str">
        <f t="shared" si="133"/>
        <v/>
      </c>
      <c r="Z553" s="28" t="s">
        <v>166</v>
      </c>
      <c r="AA553" s="28" t="s">
        <v>143</v>
      </c>
      <c r="AB553" s="28" t="s">
        <v>96</v>
      </c>
      <c r="AC553" s="28" t="s">
        <v>96</v>
      </c>
      <c r="AD553" s="28" t="s">
        <v>96</v>
      </c>
      <c r="AE553" s="23" t="str">
        <f t="shared" si="134"/>
        <v>回復期</v>
      </c>
      <c r="AF553" s="34">
        <v>16</v>
      </c>
      <c r="AG553" s="34">
        <v>16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34">
        <v>0</v>
      </c>
      <c r="AP553" s="34">
        <v>0</v>
      </c>
      <c r="AQ553" s="34">
        <v>0</v>
      </c>
      <c r="AR553" s="34">
        <v>0</v>
      </c>
      <c r="AS553" s="35">
        <v>16</v>
      </c>
      <c r="AT553" s="34">
        <v>0</v>
      </c>
      <c r="AU553" s="34">
        <v>0</v>
      </c>
      <c r="AV553" s="34">
        <v>0</v>
      </c>
      <c r="AW553" s="35">
        <v>1192</v>
      </c>
      <c r="AX553" s="35">
        <v>0</v>
      </c>
      <c r="AY553" s="36"/>
      <c r="AZ553" s="38" t="s">
        <v>96</v>
      </c>
      <c r="BA553" s="30" t="str">
        <f t="shared" si="135"/>
        <v/>
      </c>
      <c r="BB553" s="35"/>
      <c r="BC553" s="35"/>
      <c r="BD553" s="35">
        <v>0</v>
      </c>
      <c r="BE553" s="35"/>
      <c r="BF553" s="35"/>
      <c r="BG553" s="35">
        <v>0</v>
      </c>
      <c r="BH553" s="35"/>
      <c r="BI553" s="35"/>
      <c r="BJ553" s="35"/>
    </row>
    <row r="554" spans="2:62" outlineLevel="3">
      <c r="B554" s="17">
        <v>24028948</v>
      </c>
      <c r="C554" s="17" t="s">
        <v>1301</v>
      </c>
      <c r="D554" s="17" t="s">
        <v>92</v>
      </c>
      <c r="E554" s="22">
        <v>4012</v>
      </c>
      <c r="F554" s="22" t="s">
        <v>107</v>
      </c>
      <c r="G554" s="22">
        <v>40109</v>
      </c>
      <c r="H554" s="22" t="s">
        <v>174</v>
      </c>
      <c r="I554" s="17" t="s">
        <v>1302</v>
      </c>
      <c r="J554" s="18" t="s">
        <v>2161</v>
      </c>
      <c r="K554" s="18" t="s">
        <v>2162</v>
      </c>
      <c r="L554" s="18" t="s">
        <v>1989</v>
      </c>
      <c r="M554" s="18" t="s">
        <v>1989</v>
      </c>
      <c r="N554" s="18" t="s">
        <v>2002</v>
      </c>
      <c r="O554" s="19" t="str">
        <f>IF(N554="","",VLOOKUP(N554,Sheet1!$B$3:$C$7,2,0))</f>
        <v>休棟等</v>
      </c>
      <c r="P554" s="18" t="s">
        <v>2002</v>
      </c>
      <c r="Q554" s="19" t="str">
        <f>IF(P554="","",VLOOKUP(P554,Sheet1!$B$3:$C$7,2,0))</f>
        <v>休棟等</v>
      </c>
      <c r="R554" s="18" t="s">
        <v>96</v>
      </c>
      <c r="S554" s="25" t="str">
        <f t="shared" si="127"/>
        <v/>
      </c>
      <c r="T554" s="26" t="str">
        <f t="shared" si="128"/>
        <v/>
      </c>
      <c r="U554" s="26" t="str">
        <f t="shared" si="129"/>
        <v/>
      </c>
      <c r="V554" s="26" t="str">
        <f t="shared" si="130"/>
        <v/>
      </c>
      <c r="W554" s="26" t="str">
        <f t="shared" si="131"/>
        <v/>
      </c>
      <c r="X554" s="26" t="str">
        <f t="shared" si="132"/>
        <v/>
      </c>
      <c r="Y554" s="27" t="str">
        <f t="shared" si="133"/>
        <v>○</v>
      </c>
      <c r="Z554" s="28" t="s">
        <v>2013</v>
      </c>
      <c r="AA554" s="28" t="s">
        <v>96</v>
      </c>
      <c r="AB554" s="28" t="s">
        <v>96</v>
      </c>
      <c r="AC554" s="28" t="s">
        <v>96</v>
      </c>
      <c r="AD554" s="28" t="s">
        <v>96</v>
      </c>
      <c r="AE554" s="23" t="str">
        <f t="shared" si="134"/>
        <v>休棟中等</v>
      </c>
      <c r="AF554" s="34">
        <v>12</v>
      </c>
      <c r="AG554" s="34">
        <v>0</v>
      </c>
      <c r="AH554" s="34">
        <v>12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0</v>
      </c>
      <c r="AR554" s="34">
        <v>0</v>
      </c>
      <c r="AS554" s="35"/>
      <c r="AT554" s="35"/>
      <c r="AU554" s="35"/>
      <c r="AV554" s="34">
        <v>12</v>
      </c>
      <c r="AW554" s="35">
        <v>0</v>
      </c>
      <c r="AX554" s="35">
        <v>0</v>
      </c>
      <c r="AY554" s="36">
        <v>0</v>
      </c>
      <c r="AZ554" s="38" t="s">
        <v>1989</v>
      </c>
      <c r="BA554" s="30" t="str">
        <f t="shared" si="135"/>
        <v/>
      </c>
      <c r="BB554" s="35">
        <v>2</v>
      </c>
      <c r="BC554" s="35">
        <v>2</v>
      </c>
      <c r="BD554" s="35">
        <v>1</v>
      </c>
      <c r="BE554" s="35">
        <v>1</v>
      </c>
      <c r="BF554" s="35">
        <v>0</v>
      </c>
      <c r="BG554" s="35">
        <v>0</v>
      </c>
      <c r="BH554" s="35">
        <v>0</v>
      </c>
      <c r="BI554" s="35">
        <v>0</v>
      </c>
      <c r="BJ554" s="35"/>
    </row>
    <row r="555" spans="2:62" outlineLevel="2">
      <c r="B555" s="17"/>
      <c r="C555" s="17"/>
      <c r="D555" s="17"/>
      <c r="E555" s="22"/>
      <c r="F555" s="22"/>
      <c r="G555" s="22"/>
      <c r="H555" s="64" t="s">
        <v>2292</v>
      </c>
      <c r="I555" s="17"/>
      <c r="J555" s="18"/>
      <c r="K555" s="18"/>
      <c r="L555" s="18"/>
      <c r="M555" s="18"/>
      <c r="N555" s="18"/>
      <c r="O555" s="19"/>
      <c r="P555" s="18"/>
      <c r="Q555" s="19"/>
      <c r="R555" s="18"/>
      <c r="S555" s="25"/>
      <c r="T555" s="26"/>
      <c r="U555" s="26"/>
      <c r="V555" s="26"/>
      <c r="W555" s="26"/>
      <c r="X555" s="26"/>
      <c r="Y555" s="27"/>
      <c r="Z555" s="28"/>
      <c r="AA555" s="28"/>
      <c r="AB555" s="28"/>
      <c r="AC555" s="28"/>
      <c r="AD555" s="28"/>
      <c r="AE555" s="23"/>
      <c r="AF555" s="34">
        <f t="shared" ref="AF555:AV555" si="137">SUBTOTAL(9,AF527:AF554)</f>
        <v>378</v>
      </c>
      <c r="AG555" s="34">
        <f t="shared" si="137"/>
        <v>269</v>
      </c>
      <c r="AH555" s="34">
        <f t="shared" si="137"/>
        <v>108</v>
      </c>
      <c r="AI555" s="34">
        <f t="shared" si="137"/>
        <v>85</v>
      </c>
      <c r="AJ555" s="34">
        <f t="shared" si="137"/>
        <v>64</v>
      </c>
      <c r="AK555" s="34">
        <f t="shared" si="137"/>
        <v>50</v>
      </c>
      <c r="AL555" s="34">
        <f t="shared" si="137"/>
        <v>14</v>
      </c>
      <c r="AM555" s="34">
        <f t="shared" si="137"/>
        <v>59</v>
      </c>
      <c r="AN555" s="34">
        <f t="shared" si="137"/>
        <v>38</v>
      </c>
      <c r="AO555" s="34">
        <f t="shared" si="137"/>
        <v>14</v>
      </c>
      <c r="AP555" s="34">
        <f t="shared" si="137"/>
        <v>23</v>
      </c>
      <c r="AQ555" s="34">
        <f t="shared" si="137"/>
        <v>12</v>
      </c>
      <c r="AR555" s="34">
        <f t="shared" si="137"/>
        <v>0</v>
      </c>
      <c r="AS555" s="35">
        <f t="shared" si="137"/>
        <v>313</v>
      </c>
      <c r="AT555" s="35">
        <f t="shared" si="137"/>
        <v>59</v>
      </c>
      <c r="AU555" s="35">
        <f t="shared" si="137"/>
        <v>13</v>
      </c>
      <c r="AV555" s="34">
        <f t="shared" si="137"/>
        <v>75</v>
      </c>
      <c r="AW555" s="35"/>
      <c r="AX555" s="35"/>
      <c r="AY555" s="36"/>
      <c r="AZ555" s="38"/>
      <c r="BA555" s="30"/>
      <c r="BB555" s="35"/>
      <c r="BC555" s="35"/>
      <c r="BD555" s="35"/>
      <c r="BE555" s="35"/>
      <c r="BF555" s="35"/>
      <c r="BG555" s="35"/>
      <c r="BH555" s="35"/>
      <c r="BI555" s="35"/>
      <c r="BJ555" s="35">
        <f>SUBTOTAL(9,BJ527:BJ554)</f>
        <v>82</v>
      </c>
    </row>
    <row r="556" spans="2:62" outlineLevel="3">
      <c r="B556" s="17">
        <v>24028212</v>
      </c>
      <c r="C556" s="17" t="s">
        <v>400</v>
      </c>
      <c r="D556" s="17" t="s">
        <v>92</v>
      </c>
      <c r="E556" s="22">
        <v>4012</v>
      </c>
      <c r="F556" s="22" t="s">
        <v>107</v>
      </c>
      <c r="G556" s="22">
        <v>40215</v>
      </c>
      <c r="H556" s="22" t="s">
        <v>401</v>
      </c>
      <c r="I556" s="17" t="s">
        <v>402</v>
      </c>
      <c r="J556" s="19" t="s">
        <v>2163</v>
      </c>
      <c r="K556" s="19" t="s">
        <v>2164</v>
      </c>
      <c r="L556" s="19" t="s">
        <v>1567</v>
      </c>
      <c r="M556" s="19" t="s">
        <v>1567</v>
      </c>
      <c r="N556" s="19" t="s">
        <v>1569</v>
      </c>
      <c r="O556" s="19" t="str">
        <f>IF(N556="","",VLOOKUP(N556,Sheet1!$B$3:$C$7,2,0))</f>
        <v>急性期</v>
      </c>
      <c r="P556" s="19" t="s">
        <v>1569</v>
      </c>
      <c r="Q556" s="19" t="str">
        <f>IF(P556="","",VLOOKUP(P556,Sheet1!$B$3:$C$7,2,0))</f>
        <v>急性期</v>
      </c>
      <c r="R556" s="19" t="s">
        <v>96</v>
      </c>
      <c r="S556" s="25" t="str">
        <f t="shared" si="127"/>
        <v/>
      </c>
      <c r="T556" s="26" t="str">
        <f t="shared" si="128"/>
        <v>○</v>
      </c>
      <c r="U556" s="26" t="str">
        <f t="shared" si="129"/>
        <v/>
      </c>
      <c r="V556" s="26" t="str">
        <f t="shared" si="130"/>
        <v/>
      </c>
      <c r="W556" s="26" t="str">
        <f t="shared" si="131"/>
        <v/>
      </c>
      <c r="X556" s="26" t="str">
        <f t="shared" si="132"/>
        <v/>
      </c>
      <c r="Y556" s="27" t="str">
        <f t="shared" si="133"/>
        <v/>
      </c>
      <c r="Z556" s="29" t="s">
        <v>1569</v>
      </c>
      <c r="AA556" s="29" t="s">
        <v>96</v>
      </c>
      <c r="AB556" s="29" t="s">
        <v>96</v>
      </c>
      <c r="AC556" s="29" t="s">
        <v>96</v>
      </c>
      <c r="AD556" s="29" t="s">
        <v>96</v>
      </c>
      <c r="AE556" s="23" t="str">
        <f t="shared" si="134"/>
        <v>急性期</v>
      </c>
      <c r="AF556" s="34">
        <v>19</v>
      </c>
      <c r="AG556" s="34">
        <v>19</v>
      </c>
      <c r="AH556" s="34">
        <v>0</v>
      </c>
      <c r="AI556" s="34">
        <v>3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0</v>
      </c>
      <c r="AR556" s="34">
        <v>0</v>
      </c>
      <c r="AS556" s="35">
        <v>19</v>
      </c>
      <c r="AT556" s="34">
        <v>0</v>
      </c>
      <c r="AU556" s="34">
        <v>0</v>
      </c>
      <c r="AV556" s="34">
        <v>0</v>
      </c>
      <c r="AW556" s="35">
        <v>217</v>
      </c>
      <c r="AX556" s="35">
        <v>0</v>
      </c>
      <c r="AY556" s="36">
        <v>0</v>
      </c>
      <c r="AZ556" s="37" t="s">
        <v>96</v>
      </c>
      <c r="BA556" s="30" t="str">
        <f t="shared" si="135"/>
        <v/>
      </c>
      <c r="BB556" s="35"/>
      <c r="BC556" s="35"/>
      <c r="BD556" s="35">
        <v>0</v>
      </c>
      <c r="BE556" s="35"/>
      <c r="BF556" s="35"/>
      <c r="BG556" s="35">
        <v>0</v>
      </c>
      <c r="BH556" s="35"/>
      <c r="BI556" s="35"/>
      <c r="BJ556" s="35"/>
    </row>
    <row r="557" spans="2:62" outlineLevel="3">
      <c r="B557" s="17">
        <v>24028425</v>
      </c>
      <c r="C557" s="17" t="s">
        <v>640</v>
      </c>
      <c r="D557" s="17" t="s">
        <v>92</v>
      </c>
      <c r="E557" s="22">
        <v>4012</v>
      </c>
      <c r="F557" s="22" t="s">
        <v>107</v>
      </c>
      <c r="G557" s="22">
        <v>40215</v>
      </c>
      <c r="H557" s="22" t="s">
        <v>401</v>
      </c>
      <c r="I557" s="17" t="s">
        <v>641</v>
      </c>
      <c r="J557" s="18" t="s">
        <v>2165</v>
      </c>
      <c r="K557" s="18" t="s">
        <v>2166</v>
      </c>
      <c r="L557" s="18" t="s">
        <v>1567</v>
      </c>
      <c r="M557" s="18" t="s">
        <v>1567</v>
      </c>
      <c r="N557" s="18" t="s">
        <v>1568</v>
      </c>
      <c r="O557" s="19" t="str">
        <f>IF(N557="","",VLOOKUP(N557,Sheet1!$B$3:$C$7,2,0))</f>
        <v>慢性期</v>
      </c>
      <c r="P557" s="18" t="s">
        <v>1568</v>
      </c>
      <c r="Q557" s="19" t="str">
        <f>IF(P557="","",VLOOKUP(P557,Sheet1!$B$3:$C$7,2,0))</f>
        <v>慢性期</v>
      </c>
      <c r="R557" s="18" t="s">
        <v>1568</v>
      </c>
      <c r="S557" s="25" t="str">
        <f t="shared" si="127"/>
        <v>○</v>
      </c>
      <c r="T557" s="26" t="str">
        <f t="shared" si="128"/>
        <v/>
      </c>
      <c r="U557" s="26" t="str">
        <f t="shared" si="129"/>
        <v/>
      </c>
      <c r="V557" s="26" t="str">
        <f t="shared" si="130"/>
        <v>○</v>
      </c>
      <c r="W557" s="26" t="str">
        <f t="shared" si="131"/>
        <v>○</v>
      </c>
      <c r="X557" s="26" t="str">
        <f t="shared" si="132"/>
        <v/>
      </c>
      <c r="Y557" s="27" t="str">
        <f t="shared" si="133"/>
        <v/>
      </c>
      <c r="Z557" s="28" t="s">
        <v>1567</v>
      </c>
      <c r="AA557" s="28" t="s">
        <v>1568</v>
      </c>
      <c r="AB557" s="28" t="s">
        <v>1570</v>
      </c>
      <c r="AC557" s="28" t="s">
        <v>96</v>
      </c>
      <c r="AD557" s="28" t="s">
        <v>96</v>
      </c>
      <c r="AE557" s="23" t="str">
        <f t="shared" si="134"/>
        <v>慢性期</v>
      </c>
      <c r="AF557" s="34">
        <v>19</v>
      </c>
      <c r="AG557" s="34">
        <v>19</v>
      </c>
      <c r="AH557" s="34">
        <v>0</v>
      </c>
      <c r="AI557" s="34">
        <v>19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0</v>
      </c>
      <c r="AR557" s="34">
        <v>0</v>
      </c>
      <c r="AS557" s="35">
        <v>19</v>
      </c>
      <c r="AT557" s="34">
        <v>0</v>
      </c>
      <c r="AU557" s="34">
        <v>0</v>
      </c>
      <c r="AV557" s="34">
        <v>0</v>
      </c>
      <c r="AW557" s="35">
        <v>35</v>
      </c>
      <c r="AX557" s="35">
        <v>1</v>
      </c>
      <c r="AY557" s="36"/>
      <c r="AZ557" s="38" t="s">
        <v>1569</v>
      </c>
      <c r="BA557" s="30" t="str">
        <f t="shared" si="135"/>
        <v/>
      </c>
      <c r="BB557" s="35">
        <v>1</v>
      </c>
      <c r="BC557" s="35">
        <v>0</v>
      </c>
      <c r="BD557" s="35">
        <v>0</v>
      </c>
      <c r="BE557" s="35">
        <v>0</v>
      </c>
      <c r="BF557" s="35">
        <v>0</v>
      </c>
      <c r="BG557" s="35">
        <v>6</v>
      </c>
      <c r="BH557" s="35">
        <v>6</v>
      </c>
      <c r="BI557" s="35">
        <v>0</v>
      </c>
      <c r="BJ557" s="35">
        <v>0</v>
      </c>
    </row>
    <row r="558" spans="2:62" outlineLevel="3">
      <c r="B558" s="17">
        <v>24028534</v>
      </c>
      <c r="C558" s="17" t="s">
        <v>785</v>
      </c>
      <c r="D558" s="17" t="s">
        <v>92</v>
      </c>
      <c r="E558" s="22">
        <v>4012</v>
      </c>
      <c r="F558" s="22" t="s">
        <v>107</v>
      </c>
      <c r="G558" s="22">
        <v>40215</v>
      </c>
      <c r="H558" s="22" t="s">
        <v>401</v>
      </c>
      <c r="I558" s="17" t="s">
        <v>786</v>
      </c>
      <c r="J558" s="18" t="s">
        <v>2167</v>
      </c>
      <c r="K558" s="18" t="s">
        <v>2168</v>
      </c>
      <c r="L558" s="18" t="s">
        <v>1567</v>
      </c>
      <c r="M558" s="18" t="s">
        <v>1569</v>
      </c>
      <c r="N558" s="18" t="s">
        <v>1569</v>
      </c>
      <c r="O558" s="19" t="str">
        <f>IF(N558="","",VLOOKUP(N558,Sheet1!$B$3:$C$7,2,0))</f>
        <v>急性期</v>
      </c>
      <c r="P558" s="18" t="s">
        <v>1569</v>
      </c>
      <c r="Q558" s="19" t="str">
        <f>IF(P558="","",VLOOKUP(P558,Sheet1!$B$3:$C$7,2,0))</f>
        <v>急性期</v>
      </c>
      <c r="R558" s="18" t="s">
        <v>1569</v>
      </c>
      <c r="S558" s="25" t="str">
        <f t="shared" si="127"/>
        <v>○</v>
      </c>
      <c r="T558" s="26" t="str">
        <f t="shared" si="128"/>
        <v/>
      </c>
      <c r="U558" s="26" t="str">
        <f t="shared" si="129"/>
        <v>○</v>
      </c>
      <c r="V558" s="26" t="str">
        <f t="shared" si="130"/>
        <v>○</v>
      </c>
      <c r="W558" s="26" t="str">
        <f t="shared" si="131"/>
        <v>○</v>
      </c>
      <c r="X558" s="26" t="str">
        <f t="shared" si="132"/>
        <v/>
      </c>
      <c r="Y558" s="27" t="str">
        <f t="shared" si="133"/>
        <v/>
      </c>
      <c r="Z558" s="28" t="s">
        <v>1567</v>
      </c>
      <c r="AA558" s="28" t="s">
        <v>1576</v>
      </c>
      <c r="AB558" s="28" t="s">
        <v>1568</v>
      </c>
      <c r="AC558" s="28" t="s">
        <v>1570</v>
      </c>
      <c r="AD558" s="28" t="s">
        <v>96</v>
      </c>
      <c r="AE558" s="23" t="str">
        <f t="shared" si="134"/>
        <v>急性期</v>
      </c>
      <c r="AF558" s="34">
        <v>9</v>
      </c>
      <c r="AG558" s="34">
        <v>0</v>
      </c>
      <c r="AH558" s="34">
        <v>9</v>
      </c>
      <c r="AI558" s="34">
        <v>0</v>
      </c>
      <c r="AJ558" s="34">
        <v>0</v>
      </c>
      <c r="AK558" s="34">
        <v>0</v>
      </c>
      <c r="AL558" s="34">
        <v>0</v>
      </c>
      <c r="AM558" s="34">
        <v>0</v>
      </c>
      <c r="AN558" s="34">
        <v>0</v>
      </c>
      <c r="AO558" s="34">
        <v>0</v>
      </c>
      <c r="AP558" s="34">
        <v>0</v>
      </c>
      <c r="AQ558" s="34">
        <v>0</v>
      </c>
      <c r="AR558" s="34">
        <v>0</v>
      </c>
      <c r="AS558" s="35">
        <v>9</v>
      </c>
      <c r="AT558" s="34">
        <v>0</v>
      </c>
      <c r="AU558" s="34">
        <v>0</v>
      </c>
      <c r="AV558" s="34">
        <v>0</v>
      </c>
      <c r="AW558" s="35">
        <v>0</v>
      </c>
      <c r="AX558" s="35">
        <v>0</v>
      </c>
      <c r="AY558" s="36">
        <v>0</v>
      </c>
      <c r="AZ558" s="38" t="s">
        <v>1569</v>
      </c>
      <c r="BA558" s="30" t="str">
        <f t="shared" si="135"/>
        <v/>
      </c>
      <c r="BB558" s="35">
        <v>1</v>
      </c>
      <c r="BC558" s="35">
        <v>78</v>
      </c>
      <c r="BD558" s="35">
        <v>4</v>
      </c>
      <c r="BE558" s="35">
        <v>4</v>
      </c>
      <c r="BF558" s="35">
        <v>0</v>
      </c>
      <c r="BG558" s="35">
        <v>0</v>
      </c>
      <c r="BH558" s="35">
        <v>0</v>
      </c>
      <c r="BI558" s="35">
        <v>0</v>
      </c>
      <c r="BJ558" s="35">
        <v>0</v>
      </c>
    </row>
    <row r="559" spans="2:62" outlineLevel="3">
      <c r="B559" s="17">
        <v>24028604</v>
      </c>
      <c r="C559" s="17" t="s">
        <v>851</v>
      </c>
      <c r="D559" s="17" t="s">
        <v>92</v>
      </c>
      <c r="E559" s="22">
        <v>4012</v>
      </c>
      <c r="F559" s="22" t="s">
        <v>107</v>
      </c>
      <c r="G559" s="22">
        <v>40215</v>
      </c>
      <c r="H559" s="22" t="s">
        <v>401</v>
      </c>
      <c r="I559" s="17" t="s">
        <v>852</v>
      </c>
      <c r="J559" s="19" t="s">
        <v>2169</v>
      </c>
      <c r="K559" s="19" t="s">
        <v>2170</v>
      </c>
      <c r="L559" s="19" t="s">
        <v>1567</v>
      </c>
      <c r="M559" s="19" t="s">
        <v>1567</v>
      </c>
      <c r="N559" s="19" t="s">
        <v>1569</v>
      </c>
      <c r="O559" s="19" t="str">
        <f>IF(N559="","",VLOOKUP(N559,Sheet1!$B$3:$C$7,2,0))</f>
        <v>急性期</v>
      </c>
      <c r="P559" s="19" t="s">
        <v>1569</v>
      </c>
      <c r="Q559" s="19" t="str">
        <f>IF(P559="","",VLOOKUP(P559,Sheet1!$B$3:$C$7,2,0))</f>
        <v>急性期</v>
      </c>
      <c r="R559" s="19" t="s">
        <v>1569</v>
      </c>
      <c r="S559" s="25" t="str">
        <f t="shared" si="127"/>
        <v>○</v>
      </c>
      <c r="T559" s="26" t="str">
        <f t="shared" si="128"/>
        <v>○</v>
      </c>
      <c r="U559" s="26" t="str">
        <f t="shared" si="129"/>
        <v>○</v>
      </c>
      <c r="V559" s="26" t="str">
        <f t="shared" si="130"/>
        <v/>
      </c>
      <c r="W559" s="26" t="str">
        <f t="shared" si="131"/>
        <v/>
      </c>
      <c r="X559" s="26" t="str">
        <f t="shared" si="132"/>
        <v/>
      </c>
      <c r="Y559" s="27" t="str">
        <f t="shared" si="133"/>
        <v/>
      </c>
      <c r="Z559" s="29" t="s">
        <v>1567</v>
      </c>
      <c r="AA559" s="29" t="s">
        <v>1569</v>
      </c>
      <c r="AB559" s="29" t="s">
        <v>1576</v>
      </c>
      <c r="AC559" s="29" t="s">
        <v>96</v>
      </c>
      <c r="AD559" s="29" t="s">
        <v>96</v>
      </c>
      <c r="AE559" s="23" t="str">
        <f t="shared" si="134"/>
        <v>急性期</v>
      </c>
      <c r="AF559" s="34">
        <v>13</v>
      </c>
      <c r="AG559" s="34">
        <v>13</v>
      </c>
      <c r="AH559" s="34">
        <v>0</v>
      </c>
      <c r="AI559" s="34">
        <v>0</v>
      </c>
      <c r="AJ559" s="34">
        <v>0</v>
      </c>
      <c r="AK559" s="34">
        <v>0</v>
      </c>
      <c r="AL559" s="34">
        <v>0</v>
      </c>
      <c r="AM559" s="34">
        <v>0</v>
      </c>
      <c r="AN559" s="34">
        <v>0</v>
      </c>
      <c r="AO559" s="34">
        <v>0</v>
      </c>
      <c r="AP559" s="34">
        <v>0</v>
      </c>
      <c r="AQ559" s="34">
        <v>0</v>
      </c>
      <c r="AR559" s="34">
        <v>0</v>
      </c>
      <c r="AS559" s="35">
        <v>13</v>
      </c>
      <c r="AT559" s="34">
        <v>0</v>
      </c>
      <c r="AU559" s="34">
        <v>0</v>
      </c>
      <c r="AV559" s="34">
        <v>0</v>
      </c>
      <c r="AW559" s="35">
        <v>363</v>
      </c>
      <c r="AX559" s="35">
        <v>363</v>
      </c>
      <c r="AY559" s="36">
        <v>0</v>
      </c>
      <c r="AZ559" s="37" t="s">
        <v>1569</v>
      </c>
      <c r="BA559" s="30" t="str">
        <f t="shared" si="135"/>
        <v/>
      </c>
      <c r="BB559" s="35">
        <v>0</v>
      </c>
      <c r="BC559" s="35">
        <v>0</v>
      </c>
      <c r="BD559" s="35">
        <v>0</v>
      </c>
      <c r="BE559" s="35">
        <v>0</v>
      </c>
      <c r="BF559" s="35">
        <v>0</v>
      </c>
      <c r="BG559" s="35">
        <v>0</v>
      </c>
      <c r="BH559" s="35">
        <v>0</v>
      </c>
      <c r="BI559" s="35">
        <v>0</v>
      </c>
      <c r="BJ559" s="35">
        <v>22</v>
      </c>
    </row>
    <row r="560" spans="2:62" outlineLevel="3">
      <c r="B560" s="17">
        <v>24028690</v>
      </c>
      <c r="C560" s="17" t="s">
        <v>971</v>
      </c>
      <c r="D560" s="17" t="s">
        <v>92</v>
      </c>
      <c r="E560" s="22">
        <v>4012</v>
      </c>
      <c r="F560" s="22" t="s">
        <v>107</v>
      </c>
      <c r="G560" s="22">
        <v>40215</v>
      </c>
      <c r="H560" s="22" t="s">
        <v>401</v>
      </c>
      <c r="I560" s="17" t="s">
        <v>972</v>
      </c>
      <c r="J560" s="18" t="s">
        <v>2171</v>
      </c>
      <c r="K560" s="18" t="s">
        <v>2172</v>
      </c>
      <c r="L560" s="18" t="s">
        <v>1567</v>
      </c>
      <c r="M560" s="18" t="s">
        <v>1567</v>
      </c>
      <c r="N560" s="18" t="s">
        <v>1569</v>
      </c>
      <c r="O560" s="19" t="str">
        <f>IF(N560="","",VLOOKUP(N560,Sheet1!$B$3:$C$7,2,0))</f>
        <v>急性期</v>
      </c>
      <c r="P560" s="18" t="s">
        <v>1569</v>
      </c>
      <c r="Q560" s="19" t="str">
        <f>IF(P560="","",VLOOKUP(P560,Sheet1!$B$3:$C$7,2,0))</f>
        <v>急性期</v>
      </c>
      <c r="R560" s="18" t="s">
        <v>96</v>
      </c>
      <c r="S560" s="25" t="str">
        <f t="shared" si="127"/>
        <v>○</v>
      </c>
      <c r="T560" s="26" t="str">
        <f t="shared" si="128"/>
        <v>○</v>
      </c>
      <c r="U560" s="26" t="str">
        <f t="shared" si="129"/>
        <v>○</v>
      </c>
      <c r="V560" s="26" t="str">
        <f t="shared" si="130"/>
        <v>○</v>
      </c>
      <c r="W560" s="26" t="str">
        <f t="shared" si="131"/>
        <v>○</v>
      </c>
      <c r="X560" s="26" t="str">
        <f t="shared" si="132"/>
        <v/>
      </c>
      <c r="Y560" s="27" t="str">
        <f t="shared" si="133"/>
        <v/>
      </c>
      <c r="Z560" s="28" t="s">
        <v>1567</v>
      </c>
      <c r="AA560" s="28" t="s">
        <v>1569</v>
      </c>
      <c r="AB560" s="28" t="s">
        <v>1576</v>
      </c>
      <c r="AC560" s="28" t="s">
        <v>1568</v>
      </c>
      <c r="AD560" s="28" t="s">
        <v>1570</v>
      </c>
      <c r="AE560" s="23" t="str">
        <f t="shared" si="134"/>
        <v>急性期</v>
      </c>
      <c r="AF560" s="34">
        <v>8</v>
      </c>
      <c r="AG560" s="34">
        <v>8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0</v>
      </c>
      <c r="AR560" s="34">
        <v>0</v>
      </c>
      <c r="AS560" s="35">
        <v>8</v>
      </c>
      <c r="AT560" s="35">
        <v>0</v>
      </c>
      <c r="AU560" s="35">
        <v>0</v>
      </c>
      <c r="AV560" s="34">
        <v>0</v>
      </c>
      <c r="AW560" s="35">
        <v>73</v>
      </c>
      <c r="AX560" s="35"/>
      <c r="AY560" s="36"/>
      <c r="AZ560" s="38" t="s">
        <v>1567</v>
      </c>
      <c r="BA560" s="30" t="str">
        <f t="shared" si="135"/>
        <v>○</v>
      </c>
      <c r="BB560" s="35">
        <v>11</v>
      </c>
      <c r="BC560" s="35">
        <v>82</v>
      </c>
      <c r="BD560" s="35">
        <v>48</v>
      </c>
      <c r="BE560" s="35">
        <v>25</v>
      </c>
      <c r="BF560" s="35">
        <v>23</v>
      </c>
      <c r="BG560" s="35">
        <v>7</v>
      </c>
      <c r="BH560" s="35">
        <v>7</v>
      </c>
      <c r="BI560" s="35">
        <v>0</v>
      </c>
      <c r="BJ560" s="35">
        <v>0</v>
      </c>
    </row>
    <row r="561" spans="2:62" outlineLevel="3">
      <c r="B561" s="17">
        <v>24028739</v>
      </c>
      <c r="C561" s="17" t="s">
        <v>1034</v>
      </c>
      <c r="D561" s="17" t="s">
        <v>92</v>
      </c>
      <c r="E561" s="22">
        <v>4012</v>
      </c>
      <c r="F561" s="22" t="s">
        <v>107</v>
      </c>
      <c r="G561" s="22">
        <v>40215</v>
      </c>
      <c r="H561" s="22" t="s">
        <v>401</v>
      </c>
      <c r="I561" s="17" t="s">
        <v>1035</v>
      </c>
      <c r="J561" s="18" t="s">
        <v>2173</v>
      </c>
      <c r="K561" s="18" t="s">
        <v>2174</v>
      </c>
      <c r="L561" s="18" t="s">
        <v>1569</v>
      </c>
      <c r="M561" s="18" t="s">
        <v>1569</v>
      </c>
      <c r="N561" s="18" t="s">
        <v>1567</v>
      </c>
      <c r="O561" s="19" t="str">
        <f>IF(N561="","",VLOOKUP(N561,Sheet1!$B$3:$C$7,2,0))</f>
        <v>高度急性期</v>
      </c>
      <c r="P561" s="18" t="s">
        <v>1567</v>
      </c>
      <c r="Q561" s="19" t="str">
        <f>IF(P561="","",VLOOKUP(P561,Sheet1!$B$3:$C$7,2,0))</f>
        <v>高度急性期</v>
      </c>
      <c r="R561" s="18" t="s">
        <v>1567</v>
      </c>
      <c r="S561" s="25" t="str">
        <f t="shared" si="127"/>
        <v/>
      </c>
      <c r="T561" s="26" t="str">
        <f t="shared" si="128"/>
        <v/>
      </c>
      <c r="U561" s="26" t="str">
        <f t="shared" si="129"/>
        <v/>
      </c>
      <c r="V561" s="26" t="str">
        <f t="shared" si="130"/>
        <v/>
      </c>
      <c r="W561" s="26" t="str">
        <f t="shared" si="131"/>
        <v/>
      </c>
      <c r="X561" s="26" t="str">
        <f t="shared" si="132"/>
        <v/>
      </c>
      <c r="Y561" s="27" t="str">
        <f t="shared" si="133"/>
        <v>○</v>
      </c>
      <c r="Z561" s="28" t="s">
        <v>1605</v>
      </c>
      <c r="AA561" s="28" t="s">
        <v>96</v>
      </c>
      <c r="AB561" s="28" t="s">
        <v>96</v>
      </c>
      <c r="AC561" s="28" t="s">
        <v>96</v>
      </c>
      <c r="AD561" s="28" t="s">
        <v>96</v>
      </c>
      <c r="AE561" s="23" t="str">
        <f t="shared" si="134"/>
        <v>高度急性期</v>
      </c>
      <c r="AF561" s="34">
        <v>18</v>
      </c>
      <c r="AG561" s="34">
        <v>0</v>
      </c>
      <c r="AH561" s="34">
        <v>18</v>
      </c>
      <c r="AI561" s="34"/>
      <c r="AJ561" s="34">
        <v>0</v>
      </c>
      <c r="AK561" s="34">
        <v>0</v>
      </c>
      <c r="AL561" s="34">
        <v>0</v>
      </c>
      <c r="AM561" s="34">
        <v>0</v>
      </c>
      <c r="AN561" s="34">
        <v>0</v>
      </c>
      <c r="AO561" s="34">
        <v>0</v>
      </c>
      <c r="AP561" s="34">
        <v>0</v>
      </c>
      <c r="AQ561" s="34">
        <v>0</v>
      </c>
      <c r="AR561" s="34">
        <v>0</v>
      </c>
      <c r="AS561" s="35"/>
      <c r="AT561" s="35"/>
      <c r="AU561" s="35"/>
      <c r="AV561" s="34"/>
      <c r="AW561" s="35">
        <v>0</v>
      </c>
      <c r="AX561" s="35">
        <v>0</v>
      </c>
      <c r="AY561" s="36">
        <v>0</v>
      </c>
      <c r="AZ561" s="38" t="s">
        <v>1569</v>
      </c>
      <c r="BA561" s="30" t="str">
        <f t="shared" si="135"/>
        <v/>
      </c>
      <c r="BB561" s="35">
        <v>0</v>
      </c>
      <c r="BC561" s="35">
        <v>0</v>
      </c>
      <c r="BD561" s="35">
        <v>0</v>
      </c>
      <c r="BE561" s="35">
        <v>0</v>
      </c>
      <c r="BF561" s="35">
        <v>0</v>
      </c>
      <c r="BG561" s="35">
        <v>0</v>
      </c>
      <c r="BH561" s="35">
        <v>0</v>
      </c>
      <c r="BI561" s="35">
        <v>0</v>
      </c>
      <c r="BJ561" s="35">
        <v>0</v>
      </c>
    </row>
    <row r="562" spans="2:62" outlineLevel="3">
      <c r="B562" s="17">
        <v>24028906</v>
      </c>
      <c r="C562" s="17" t="s">
        <v>1244</v>
      </c>
      <c r="D562" s="17" t="s">
        <v>92</v>
      </c>
      <c r="E562" s="22">
        <v>4012</v>
      </c>
      <c r="F562" s="22" t="s">
        <v>107</v>
      </c>
      <c r="G562" s="22">
        <v>40215</v>
      </c>
      <c r="H562" s="22" t="s">
        <v>401</v>
      </c>
      <c r="I562" s="17" t="s">
        <v>1245</v>
      </c>
      <c r="J562" s="18" t="s">
        <v>2175</v>
      </c>
      <c r="K562" s="18" t="s">
        <v>2176</v>
      </c>
      <c r="L562" s="18" t="s">
        <v>1567</v>
      </c>
      <c r="M562" s="18" t="s">
        <v>1567</v>
      </c>
      <c r="N562" s="18" t="s">
        <v>1568</v>
      </c>
      <c r="O562" s="19" t="str">
        <f>IF(N562="","",VLOOKUP(N562,Sheet1!$B$3:$C$7,2,0))</f>
        <v>慢性期</v>
      </c>
      <c r="P562" s="18" t="s">
        <v>1568</v>
      </c>
      <c r="Q562" s="19" t="str">
        <f>IF(P562="","",VLOOKUP(P562,Sheet1!$B$3:$C$7,2,0))</f>
        <v>慢性期</v>
      </c>
      <c r="R562" s="18" t="s">
        <v>1576</v>
      </c>
      <c r="S562" s="25" t="str">
        <f t="shared" si="127"/>
        <v/>
      </c>
      <c r="T562" s="26" t="str">
        <f t="shared" si="128"/>
        <v/>
      </c>
      <c r="U562" s="26" t="str">
        <f t="shared" si="129"/>
        <v/>
      </c>
      <c r="V562" s="26" t="str">
        <f t="shared" si="130"/>
        <v>○</v>
      </c>
      <c r="W562" s="26" t="str">
        <f t="shared" si="131"/>
        <v/>
      </c>
      <c r="X562" s="26" t="str">
        <f t="shared" si="132"/>
        <v/>
      </c>
      <c r="Y562" s="27" t="str">
        <f t="shared" si="133"/>
        <v/>
      </c>
      <c r="Z562" s="28" t="s">
        <v>1568</v>
      </c>
      <c r="AA562" s="28" t="s">
        <v>96</v>
      </c>
      <c r="AB562" s="28" t="s">
        <v>96</v>
      </c>
      <c r="AC562" s="28" t="s">
        <v>96</v>
      </c>
      <c r="AD562" s="28" t="s">
        <v>96</v>
      </c>
      <c r="AE562" s="23" t="str">
        <f t="shared" si="134"/>
        <v>慢性期</v>
      </c>
      <c r="AF562" s="34">
        <v>9</v>
      </c>
      <c r="AG562" s="34">
        <v>9</v>
      </c>
      <c r="AH562" s="34">
        <v>0</v>
      </c>
      <c r="AI562" s="34">
        <v>0</v>
      </c>
      <c r="AJ562" s="34">
        <v>6</v>
      </c>
      <c r="AK562" s="34">
        <v>6</v>
      </c>
      <c r="AL562" s="34">
        <v>0</v>
      </c>
      <c r="AM562" s="34">
        <v>6</v>
      </c>
      <c r="AN562" s="34">
        <v>6</v>
      </c>
      <c r="AO562" s="34">
        <v>0</v>
      </c>
      <c r="AP562" s="34">
        <v>0</v>
      </c>
      <c r="AQ562" s="34">
        <v>0</v>
      </c>
      <c r="AR562" s="34">
        <v>0</v>
      </c>
      <c r="AS562" s="35">
        <v>9</v>
      </c>
      <c r="AT562" s="35">
        <v>6</v>
      </c>
      <c r="AU562" s="35">
        <v>0</v>
      </c>
      <c r="AV562" s="34">
        <v>0</v>
      </c>
      <c r="AW562" s="35">
        <v>13</v>
      </c>
      <c r="AX562" s="35">
        <v>0</v>
      </c>
      <c r="AY562" s="36">
        <v>0</v>
      </c>
      <c r="AZ562" s="38" t="s">
        <v>1569</v>
      </c>
      <c r="BA562" s="30" t="str">
        <f t="shared" si="135"/>
        <v/>
      </c>
      <c r="BB562" s="35">
        <v>0</v>
      </c>
      <c r="BC562" s="35">
        <v>0</v>
      </c>
      <c r="BD562" s="35">
        <v>0</v>
      </c>
      <c r="BE562" s="35">
        <v>0</v>
      </c>
      <c r="BF562" s="35">
        <v>0</v>
      </c>
      <c r="BG562" s="35">
        <v>0</v>
      </c>
      <c r="BH562" s="35">
        <v>0</v>
      </c>
      <c r="BI562" s="35">
        <v>0</v>
      </c>
      <c r="BJ562" s="35">
        <v>0</v>
      </c>
    </row>
    <row r="563" spans="2:62" outlineLevel="2">
      <c r="B563" s="17"/>
      <c r="C563" s="17"/>
      <c r="D563" s="17"/>
      <c r="E563" s="22"/>
      <c r="F563" s="22"/>
      <c r="G563" s="22"/>
      <c r="H563" s="64" t="s">
        <v>2293</v>
      </c>
      <c r="I563" s="17"/>
      <c r="J563" s="18"/>
      <c r="K563" s="18"/>
      <c r="L563" s="18"/>
      <c r="M563" s="18"/>
      <c r="N563" s="18"/>
      <c r="O563" s="19"/>
      <c r="P563" s="18"/>
      <c r="Q563" s="19"/>
      <c r="R563" s="18"/>
      <c r="S563" s="25"/>
      <c r="T563" s="26"/>
      <c r="U563" s="26"/>
      <c r="V563" s="26"/>
      <c r="W563" s="26"/>
      <c r="X563" s="26"/>
      <c r="Y563" s="27"/>
      <c r="Z563" s="28"/>
      <c r="AA563" s="28"/>
      <c r="AB563" s="28"/>
      <c r="AC563" s="28"/>
      <c r="AD563" s="28"/>
      <c r="AE563" s="23"/>
      <c r="AF563" s="34">
        <f t="shared" ref="AF563:AV563" si="138">SUBTOTAL(9,AF556:AF562)</f>
        <v>95</v>
      </c>
      <c r="AG563" s="34">
        <f t="shared" si="138"/>
        <v>68</v>
      </c>
      <c r="AH563" s="34">
        <f t="shared" si="138"/>
        <v>27</v>
      </c>
      <c r="AI563" s="34">
        <f t="shared" si="138"/>
        <v>22</v>
      </c>
      <c r="AJ563" s="34">
        <f t="shared" si="138"/>
        <v>6</v>
      </c>
      <c r="AK563" s="34">
        <f t="shared" si="138"/>
        <v>6</v>
      </c>
      <c r="AL563" s="34">
        <f t="shared" si="138"/>
        <v>0</v>
      </c>
      <c r="AM563" s="34">
        <f t="shared" si="138"/>
        <v>6</v>
      </c>
      <c r="AN563" s="34">
        <f t="shared" si="138"/>
        <v>6</v>
      </c>
      <c r="AO563" s="34">
        <f t="shared" si="138"/>
        <v>0</v>
      </c>
      <c r="AP563" s="34">
        <f t="shared" si="138"/>
        <v>0</v>
      </c>
      <c r="AQ563" s="34">
        <f t="shared" si="138"/>
        <v>0</v>
      </c>
      <c r="AR563" s="34">
        <f t="shared" si="138"/>
        <v>0</v>
      </c>
      <c r="AS563" s="35">
        <f t="shared" si="138"/>
        <v>77</v>
      </c>
      <c r="AT563" s="35">
        <f t="shared" si="138"/>
        <v>6</v>
      </c>
      <c r="AU563" s="35">
        <f t="shared" si="138"/>
        <v>0</v>
      </c>
      <c r="AV563" s="34">
        <f t="shared" si="138"/>
        <v>0</v>
      </c>
      <c r="AW563" s="35"/>
      <c r="AX563" s="35"/>
      <c r="AY563" s="36"/>
      <c r="AZ563" s="38"/>
      <c r="BA563" s="30"/>
      <c r="BB563" s="35"/>
      <c r="BC563" s="35"/>
      <c r="BD563" s="35"/>
      <c r="BE563" s="35"/>
      <c r="BF563" s="35"/>
      <c r="BG563" s="35"/>
      <c r="BH563" s="35"/>
      <c r="BI563" s="35"/>
      <c r="BJ563" s="35">
        <f>SUBTOTAL(9,BJ556:BJ562)</f>
        <v>22</v>
      </c>
    </row>
    <row r="564" spans="2:62" outlineLevel="3">
      <c r="B564" s="17">
        <v>24028146</v>
      </c>
      <c r="C564" s="17" t="s">
        <v>318</v>
      </c>
      <c r="D564" s="17" t="s">
        <v>92</v>
      </c>
      <c r="E564" s="22">
        <v>4012</v>
      </c>
      <c r="F564" s="22" t="s">
        <v>107</v>
      </c>
      <c r="G564" s="22">
        <v>40382</v>
      </c>
      <c r="H564" s="22" t="s">
        <v>319</v>
      </c>
      <c r="I564" s="17" t="s">
        <v>320</v>
      </c>
      <c r="J564" s="19" t="s">
        <v>2177</v>
      </c>
      <c r="K564" s="19" t="s">
        <v>2178</v>
      </c>
      <c r="L564" s="19" t="s">
        <v>1988</v>
      </c>
      <c r="M564" s="19" t="s">
        <v>1988</v>
      </c>
      <c r="N564" s="19" t="s">
        <v>2001</v>
      </c>
      <c r="O564" s="19" t="str">
        <f>IF(N564="","",VLOOKUP(N564,Sheet1!$B$3:$C$7,2,0))</f>
        <v>慢性期</v>
      </c>
      <c r="P564" s="19" t="s">
        <v>2001</v>
      </c>
      <c r="Q564" s="19" t="str">
        <f>IF(P564="","",VLOOKUP(P564,Sheet1!$B$3:$C$7,2,0))</f>
        <v>慢性期</v>
      </c>
      <c r="R564" s="19" t="s">
        <v>96</v>
      </c>
      <c r="S564" s="25" t="str">
        <f t="shared" si="127"/>
        <v>○</v>
      </c>
      <c r="T564" s="26" t="str">
        <f t="shared" si="128"/>
        <v/>
      </c>
      <c r="U564" s="26" t="str">
        <f t="shared" si="129"/>
        <v>○</v>
      </c>
      <c r="V564" s="26" t="str">
        <f t="shared" si="130"/>
        <v>○</v>
      </c>
      <c r="W564" s="26" t="str">
        <f t="shared" si="131"/>
        <v/>
      </c>
      <c r="X564" s="26" t="str">
        <f t="shared" si="132"/>
        <v/>
      </c>
      <c r="Y564" s="27" t="str">
        <f t="shared" si="133"/>
        <v/>
      </c>
      <c r="Z564" s="29" t="s">
        <v>1988</v>
      </c>
      <c r="AA564" s="28" t="s">
        <v>1990</v>
      </c>
      <c r="AB564" s="28" t="s">
        <v>2001</v>
      </c>
      <c r="AC564" s="29" t="s">
        <v>96</v>
      </c>
      <c r="AD564" s="29" t="s">
        <v>96</v>
      </c>
      <c r="AE564" s="23" t="str">
        <f t="shared" si="134"/>
        <v>慢性期</v>
      </c>
      <c r="AF564" s="34">
        <v>1</v>
      </c>
      <c r="AG564" s="34">
        <v>1</v>
      </c>
      <c r="AH564" s="34">
        <v>0</v>
      </c>
      <c r="AI564" s="34">
        <v>0</v>
      </c>
      <c r="AJ564" s="34">
        <v>18</v>
      </c>
      <c r="AK564" s="34">
        <v>18</v>
      </c>
      <c r="AL564" s="34">
        <v>0</v>
      </c>
      <c r="AM564" s="34">
        <v>6</v>
      </c>
      <c r="AN564" s="34">
        <v>6</v>
      </c>
      <c r="AO564" s="34">
        <v>0</v>
      </c>
      <c r="AP564" s="34">
        <v>12</v>
      </c>
      <c r="AQ564" s="34">
        <v>12</v>
      </c>
      <c r="AR564" s="34">
        <v>0</v>
      </c>
      <c r="AS564" s="35">
        <v>1</v>
      </c>
      <c r="AT564" s="35">
        <v>6</v>
      </c>
      <c r="AU564" s="35">
        <v>12</v>
      </c>
      <c r="AV564" s="34">
        <v>0</v>
      </c>
      <c r="AW564" s="35">
        <v>60</v>
      </c>
      <c r="AX564" s="35">
        <v>0</v>
      </c>
      <c r="AY564" s="36">
        <v>5</v>
      </c>
      <c r="AZ564" s="37" t="s">
        <v>1989</v>
      </c>
      <c r="BA564" s="30" t="str">
        <f t="shared" si="135"/>
        <v/>
      </c>
      <c r="BB564" s="35">
        <v>1</v>
      </c>
      <c r="BC564" s="35">
        <v>0</v>
      </c>
      <c r="BD564" s="35">
        <v>0</v>
      </c>
      <c r="BE564" s="35">
        <v>0</v>
      </c>
      <c r="BF564" s="35">
        <v>0</v>
      </c>
      <c r="BG564" s="35">
        <v>2</v>
      </c>
      <c r="BH564" s="35">
        <v>2</v>
      </c>
      <c r="BI564" s="35">
        <v>0</v>
      </c>
      <c r="BJ564" s="35">
        <v>0</v>
      </c>
    </row>
    <row r="565" spans="2:62" outlineLevel="3">
      <c r="B565" s="17">
        <v>24028394</v>
      </c>
      <c r="C565" s="17" t="s">
        <v>603</v>
      </c>
      <c r="D565" s="17" t="s">
        <v>92</v>
      </c>
      <c r="E565" s="22">
        <v>4012</v>
      </c>
      <c r="F565" s="22" t="s">
        <v>107</v>
      </c>
      <c r="G565" s="22">
        <v>40382</v>
      </c>
      <c r="H565" s="22" t="s">
        <v>319</v>
      </c>
      <c r="I565" s="17" t="s">
        <v>604</v>
      </c>
      <c r="J565" s="19" t="s">
        <v>2179</v>
      </c>
      <c r="K565" s="19" t="s">
        <v>2180</v>
      </c>
      <c r="L565" s="19" t="s">
        <v>1988</v>
      </c>
      <c r="M565" s="19" t="s">
        <v>1988</v>
      </c>
      <c r="N565" s="19" t="s">
        <v>1989</v>
      </c>
      <c r="O565" s="19" t="str">
        <f>IF(N565="","",VLOOKUP(N565,Sheet1!$B$3:$C$7,2,0))</f>
        <v>急性期</v>
      </c>
      <c r="P565" s="19" t="s">
        <v>2002</v>
      </c>
      <c r="Q565" s="19" t="str">
        <f>IF(P565="","",VLOOKUP(P565,Sheet1!$B$3:$C$7,2,0))</f>
        <v>休棟等</v>
      </c>
      <c r="R565" s="19" t="s">
        <v>2002</v>
      </c>
      <c r="S565" s="25" t="str">
        <f t="shared" si="127"/>
        <v>○</v>
      </c>
      <c r="T565" s="26" t="str">
        <f t="shared" si="128"/>
        <v>○</v>
      </c>
      <c r="U565" s="26" t="str">
        <f t="shared" si="129"/>
        <v>○</v>
      </c>
      <c r="V565" s="26" t="str">
        <f t="shared" si="130"/>
        <v/>
      </c>
      <c r="W565" s="26" t="str">
        <f t="shared" si="131"/>
        <v/>
      </c>
      <c r="X565" s="26" t="str">
        <f t="shared" si="132"/>
        <v/>
      </c>
      <c r="Y565" s="27" t="str">
        <f t="shared" si="133"/>
        <v/>
      </c>
      <c r="Z565" s="28" t="s">
        <v>1988</v>
      </c>
      <c r="AA565" s="28" t="s">
        <v>166</v>
      </c>
      <c r="AB565" s="28" t="s">
        <v>1990</v>
      </c>
      <c r="AC565" s="29" t="s">
        <v>96</v>
      </c>
      <c r="AD565" s="29" t="s">
        <v>96</v>
      </c>
      <c r="AE565" s="23" t="str">
        <f t="shared" si="134"/>
        <v>急性期</v>
      </c>
      <c r="AF565" s="34">
        <v>19</v>
      </c>
      <c r="AG565" s="34">
        <v>19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5">
        <v>19</v>
      </c>
      <c r="AT565" s="34">
        <v>0</v>
      </c>
      <c r="AU565" s="34">
        <v>0</v>
      </c>
      <c r="AV565" s="34">
        <v>0</v>
      </c>
      <c r="AW565" s="35">
        <v>81</v>
      </c>
      <c r="AX565" s="35"/>
      <c r="AY565" s="36"/>
      <c r="AZ565" s="37" t="s">
        <v>1989</v>
      </c>
      <c r="BA565" s="30" t="str">
        <f t="shared" si="135"/>
        <v/>
      </c>
      <c r="BB565" s="35"/>
      <c r="BC565" s="35"/>
      <c r="BD565" s="35">
        <v>0</v>
      </c>
      <c r="BE565" s="35"/>
      <c r="BF565" s="35"/>
      <c r="BG565" s="35">
        <v>0</v>
      </c>
      <c r="BH565" s="35"/>
      <c r="BI565" s="35"/>
      <c r="BJ565" s="35"/>
    </row>
    <row r="566" spans="2:62" outlineLevel="3">
      <c r="B566" s="17">
        <v>24028819</v>
      </c>
      <c r="C566" s="17" t="s">
        <v>1137</v>
      </c>
      <c r="D566" s="17" t="s">
        <v>92</v>
      </c>
      <c r="E566" s="22">
        <v>4012</v>
      </c>
      <c r="F566" s="22" t="s">
        <v>107</v>
      </c>
      <c r="G566" s="22">
        <v>40382</v>
      </c>
      <c r="H566" s="22" t="s">
        <v>319</v>
      </c>
      <c r="I566" s="17" t="s">
        <v>1138</v>
      </c>
      <c r="J566" s="18" t="s">
        <v>2181</v>
      </c>
      <c r="K566" s="18" t="s">
        <v>2182</v>
      </c>
      <c r="L566" s="18" t="s">
        <v>1988</v>
      </c>
      <c r="M566" s="18" t="s">
        <v>1988</v>
      </c>
      <c r="N566" s="18" t="s">
        <v>2001</v>
      </c>
      <c r="O566" s="19" t="str">
        <f>IF(N566="","",VLOOKUP(N566,Sheet1!$B$3:$C$7,2,0))</f>
        <v>慢性期</v>
      </c>
      <c r="P566" s="18" t="s">
        <v>2001</v>
      </c>
      <c r="Q566" s="19" t="str">
        <f>IF(P566="","",VLOOKUP(P566,Sheet1!$B$3:$C$7,2,0))</f>
        <v>慢性期</v>
      </c>
      <c r="R566" s="18" t="s">
        <v>2001</v>
      </c>
      <c r="S566" s="25" t="str">
        <f t="shared" si="127"/>
        <v>○</v>
      </c>
      <c r="T566" s="26" t="str">
        <f t="shared" si="128"/>
        <v>○</v>
      </c>
      <c r="U566" s="26" t="str">
        <f t="shared" si="129"/>
        <v>○</v>
      </c>
      <c r="V566" s="26" t="str">
        <f t="shared" si="130"/>
        <v>○</v>
      </c>
      <c r="W566" s="26" t="str">
        <f t="shared" si="131"/>
        <v>○</v>
      </c>
      <c r="X566" s="26" t="str">
        <f t="shared" si="132"/>
        <v/>
      </c>
      <c r="Y566" s="27" t="str">
        <f t="shared" si="133"/>
        <v/>
      </c>
      <c r="Z566" s="28" t="s">
        <v>1988</v>
      </c>
      <c r="AA566" s="28" t="s">
        <v>1989</v>
      </c>
      <c r="AB566" s="28" t="s">
        <v>1990</v>
      </c>
      <c r="AC566" s="28" t="s">
        <v>2001</v>
      </c>
      <c r="AD566" s="28" t="s">
        <v>2002</v>
      </c>
      <c r="AE566" s="23" t="str">
        <f t="shared" si="134"/>
        <v>慢性期</v>
      </c>
      <c r="AF566" s="34">
        <v>1</v>
      </c>
      <c r="AG566" s="34">
        <v>1</v>
      </c>
      <c r="AH566" s="34">
        <v>0</v>
      </c>
      <c r="AI566" s="34">
        <v>0</v>
      </c>
      <c r="AJ566" s="34">
        <v>14</v>
      </c>
      <c r="AK566" s="34">
        <v>14</v>
      </c>
      <c r="AL566" s="34">
        <v>0</v>
      </c>
      <c r="AM566" s="34">
        <v>14</v>
      </c>
      <c r="AN566" s="34">
        <v>14</v>
      </c>
      <c r="AO566" s="34">
        <v>0</v>
      </c>
      <c r="AP566" s="34">
        <v>0</v>
      </c>
      <c r="AQ566" s="34">
        <v>0</v>
      </c>
      <c r="AR566" s="34">
        <v>0</v>
      </c>
      <c r="AS566" s="35">
        <v>1</v>
      </c>
      <c r="AT566" s="35">
        <v>14</v>
      </c>
      <c r="AU566" s="35">
        <v>0</v>
      </c>
      <c r="AV566" s="34">
        <v>0</v>
      </c>
      <c r="AW566" s="35">
        <v>19</v>
      </c>
      <c r="AX566" s="35">
        <v>5</v>
      </c>
      <c r="AY566" s="36">
        <v>68.400000000000006</v>
      </c>
      <c r="AZ566" s="38" t="s">
        <v>1988</v>
      </c>
      <c r="BA566" s="30" t="str">
        <f t="shared" si="135"/>
        <v>○</v>
      </c>
      <c r="BB566" s="35">
        <v>0</v>
      </c>
      <c r="BC566" s="35">
        <v>3</v>
      </c>
      <c r="BD566" s="35">
        <v>0</v>
      </c>
      <c r="BE566" s="35">
        <v>0</v>
      </c>
      <c r="BF566" s="35">
        <v>0</v>
      </c>
      <c r="BG566" s="35">
        <v>0</v>
      </c>
      <c r="BH566" s="35">
        <v>0</v>
      </c>
      <c r="BI566" s="35">
        <v>0</v>
      </c>
      <c r="BJ566" s="35">
        <v>0</v>
      </c>
    </row>
    <row r="567" spans="2:62" outlineLevel="2">
      <c r="B567" s="17"/>
      <c r="C567" s="17"/>
      <c r="D567" s="17"/>
      <c r="E567" s="22"/>
      <c r="F567" s="22"/>
      <c r="G567" s="22"/>
      <c r="H567" s="64" t="s">
        <v>2294</v>
      </c>
      <c r="I567" s="17"/>
      <c r="J567" s="18"/>
      <c r="K567" s="18"/>
      <c r="L567" s="18"/>
      <c r="M567" s="18"/>
      <c r="N567" s="18"/>
      <c r="O567" s="19"/>
      <c r="P567" s="18"/>
      <c r="Q567" s="19"/>
      <c r="R567" s="18"/>
      <c r="S567" s="25"/>
      <c r="T567" s="26"/>
      <c r="U567" s="26"/>
      <c r="V567" s="26"/>
      <c r="W567" s="26"/>
      <c r="X567" s="26"/>
      <c r="Y567" s="27"/>
      <c r="Z567" s="28"/>
      <c r="AA567" s="28"/>
      <c r="AB567" s="28"/>
      <c r="AC567" s="28"/>
      <c r="AD567" s="28"/>
      <c r="AE567" s="23"/>
      <c r="AF567" s="34">
        <f t="shared" ref="AF567:AV567" si="139">SUBTOTAL(9,AF564:AF566)</f>
        <v>21</v>
      </c>
      <c r="AG567" s="34">
        <f t="shared" si="139"/>
        <v>21</v>
      </c>
      <c r="AH567" s="34">
        <f t="shared" si="139"/>
        <v>0</v>
      </c>
      <c r="AI567" s="34">
        <f t="shared" si="139"/>
        <v>0</v>
      </c>
      <c r="AJ567" s="34">
        <f t="shared" si="139"/>
        <v>32</v>
      </c>
      <c r="AK567" s="34">
        <f t="shared" si="139"/>
        <v>32</v>
      </c>
      <c r="AL567" s="34">
        <f t="shared" si="139"/>
        <v>0</v>
      </c>
      <c r="AM567" s="34">
        <f t="shared" si="139"/>
        <v>20</v>
      </c>
      <c r="AN567" s="34">
        <f t="shared" si="139"/>
        <v>20</v>
      </c>
      <c r="AO567" s="34">
        <f t="shared" si="139"/>
        <v>0</v>
      </c>
      <c r="AP567" s="34">
        <f t="shared" si="139"/>
        <v>12</v>
      </c>
      <c r="AQ567" s="34">
        <f t="shared" si="139"/>
        <v>12</v>
      </c>
      <c r="AR567" s="34">
        <f t="shared" si="139"/>
        <v>0</v>
      </c>
      <c r="AS567" s="35">
        <f t="shared" si="139"/>
        <v>21</v>
      </c>
      <c r="AT567" s="35">
        <f t="shared" si="139"/>
        <v>20</v>
      </c>
      <c r="AU567" s="35">
        <f t="shared" si="139"/>
        <v>12</v>
      </c>
      <c r="AV567" s="34">
        <f t="shared" si="139"/>
        <v>0</v>
      </c>
      <c r="AW567" s="35"/>
      <c r="AX567" s="35"/>
      <c r="AY567" s="36"/>
      <c r="AZ567" s="38"/>
      <c r="BA567" s="30"/>
      <c r="BB567" s="35"/>
      <c r="BC567" s="35"/>
      <c r="BD567" s="35"/>
      <c r="BE567" s="35"/>
      <c r="BF567" s="35"/>
      <c r="BG567" s="35"/>
      <c r="BH567" s="35"/>
      <c r="BI567" s="35"/>
      <c r="BJ567" s="35">
        <f>SUBTOTAL(9,BJ564:BJ566)</f>
        <v>0</v>
      </c>
    </row>
    <row r="568" spans="2:62" outlineLevel="1">
      <c r="B568" s="17"/>
      <c r="C568" s="17"/>
      <c r="D568" s="17"/>
      <c r="E568" s="22"/>
      <c r="F568" s="64" t="s">
        <v>2235</v>
      </c>
      <c r="G568" s="22"/>
      <c r="H568" s="22"/>
      <c r="I568" s="17"/>
      <c r="J568" s="18"/>
      <c r="K568" s="18"/>
      <c r="L568" s="18"/>
      <c r="M568" s="18"/>
      <c r="N568" s="18"/>
      <c r="O568" s="19"/>
      <c r="P568" s="18"/>
      <c r="Q568" s="19"/>
      <c r="R568" s="18"/>
      <c r="S568" s="25"/>
      <c r="T568" s="26"/>
      <c r="U568" s="26"/>
      <c r="V568" s="26"/>
      <c r="W568" s="26"/>
      <c r="X568" s="26"/>
      <c r="Y568" s="27"/>
      <c r="Z568" s="28"/>
      <c r="AA568" s="28"/>
      <c r="AB568" s="28"/>
      <c r="AC568" s="28"/>
      <c r="AD568" s="28"/>
      <c r="AE568" s="23"/>
      <c r="AF568" s="34">
        <f t="shared" ref="AF568:AV568" si="140">SUBTOTAL(9,AF450:AF566)</f>
        <v>1276</v>
      </c>
      <c r="AG568" s="34">
        <f t="shared" si="140"/>
        <v>928</v>
      </c>
      <c r="AH568" s="34">
        <f t="shared" si="140"/>
        <v>317</v>
      </c>
      <c r="AI568" s="34">
        <f t="shared" si="140"/>
        <v>310</v>
      </c>
      <c r="AJ568" s="34">
        <f t="shared" si="140"/>
        <v>226</v>
      </c>
      <c r="AK568" s="34">
        <f t="shared" si="140"/>
        <v>171</v>
      </c>
      <c r="AL568" s="34">
        <f t="shared" si="140"/>
        <v>55</v>
      </c>
      <c r="AM568" s="34">
        <f t="shared" si="140"/>
        <v>185</v>
      </c>
      <c r="AN568" s="34">
        <f t="shared" si="140"/>
        <v>130</v>
      </c>
      <c r="AO568" s="34">
        <f t="shared" si="140"/>
        <v>48</v>
      </c>
      <c r="AP568" s="34">
        <f t="shared" si="140"/>
        <v>59</v>
      </c>
      <c r="AQ568" s="34">
        <f t="shared" si="140"/>
        <v>41</v>
      </c>
      <c r="AR568" s="34">
        <f t="shared" si="140"/>
        <v>7</v>
      </c>
      <c r="AS568" s="35">
        <f t="shared" si="140"/>
        <v>988</v>
      </c>
      <c r="AT568" s="35">
        <f t="shared" si="140"/>
        <v>153</v>
      </c>
      <c r="AU568" s="35">
        <f t="shared" si="140"/>
        <v>37</v>
      </c>
      <c r="AV568" s="34">
        <f t="shared" si="140"/>
        <v>290</v>
      </c>
      <c r="AW568" s="35"/>
      <c r="AX568" s="35"/>
      <c r="AY568" s="36"/>
      <c r="AZ568" s="38"/>
      <c r="BA568" s="30"/>
      <c r="BB568" s="35"/>
      <c r="BC568" s="35"/>
      <c r="BD568" s="35"/>
      <c r="BE568" s="35"/>
      <c r="BF568" s="35"/>
      <c r="BG568" s="35"/>
      <c r="BH568" s="35"/>
      <c r="BI568" s="35"/>
      <c r="BJ568" s="35">
        <f>SUBTOTAL(9,BJ450:BJ566)</f>
        <v>881</v>
      </c>
    </row>
    <row r="569" spans="2:62" outlineLevel="3">
      <c r="B569" s="17">
        <v>24028057</v>
      </c>
      <c r="C569" s="17" t="s">
        <v>194</v>
      </c>
      <c r="D569" s="17" t="s">
        <v>92</v>
      </c>
      <c r="E569" s="24">
        <v>4013</v>
      </c>
      <c r="F569" s="24" t="s">
        <v>189</v>
      </c>
      <c r="G569" s="22">
        <v>40213</v>
      </c>
      <c r="H569" s="22" t="s">
        <v>195</v>
      </c>
      <c r="I569" s="17" t="s">
        <v>196</v>
      </c>
      <c r="J569" s="19" t="s">
        <v>2183</v>
      </c>
      <c r="K569" s="19" t="s">
        <v>2184</v>
      </c>
      <c r="L569" s="19" t="s">
        <v>1567</v>
      </c>
      <c r="M569" s="19" t="s">
        <v>1567</v>
      </c>
      <c r="N569" s="19" t="s">
        <v>1569</v>
      </c>
      <c r="O569" s="19" t="str">
        <f>IF(N569="","",VLOOKUP(N569,Sheet1!$B$3:$C$7,2,0))</f>
        <v>急性期</v>
      </c>
      <c r="P569" s="19" t="s">
        <v>1569</v>
      </c>
      <c r="Q569" s="19" t="str">
        <f>IF(P569="","",VLOOKUP(P569,Sheet1!$B$3:$C$7,2,0))</f>
        <v>急性期</v>
      </c>
      <c r="R569" s="19" t="s">
        <v>1569</v>
      </c>
      <c r="S569" s="25" t="str">
        <f t="shared" si="127"/>
        <v/>
      </c>
      <c r="T569" s="26" t="str">
        <f t="shared" si="128"/>
        <v>○</v>
      </c>
      <c r="U569" s="26" t="str">
        <f t="shared" si="129"/>
        <v/>
      </c>
      <c r="V569" s="26" t="str">
        <f t="shared" si="130"/>
        <v/>
      </c>
      <c r="W569" s="26" t="str">
        <f t="shared" si="131"/>
        <v/>
      </c>
      <c r="X569" s="26" t="str">
        <f t="shared" si="132"/>
        <v/>
      </c>
      <c r="Y569" s="27" t="str">
        <f t="shared" si="133"/>
        <v/>
      </c>
      <c r="Z569" s="29" t="s">
        <v>1569</v>
      </c>
      <c r="AA569" s="29" t="s">
        <v>96</v>
      </c>
      <c r="AB569" s="29" t="s">
        <v>96</v>
      </c>
      <c r="AC569" s="29" t="s">
        <v>96</v>
      </c>
      <c r="AD569" s="29" t="s">
        <v>96</v>
      </c>
      <c r="AE569" s="23" t="str">
        <f t="shared" si="134"/>
        <v>急性期</v>
      </c>
      <c r="AF569" s="34">
        <v>19</v>
      </c>
      <c r="AG569" s="34">
        <v>19</v>
      </c>
      <c r="AH569" s="34">
        <v>0</v>
      </c>
      <c r="AI569" s="34">
        <v>19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5">
        <v>19</v>
      </c>
      <c r="AT569" s="34">
        <v>0</v>
      </c>
      <c r="AU569" s="34">
        <v>0</v>
      </c>
      <c r="AV569" s="34">
        <v>0</v>
      </c>
      <c r="AW569" s="35">
        <v>518</v>
      </c>
      <c r="AX569" s="35"/>
      <c r="AY569" s="36"/>
      <c r="AZ569" s="37" t="s">
        <v>1569</v>
      </c>
      <c r="BA569" s="30" t="str">
        <f t="shared" si="135"/>
        <v/>
      </c>
      <c r="BB569" s="35">
        <v>0</v>
      </c>
      <c r="BC569" s="35">
        <v>0</v>
      </c>
      <c r="BD569" s="35">
        <v>0</v>
      </c>
      <c r="BE569" s="35">
        <v>0</v>
      </c>
      <c r="BF569" s="35">
        <v>0</v>
      </c>
      <c r="BG569" s="35">
        <v>0</v>
      </c>
      <c r="BH569" s="35">
        <v>0</v>
      </c>
      <c r="BI569" s="35">
        <v>0</v>
      </c>
      <c r="BJ569" s="35">
        <v>0</v>
      </c>
    </row>
    <row r="570" spans="2:62" outlineLevel="3">
      <c r="B570" s="17">
        <v>24028070</v>
      </c>
      <c r="C570" s="17" t="s">
        <v>222</v>
      </c>
      <c r="D570" s="17" t="s">
        <v>92</v>
      </c>
      <c r="E570" s="24">
        <v>4013</v>
      </c>
      <c r="F570" s="49" t="s">
        <v>189</v>
      </c>
      <c r="G570" s="49">
        <v>40213</v>
      </c>
      <c r="H570" s="49" t="s">
        <v>195</v>
      </c>
      <c r="I570" s="48" t="s">
        <v>223</v>
      </c>
      <c r="J570" s="50" t="s">
        <v>2185</v>
      </c>
      <c r="K570" s="50" t="s">
        <v>2186</v>
      </c>
      <c r="L570" s="50" t="s">
        <v>1567</v>
      </c>
      <c r="M570" s="50" t="s">
        <v>1567</v>
      </c>
      <c r="N570" s="50" t="s">
        <v>96</v>
      </c>
      <c r="O570" s="51" t="str">
        <f>IF(N570="","",VLOOKUP(N570,Sheet1!$B$3:$C$7,2,0))</f>
        <v/>
      </c>
      <c r="P570" s="50" t="s">
        <v>96</v>
      </c>
      <c r="Q570" s="51" t="str">
        <f>IF(P570="","",VLOOKUP(P570,Sheet1!$B$3:$C$7,2,0))</f>
        <v/>
      </c>
      <c r="R570" s="50" t="s">
        <v>96</v>
      </c>
      <c r="S570" s="52" t="str">
        <f t="shared" si="127"/>
        <v/>
      </c>
      <c r="T570" s="53" t="str">
        <f t="shared" si="128"/>
        <v/>
      </c>
      <c r="U570" s="53" t="str">
        <f t="shared" si="129"/>
        <v/>
      </c>
      <c r="V570" s="53" t="str">
        <f t="shared" si="130"/>
        <v/>
      </c>
      <c r="W570" s="53" t="str">
        <f t="shared" si="131"/>
        <v/>
      </c>
      <c r="X570" s="53" t="str">
        <f t="shared" si="132"/>
        <v/>
      </c>
      <c r="Y570" s="54" t="str">
        <f t="shared" si="133"/>
        <v/>
      </c>
      <c r="Z570" s="55" t="s">
        <v>96</v>
      </c>
      <c r="AA570" s="55" t="s">
        <v>96</v>
      </c>
      <c r="AB570" s="55" t="s">
        <v>96</v>
      </c>
      <c r="AC570" s="55" t="s">
        <v>96</v>
      </c>
      <c r="AD570" s="55" t="s">
        <v>96</v>
      </c>
      <c r="AE570" s="56" t="str">
        <f t="shared" si="134"/>
        <v>無回答</v>
      </c>
      <c r="AF570" s="57">
        <v>13</v>
      </c>
      <c r="AG570" s="57">
        <v>13</v>
      </c>
      <c r="AH570" s="57">
        <v>0</v>
      </c>
      <c r="AI570" s="57">
        <v>0</v>
      </c>
      <c r="AJ570" s="57">
        <v>0</v>
      </c>
      <c r="AK570" s="57">
        <v>0</v>
      </c>
      <c r="AL570" s="57">
        <v>0</v>
      </c>
      <c r="AM570" s="57">
        <v>0</v>
      </c>
      <c r="AN570" s="57">
        <v>0</v>
      </c>
      <c r="AO570" s="57">
        <v>0</v>
      </c>
      <c r="AP570" s="57">
        <v>0</v>
      </c>
      <c r="AQ570" s="57">
        <v>0</v>
      </c>
      <c r="AR570" s="57">
        <v>0</v>
      </c>
      <c r="AS570" s="58">
        <v>13</v>
      </c>
      <c r="AT570" s="57">
        <v>0</v>
      </c>
      <c r="AU570" s="57">
        <v>0</v>
      </c>
      <c r="AV570" s="57">
        <v>0</v>
      </c>
      <c r="AW570" s="58">
        <v>315</v>
      </c>
      <c r="AX570" s="58">
        <v>225</v>
      </c>
      <c r="AY570" s="59">
        <v>0</v>
      </c>
      <c r="AZ570" s="60" t="s">
        <v>1569</v>
      </c>
      <c r="BA570" s="61" t="str">
        <f t="shared" si="135"/>
        <v/>
      </c>
      <c r="BB570" s="58">
        <v>0</v>
      </c>
      <c r="BC570" s="58">
        <v>0</v>
      </c>
      <c r="BD570" s="58">
        <v>0</v>
      </c>
      <c r="BE570" s="58"/>
      <c r="BF570" s="58"/>
      <c r="BG570" s="58">
        <v>0</v>
      </c>
      <c r="BH570" s="58"/>
      <c r="BI570" s="58"/>
      <c r="BJ570" s="58">
        <v>17</v>
      </c>
    </row>
    <row r="571" spans="2:62" outlineLevel="3">
      <c r="B571" s="17">
        <v>24028174</v>
      </c>
      <c r="C571" s="17" t="s">
        <v>362</v>
      </c>
      <c r="D571" s="17" t="s">
        <v>92</v>
      </c>
      <c r="E571" s="24">
        <v>4013</v>
      </c>
      <c r="F571" s="24" t="s">
        <v>189</v>
      </c>
      <c r="G571" s="22">
        <v>40213</v>
      </c>
      <c r="H571" s="22" t="s">
        <v>195</v>
      </c>
      <c r="I571" s="17" t="s">
        <v>363</v>
      </c>
      <c r="J571" s="18" t="s">
        <v>2187</v>
      </c>
      <c r="K571" s="18" t="s">
        <v>2188</v>
      </c>
      <c r="L571" s="18" t="s">
        <v>1567</v>
      </c>
      <c r="M571" s="18" t="s">
        <v>1567</v>
      </c>
      <c r="N571" s="18" t="s">
        <v>1569</v>
      </c>
      <c r="O571" s="19" t="str">
        <f>IF(N571="","",VLOOKUP(N571,Sheet1!$B$3:$C$7,2,0))</f>
        <v>急性期</v>
      </c>
      <c r="P571" s="18" t="s">
        <v>1569</v>
      </c>
      <c r="Q571" s="19" t="str">
        <f>IF(P571="","",VLOOKUP(P571,Sheet1!$B$3:$C$7,2,0))</f>
        <v>急性期</v>
      </c>
      <c r="R571" s="18" t="s">
        <v>1569</v>
      </c>
      <c r="S571" s="25" t="str">
        <f t="shared" si="127"/>
        <v/>
      </c>
      <c r="T571" s="26" t="str">
        <f t="shared" si="128"/>
        <v>○</v>
      </c>
      <c r="U571" s="26" t="str">
        <f t="shared" si="129"/>
        <v>○</v>
      </c>
      <c r="V571" s="26" t="str">
        <f t="shared" si="130"/>
        <v/>
      </c>
      <c r="W571" s="26" t="str">
        <f t="shared" si="131"/>
        <v/>
      </c>
      <c r="X571" s="26" t="str">
        <f t="shared" si="132"/>
        <v/>
      </c>
      <c r="Y571" s="27" t="str">
        <f t="shared" si="133"/>
        <v/>
      </c>
      <c r="Z571" s="28" t="s">
        <v>166</v>
      </c>
      <c r="AA571" s="28" t="s">
        <v>1576</v>
      </c>
      <c r="AB571" s="28" t="s">
        <v>96</v>
      </c>
      <c r="AC571" s="28" t="s">
        <v>96</v>
      </c>
      <c r="AD571" s="28" t="s">
        <v>96</v>
      </c>
      <c r="AE571" s="23" t="str">
        <f t="shared" si="134"/>
        <v>急性期</v>
      </c>
      <c r="AF571" s="34">
        <v>11</v>
      </c>
      <c r="AG571" s="34">
        <v>11</v>
      </c>
      <c r="AH571" s="34">
        <v>0</v>
      </c>
      <c r="AI571" s="34">
        <v>11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5">
        <v>11</v>
      </c>
      <c r="AT571" s="35">
        <v>0</v>
      </c>
      <c r="AU571" s="35">
        <v>0</v>
      </c>
      <c r="AV571" s="34">
        <v>0</v>
      </c>
      <c r="AW571" s="35">
        <v>487</v>
      </c>
      <c r="AX571" s="35"/>
      <c r="AY571" s="36"/>
      <c r="AZ571" s="38" t="s">
        <v>1569</v>
      </c>
      <c r="BA571" s="30" t="str">
        <f t="shared" si="135"/>
        <v/>
      </c>
      <c r="BB571" s="35">
        <v>0</v>
      </c>
      <c r="BC571" s="35">
        <v>0</v>
      </c>
      <c r="BD571" s="35">
        <v>0</v>
      </c>
      <c r="BE571" s="35"/>
      <c r="BF571" s="35"/>
      <c r="BG571" s="35">
        <v>0</v>
      </c>
      <c r="BH571" s="35"/>
      <c r="BI571" s="35"/>
      <c r="BJ571" s="35">
        <v>31</v>
      </c>
    </row>
    <row r="572" spans="2:62" outlineLevel="3">
      <c r="B572" s="17">
        <v>24028465</v>
      </c>
      <c r="C572" s="17" t="s">
        <v>696</v>
      </c>
      <c r="D572" s="17" t="s">
        <v>92</v>
      </c>
      <c r="E572" s="24">
        <v>4013</v>
      </c>
      <c r="F572" s="24" t="s">
        <v>189</v>
      </c>
      <c r="G572" s="22">
        <v>40213</v>
      </c>
      <c r="H572" s="22" t="s">
        <v>195</v>
      </c>
      <c r="I572" s="17" t="s">
        <v>697</v>
      </c>
      <c r="J572" s="18" t="s">
        <v>2189</v>
      </c>
      <c r="K572" s="18" t="s">
        <v>2190</v>
      </c>
      <c r="L572" s="18" t="s">
        <v>1567</v>
      </c>
      <c r="M572" s="18" t="s">
        <v>1567</v>
      </c>
      <c r="N572" s="18" t="s">
        <v>1568</v>
      </c>
      <c r="O572" s="19" t="str">
        <f>IF(N572="","",VLOOKUP(N572,Sheet1!$B$3:$C$7,2,0))</f>
        <v>慢性期</v>
      </c>
      <c r="P572" s="18" t="s">
        <v>1568</v>
      </c>
      <c r="Q572" s="19" t="str">
        <f>IF(P572="","",VLOOKUP(P572,Sheet1!$B$3:$C$7,2,0))</f>
        <v>慢性期</v>
      </c>
      <c r="R572" s="18" t="s">
        <v>96</v>
      </c>
      <c r="S572" s="25" t="str">
        <f t="shared" si="127"/>
        <v>○</v>
      </c>
      <c r="T572" s="26" t="str">
        <f t="shared" si="128"/>
        <v/>
      </c>
      <c r="U572" s="26" t="str">
        <f t="shared" si="129"/>
        <v>○</v>
      </c>
      <c r="V572" s="26" t="str">
        <f t="shared" si="130"/>
        <v/>
      </c>
      <c r="W572" s="26" t="str">
        <f t="shared" si="131"/>
        <v>○</v>
      </c>
      <c r="X572" s="26" t="str">
        <f t="shared" si="132"/>
        <v/>
      </c>
      <c r="Y572" s="27" t="str">
        <f t="shared" si="133"/>
        <v/>
      </c>
      <c r="Z572" s="28" t="s">
        <v>1567</v>
      </c>
      <c r="AA572" s="28" t="s">
        <v>1576</v>
      </c>
      <c r="AB572" s="28" t="s">
        <v>1570</v>
      </c>
      <c r="AC572" s="28" t="s">
        <v>96</v>
      </c>
      <c r="AD572" s="28" t="s">
        <v>96</v>
      </c>
      <c r="AE572" s="23" t="str">
        <f t="shared" si="134"/>
        <v>慢性期</v>
      </c>
      <c r="AF572" s="34">
        <v>19</v>
      </c>
      <c r="AG572" s="34">
        <v>19</v>
      </c>
      <c r="AH572" s="34">
        <v>0</v>
      </c>
      <c r="AI572" s="34">
        <v>0</v>
      </c>
      <c r="AJ572" s="34">
        <v>0</v>
      </c>
      <c r="AK572" s="34">
        <v>0</v>
      </c>
      <c r="AL572" s="34">
        <v>0</v>
      </c>
      <c r="AM572" s="34">
        <v>0</v>
      </c>
      <c r="AN572" s="34">
        <v>0</v>
      </c>
      <c r="AO572" s="34">
        <v>0</v>
      </c>
      <c r="AP572" s="34">
        <v>0</v>
      </c>
      <c r="AQ572" s="34">
        <v>0</v>
      </c>
      <c r="AR572" s="34">
        <v>0</v>
      </c>
      <c r="AS572" s="35">
        <v>19</v>
      </c>
      <c r="AT572" s="34">
        <v>0</v>
      </c>
      <c r="AU572" s="34">
        <v>0</v>
      </c>
      <c r="AV572" s="34">
        <v>0</v>
      </c>
      <c r="AW572" s="35">
        <v>30</v>
      </c>
      <c r="AX572" s="35">
        <v>30</v>
      </c>
      <c r="AY572" s="36"/>
      <c r="AZ572" s="38" t="s">
        <v>1569</v>
      </c>
      <c r="BA572" s="30" t="str">
        <f t="shared" si="135"/>
        <v/>
      </c>
      <c r="BB572" s="35"/>
      <c r="BC572" s="35"/>
      <c r="BD572" s="35">
        <v>0</v>
      </c>
      <c r="BE572" s="35"/>
      <c r="BF572" s="35"/>
      <c r="BG572" s="35">
        <v>0</v>
      </c>
      <c r="BH572" s="35"/>
      <c r="BI572" s="35"/>
      <c r="BJ572" s="35"/>
    </row>
    <row r="573" spans="2:62" outlineLevel="3">
      <c r="B573" s="17">
        <v>24028543</v>
      </c>
      <c r="C573" s="17" t="s">
        <v>795</v>
      </c>
      <c r="D573" s="17" t="s">
        <v>92</v>
      </c>
      <c r="E573" s="24">
        <v>4013</v>
      </c>
      <c r="F573" s="24" t="s">
        <v>189</v>
      </c>
      <c r="G573" s="22">
        <v>40213</v>
      </c>
      <c r="H573" s="22" t="s">
        <v>195</v>
      </c>
      <c r="I573" s="17" t="s">
        <v>796</v>
      </c>
      <c r="J573" s="19" t="s">
        <v>2191</v>
      </c>
      <c r="K573" s="19" t="s">
        <v>2192</v>
      </c>
      <c r="L573" s="19" t="s">
        <v>1567</v>
      </c>
      <c r="M573" s="19" t="s">
        <v>1567</v>
      </c>
      <c r="N573" s="19" t="s">
        <v>1569</v>
      </c>
      <c r="O573" s="19" t="str">
        <f>IF(N573="","",VLOOKUP(N573,Sheet1!$B$3:$C$7,2,0))</f>
        <v>急性期</v>
      </c>
      <c r="P573" s="19" t="s">
        <v>1569</v>
      </c>
      <c r="Q573" s="19" t="str">
        <f>IF(P573="","",VLOOKUP(P573,Sheet1!$B$3:$C$7,2,0))</f>
        <v>急性期</v>
      </c>
      <c r="R573" s="19" t="s">
        <v>1569</v>
      </c>
      <c r="S573" s="25" t="str">
        <f t="shared" si="127"/>
        <v>○</v>
      </c>
      <c r="T573" s="26" t="str">
        <f t="shared" si="128"/>
        <v>○</v>
      </c>
      <c r="U573" s="26" t="str">
        <f t="shared" si="129"/>
        <v>○</v>
      </c>
      <c r="V573" s="26" t="str">
        <f t="shared" si="130"/>
        <v>○</v>
      </c>
      <c r="W573" s="26" t="str">
        <f t="shared" si="131"/>
        <v>○</v>
      </c>
      <c r="X573" s="26" t="str">
        <f t="shared" si="132"/>
        <v/>
      </c>
      <c r="Y573" s="27" t="str">
        <f t="shared" si="133"/>
        <v/>
      </c>
      <c r="Z573" s="29" t="s">
        <v>1567</v>
      </c>
      <c r="AA573" s="29" t="s">
        <v>1569</v>
      </c>
      <c r="AB573" s="29" t="s">
        <v>1576</v>
      </c>
      <c r="AC573" s="29" t="s">
        <v>1568</v>
      </c>
      <c r="AD573" s="29" t="s">
        <v>1570</v>
      </c>
      <c r="AE573" s="23" t="str">
        <f t="shared" si="134"/>
        <v>急性期</v>
      </c>
      <c r="AF573" s="34">
        <v>13</v>
      </c>
      <c r="AG573" s="34">
        <v>13</v>
      </c>
      <c r="AH573" s="34">
        <v>0</v>
      </c>
      <c r="AI573" s="34">
        <v>0</v>
      </c>
      <c r="AJ573" s="34">
        <v>0</v>
      </c>
      <c r="AK573" s="34">
        <v>0</v>
      </c>
      <c r="AL573" s="34">
        <v>0</v>
      </c>
      <c r="AM573" s="34">
        <v>0</v>
      </c>
      <c r="AN573" s="34">
        <v>0</v>
      </c>
      <c r="AO573" s="34">
        <v>0</v>
      </c>
      <c r="AP573" s="34">
        <v>0</v>
      </c>
      <c r="AQ573" s="34">
        <v>0</v>
      </c>
      <c r="AR573" s="34">
        <v>0</v>
      </c>
      <c r="AS573" s="35">
        <v>13</v>
      </c>
      <c r="AT573" s="35">
        <v>0</v>
      </c>
      <c r="AU573" s="35">
        <v>0</v>
      </c>
      <c r="AV573" s="34">
        <v>0</v>
      </c>
      <c r="AW573" s="35">
        <v>160</v>
      </c>
      <c r="AX573" s="35">
        <v>129</v>
      </c>
      <c r="AY573" s="36">
        <v>0.1</v>
      </c>
      <c r="AZ573" s="37" t="s">
        <v>1569</v>
      </c>
      <c r="BA573" s="30" t="str">
        <f t="shared" si="135"/>
        <v/>
      </c>
      <c r="BB573" s="35">
        <v>0</v>
      </c>
      <c r="BC573" s="35">
        <v>0</v>
      </c>
      <c r="BD573" s="35">
        <v>0</v>
      </c>
      <c r="BE573" s="35">
        <v>0</v>
      </c>
      <c r="BF573" s="35">
        <v>0</v>
      </c>
      <c r="BG573" s="35">
        <v>16</v>
      </c>
      <c r="BH573" s="35">
        <v>16</v>
      </c>
      <c r="BI573" s="35">
        <v>0</v>
      </c>
      <c r="BJ573" s="35">
        <v>0</v>
      </c>
    </row>
    <row r="574" spans="2:62" outlineLevel="3">
      <c r="B574" s="17">
        <v>24028725</v>
      </c>
      <c r="C574" s="17" t="s">
        <v>1019</v>
      </c>
      <c r="D574" s="17" t="s">
        <v>92</v>
      </c>
      <c r="E574" s="24">
        <v>4013</v>
      </c>
      <c r="F574" s="24" t="s">
        <v>189</v>
      </c>
      <c r="G574" s="22">
        <v>40213</v>
      </c>
      <c r="H574" s="22" t="s">
        <v>195</v>
      </c>
      <c r="I574" s="17" t="s">
        <v>1020</v>
      </c>
      <c r="J574" s="18" t="s">
        <v>2193</v>
      </c>
      <c r="K574" s="18" t="s">
        <v>2194</v>
      </c>
      <c r="L574" s="18" t="s">
        <v>1567</v>
      </c>
      <c r="M574" s="18" t="s">
        <v>1569</v>
      </c>
      <c r="N574" s="18" t="s">
        <v>1569</v>
      </c>
      <c r="O574" s="19" t="str">
        <f>IF(N574="","",VLOOKUP(N574,Sheet1!$B$3:$C$7,2,0))</f>
        <v>急性期</v>
      </c>
      <c r="P574" s="18" t="s">
        <v>1569</v>
      </c>
      <c r="Q574" s="19" t="str">
        <f>IF(P574="","",VLOOKUP(P574,Sheet1!$B$3:$C$7,2,0))</f>
        <v>急性期</v>
      </c>
      <c r="R574" s="18" t="s">
        <v>1569</v>
      </c>
      <c r="S574" s="25" t="str">
        <f t="shared" si="127"/>
        <v/>
      </c>
      <c r="T574" s="26" t="str">
        <f t="shared" si="128"/>
        <v>○</v>
      </c>
      <c r="U574" s="26" t="str">
        <f t="shared" si="129"/>
        <v>○</v>
      </c>
      <c r="V574" s="26" t="str">
        <f t="shared" si="130"/>
        <v/>
      </c>
      <c r="W574" s="26" t="str">
        <f t="shared" si="131"/>
        <v/>
      </c>
      <c r="X574" s="26" t="str">
        <f t="shared" si="132"/>
        <v/>
      </c>
      <c r="Y574" s="27" t="str">
        <f t="shared" si="133"/>
        <v/>
      </c>
      <c r="Z574" s="28" t="s">
        <v>1569</v>
      </c>
      <c r="AA574" s="28" t="s">
        <v>1576</v>
      </c>
      <c r="AB574" s="28" t="s">
        <v>96</v>
      </c>
      <c r="AC574" s="28" t="s">
        <v>96</v>
      </c>
      <c r="AD574" s="28" t="s">
        <v>96</v>
      </c>
      <c r="AE574" s="23" t="str">
        <f t="shared" si="134"/>
        <v>急性期</v>
      </c>
      <c r="AF574" s="34">
        <v>5</v>
      </c>
      <c r="AG574" s="34">
        <v>0</v>
      </c>
      <c r="AH574" s="34">
        <v>5</v>
      </c>
      <c r="AI574" s="34">
        <v>0</v>
      </c>
      <c r="AJ574" s="34">
        <v>0</v>
      </c>
      <c r="AK574" s="34">
        <v>0</v>
      </c>
      <c r="AL574" s="34">
        <v>0</v>
      </c>
      <c r="AM574" s="34">
        <v>0</v>
      </c>
      <c r="AN574" s="34">
        <v>0</v>
      </c>
      <c r="AO574" s="34">
        <v>0</v>
      </c>
      <c r="AP574" s="34">
        <v>0</v>
      </c>
      <c r="AQ574" s="34">
        <v>0</v>
      </c>
      <c r="AR574" s="34">
        <v>0</v>
      </c>
      <c r="AS574" s="35">
        <v>5</v>
      </c>
      <c r="AT574" s="34">
        <v>0</v>
      </c>
      <c r="AU574" s="34">
        <v>0</v>
      </c>
      <c r="AV574" s="34">
        <v>0</v>
      </c>
      <c r="AW574" s="35">
        <v>0</v>
      </c>
      <c r="AX574" s="35">
        <v>0</v>
      </c>
      <c r="AY574" s="36">
        <v>0</v>
      </c>
      <c r="AZ574" s="38" t="s">
        <v>1569</v>
      </c>
      <c r="BA574" s="30" t="str">
        <f t="shared" si="135"/>
        <v/>
      </c>
      <c r="BB574" s="35">
        <v>0</v>
      </c>
      <c r="BC574" s="35">
        <v>0</v>
      </c>
      <c r="BD574" s="35">
        <v>0</v>
      </c>
      <c r="BE574" s="35">
        <v>0</v>
      </c>
      <c r="BF574" s="35">
        <v>0</v>
      </c>
      <c r="BG574" s="35">
        <v>0</v>
      </c>
      <c r="BH574" s="35">
        <v>0</v>
      </c>
      <c r="BI574" s="35">
        <v>0</v>
      </c>
      <c r="BJ574" s="35">
        <v>0</v>
      </c>
    </row>
    <row r="575" spans="2:62" outlineLevel="3">
      <c r="B575" s="17">
        <v>24028883</v>
      </c>
      <c r="C575" s="17" t="s">
        <v>1220</v>
      </c>
      <c r="D575" s="17" t="s">
        <v>92</v>
      </c>
      <c r="E575" s="24">
        <v>4013</v>
      </c>
      <c r="F575" s="24" t="s">
        <v>189</v>
      </c>
      <c r="G575" s="22">
        <v>40213</v>
      </c>
      <c r="H575" s="22" t="s">
        <v>195</v>
      </c>
      <c r="I575" s="17" t="s">
        <v>111</v>
      </c>
      <c r="J575" s="18" t="s">
        <v>2195</v>
      </c>
      <c r="K575" s="18" t="s">
        <v>2196</v>
      </c>
      <c r="L575" s="18" t="s">
        <v>1567</v>
      </c>
      <c r="M575" s="18" t="s">
        <v>1569</v>
      </c>
      <c r="N575" s="18" t="s">
        <v>1570</v>
      </c>
      <c r="O575" s="19" t="str">
        <f>IF(N575="","",VLOOKUP(N575,Sheet1!$B$3:$C$7,2,0))</f>
        <v>休棟等</v>
      </c>
      <c r="P575" s="18" t="s">
        <v>1570</v>
      </c>
      <c r="Q575" s="19" t="str">
        <f>IF(P575="","",VLOOKUP(P575,Sheet1!$B$3:$C$7,2,0))</f>
        <v>休棟等</v>
      </c>
      <c r="R575" s="18" t="s">
        <v>96</v>
      </c>
      <c r="S575" s="25" t="str">
        <f t="shared" si="127"/>
        <v/>
      </c>
      <c r="T575" s="26" t="str">
        <f t="shared" si="128"/>
        <v/>
      </c>
      <c r="U575" s="26" t="str">
        <f t="shared" si="129"/>
        <v/>
      </c>
      <c r="V575" s="26" t="str">
        <f t="shared" si="130"/>
        <v/>
      </c>
      <c r="W575" s="26" t="str">
        <f t="shared" si="131"/>
        <v/>
      </c>
      <c r="X575" s="26" t="str">
        <f t="shared" si="132"/>
        <v/>
      </c>
      <c r="Y575" s="27" t="str">
        <f t="shared" si="133"/>
        <v>○</v>
      </c>
      <c r="Z575" s="28" t="s">
        <v>1605</v>
      </c>
      <c r="AA575" s="28" t="s">
        <v>96</v>
      </c>
      <c r="AB575" s="28" t="s">
        <v>96</v>
      </c>
      <c r="AC575" s="28" t="s">
        <v>96</v>
      </c>
      <c r="AD575" s="28" t="s">
        <v>96</v>
      </c>
      <c r="AE575" s="23" t="str">
        <f t="shared" si="134"/>
        <v>休棟中等</v>
      </c>
      <c r="AF575" s="34">
        <v>19</v>
      </c>
      <c r="AG575" s="34">
        <v>0</v>
      </c>
      <c r="AH575" s="34">
        <v>19</v>
      </c>
      <c r="AI575" s="34">
        <v>3</v>
      </c>
      <c r="AJ575" s="34">
        <v>0</v>
      </c>
      <c r="AK575" s="34">
        <v>0</v>
      </c>
      <c r="AL575" s="34">
        <v>0</v>
      </c>
      <c r="AM575" s="34">
        <v>0</v>
      </c>
      <c r="AN575" s="34">
        <v>0</v>
      </c>
      <c r="AO575" s="34">
        <v>0</v>
      </c>
      <c r="AP575" s="34">
        <v>0</v>
      </c>
      <c r="AQ575" s="34">
        <v>0</v>
      </c>
      <c r="AR575" s="34">
        <v>0</v>
      </c>
      <c r="AS575" s="35">
        <v>19</v>
      </c>
      <c r="AT575" s="35">
        <v>0</v>
      </c>
      <c r="AU575" s="35">
        <v>0</v>
      </c>
      <c r="AV575" s="34">
        <v>0</v>
      </c>
      <c r="AW575" s="35">
        <v>0</v>
      </c>
      <c r="AX575" s="35">
        <v>0</v>
      </c>
      <c r="AY575" s="36">
        <v>0</v>
      </c>
      <c r="AZ575" s="38" t="s">
        <v>1569</v>
      </c>
      <c r="BA575" s="30" t="str">
        <f t="shared" si="135"/>
        <v/>
      </c>
      <c r="BB575" s="35">
        <v>0</v>
      </c>
      <c r="BC575" s="35">
        <v>0</v>
      </c>
      <c r="BD575" s="35">
        <v>0</v>
      </c>
      <c r="BE575" s="35">
        <v>0</v>
      </c>
      <c r="BF575" s="35">
        <v>0</v>
      </c>
      <c r="BG575" s="35">
        <v>0</v>
      </c>
      <c r="BH575" s="35">
        <v>0</v>
      </c>
      <c r="BI575" s="35">
        <v>0</v>
      </c>
      <c r="BJ575" s="35">
        <v>0</v>
      </c>
    </row>
    <row r="576" spans="2:62" outlineLevel="2">
      <c r="B576" s="17"/>
      <c r="C576" s="17"/>
      <c r="D576" s="17"/>
      <c r="E576" s="24"/>
      <c r="F576" s="24"/>
      <c r="G576" s="22"/>
      <c r="H576" s="64" t="s">
        <v>2295</v>
      </c>
      <c r="I576" s="17"/>
      <c r="J576" s="18"/>
      <c r="K576" s="18"/>
      <c r="L576" s="18"/>
      <c r="M576" s="18"/>
      <c r="N576" s="18"/>
      <c r="O576" s="19"/>
      <c r="P576" s="18"/>
      <c r="Q576" s="19"/>
      <c r="R576" s="18"/>
      <c r="S576" s="25"/>
      <c r="T576" s="26"/>
      <c r="U576" s="26"/>
      <c r="V576" s="26"/>
      <c r="W576" s="26"/>
      <c r="X576" s="26"/>
      <c r="Y576" s="27"/>
      <c r="Z576" s="28"/>
      <c r="AA576" s="28"/>
      <c r="AB576" s="28"/>
      <c r="AC576" s="28"/>
      <c r="AD576" s="28"/>
      <c r="AE576" s="23"/>
      <c r="AF576" s="34">
        <f t="shared" ref="AF576:AV576" si="141">SUBTOTAL(9,AF569:AF575)</f>
        <v>99</v>
      </c>
      <c r="AG576" s="34">
        <f t="shared" si="141"/>
        <v>75</v>
      </c>
      <c r="AH576" s="34">
        <f t="shared" si="141"/>
        <v>24</v>
      </c>
      <c r="AI576" s="34">
        <f t="shared" si="141"/>
        <v>33</v>
      </c>
      <c r="AJ576" s="34">
        <f t="shared" si="141"/>
        <v>0</v>
      </c>
      <c r="AK576" s="34">
        <f t="shared" si="141"/>
        <v>0</v>
      </c>
      <c r="AL576" s="34">
        <f t="shared" si="141"/>
        <v>0</v>
      </c>
      <c r="AM576" s="34">
        <f t="shared" si="141"/>
        <v>0</v>
      </c>
      <c r="AN576" s="34">
        <f t="shared" si="141"/>
        <v>0</v>
      </c>
      <c r="AO576" s="34">
        <f t="shared" si="141"/>
        <v>0</v>
      </c>
      <c r="AP576" s="34">
        <f t="shared" si="141"/>
        <v>0</v>
      </c>
      <c r="AQ576" s="34">
        <f t="shared" si="141"/>
        <v>0</v>
      </c>
      <c r="AR576" s="34">
        <f t="shared" si="141"/>
        <v>0</v>
      </c>
      <c r="AS576" s="35">
        <f t="shared" si="141"/>
        <v>99</v>
      </c>
      <c r="AT576" s="35">
        <f t="shared" si="141"/>
        <v>0</v>
      </c>
      <c r="AU576" s="35">
        <f t="shared" si="141"/>
        <v>0</v>
      </c>
      <c r="AV576" s="34">
        <f t="shared" si="141"/>
        <v>0</v>
      </c>
      <c r="AW576" s="35"/>
      <c r="AX576" s="35"/>
      <c r="AY576" s="36"/>
      <c r="AZ576" s="38"/>
      <c r="BA576" s="30"/>
      <c r="BB576" s="35"/>
      <c r="BC576" s="35"/>
      <c r="BD576" s="35"/>
      <c r="BE576" s="35"/>
      <c r="BF576" s="35"/>
      <c r="BG576" s="35"/>
      <c r="BH576" s="35"/>
      <c r="BI576" s="35"/>
      <c r="BJ576" s="35">
        <f>SUBTOTAL(9,BJ569:BJ575)</f>
        <v>48</v>
      </c>
    </row>
    <row r="577" spans="2:62" outlineLevel="3">
      <c r="B577" s="17">
        <v>24028053</v>
      </c>
      <c r="C577" s="17" t="s">
        <v>188</v>
      </c>
      <c r="D577" s="17" t="s">
        <v>92</v>
      </c>
      <c r="E577" s="24">
        <v>4013</v>
      </c>
      <c r="F577" s="24" t="s">
        <v>189</v>
      </c>
      <c r="G577" s="22">
        <v>40214</v>
      </c>
      <c r="H577" s="22" t="s">
        <v>190</v>
      </c>
      <c r="I577" s="17" t="s">
        <v>191</v>
      </c>
      <c r="J577" s="18" t="s">
        <v>2197</v>
      </c>
      <c r="K577" s="18" t="s">
        <v>2198</v>
      </c>
      <c r="L577" s="18" t="s">
        <v>1567</v>
      </c>
      <c r="M577" s="18" t="s">
        <v>1567</v>
      </c>
      <c r="N577" s="18" t="s">
        <v>1576</v>
      </c>
      <c r="O577" s="19" t="str">
        <f>IF(N577="","",VLOOKUP(N577,Sheet1!$B$3:$C$7,2,0))</f>
        <v>回復期</v>
      </c>
      <c r="P577" s="18" t="s">
        <v>1568</v>
      </c>
      <c r="Q577" s="19" t="str">
        <f>IF(P577="","",VLOOKUP(P577,Sheet1!$B$3:$C$7,2,0))</f>
        <v>慢性期</v>
      </c>
      <c r="R577" s="18" t="s">
        <v>96</v>
      </c>
      <c r="S577" s="25" t="str">
        <f t="shared" si="127"/>
        <v>○</v>
      </c>
      <c r="T577" s="26" t="str">
        <f t="shared" si="128"/>
        <v/>
      </c>
      <c r="U577" s="26" t="str">
        <f t="shared" si="129"/>
        <v>○</v>
      </c>
      <c r="V577" s="26" t="str">
        <f t="shared" si="130"/>
        <v/>
      </c>
      <c r="W577" s="26" t="str">
        <f t="shared" si="131"/>
        <v>○</v>
      </c>
      <c r="X577" s="26" t="str">
        <f t="shared" si="132"/>
        <v/>
      </c>
      <c r="Y577" s="27" t="str">
        <f t="shared" si="133"/>
        <v/>
      </c>
      <c r="Z577" s="28" t="s">
        <v>1567</v>
      </c>
      <c r="AA577" s="28" t="s">
        <v>1576</v>
      </c>
      <c r="AB577" s="28" t="s">
        <v>1570</v>
      </c>
      <c r="AC577" s="28" t="s">
        <v>96</v>
      </c>
      <c r="AD577" s="28" t="s">
        <v>96</v>
      </c>
      <c r="AE577" s="23" t="str">
        <f t="shared" si="134"/>
        <v>回復期</v>
      </c>
      <c r="AF577" s="34">
        <v>3</v>
      </c>
      <c r="AG577" s="34">
        <v>0</v>
      </c>
      <c r="AH577" s="34">
        <v>3</v>
      </c>
      <c r="AI577" s="34">
        <v>0</v>
      </c>
      <c r="AJ577" s="34">
        <v>7</v>
      </c>
      <c r="AK577" s="34">
        <v>3</v>
      </c>
      <c r="AL577" s="34">
        <v>4</v>
      </c>
      <c r="AM577" s="34">
        <v>7</v>
      </c>
      <c r="AN577" s="34">
        <v>3</v>
      </c>
      <c r="AO577" s="34">
        <v>4</v>
      </c>
      <c r="AP577" s="34">
        <v>0</v>
      </c>
      <c r="AQ577" s="34">
        <v>0</v>
      </c>
      <c r="AR577" s="34">
        <v>0</v>
      </c>
      <c r="AS577" s="35">
        <v>3</v>
      </c>
      <c r="AT577" s="35">
        <v>7</v>
      </c>
      <c r="AU577" s="34">
        <v>0</v>
      </c>
      <c r="AV577" s="34">
        <v>0</v>
      </c>
      <c r="AW577" s="35">
        <v>6</v>
      </c>
      <c r="AX577" s="35"/>
      <c r="AY577" s="36"/>
      <c r="AZ577" s="38" t="s">
        <v>96</v>
      </c>
      <c r="BA577" s="30" t="str">
        <f t="shared" si="135"/>
        <v/>
      </c>
      <c r="BB577" s="35"/>
      <c r="BC577" s="35"/>
      <c r="BD577" s="35">
        <v>0</v>
      </c>
      <c r="BE577" s="35"/>
      <c r="BF577" s="35"/>
      <c r="BG577" s="35">
        <v>0</v>
      </c>
      <c r="BH577" s="35"/>
      <c r="BI577" s="35"/>
      <c r="BJ577" s="35"/>
    </row>
    <row r="578" spans="2:62" outlineLevel="3">
      <c r="B578" s="17">
        <v>24028200</v>
      </c>
      <c r="C578" s="17" t="s">
        <v>385</v>
      </c>
      <c r="D578" s="17" t="s">
        <v>92</v>
      </c>
      <c r="E578" s="24">
        <v>4013</v>
      </c>
      <c r="F578" s="24" t="s">
        <v>189</v>
      </c>
      <c r="G578" s="22">
        <v>40214</v>
      </c>
      <c r="H578" s="22" t="s">
        <v>190</v>
      </c>
      <c r="I578" s="17" t="s">
        <v>386</v>
      </c>
      <c r="J578" s="19" t="s">
        <v>2199</v>
      </c>
      <c r="K578" s="19" t="s">
        <v>2200</v>
      </c>
      <c r="L578" s="19" t="s">
        <v>1567</v>
      </c>
      <c r="M578" s="19" t="s">
        <v>1567</v>
      </c>
      <c r="N578" s="19" t="s">
        <v>1569</v>
      </c>
      <c r="O578" s="19" t="str">
        <f>IF(N578="","",VLOOKUP(N578,Sheet1!$B$3:$C$7,2,0))</f>
        <v>急性期</v>
      </c>
      <c r="P578" s="19" t="s">
        <v>1569</v>
      </c>
      <c r="Q578" s="19" t="str">
        <f>IF(P578="","",VLOOKUP(P578,Sheet1!$B$3:$C$7,2,0))</f>
        <v>急性期</v>
      </c>
      <c r="R578" s="19" t="s">
        <v>1569</v>
      </c>
      <c r="S578" s="25" t="str">
        <f t="shared" si="127"/>
        <v/>
      </c>
      <c r="T578" s="26" t="str">
        <f t="shared" si="128"/>
        <v>○</v>
      </c>
      <c r="U578" s="26" t="str">
        <f t="shared" si="129"/>
        <v>○</v>
      </c>
      <c r="V578" s="26" t="str">
        <f t="shared" si="130"/>
        <v/>
      </c>
      <c r="W578" s="26" t="str">
        <f t="shared" si="131"/>
        <v/>
      </c>
      <c r="X578" s="26" t="str">
        <f t="shared" si="132"/>
        <v/>
      </c>
      <c r="Y578" s="27" t="str">
        <f t="shared" si="133"/>
        <v/>
      </c>
      <c r="Z578" s="29" t="s">
        <v>1569</v>
      </c>
      <c r="AA578" s="29" t="s">
        <v>1576</v>
      </c>
      <c r="AB578" s="29" t="s">
        <v>96</v>
      </c>
      <c r="AC578" s="29" t="s">
        <v>96</v>
      </c>
      <c r="AD578" s="29" t="s">
        <v>96</v>
      </c>
      <c r="AE578" s="23" t="str">
        <f t="shared" si="134"/>
        <v>急性期</v>
      </c>
      <c r="AF578" s="34">
        <v>4</v>
      </c>
      <c r="AG578" s="34">
        <v>2</v>
      </c>
      <c r="AH578" s="34">
        <v>2</v>
      </c>
      <c r="AI578" s="34">
        <v>2</v>
      </c>
      <c r="AJ578" s="34">
        <v>0</v>
      </c>
      <c r="AK578" s="34">
        <v>0</v>
      </c>
      <c r="AL578" s="34">
        <v>0</v>
      </c>
      <c r="AM578" s="34">
        <v>0</v>
      </c>
      <c r="AN578" s="34">
        <v>0</v>
      </c>
      <c r="AO578" s="34">
        <v>0</v>
      </c>
      <c r="AP578" s="34">
        <v>0</v>
      </c>
      <c r="AQ578" s="34">
        <v>0</v>
      </c>
      <c r="AR578" s="34">
        <v>0</v>
      </c>
      <c r="AS578" s="35">
        <v>4</v>
      </c>
      <c r="AT578" s="34">
        <v>0</v>
      </c>
      <c r="AU578" s="34">
        <v>0</v>
      </c>
      <c r="AV578" s="34">
        <v>0</v>
      </c>
      <c r="AW578" s="35">
        <v>41</v>
      </c>
      <c r="AX578" s="35">
        <v>0</v>
      </c>
      <c r="AY578" s="36">
        <v>0</v>
      </c>
      <c r="AZ578" s="37" t="s">
        <v>1569</v>
      </c>
      <c r="BA578" s="30" t="str">
        <f t="shared" si="135"/>
        <v/>
      </c>
      <c r="BB578" s="35">
        <v>0</v>
      </c>
      <c r="BC578" s="35">
        <v>0</v>
      </c>
      <c r="BD578" s="35">
        <v>0</v>
      </c>
      <c r="BE578" s="35">
        <v>0</v>
      </c>
      <c r="BF578" s="35">
        <v>0</v>
      </c>
      <c r="BG578" s="35">
        <v>0</v>
      </c>
      <c r="BH578" s="35">
        <v>0</v>
      </c>
      <c r="BI578" s="35">
        <v>0</v>
      </c>
      <c r="BJ578" s="35">
        <v>0</v>
      </c>
    </row>
    <row r="579" spans="2:62" outlineLevel="3">
      <c r="B579" s="17">
        <v>24028578</v>
      </c>
      <c r="C579" s="17" t="s">
        <v>822</v>
      </c>
      <c r="D579" s="17" t="s">
        <v>92</v>
      </c>
      <c r="E579" s="24">
        <v>4013</v>
      </c>
      <c r="F579" s="24" t="s">
        <v>189</v>
      </c>
      <c r="G579" s="22">
        <v>40214</v>
      </c>
      <c r="H579" s="22" t="s">
        <v>190</v>
      </c>
      <c r="I579" s="17" t="s">
        <v>823</v>
      </c>
      <c r="J579" s="18" t="s">
        <v>2201</v>
      </c>
      <c r="K579" s="18" t="s">
        <v>2202</v>
      </c>
      <c r="L579" s="18" t="s">
        <v>1567</v>
      </c>
      <c r="M579" s="18" t="s">
        <v>1567</v>
      </c>
      <c r="N579" s="18" t="s">
        <v>1576</v>
      </c>
      <c r="O579" s="19" t="str">
        <f>IF(N579="","",VLOOKUP(N579,Sheet1!$B$3:$C$7,2,0))</f>
        <v>回復期</v>
      </c>
      <c r="P579" s="18" t="s">
        <v>1576</v>
      </c>
      <c r="Q579" s="19" t="str">
        <f>IF(P579="","",VLOOKUP(P579,Sheet1!$B$3:$C$7,2,0))</f>
        <v>回復期</v>
      </c>
      <c r="R579" s="18" t="s">
        <v>96</v>
      </c>
      <c r="S579" s="25" t="str">
        <f t="shared" si="127"/>
        <v>○</v>
      </c>
      <c r="T579" s="26" t="str">
        <f t="shared" si="128"/>
        <v/>
      </c>
      <c r="U579" s="26" t="str">
        <f t="shared" si="129"/>
        <v>○</v>
      </c>
      <c r="V579" s="26" t="str">
        <f t="shared" si="130"/>
        <v>○</v>
      </c>
      <c r="W579" s="26" t="str">
        <f t="shared" si="131"/>
        <v>○</v>
      </c>
      <c r="X579" s="26" t="str">
        <f t="shared" si="132"/>
        <v/>
      </c>
      <c r="Y579" s="27" t="str">
        <f t="shared" si="133"/>
        <v/>
      </c>
      <c r="Z579" s="28" t="s">
        <v>1567</v>
      </c>
      <c r="AA579" s="28" t="s">
        <v>1576</v>
      </c>
      <c r="AB579" s="28" t="s">
        <v>1568</v>
      </c>
      <c r="AC579" s="28" t="s">
        <v>1570</v>
      </c>
      <c r="AD579" s="28" t="s">
        <v>96</v>
      </c>
      <c r="AE579" s="23" t="str">
        <f t="shared" si="134"/>
        <v>回復期</v>
      </c>
      <c r="AF579" s="34">
        <v>8</v>
      </c>
      <c r="AG579" s="34">
        <v>6</v>
      </c>
      <c r="AH579" s="34">
        <v>2</v>
      </c>
      <c r="AI579" s="34">
        <v>0</v>
      </c>
      <c r="AJ579" s="34">
        <v>11</v>
      </c>
      <c r="AK579" s="34">
        <v>11</v>
      </c>
      <c r="AL579" s="34">
        <v>0</v>
      </c>
      <c r="AM579" s="34">
        <v>11</v>
      </c>
      <c r="AN579" s="34">
        <v>11</v>
      </c>
      <c r="AO579" s="34">
        <v>0</v>
      </c>
      <c r="AP579" s="34">
        <v>0</v>
      </c>
      <c r="AQ579" s="34">
        <v>0</v>
      </c>
      <c r="AR579" s="34">
        <v>0</v>
      </c>
      <c r="AS579" s="35">
        <v>8</v>
      </c>
      <c r="AT579" s="35">
        <v>11</v>
      </c>
      <c r="AU579" s="35">
        <v>0</v>
      </c>
      <c r="AV579" s="34">
        <v>0</v>
      </c>
      <c r="AW579" s="35">
        <v>41</v>
      </c>
      <c r="AX579" s="35"/>
      <c r="AY579" s="36"/>
      <c r="AZ579" s="38" t="s">
        <v>1567</v>
      </c>
      <c r="BA579" s="30" t="str">
        <f t="shared" si="135"/>
        <v>○</v>
      </c>
      <c r="BB579" s="35">
        <v>0</v>
      </c>
      <c r="BC579" s="35">
        <v>0</v>
      </c>
      <c r="BD579" s="35">
        <v>0</v>
      </c>
      <c r="BE579" s="35">
        <v>0</v>
      </c>
      <c r="BF579" s="35">
        <v>0</v>
      </c>
      <c r="BG579" s="35">
        <v>0</v>
      </c>
      <c r="BH579" s="35">
        <v>0</v>
      </c>
      <c r="BI579" s="35">
        <v>0</v>
      </c>
      <c r="BJ579" s="35"/>
    </row>
    <row r="580" spans="2:62" outlineLevel="3">
      <c r="B580" s="17">
        <v>24028664</v>
      </c>
      <c r="C580" s="17" t="s">
        <v>930</v>
      </c>
      <c r="D580" s="17" t="s">
        <v>92</v>
      </c>
      <c r="E580" s="24">
        <v>4013</v>
      </c>
      <c r="F580" s="24" t="s">
        <v>189</v>
      </c>
      <c r="G580" s="22">
        <v>40214</v>
      </c>
      <c r="H580" s="22" t="s">
        <v>190</v>
      </c>
      <c r="I580" s="17" t="s">
        <v>931</v>
      </c>
      <c r="J580" s="18" t="s">
        <v>2203</v>
      </c>
      <c r="K580" s="18" t="s">
        <v>2204</v>
      </c>
      <c r="L580" s="18" t="s">
        <v>1567</v>
      </c>
      <c r="M580" s="18" t="s">
        <v>1567</v>
      </c>
      <c r="N580" s="18" t="s">
        <v>1568</v>
      </c>
      <c r="O580" s="19" t="str">
        <f>IF(N580="","",VLOOKUP(N580,Sheet1!$B$3:$C$7,2,0))</f>
        <v>慢性期</v>
      </c>
      <c r="P580" s="18" t="s">
        <v>1568</v>
      </c>
      <c r="Q580" s="19" t="str">
        <f>IF(P580="","",VLOOKUP(P580,Sheet1!$B$3:$C$7,2,0))</f>
        <v>慢性期</v>
      </c>
      <c r="R580" s="18" t="s">
        <v>96</v>
      </c>
      <c r="S580" s="25" t="str">
        <f t="shared" si="127"/>
        <v>○</v>
      </c>
      <c r="T580" s="26" t="str">
        <f t="shared" si="128"/>
        <v/>
      </c>
      <c r="U580" s="26" t="str">
        <f t="shared" si="129"/>
        <v>○</v>
      </c>
      <c r="V580" s="26" t="str">
        <f t="shared" si="130"/>
        <v>○</v>
      </c>
      <c r="W580" s="26" t="str">
        <f t="shared" si="131"/>
        <v>○</v>
      </c>
      <c r="X580" s="26" t="str">
        <f t="shared" si="132"/>
        <v/>
      </c>
      <c r="Y580" s="27" t="str">
        <f t="shared" si="133"/>
        <v/>
      </c>
      <c r="Z580" s="28" t="s">
        <v>1567</v>
      </c>
      <c r="AA580" s="28" t="s">
        <v>1576</v>
      </c>
      <c r="AB580" s="28" t="s">
        <v>1568</v>
      </c>
      <c r="AC580" s="28" t="s">
        <v>1570</v>
      </c>
      <c r="AD580" s="28" t="s">
        <v>96</v>
      </c>
      <c r="AE580" s="23" t="str">
        <f t="shared" si="134"/>
        <v>慢性期</v>
      </c>
      <c r="AF580" s="34">
        <v>14</v>
      </c>
      <c r="AG580" s="34">
        <v>14</v>
      </c>
      <c r="AH580" s="34">
        <v>0</v>
      </c>
      <c r="AI580" s="34">
        <v>0</v>
      </c>
      <c r="AJ580" s="34">
        <v>5</v>
      </c>
      <c r="AK580" s="34">
        <v>0</v>
      </c>
      <c r="AL580" s="34">
        <v>5</v>
      </c>
      <c r="AM580" s="34">
        <v>0</v>
      </c>
      <c r="AN580" s="34">
        <v>0</v>
      </c>
      <c r="AO580" s="34">
        <v>0</v>
      </c>
      <c r="AP580" s="34">
        <v>5</v>
      </c>
      <c r="AQ580" s="34">
        <v>0</v>
      </c>
      <c r="AR580" s="34">
        <v>5</v>
      </c>
      <c r="AS580" s="35">
        <v>14</v>
      </c>
      <c r="AT580" s="35">
        <v>0</v>
      </c>
      <c r="AU580" s="35">
        <v>5</v>
      </c>
      <c r="AV580" s="34">
        <v>0</v>
      </c>
      <c r="AW580" s="35">
        <v>48</v>
      </c>
      <c r="AX580" s="35">
        <v>23</v>
      </c>
      <c r="AY580" s="36">
        <v>0</v>
      </c>
      <c r="AZ580" s="38" t="s">
        <v>1567</v>
      </c>
      <c r="BA580" s="30" t="str">
        <f t="shared" si="135"/>
        <v>○</v>
      </c>
      <c r="BB580" s="35">
        <v>0</v>
      </c>
      <c r="BC580" s="35">
        <v>0</v>
      </c>
      <c r="BD580" s="35">
        <v>1</v>
      </c>
      <c r="BE580" s="35">
        <v>1</v>
      </c>
      <c r="BF580" s="35">
        <v>0</v>
      </c>
      <c r="BG580" s="35">
        <v>3</v>
      </c>
      <c r="BH580" s="35">
        <v>3</v>
      </c>
      <c r="BI580" s="35">
        <v>0</v>
      </c>
      <c r="BJ580" s="35"/>
    </row>
    <row r="581" spans="2:62" outlineLevel="3">
      <c r="B581" s="17">
        <v>24028714</v>
      </c>
      <c r="C581" s="17" t="s">
        <v>1004</v>
      </c>
      <c r="D581" s="17" t="s">
        <v>92</v>
      </c>
      <c r="E581" s="24">
        <v>4013</v>
      </c>
      <c r="F581" s="24" t="s">
        <v>189</v>
      </c>
      <c r="G581" s="22">
        <v>40214</v>
      </c>
      <c r="H581" s="22" t="s">
        <v>190</v>
      </c>
      <c r="I581" s="17" t="s">
        <v>1005</v>
      </c>
      <c r="J581" s="18" t="s">
        <v>2205</v>
      </c>
      <c r="K581" s="18" t="s">
        <v>2206</v>
      </c>
      <c r="L581" s="18" t="s">
        <v>1567</v>
      </c>
      <c r="M581" s="18" t="s">
        <v>1567</v>
      </c>
      <c r="N581" s="18" t="s">
        <v>1569</v>
      </c>
      <c r="O581" s="19" t="str">
        <f>IF(N581="","",VLOOKUP(N581,Sheet1!$B$3:$C$7,2,0))</f>
        <v>急性期</v>
      </c>
      <c r="P581" s="18" t="s">
        <v>1569</v>
      </c>
      <c r="Q581" s="19" t="str">
        <f>IF(P581="","",VLOOKUP(P581,Sheet1!$B$3:$C$7,2,0))</f>
        <v>急性期</v>
      </c>
      <c r="R581" s="18" t="s">
        <v>1569</v>
      </c>
      <c r="S581" s="25" t="str">
        <f t="shared" si="127"/>
        <v/>
      </c>
      <c r="T581" s="26" t="str">
        <f t="shared" si="128"/>
        <v/>
      </c>
      <c r="U581" s="26" t="str">
        <f t="shared" si="129"/>
        <v>○</v>
      </c>
      <c r="V581" s="26" t="str">
        <f t="shared" si="130"/>
        <v/>
      </c>
      <c r="W581" s="26" t="str">
        <f t="shared" si="131"/>
        <v/>
      </c>
      <c r="X581" s="26" t="str">
        <f t="shared" si="132"/>
        <v/>
      </c>
      <c r="Y581" s="27" t="str">
        <f t="shared" si="133"/>
        <v/>
      </c>
      <c r="Z581" s="28" t="s">
        <v>1576</v>
      </c>
      <c r="AA581" s="28" t="s">
        <v>96</v>
      </c>
      <c r="AB581" s="28" t="s">
        <v>96</v>
      </c>
      <c r="AC581" s="28" t="s">
        <v>96</v>
      </c>
      <c r="AD581" s="28" t="s">
        <v>96</v>
      </c>
      <c r="AE581" s="23" t="str">
        <f t="shared" si="134"/>
        <v>急性期</v>
      </c>
      <c r="AF581" s="34">
        <v>4</v>
      </c>
      <c r="AG581" s="34">
        <v>4</v>
      </c>
      <c r="AH581" s="34">
        <v>0</v>
      </c>
      <c r="AI581" s="34">
        <v>0</v>
      </c>
      <c r="AJ581" s="34">
        <v>0</v>
      </c>
      <c r="AK581" s="34">
        <v>0</v>
      </c>
      <c r="AL581" s="34">
        <v>0</v>
      </c>
      <c r="AM581" s="34">
        <v>0</v>
      </c>
      <c r="AN581" s="34">
        <v>0</v>
      </c>
      <c r="AO581" s="34">
        <v>0</v>
      </c>
      <c r="AP581" s="34">
        <v>0</v>
      </c>
      <c r="AQ581" s="34">
        <v>0</v>
      </c>
      <c r="AR581" s="34">
        <v>0</v>
      </c>
      <c r="AS581" s="35">
        <v>4</v>
      </c>
      <c r="AT581" s="35">
        <v>0</v>
      </c>
      <c r="AU581" s="35">
        <v>0</v>
      </c>
      <c r="AV581" s="34">
        <v>0</v>
      </c>
      <c r="AW581" s="35">
        <v>488</v>
      </c>
      <c r="AX581" s="35">
        <v>0</v>
      </c>
      <c r="AY581" s="36">
        <v>0</v>
      </c>
      <c r="AZ581" s="38" t="s">
        <v>1569</v>
      </c>
      <c r="BA581" s="30" t="str">
        <f t="shared" si="135"/>
        <v/>
      </c>
      <c r="BB581" s="35"/>
      <c r="BC581" s="35"/>
      <c r="BD581" s="35">
        <v>0</v>
      </c>
      <c r="BE581" s="35"/>
      <c r="BF581" s="35"/>
      <c r="BG581" s="35">
        <v>0</v>
      </c>
      <c r="BH581" s="35"/>
      <c r="BI581" s="35"/>
      <c r="BJ581" s="35"/>
    </row>
    <row r="582" spans="2:62" outlineLevel="3">
      <c r="B582" s="17">
        <v>24028859</v>
      </c>
      <c r="C582" s="17" t="s">
        <v>1192</v>
      </c>
      <c r="D582" s="17" t="s">
        <v>92</v>
      </c>
      <c r="E582" s="24">
        <v>4013</v>
      </c>
      <c r="F582" s="24" t="s">
        <v>189</v>
      </c>
      <c r="G582" s="22">
        <v>40214</v>
      </c>
      <c r="H582" s="22" t="s">
        <v>190</v>
      </c>
      <c r="I582" s="17" t="s">
        <v>1193</v>
      </c>
      <c r="J582" s="19" t="s">
        <v>2207</v>
      </c>
      <c r="K582" s="19" t="s">
        <v>2208</v>
      </c>
      <c r="L582" s="19" t="s">
        <v>1567</v>
      </c>
      <c r="M582" s="19" t="s">
        <v>1567</v>
      </c>
      <c r="N582" s="19" t="s">
        <v>1569</v>
      </c>
      <c r="O582" s="19" t="str">
        <f>IF(N582="","",VLOOKUP(N582,Sheet1!$B$3:$C$7,2,0))</f>
        <v>急性期</v>
      </c>
      <c r="P582" s="19" t="s">
        <v>1569</v>
      </c>
      <c r="Q582" s="19" t="str">
        <f>IF(P582="","",VLOOKUP(P582,Sheet1!$B$3:$C$7,2,0))</f>
        <v>急性期</v>
      </c>
      <c r="R582" s="19" t="s">
        <v>96</v>
      </c>
      <c r="S582" s="25" t="str">
        <f t="shared" si="127"/>
        <v/>
      </c>
      <c r="T582" s="26" t="str">
        <f t="shared" si="128"/>
        <v>○</v>
      </c>
      <c r="U582" s="26" t="str">
        <f t="shared" si="129"/>
        <v/>
      </c>
      <c r="V582" s="26" t="str">
        <f t="shared" si="130"/>
        <v/>
      </c>
      <c r="W582" s="26" t="str">
        <f t="shared" si="131"/>
        <v/>
      </c>
      <c r="X582" s="26" t="str">
        <f t="shared" si="132"/>
        <v/>
      </c>
      <c r="Y582" s="27" t="str">
        <f t="shared" si="133"/>
        <v/>
      </c>
      <c r="Z582" s="29" t="s">
        <v>1569</v>
      </c>
      <c r="AA582" s="29" t="s">
        <v>96</v>
      </c>
      <c r="AB582" s="29" t="s">
        <v>96</v>
      </c>
      <c r="AC582" s="29" t="s">
        <v>96</v>
      </c>
      <c r="AD582" s="29" t="s">
        <v>96</v>
      </c>
      <c r="AE582" s="23" t="str">
        <f t="shared" si="134"/>
        <v>急性期</v>
      </c>
      <c r="AF582" s="34">
        <v>18</v>
      </c>
      <c r="AG582" s="34">
        <v>7</v>
      </c>
      <c r="AH582" s="34">
        <v>11</v>
      </c>
      <c r="AI582" s="34">
        <v>0</v>
      </c>
      <c r="AJ582" s="34">
        <v>0</v>
      </c>
      <c r="AK582" s="34">
        <v>0</v>
      </c>
      <c r="AL582" s="34">
        <v>0</v>
      </c>
      <c r="AM582" s="34">
        <v>0</v>
      </c>
      <c r="AN582" s="34">
        <v>0</v>
      </c>
      <c r="AO582" s="34">
        <v>0</v>
      </c>
      <c r="AP582" s="34">
        <v>0</v>
      </c>
      <c r="AQ582" s="34">
        <v>0</v>
      </c>
      <c r="AR582" s="34">
        <v>0</v>
      </c>
      <c r="AS582" s="35">
        <v>18</v>
      </c>
      <c r="AT582" s="34">
        <v>0</v>
      </c>
      <c r="AU582" s="34">
        <v>0</v>
      </c>
      <c r="AV582" s="34">
        <v>0</v>
      </c>
      <c r="AW582" s="35">
        <v>378</v>
      </c>
      <c r="AX582" s="35"/>
      <c r="AY582" s="36"/>
      <c r="AZ582" s="37" t="s">
        <v>1569</v>
      </c>
      <c r="BA582" s="30" t="str">
        <f t="shared" si="135"/>
        <v/>
      </c>
      <c r="BB582" s="35"/>
      <c r="BC582" s="35"/>
      <c r="BD582" s="35">
        <v>0</v>
      </c>
      <c r="BE582" s="35"/>
      <c r="BF582" s="35"/>
      <c r="BG582" s="35">
        <v>0</v>
      </c>
      <c r="BH582" s="35"/>
      <c r="BI582" s="35"/>
      <c r="BJ582" s="35"/>
    </row>
    <row r="583" spans="2:62" outlineLevel="2">
      <c r="B583" s="17"/>
      <c r="C583" s="17"/>
      <c r="D583" s="17"/>
      <c r="E583" s="24"/>
      <c r="F583" s="24"/>
      <c r="G583" s="22"/>
      <c r="H583" s="64" t="s">
        <v>2296</v>
      </c>
      <c r="I583" s="17"/>
      <c r="J583" s="19"/>
      <c r="K583" s="19"/>
      <c r="L583" s="19"/>
      <c r="M583" s="19"/>
      <c r="N583" s="19"/>
      <c r="O583" s="19"/>
      <c r="P583" s="19"/>
      <c r="Q583" s="19"/>
      <c r="R583" s="19"/>
      <c r="S583" s="25"/>
      <c r="T583" s="26"/>
      <c r="U583" s="26"/>
      <c r="V583" s="26"/>
      <c r="W583" s="26"/>
      <c r="X583" s="26"/>
      <c r="Y583" s="27"/>
      <c r="Z583" s="29"/>
      <c r="AA583" s="29"/>
      <c r="AB583" s="29"/>
      <c r="AC583" s="29"/>
      <c r="AD583" s="29"/>
      <c r="AE583" s="23"/>
      <c r="AF583" s="34">
        <f t="shared" ref="AF583:AV583" si="142">SUBTOTAL(9,AF577:AF582)</f>
        <v>51</v>
      </c>
      <c r="AG583" s="34">
        <f t="shared" si="142"/>
        <v>33</v>
      </c>
      <c r="AH583" s="34">
        <f t="shared" si="142"/>
        <v>18</v>
      </c>
      <c r="AI583" s="34">
        <f t="shared" si="142"/>
        <v>2</v>
      </c>
      <c r="AJ583" s="34">
        <f t="shared" si="142"/>
        <v>23</v>
      </c>
      <c r="AK583" s="34">
        <f t="shared" si="142"/>
        <v>14</v>
      </c>
      <c r="AL583" s="34">
        <f t="shared" si="142"/>
        <v>9</v>
      </c>
      <c r="AM583" s="34">
        <f t="shared" si="142"/>
        <v>18</v>
      </c>
      <c r="AN583" s="34">
        <f t="shared" si="142"/>
        <v>14</v>
      </c>
      <c r="AO583" s="34">
        <f t="shared" si="142"/>
        <v>4</v>
      </c>
      <c r="AP583" s="34">
        <f t="shared" si="142"/>
        <v>5</v>
      </c>
      <c r="AQ583" s="34">
        <f t="shared" si="142"/>
        <v>0</v>
      </c>
      <c r="AR583" s="34">
        <f t="shared" si="142"/>
        <v>5</v>
      </c>
      <c r="AS583" s="35">
        <f t="shared" si="142"/>
        <v>51</v>
      </c>
      <c r="AT583" s="34">
        <f t="shared" si="142"/>
        <v>18</v>
      </c>
      <c r="AU583" s="34">
        <f t="shared" si="142"/>
        <v>5</v>
      </c>
      <c r="AV583" s="34">
        <f t="shared" si="142"/>
        <v>0</v>
      </c>
      <c r="AW583" s="35"/>
      <c r="AX583" s="35"/>
      <c r="AY583" s="36"/>
      <c r="AZ583" s="37"/>
      <c r="BA583" s="30"/>
      <c r="BB583" s="35"/>
      <c r="BC583" s="35"/>
      <c r="BD583" s="35"/>
      <c r="BE583" s="35"/>
      <c r="BF583" s="35"/>
      <c r="BG583" s="35"/>
      <c r="BH583" s="35"/>
      <c r="BI583" s="35"/>
      <c r="BJ583" s="35">
        <f>SUBTOTAL(9,BJ577:BJ582)</f>
        <v>0</v>
      </c>
    </row>
    <row r="584" spans="2:62" outlineLevel="3">
      <c r="B584" s="17">
        <v>24028347</v>
      </c>
      <c r="C584" s="17" t="s">
        <v>556</v>
      </c>
      <c r="D584" s="17" t="s">
        <v>92</v>
      </c>
      <c r="E584" s="24">
        <v>4013</v>
      </c>
      <c r="F584" s="24" t="s">
        <v>189</v>
      </c>
      <c r="G584" s="22">
        <v>40621</v>
      </c>
      <c r="H584" s="22" t="s">
        <v>557</v>
      </c>
      <c r="I584" s="17" t="s">
        <v>558</v>
      </c>
      <c r="J584" s="19" t="s">
        <v>2209</v>
      </c>
      <c r="K584" s="19" t="s">
        <v>2210</v>
      </c>
      <c r="L584" s="19" t="s">
        <v>1567</v>
      </c>
      <c r="M584" s="19" t="s">
        <v>1567</v>
      </c>
      <c r="N584" s="19" t="s">
        <v>1576</v>
      </c>
      <c r="O584" s="19" t="str">
        <f>IF(N584="","",VLOOKUP(N584,Sheet1!$B$3:$C$7,2,0))</f>
        <v>回復期</v>
      </c>
      <c r="P584" s="19" t="s">
        <v>1576</v>
      </c>
      <c r="Q584" s="19" t="str">
        <f>IF(P584="","",VLOOKUP(P584,Sheet1!$B$3:$C$7,2,0))</f>
        <v>回復期</v>
      </c>
      <c r="R584" s="19" t="s">
        <v>1576</v>
      </c>
      <c r="S584" s="25" t="str">
        <f t="shared" si="127"/>
        <v>○</v>
      </c>
      <c r="T584" s="26" t="str">
        <f t="shared" si="128"/>
        <v/>
      </c>
      <c r="U584" s="26" t="str">
        <f t="shared" si="129"/>
        <v>○</v>
      </c>
      <c r="V584" s="26" t="str">
        <f t="shared" si="130"/>
        <v>○</v>
      </c>
      <c r="W584" s="26" t="str">
        <f t="shared" si="131"/>
        <v/>
      </c>
      <c r="X584" s="26" t="str">
        <f t="shared" si="132"/>
        <v/>
      </c>
      <c r="Y584" s="27" t="str">
        <f t="shared" si="133"/>
        <v/>
      </c>
      <c r="Z584" s="29" t="s">
        <v>1567</v>
      </c>
      <c r="AA584" s="29" t="s">
        <v>1576</v>
      </c>
      <c r="AB584" s="29" t="s">
        <v>1568</v>
      </c>
      <c r="AC584" s="29" t="s">
        <v>96</v>
      </c>
      <c r="AD584" s="29" t="s">
        <v>96</v>
      </c>
      <c r="AE584" s="23" t="str">
        <f t="shared" si="134"/>
        <v>回復期</v>
      </c>
      <c r="AF584" s="34">
        <v>17</v>
      </c>
      <c r="AG584" s="34">
        <v>17</v>
      </c>
      <c r="AH584" s="34">
        <v>0</v>
      </c>
      <c r="AI584" s="34">
        <v>0</v>
      </c>
      <c r="AJ584" s="34">
        <v>0</v>
      </c>
      <c r="AK584" s="34">
        <v>0</v>
      </c>
      <c r="AL584" s="34">
        <v>0</v>
      </c>
      <c r="AM584" s="34">
        <v>0</v>
      </c>
      <c r="AN584" s="34">
        <v>0</v>
      </c>
      <c r="AO584" s="34">
        <v>0</v>
      </c>
      <c r="AP584" s="34">
        <v>0</v>
      </c>
      <c r="AQ584" s="34">
        <v>0</v>
      </c>
      <c r="AR584" s="34">
        <v>0</v>
      </c>
      <c r="AS584" s="35">
        <v>17</v>
      </c>
      <c r="AT584" s="34">
        <v>0</v>
      </c>
      <c r="AU584" s="34">
        <v>0</v>
      </c>
      <c r="AV584" s="34">
        <v>0</v>
      </c>
      <c r="AW584" s="35">
        <v>48</v>
      </c>
      <c r="AX584" s="35">
        <v>0</v>
      </c>
      <c r="AY584" s="36">
        <v>2.1</v>
      </c>
      <c r="AZ584" s="37" t="s">
        <v>1569</v>
      </c>
      <c r="BA584" s="30" t="str">
        <f t="shared" si="135"/>
        <v/>
      </c>
      <c r="BB584" s="35">
        <v>0</v>
      </c>
      <c r="BC584" s="35">
        <v>0</v>
      </c>
      <c r="BD584" s="35">
        <v>0</v>
      </c>
      <c r="BE584" s="35">
        <v>0</v>
      </c>
      <c r="BF584" s="35">
        <v>0</v>
      </c>
      <c r="BG584" s="35">
        <v>0</v>
      </c>
      <c r="BH584" s="35">
        <v>0</v>
      </c>
      <c r="BI584" s="35">
        <v>0</v>
      </c>
      <c r="BJ584" s="35">
        <v>0</v>
      </c>
    </row>
    <row r="585" spans="2:62" outlineLevel="2">
      <c r="B585" s="17"/>
      <c r="C585" s="17"/>
      <c r="D585" s="17"/>
      <c r="E585" s="24"/>
      <c r="F585" s="24"/>
      <c r="G585" s="22"/>
      <c r="H585" s="64" t="s">
        <v>2297</v>
      </c>
      <c r="I585" s="17"/>
      <c r="J585" s="19"/>
      <c r="K585" s="19"/>
      <c r="L585" s="19"/>
      <c r="M585" s="19"/>
      <c r="N585" s="19"/>
      <c r="O585" s="19"/>
      <c r="P585" s="19"/>
      <c r="Q585" s="19"/>
      <c r="R585" s="19"/>
      <c r="S585" s="25"/>
      <c r="T585" s="26"/>
      <c r="U585" s="26"/>
      <c r="V585" s="26"/>
      <c r="W585" s="26"/>
      <c r="X585" s="26"/>
      <c r="Y585" s="27"/>
      <c r="Z585" s="29"/>
      <c r="AA585" s="29"/>
      <c r="AB585" s="29"/>
      <c r="AC585" s="29"/>
      <c r="AD585" s="29"/>
      <c r="AE585" s="23"/>
      <c r="AF585" s="34">
        <f t="shared" ref="AF585:AV585" si="143">SUBTOTAL(9,AF584:AF584)</f>
        <v>17</v>
      </c>
      <c r="AG585" s="34">
        <f t="shared" si="143"/>
        <v>17</v>
      </c>
      <c r="AH585" s="34">
        <f t="shared" si="143"/>
        <v>0</v>
      </c>
      <c r="AI585" s="34">
        <f t="shared" si="143"/>
        <v>0</v>
      </c>
      <c r="AJ585" s="34">
        <f t="shared" si="143"/>
        <v>0</v>
      </c>
      <c r="AK585" s="34">
        <f t="shared" si="143"/>
        <v>0</v>
      </c>
      <c r="AL585" s="34">
        <f t="shared" si="143"/>
        <v>0</v>
      </c>
      <c r="AM585" s="34">
        <f t="shared" si="143"/>
        <v>0</v>
      </c>
      <c r="AN585" s="34">
        <f t="shared" si="143"/>
        <v>0</v>
      </c>
      <c r="AO585" s="34">
        <f t="shared" si="143"/>
        <v>0</v>
      </c>
      <c r="AP585" s="34">
        <f t="shared" si="143"/>
        <v>0</v>
      </c>
      <c r="AQ585" s="34">
        <f t="shared" si="143"/>
        <v>0</v>
      </c>
      <c r="AR585" s="34">
        <f t="shared" si="143"/>
        <v>0</v>
      </c>
      <c r="AS585" s="35">
        <f t="shared" si="143"/>
        <v>17</v>
      </c>
      <c r="AT585" s="34">
        <f t="shared" si="143"/>
        <v>0</v>
      </c>
      <c r="AU585" s="34">
        <f t="shared" si="143"/>
        <v>0</v>
      </c>
      <c r="AV585" s="34">
        <f t="shared" si="143"/>
        <v>0</v>
      </c>
      <c r="AW585" s="35"/>
      <c r="AX585" s="35"/>
      <c r="AY585" s="36"/>
      <c r="AZ585" s="37"/>
      <c r="BA585" s="30"/>
      <c r="BB585" s="35"/>
      <c r="BC585" s="35"/>
      <c r="BD585" s="35"/>
      <c r="BE585" s="35"/>
      <c r="BF585" s="35"/>
      <c r="BG585" s="35"/>
      <c r="BH585" s="35"/>
      <c r="BI585" s="35"/>
      <c r="BJ585" s="35">
        <f>SUBTOTAL(9,BJ584:BJ584)</f>
        <v>0</v>
      </c>
    </row>
    <row r="586" spans="2:62" outlineLevel="3">
      <c r="B586" s="17">
        <v>24028219</v>
      </c>
      <c r="C586" s="17" t="s">
        <v>411</v>
      </c>
      <c r="D586" s="17" t="s">
        <v>92</v>
      </c>
      <c r="E586" s="24">
        <v>4013</v>
      </c>
      <c r="F586" s="24" t="s">
        <v>189</v>
      </c>
      <c r="G586" s="22">
        <v>40647</v>
      </c>
      <c r="H586" s="22" t="s">
        <v>412</v>
      </c>
      <c r="I586" s="17" t="s">
        <v>413</v>
      </c>
      <c r="J586" s="18" t="s">
        <v>2211</v>
      </c>
      <c r="K586" s="18" t="s">
        <v>2212</v>
      </c>
      <c r="L586" s="18" t="s">
        <v>1567</v>
      </c>
      <c r="M586" s="18" t="s">
        <v>1567</v>
      </c>
      <c r="N586" s="18" t="s">
        <v>1576</v>
      </c>
      <c r="O586" s="19" t="str">
        <f>IF(N586="","",VLOOKUP(N586,Sheet1!$B$3:$C$7,2,0))</f>
        <v>回復期</v>
      </c>
      <c r="P586" s="18" t="s">
        <v>1576</v>
      </c>
      <c r="Q586" s="19" t="str">
        <f>IF(P586="","",VLOOKUP(P586,Sheet1!$B$3:$C$7,2,0))</f>
        <v>回復期</v>
      </c>
      <c r="R586" s="18" t="s">
        <v>1576</v>
      </c>
      <c r="S586" s="25" t="str">
        <f t="shared" si="127"/>
        <v>○</v>
      </c>
      <c r="T586" s="26" t="str">
        <f t="shared" si="128"/>
        <v/>
      </c>
      <c r="U586" s="26" t="str">
        <f t="shared" si="129"/>
        <v>○</v>
      </c>
      <c r="V586" s="26" t="str">
        <f t="shared" si="130"/>
        <v>○</v>
      </c>
      <c r="W586" s="26" t="str">
        <f t="shared" si="131"/>
        <v>○</v>
      </c>
      <c r="X586" s="26" t="str">
        <f t="shared" si="132"/>
        <v/>
      </c>
      <c r="Y586" s="27" t="str">
        <f t="shared" si="133"/>
        <v/>
      </c>
      <c r="Z586" s="28" t="s">
        <v>1567</v>
      </c>
      <c r="AA586" s="28" t="s">
        <v>1576</v>
      </c>
      <c r="AB586" s="28" t="s">
        <v>1568</v>
      </c>
      <c r="AC586" s="28" t="s">
        <v>1570</v>
      </c>
      <c r="AD586" s="28" t="s">
        <v>96</v>
      </c>
      <c r="AE586" s="23" t="str">
        <f t="shared" si="134"/>
        <v>回復期</v>
      </c>
      <c r="AF586" s="34">
        <v>13</v>
      </c>
      <c r="AG586" s="34">
        <v>13</v>
      </c>
      <c r="AH586" s="34">
        <v>0</v>
      </c>
      <c r="AI586" s="34">
        <v>0</v>
      </c>
      <c r="AJ586" s="34">
        <v>6</v>
      </c>
      <c r="AK586" s="34">
        <v>6</v>
      </c>
      <c r="AL586" s="34">
        <v>0</v>
      </c>
      <c r="AM586" s="34">
        <v>6</v>
      </c>
      <c r="AN586" s="34">
        <v>6</v>
      </c>
      <c r="AO586" s="34">
        <v>0</v>
      </c>
      <c r="AP586" s="34">
        <v>0</v>
      </c>
      <c r="AQ586" s="34">
        <v>0</v>
      </c>
      <c r="AR586" s="34">
        <v>0</v>
      </c>
      <c r="AS586" s="35">
        <v>13</v>
      </c>
      <c r="AT586" s="35">
        <v>6</v>
      </c>
      <c r="AU586" s="35">
        <v>0</v>
      </c>
      <c r="AV586" s="34">
        <v>0</v>
      </c>
      <c r="AW586" s="35">
        <v>43</v>
      </c>
      <c r="AX586" s="35">
        <v>0</v>
      </c>
      <c r="AY586" s="36">
        <v>0.1</v>
      </c>
      <c r="AZ586" s="38" t="s">
        <v>1567</v>
      </c>
      <c r="BA586" s="30" t="str">
        <f t="shared" si="135"/>
        <v>○</v>
      </c>
      <c r="BB586" s="35">
        <v>11</v>
      </c>
      <c r="BC586" s="35">
        <v>75</v>
      </c>
      <c r="BD586" s="35">
        <v>3</v>
      </c>
      <c r="BE586" s="35">
        <v>3</v>
      </c>
      <c r="BF586" s="35">
        <v>0</v>
      </c>
      <c r="BG586" s="35">
        <v>24</v>
      </c>
      <c r="BH586" s="35">
        <v>17</v>
      </c>
      <c r="BI586" s="35">
        <v>7</v>
      </c>
      <c r="BJ586" s="35"/>
    </row>
    <row r="587" spans="2:62" outlineLevel="2">
      <c r="B587" s="66"/>
      <c r="C587" s="66"/>
      <c r="D587" s="66"/>
      <c r="E587" s="67"/>
      <c r="F587" s="24"/>
      <c r="G587" s="22"/>
      <c r="H587" s="64" t="s">
        <v>2298</v>
      </c>
      <c r="I587" s="17"/>
      <c r="J587" s="18"/>
      <c r="K587" s="18"/>
      <c r="L587" s="18"/>
      <c r="M587" s="18"/>
      <c r="N587" s="18"/>
      <c r="O587" s="19"/>
      <c r="P587" s="18"/>
      <c r="Q587" s="19"/>
      <c r="R587" s="18"/>
      <c r="S587" s="23"/>
      <c r="T587" s="23"/>
      <c r="U587" s="23"/>
      <c r="V587" s="23"/>
      <c r="W587" s="23"/>
      <c r="X587" s="23"/>
      <c r="Y587" s="81"/>
      <c r="Z587" s="28"/>
      <c r="AA587" s="28"/>
      <c r="AB587" s="28"/>
      <c r="AC587" s="28"/>
      <c r="AD587" s="28"/>
      <c r="AE587" s="23"/>
      <c r="AF587" s="34">
        <f t="shared" ref="AF587:AV587" si="144">SUBTOTAL(9,AF586:AF586)</f>
        <v>13</v>
      </c>
      <c r="AG587" s="34">
        <f t="shared" si="144"/>
        <v>13</v>
      </c>
      <c r="AH587" s="34">
        <f t="shared" si="144"/>
        <v>0</v>
      </c>
      <c r="AI587" s="34">
        <f t="shared" si="144"/>
        <v>0</v>
      </c>
      <c r="AJ587" s="34">
        <f t="shared" si="144"/>
        <v>6</v>
      </c>
      <c r="AK587" s="34">
        <f t="shared" si="144"/>
        <v>6</v>
      </c>
      <c r="AL587" s="34">
        <f t="shared" si="144"/>
        <v>0</v>
      </c>
      <c r="AM587" s="34">
        <f t="shared" si="144"/>
        <v>6</v>
      </c>
      <c r="AN587" s="34">
        <f t="shared" si="144"/>
        <v>6</v>
      </c>
      <c r="AO587" s="34">
        <f t="shared" si="144"/>
        <v>0</v>
      </c>
      <c r="AP587" s="34">
        <f t="shared" si="144"/>
        <v>0</v>
      </c>
      <c r="AQ587" s="34">
        <f t="shared" si="144"/>
        <v>0</v>
      </c>
      <c r="AR587" s="34">
        <f t="shared" si="144"/>
        <v>0</v>
      </c>
      <c r="AS587" s="35">
        <f t="shared" si="144"/>
        <v>13</v>
      </c>
      <c r="AT587" s="35">
        <f t="shared" si="144"/>
        <v>6</v>
      </c>
      <c r="AU587" s="35">
        <f t="shared" si="144"/>
        <v>0</v>
      </c>
      <c r="AV587" s="34">
        <f t="shared" si="144"/>
        <v>0</v>
      </c>
      <c r="AW587" s="35"/>
      <c r="AX587" s="35"/>
      <c r="AY587" s="36"/>
      <c r="AZ587" s="38"/>
      <c r="BA587" s="30"/>
      <c r="BB587" s="35"/>
      <c r="BC587" s="35"/>
      <c r="BD587" s="35"/>
      <c r="BE587" s="35"/>
      <c r="BF587" s="35"/>
      <c r="BG587" s="35"/>
      <c r="BH587" s="35"/>
      <c r="BI587" s="35"/>
      <c r="BJ587" s="35">
        <f>SUBTOTAL(9,BJ586:BJ586)</f>
        <v>0</v>
      </c>
    </row>
    <row r="588" spans="2:62" outlineLevel="1">
      <c r="B588" s="66"/>
      <c r="C588" s="66"/>
      <c r="D588" s="66"/>
      <c r="E588" s="67"/>
      <c r="F588" s="63" t="s">
        <v>2236</v>
      </c>
      <c r="G588" s="22"/>
      <c r="H588" s="22"/>
      <c r="I588" s="17"/>
      <c r="J588" s="18"/>
      <c r="K588" s="18"/>
      <c r="L588" s="18"/>
      <c r="M588" s="18"/>
      <c r="N588" s="18"/>
      <c r="O588" s="19"/>
      <c r="P588" s="18"/>
      <c r="Q588" s="19"/>
      <c r="R588" s="18"/>
      <c r="S588" s="23"/>
      <c r="T588" s="23"/>
      <c r="U588" s="23"/>
      <c r="V588" s="23"/>
      <c r="W588" s="23"/>
      <c r="X588" s="23"/>
      <c r="Y588" s="81"/>
      <c r="Z588" s="28"/>
      <c r="AA588" s="28"/>
      <c r="AB588" s="28"/>
      <c r="AC588" s="28"/>
      <c r="AD588" s="28"/>
      <c r="AE588" s="23"/>
      <c r="AF588" s="34">
        <f t="shared" ref="AF588:AV588" si="145">SUBTOTAL(9,AF569:AF586)</f>
        <v>180</v>
      </c>
      <c r="AG588" s="34">
        <f t="shared" si="145"/>
        <v>138</v>
      </c>
      <c r="AH588" s="34">
        <f t="shared" si="145"/>
        <v>42</v>
      </c>
      <c r="AI588" s="34">
        <f t="shared" si="145"/>
        <v>35</v>
      </c>
      <c r="AJ588" s="34">
        <f t="shared" si="145"/>
        <v>29</v>
      </c>
      <c r="AK588" s="34">
        <f t="shared" si="145"/>
        <v>20</v>
      </c>
      <c r="AL588" s="34">
        <f t="shared" si="145"/>
        <v>9</v>
      </c>
      <c r="AM588" s="34">
        <f t="shared" si="145"/>
        <v>24</v>
      </c>
      <c r="AN588" s="34">
        <f t="shared" si="145"/>
        <v>20</v>
      </c>
      <c r="AO588" s="34">
        <f t="shared" si="145"/>
        <v>4</v>
      </c>
      <c r="AP588" s="34">
        <f t="shared" si="145"/>
        <v>5</v>
      </c>
      <c r="AQ588" s="34">
        <f t="shared" si="145"/>
        <v>0</v>
      </c>
      <c r="AR588" s="34">
        <f t="shared" si="145"/>
        <v>5</v>
      </c>
      <c r="AS588" s="35">
        <f t="shared" si="145"/>
        <v>180</v>
      </c>
      <c r="AT588" s="35">
        <f t="shared" si="145"/>
        <v>24</v>
      </c>
      <c r="AU588" s="35">
        <f t="shared" si="145"/>
        <v>5</v>
      </c>
      <c r="AV588" s="34">
        <f t="shared" si="145"/>
        <v>0</v>
      </c>
      <c r="AW588" s="35"/>
      <c r="AX588" s="35"/>
      <c r="AY588" s="36"/>
      <c r="AZ588" s="38"/>
      <c r="BA588" s="30"/>
      <c r="BB588" s="35"/>
      <c r="BC588" s="35"/>
      <c r="BD588" s="35"/>
      <c r="BE588" s="35"/>
      <c r="BF588" s="35"/>
      <c r="BG588" s="35"/>
      <c r="BH588" s="35"/>
      <c r="BI588" s="35"/>
      <c r="BJ588" s="35">
        <f>SUBTOTAL(9,BJ569:BJ586)</f>
        <v>48</v>
      </c>
    </row>
    <row r="589" spans="2:62">
      <c r="B589" s="66"/>
      <c r="C589" s="66"/>
      <c r="D589" s="66"/>
      <c r="E589" s="67"/>
      <c r="F589" s="79" t="s">
        <v>2237</v>
      </c>
      <c r="G589" s="68"/>
      <c r="H589" s="68"/>
      <c r="I589" s="66"/>
      <c r="J589" s="69"/>
      <c r="K589" s="69"/>
      <c r="L589" s="69"/>
      <c r="M589" s="69"/>
      <c r="N589" s="69"/>
      <c r="O589" s="70"/>
      <c r="P589" s="69"/>
      <c r="Q589" s="70"/>
      <c r="R589" s="69"/>
      <c r="S589" s="71"/>
      <c r="T589" s="71"/>
      <c r="U589" s="71"/>
      <c r="V589" s="71"/>
      <c r="W589" s="71"/>
      <c r="X589" s="71"/>
      <c r="Y589" s="72"/>
      <c r="Z589" s="73"/>
      <c r="AA589" s="73"/>
      <c r="AB589" s="73"/>
      <c r="AC589" s="73"/>
      <c r="AD589" s="73"/>
      <c r="AE589" s="71"/>
      <c r="AF589" s="74">
        <f t="shared" ref="AF589:AV589" si="146">SUBTOTAL(9,AF8:AF586)</f>
        <v>6365</v>
      </c>
      <c r="AG589" s="74">
        <f t="shared" si="146"/>
        <v>4692</v>
      </c>
      <c r="AH589" s="74">
        <f t="shared" si="146"/>
        <v>1525</v>
      </c>
      <c r="AI589" s="74">
        <f t="shared" si="146"/>
        <v>1403</v>
      </c>
      <c r="AJ589" s="74">
        <f t="shared" si="146"/>
        <v>844</v>
      </c>
      <c r="AK589" s="74">
        <f t="shared" si="146"/>
        <v>606</v>
      </c>
      <c r="AL589" s="74">
        <f t="shared" si="146"/>
        <v>227</v>
      </c>
      <c r="AM589" s="74">
        <f t="shared" si="146"/>
        <v>707</v>
      </c>
      <c r="AN589" s="74">
        <f t="shared" si="146"/>
        <v>496</v>
      </c>
      <c r="AO589" s="74">
        <f t="shared" si="146"/>
        <v>201</v>
      </c>
      <c r="AP589" s="74">
        <f t="shared" si="146"/>
        <v>155</v>
      </c>
      <c r="AQ589" s="74">
        <f t="shared" si="146"/>
        <v>110</v>
      </c>
      <c r="AR589" s="74">
        <f t="shared" si="146"/>
        <v>26</v>
      </c>
      <c r="AS589" s="75">
        <f t="shared" si="146"/>
        <v>5126</v>
      </c>
      <c r="AT589" s="75">
        <f t="shared" si="146"/>
        <v>604</v>
      </c>
      <c r="AU589" s="75">
        <f t="shared" si="146"/>
        <v>107</v>
      </c>
      <c r="AV589" s="74">
        <f t="shared" si="146"/>
        <v>1284</v>
      </c>
      <c r="AW589" s="75"/>
      <c r="AX589" s="75"/>
      <c r="AY589" s="76"/>
      <c r="AZ589" s="77"/>
      <c r="BA589" s="78"/>
      <c r="BB589" s="75"/>
      <c r="BC589" s="75"/>
      <c r="BD589" s="75"/>
      <c r="BE589" s="75"/>
      <c r="BF589" s="75"/>
      <c r="BG589" s="75"/>
      <c r="BH589" s="75"/>
      <c r="BI589" s="75"/>
      <c r="BJ589" s="75">
        <f>SUBTOTAL(9,BJ8:BJ586)</f>
        <v>2742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59">
    <mergeCell ref="AV4:AV6"/>
    <mergeCell ref="AY5:AY6"/>
    <mergeCell ref="BJ3:BJ6"/>
    <mergeCell ref="BB4:BB6"/>
    <mergeCell ref="BC4:BC6"/>
    <mergeCell ref="BD4:BF4"/>
    <mergeCell ref="BA3:BA6"/>
    <mergeCell ref="BG4:BI4"/>
    <mergeCell ref="BD3:BI3"/>
    <mergeCell ref="BD5:BD6"/>
    <mergeCell ref="BG5:BG6"/>
    <mergeCell ref="AS4:AS6"/>
    <mergeCell ref="R4:R6"/>
    <mergeCell ref="Z4:Z6"/>
    <mergeCell ref="AZ3:AZ6"/>
    <mergeCell ref="BB3:BC3"/>
    <mergeCell ref="S3:W3"/>
    <mergeCell ref="AI5:AI6"/>
    <mergeCell ref="AM5:AO5"/>
    <mergeCell ref="AP5:AR5"/>
    <mergeCell ref="AE4:AE6"/>
    <mergeCell ref="AF4:AG5"/>
    <mergeCell ref="AJ4:AK5"/>
    <mergeCell ref="AW4:AW6"/>
    <mergeCell ref="AX5:AX6"/>
    <mergeCell ref="AT4:AT6"/>
    <mergeCell ref="AU4:AU6"/>
    <mergeCell ref="M5:M6"/>
    <mergeCell ref="AB4:AB6"/>
    <mergeCell ref="AC4:AC6"/>
    <mergeCell ref="AD4:AD6"/>
    <mergeCell ref="S4:S6"/>
    <mergeCell ref="T4:T6"/>
    <mergeCell ref="U4:U6"/>
    <mergeCell ref="V4:V6"/>
    <mergeCell ref="W4:W6"/>
    <mergeCell ref="X4:X6"/>
    <mergeCell ref="Y4:Y6"/>
    <mergeCell ref="B3:B6"/>
    <mergeCell ref="C3:C6"/>
    <mergeCell ref="D3:D6"/>
    <mergeCell ref="E3:E6"/>
    <mergeCell ref="F3:F6"/>
    <mergeCell ref="G3:G6"/>
    <mergeCell ref="N4:O6"/>
    <mergeCell ref="P4:Q6"/>
    <mergeCell ref="BD1:BG1"/>
    <mergeCell ref="H3:H6"/>
    <mergeCell ref="I3:I6"/>
    <mergeCell ref="J3:J6"/>
    <mergeCell ref="K3:K6"/>
    <mergeCell ref="AF3:AR3"/>
    <mergeCell ref="AS3:AV3"/>
    <mergeCell ref="AW3:AY3"/>
    <mergeCell ref="L3:M4"/>
    <mergeCell ref="N3:R3"/>
    <mergeCell ref="Z3:AD3"/>
    <mergeCell ref="AA4:AA6"/>
    <mergeCell ref="L5:L6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  <rowBreaks count="13" manualBreakCount="13">
    <brk id="160" max="16383" man="1"/>
    <brk id="185" max="16383" man="1"/>
    <brk id="206" max="16383" man="1"/>
    <brk id="243" max="16383" man="1"/>
    <brk id="253" max="16383" man="1"/>
    <brk id="328" max="16383" man="1"/>
    <brk id="341" max="16383" man="1"/>
    <brk id="381" max="16383" man="1"/>
    <brk id="409" max="16383" man="1"/>
    <brk id="423" max="16383" man="1"/>
    <brk id="449" max="16383" man="1"/>
    <brk id="568" max="16383" man="1"/>
    <brk id="58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BJ46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24028067</v>
      </c>
      <c r="C8" s="106" t="s">
        <v>216</v>
      </c>
      <c r="D8" s="106" t="s">
        <v>92</v>
      </c>
      <c r="E8" s="107">
        <v>4009</v>
      </c>
      <c r="F8" s="107" t="s">
        <v>217</v>
      </c>
      <c r="G8" s="108">
        <v>40205</v>
      </c>
      <c r="H8" s="108" t="s">
        <v>218</v>
      </c>
      <c r="I8" s="106" t="s">
        <v>219</v>
      </c>
      <c r="J8" s="109" t="s">
        <v>220</v>
      </c>
      <c r="K8" s="109" t="s">
        <v>221</v>
      </c>
      <c r="L8" s="109" t="s">
        <v>166</v>
      </c>
      <c r="M8" s="109" t="s">
        <v>166</v>
      </c>
      <c r="N8" s="109" t="s">
        <v>167</v>
      </c>
      <c r="O8" s="109" t="str">
        <f>IF(N8="","",VLOOKUP(N8,Sheet1!$B$3:$C$7,2,0))</f>
        <v>休棟等</v>
      </c>
      <c r="P8" s="109" t="s">
        <v>167</v>
      </c>
      <c r="Q8" s="109" t="str">
        <f>IF(P8="","",VLOOKUP(P8,Sheet1!$B$3:$C$7,2,0))</f>
        <v>休棟等</v>
      </c>
      <c r="R8" s="109" t="s">
        <v>96</v>
      </c>
      <c r="S8" s="110" t="str">
        <f t="shared" ref="S8:S33" si="0">IF(OR(Z8="1",AA8="1",AB8="1",AC8="1",AD8="1"),"○","")</f>
        <v/>
      </c>
      <c r="T8" s="111" t="str">
        <f t="shared" ref="T8:T33" si="1">IF(OR(Z8="2",AA8="2",AB8="2",AC8="2",AD8="2"),"○","")</f>
        <v/>
      </c>
      <c r="U8" s="111" t="str">
        <f t="shared" ref="U8:U33" si="2">IF(OR(Z8="3",AA8="3",AB8="3",AC8="3",AD8="3"),"○","")</f>
        <v/>
      </c>
      <c r="V8" s="111" t="str">
        <f t="shared" ref="V8:V33" si="3">IF(OR(Z8="4",AA8="4",AB8="4",AC8="4",AD8="4"),"○","")</f>
        <v/>
      </c>
      <c r="W8" s="111" t="str">
        <f t="shared" ref="W8:W33" si="4">IF(OR(Z8="5",AA8="5",AB8="5",AC8="5",AD8="5"),"○","")</f>
        <v/>
      </c>
      <c r="X8" s="111" t="str">
        <f t="shared" ref="X8:X33" si="5">IF(OR(Z8="6",AA8="6",AB8="6",AC8="6",AD8="6"),"○","")</f>
        <v/>
      </c>
      <c r="Y8" s="112" t="str">
        <f t="shared" ref="Y8:Y33" si="6">IF(OR(Z8="7",AA8="7",AB8="7",AC8="7",AD8="7"),"○","")</f>
        <v>○</v>
      </c>
      <c r="Z8" s="113" t="s">
        <v>208</v>
      </c>
      <c r="AA8" s="113" t="s">
        <v>96</v>
      </c>
      <c r="AB8" s="113" t="s">
        <v>96</v>
      </c>
      <c r="AC8" s="113" t="s">
        <v>96</v>
      </c>
      <c r="AD8" s="113" t="s">
        <v>96</v>
      </c>
      <c r="AE8" s="114" t="str">
        <f t="shared" ref="AE8:AE33" si="7">IF(N8="1","高度急性期",IF(N8="2","急性期",IF(N8="3","回復期",IF(N8="4","慢性期",IF(N8="5","休棟中等","無回答")))))</f>
        <v>休棟中等</v>
      </c>
      <c r="AF8" s="115">
        <v>15</v>
      </c>
      <c r="AG8" s="115">
        <v>0</v>
      </c>
      <c r="AH8" s="115">
        <v>15</v>
      </c>
      <c r="AI8" s="115">
        <v>2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/>
      <c r="AT8" s="115"/>
      <c r="AU8" s="115"/>
      <c r="AV8" s="115">
        <v>15</v>
      </c>
      <c r="AW8" s="115">
        <v>0</v>
      </c>
      <c r="AX8" s="115">
        <v>0</v>
      </c>
      <c r="AY8" s="115">
        <v>0</v>
      </c>
      <c r="AZ8" s="115" t="s">
        <v>96</v>
      </c>
      <c r="BA8" s="116" t="str">
        <f t="shared" ref="BA8:BA33" si="8">IF(AZ8="1","○","")</f>
        <v/>
      </c>
      <c r="BB8" s="115"/>
      <c r="BC8" s="115"/>
      <c r="BD8" s="115">
        <v>0</v>
      </c>
      <c r="BE8" s="115"/>
      <c r="BF8" s="115"/>
      <c r="BG8" s="115">
        <v>0</v>
      </c>
      <c r="BH8" s="115"/>
      <c r="BI8" s="115"/>
      <c r="BJ8" s="115"/>
    </row>
    <row r="9" spans="2:62" outlineLevel="3">
      <c r="B9" s="106">
        <v>24028073</v>
      </c>
      <c r="C9" s="106" t="s">
        <v>226</v>
      </c>
      <c r="D9" s="106" t="s">
        <v>92</v>
      </c>
      <c r="E9" s="107">
        <v>4009</v>
      </c>
      <c r="F9" s="107" t="s">
        <v>217</v>
      </c>
      <c r="G9" s="108">
        <v>40205</v>
      </c>
      <c r="H9" s="108" t="s">
        <v>218</v>
      </c>
      <c r="I9" s="106" t="s">
        <v>227</v>
      </c>
      <c r="J9" s="109" t="s">
        <v>1900</v>
      </c>
      <c r="K9" s="109" t="s">
        <v>1901</v>
      </c>
      <c r="L9" s="109" t="s">
        <v>97</v>
      </c>
      <c r="M9" s="109" t="s">
        <v>97</v>
      </c>
      <c r="N9" s="109" t="s">
        <v>104</v>
      </c>
      <c r="O9" s="109" t="str">
        <f>IF(N9="","",VLOOKUP(N9,Sheet1!$B$3:$C$7,2,0))</f>
        <v>慢性期</v>
      </c>
      <c r="P9" s="109" t="s">
        <v>104</v>
      </c>
      <c r="Q9" s="109" t="str">
        <f>IF(P9="","",VLOOKUP(P9,Sheet1!$B$3:$C$7,2,0))</f>
        <v>慢性期</v>
      </c>
      <c r="R9" s="109" t="s">
        <v>104</v>
      </c>
      <c r="S9" s="110" t="str">
        <f t="shared" si="0"/>
        <v/>
      </c>
      <c r="T9" s="111" t="str">
        <f t="shared" si="1"/>
        <v/>
      </c>
      <c r="U9" s="111" t="str">
        <f t="shared" si="2"/>
        <v/>
      </c>
      <c r="V9" s="111" t="str">
        <f t="shared" si="3"/>
        <v>○</v>
      </c>
      <c r="W9" s="111" t="str">
        <f t="shared" si="4"/>
        <v>○</v>
      </c>
      <c r="X9" s="111" t="str">
        <f t="shared" si="5"/>
        <v/>
      </c>
      <c r="Y9" s="112" t="str">
        <f t="shared" si="6"/>
        <v/>
      </c>
      <c r="Z9" s="113" t="s">
        <v>104</v>
      </c>
      <c r="AA9" s="113" t="s">
        <v>105</v>
      </c>
      <c r="AB9" s="113" t="s">
        <v>96</v>
      </c>
      <c r="AC9" s="113" t="s">
        <v>96</v>
      </c>
      <c r="AD9" s="113" t="s">
        <v>96</v>
      </c>
      <c r="AE9" s="114" t="str">
        <f t="shared" si="7"/>
        <v>慢性期</v>
      </c>
      <c r="AF9" s="115">
        <v>5</v>
      </c>
      <c r="AG9" s="115">
        <v>5</v>
      </c>
      <c r="AH9" s="115">
        <v>0</v>
      </c>
      <c r="AI9" s="115">
        <v>0</v>
      </c>
      <c r="AJ9" s="115">
        <v>10</v>
      </c>
      <c r="AK9" s="115">
        <v>10</v>
      </c>
      <c r="AL9" s="115">
        <v>0</v>
      </c>
      <c r="AM9" s="115">
        <v>10</v>
      </c>
      <c r="AN9" s="115">
        <v>10</v>
      </c>
      <c r="AO9" s="115">
        <v>0</v>
      </c>
      <c r="AP9" s="115">
        <v>0</v>
      </c>
      <c r="AQ9" s="115">
        <v>0</v>
      </c>
      <c r="AR9" s="115">
        <v>0</v>
      </c>
      <c r="AS9" s="115">
        <v>5</v>
      </c>
      <c r="AT9" s="115">
        <v>10</v>
      </c>
      <c r="AU9" s="115">
        <v>0</v>
      </c>
      <c r="AV9" s="115">
        <v>0</v>
      </c>
      <c r="AW9" s="115">
        <v>7</v>
      </c>
      <c r="AX9" s="115">
        <v>7</v>
      </c>
      <c r="AY9" s="115">
        <v>0</v>
      </c>
      <c r="AZ9" s="115" t="s">
        <v>97</v>
      </c>
      <c r="BA9" s="116" t="str">
        <f t="shared" si="8"/>
        <v>○</v>
      </c>
      <c r="BB9" s="115">
        <v>14</v>
      </c>
      <c r="BC9" s="115">
        <v>116</v>
      </c>
      <c r="BD9" s="115">
        <v>10</v>
      </c>
      <c r="BE9" s="115">
        <v>0</v>
      </c>
      <c r="BF9" s="115">
        <v>10</v>
      </c>
      <c r="BG9" s="115">
        <v>0</v>
      </c>
      <c r="BH9" s="115">
        <v>0</v>
      </c>
      <c r="BI9" s="115">
        <v>0</v>
      </c>
      <c r="BJ9" s="115">
        <v>0</v>
      </c>
    </row>
    <row r="10" spans="2:62" outlineLevel="3">
      <c r="B10" s="106">
        <v>24028080</v>
      </c>
      <c r="C10" s="106" t="s">
        <v>235</v>
      </c>
      <c r="D10" s="106" t="s">
        <v>92</v>
      </c>
      <c r="E10" s="107">
        <v>4009</v>
      </c>
      <c r="F10" s="117" t="s">
        <v>217</v>
      </c>
      <c r="G10" s="117">
        <v>40205</v>
      </c>
      <c r="H10" s="117" t="s">
        <v>218</v>
      </c>
      <c r="I10" s="118" t="s">
        <v>236</v>
      </c>
      <c r="J10" s="119" t="s">
        <v>1902</v>
      </c>
      <c r="K10" s="119" t="s">
        <v>1903</v>
      </c>
      <c r="L10" s="119" t="s">
        <v>97</v>
      </c>
      <c r="M10" s="119" t="s">
        <v>97</v>
      </c>
      <c r="N10" s="119" t="s">
        <v>99</v>
      </c>
      <c r="O10" s="119" t="s">
        <v>2315</v>
      </c>
      <c r="P10" s="119" t="s">
        <v>99</v>
      </c>
      <c r="Q10" s="119" t="str">
        <f>IF(P10="","",VLOOKUP(P10,Sheet1!$B$3:$C$7,2,0))</f>
        <v>回復期</v>
      </c>
      <c r="R10" s="119" t="s">
        <v>99</v>
      </c>
      <c r="S10" s="120" t="str">
        <f t="shared" si="0"/>
        <v>○</v>
      </c>
      <c r="T10" s="121" t="str">
        <f t="shared" si="1"/>
        <v>○</v>
      </c>
      <c r="U10" s="121" t="str">
        <f t="shared" si="2"/>
        <v>○</v>
      </c>
      <c r="V10" s="121" t="str">
        <f t="shared" si="3"/>
        <v>○</v>
      </c>
      <c r="W10" s="121" t="str">
        <f t="shared" si="4"/>
        <v/>
      </c>
      <c r="X10" s="121" t="str">
        <f t="shared" si="5"/>
        <v/>
      </c>
      <c r="Y10" s="122" t="str">
        <f t="shared" si="6"/>
        <v/>
      </c>
      <c r="Z10" s="123" t="s">
        <v>97</v>
      </c>
      <c r="AA10" s="123" t="s">
        <v>166</v>
      </c>
      <c r="AB10" s="123" t="s">
        <v>99</v>
      </c>
      <c r="AC10" s="123" t="s">
        <v>104</v>
      </c>
      <c r="AD10" s="123" t="s">
        <v>96</v>
      </c>
      <c r="AE10" s="124" t="str">
        <f t="shared" si="7"/>
        <v>回復期</v>
      </c>
      <c r="AF10" s="125">
        <v>19</v>
      </c>
      <c r="AG10" s="125"/>
      <c r="AH10" s="125"/>
      <c r="AI10" s="125">
        <v>2</v>
      </c>
      <c r="AJ10" s="125"/>
      <c r="AK10" s="125"/>
      <c r="AL10" s="125"/>
      <c r="AM10" s="125"/>
      <c r="AN10" s="125"/>
      <c r="AO10" s="125"/>
      <c r="AP10" s="125"/>
      <c r="AQ10" s="125"/>
      <c r="AR10" s="125"/>
      <c r="AS10" s="125">
        <v>19</v>
      </c>
      <c r="AT10" s="125"/>
      <c r="AU10" s="125"/>
      <c r="AV10" s="125"/>
      <c r="AW10" s="125">
        <v>137</v>
      </c>
      <c r="AX10" s="125">
        <v>0</v>
      </c>
      <c r="AY10" s="125"/>
      <c r="AZ10" s="125" t="s">
        <v>97</v>
      </c>
      <c r="BA10" s="126" t="str">
        <f t="shared" si="8"/>
        <v>○</v>
      </c>
      <c r="BB10" s="125">
        <v>1</v>
      </c>
      <c r="BC10" s="125">
        <v>2</v>
      </c>
      <c r="BD10" s="125"/>
      <c r="BE10" s="125"/>
      <c r="BF10" s="125"/>
      <c r="BG10" s="125"/>
      <c r="BH10" s="125"/>
      <c r="BI10" s="125"/>
      <c r="BJ10" s="125"/>
    </row>
    <row r="11" spans="2:62" outlineLevel="3">
      <c r="B11" s="106">
        <v>24028199</v>
      </c>
      <c r="C11" s="106" t="s">
        <v>383</v>
      </c>
      <c r="D11" s="106" t="s">
        <v>92</v>
      </c>
      <c r="E11" s="107">
        <v>4009</v>
      </c>
      <c r="F11" s="107" t="s">
        <v>217</v>
      </c>
      <c r="G11" s="108">
        <v>40205</v>
      </c>
      <c r="H11" s="108" t="s">
        <v>218</v>
      </c>
      <c r="I11" s="106" t="s">
        <v>384</v>
      </c>
      <c r="J11" s="109" t="s">
        <v>1904</v>
      </c>
      <c r="K11" s="109" t="s">
        <v>1905</v>
      </c>
      <c r="L11" s="109" t="s">
        <v>97</v>
      </c>
      <c r="M11" s="109" t="s">
        <v>97</v>
      </c>
      <c r="N11" s="109" t="s">
        <v>99</v>
      </c>
      <c r="O11" s="109" t="str">
        <f>IF(N11="","",VLOOKUP(N11,Sheet1!$B$3:$C$7,2,0))</f>
        <v>回復期</v>
      </c>
      <c r="P11" s="109" t="s">
        <v>99</v>
      </c>
      <c r="Q11" s="109" t="str">
        <f>IF(P11="","",VLOOKUP(P11,Sheet1!$B$3:$C$7,2,0))</f>
        <v>回復期</v>
      </c>
      <c r="R11" s="109" t="s">
        <v>99</v>
      </c>
      <c r="S11" s="110" t="str">
        <f t="shared" si="0"/>
        <v>○</v>
      </c>
      <c r="T11" s="111" t="str">
        <f t="shared" si="1"/>
        <v/>
      </c>
      <c r="U11" s="111" t="str">
        <f t="shared" si="2"/>
        <v/>
      </c>
      <c r="V11" s="111" t="str">
        <f t="shared" si="3"/>
        <v>○</v>
      </c>
      <c r="W11" s="111" t="str">
        <f t="shared" si="4"/>
        <v>○</v>
      </c>
      <c r="X11" s="111" t="str">
        <f t="shared" si="5"/>
        <v/>
      </c>
      <c r="Y11" s="112" t="str">
        <f t="shared" si="6"/>
        <v/>
      </c>
      <c r="Z11" s="113" t="s">
        <v>97</v>
      </c>
      <c r="AA11" s="113" t="s">
        <v>104</v>
      </c>
      <c r="AB11" s="113" t="s">
        <v>105</v>
      </c>
      <c r="AC11" s="113" t="s">
        <v>96</v>
      </c>
      <c r="AD11" s="113" t="s">
        <v>96</v>
      </c>
      <c r="AE11" s="114" t="str">
        <f t="shared" si="7"/>
        <v>回復期</v>
      </c>
      <c r="AF11" s="115">
        <v>13</v>
      </c>
      <c r="AG11" s="115">
        <v>12</v>
      </c>
      <c r="AH11" s="115">
        <v>1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13</v>
      </c>
      <c r="AT11" s="115">
        <v>0</v>
      </c>
      <c r="AU11" s="115">
        <v>0</v>
      </c>
      <c r="AV11" s="115">
        <v>0</v>
      </c>
      <c r="AW11" s="115">
        <v>28</v>
      </c>
      <c r="AX11" s="115">
        <v>27</v>
      </c>
      <c r="AY11" s="115">
        <v>0</v>
      </c>
      <c r="AZ11" s="115" t="s">
        <v>97</v>
      </c>
      <c r="BA11" s="116" t="str">
        <f t="shared" si="8"/>
        <v>○</v>
      </c>
      <c r="BB11" s="115">
        <v>0</v>
      </c>
      <c r="BC11" s="115">
        <v>1</v>
      </c>
      <c r="BD11" s="115">
        <v>0</v>
      </c>
      <c r="BE11" s="115">
        <v>0</v>
      </c>
      <c r="BF11" s="115">
        <v>0</v>
      </c>
      <c r="BG11" s="115">
        <v>1</v>
      </c>
      <c r="BH11" s="115">
        <v>1</v>
      </c>
      <c r="BI11" s="115">
        <v>0</v>
      </c>
      <c r="BJ11" s="115"/>
    </row>
    <row r="12" spans="2:62" outlineLevel="3">
      <c r="B12" s="106">
        <v>24028251</v>
      </c>
      <c r="C12" s="106" t="s">
        <v>452</v>
      </c>
      <c r="D12" s="106" t="s">
        <v>92</v>
      </c>
      <c r="E12" s="107">
        <v>4009</v>
      </c>
      <c r="F12" s="107" t="s">
        <v>217</v>
      </c>
      <c r="G12" s="108">
        <v>40205</v>
      </c>
      <c r="H12" s="108" t="s">
        <v>218</v>
      </c>
      <c r="I12" s="106" t="s">
        <v>453</v>
      </c>
      <c r="J12" s="109" t="s">
        <v>1906</v>
      </c>
      <c r="K12" s="109" t="s">
        <v>1907</v>
      </c>
      <c r="L12" s="109" t="s">
        <v>97</v>
      </c>
      <c r="M12" s="109" t="s">
        <v>97</v>
      </c>
      <c r="N12" s="109" t="s">
        <v>98</v>
      </c>
      <c r="O12" s="109" t="str">
        <f>IF(N12="","",VLOOKUP(N12,Sheet1!$B$3:$C$7,2,0))</f>
        <v>急性期</v>
      </c>
      <c r="P12" s="109" t="s">
        <v>98</v>
      </c>
      <c r="Q12" s="109" t="str">
        <f>IF(P12="","",VLOOKUP(P12,Sheet1!$B$3:$C$7,2,0))</f>
        <v>急性期</v>
      </c>
      <c r="R12" s="109" t="s">
        <v>96</v>
      </c>
      <c r="S12" s="110" t="str">
        <f t="shared" si="0"/>
        <v/>
      </c>
      <c r="T12" s="111" t="str">
        <f t="shared" si="1"/>
        <v>○</v>
      </c>
      <c r="U12" s="111" t="str">
        <f t="shared" si="2"/>
        <v/>
      </c>
      <c r="V12" s="111" t="str">
        <f t="shared" si="3"/>
        <v/>
      </c>
      <c r="W12" s="111" t="str">
        <f t="shared" si="4"/>
        <v/>
      </c>
      <c r="X12" s="111" t="str">
        <f t="shared" si="5"/>
        <v/>
      </c>
      <c r="Y12" s="112" t="str">
        <f t="shared" si="6"/>
        <v/>
      </c>
      <c r="Z12" s="113" t="s">
        <v>98</v>
      </c>
      <c r="AA12" s="113" t="s">
        <v>96</v>
      </c>
      <c r="AB12" s="113" t="s">
        <v>96</v>
      </c>
      <c r="AC12" s="113" t="s">
        <v>96</v>
      </c>
      <c r="AD12" s="113" t="s">
        <v>96</v>
      </c>
      <c r="AE12" s="114" t="str">
        <f t="shared" si="7"/>
        <v>急性期</v>
      </c>
      <c r="AF12" s="115">
        <v>14</v>
      </c>
      <c r="AG12" s="115">
        <v>14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14</v>
      </c>
      <c r="AT12" s="115">
        <v>0</v>
      </c>
      <c r="AU12" s="115">
        <v>0</v>
      </c>
      <c r="AV12" s="115">
        <v>0</v>
      </c>
      <c r="AW12" s="115">
        <v>720</v>
      </c>
      <c r="AX12" s="115">
        <v>356</v>
      </c>
      <c r="AY12" s="115">
        <v>0</v>
      </c>
      <c r="AZ12" s="115" t="s">
        <v>98</v>
      </c>
      <c r="BA12" s="116" t="str">
        <f t="shared" si="8"/>
        <v/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34</v>
      </c>
    </row>
    <row r="13" spans="2:62" outlineLevel="3">
      <c r="B13" s="106">
        <v>24028322</v>
      </c>
      <c r="C13" s="106" t="s">
        <v>523</v>
      </c>
      <c r="D13" s="106" t="s">
        <v>92</v>
      </c>
      <c r="E13" s="107">
        <v>4009</v>
      </c>
      <c r="F13" s="107" t="s">
        <v>217</v>
      </c>
      <c r="G13" s="108">
        <v>40205</v>
      </c>
      <c r="H13" s="108" t="s">
        <v>218</v>
      </c>
      <c r="I13" s="106" t="s">
        <v>524</v>
      </c>
      <c r="J13" s="109" t="s">
        <v>1908</v>
      </c>
      <c r="K13" s="109" t="s">
        <v>1909</v>
      </c>
      <c r="L13" s="109" t="s">
        <v>97</v>
      </c>
      <c r="M13" s="109" t="s">
        <v>97</v>
      </c>
      <c r="N13" s="109" t="s">
        <v>98</v>
      </c>
      <c r="O13" s="109" t="str">
        <f>IF(N13="","",VLOOKUP(N13,Sheet1!$B$3:$C$7,2,0))</f>
        <v>急性期</v>
      </c>
      <c r="P13" s="109" t="s">
        <v>98</v>
      </c>
      <c r="Q13" s="109" t="str">
        <f>IF(P13="","",VLOOKUP(P13,Sheet1!$B$3:$C$7,2,0))</f>
        <v>急性期</v>
      </c>
      <c r="R13" s="109" t="s">
        <v>96</v>
      </c>
      <c r="S13" s="110" t="str">
        <f t="shared" si="0"/>
        <v/>
      </c>
      <c r="T13" s="111" t="str">
        <f t="shared" si="1"/>
        <v/>
      </c>
      <c r="U13" s="111" t="str">
        <f t="shared" si="2"/>
        <v/>
      </c>
      <c r="V13" s="111" t="str">
        <f t="shared" si="3"/>
        <v/>
      </c>
      <c r="W13" s="111" t="str">
        <f t="shared" si="4"/>
        <v/>
      </c>
      <c r="X13" s="111" t="str">
        <f t="shared" si="5"/>
        <v>○</v>
      </c>
      <c r="Y13" s="112" t="str">
        <f t="shared" si="6"/>
        <v/>
      </c>
      <c r="Z13" s="113" t="s">
        <v>133</v>
      </c>
      <c r="AA13" s="113" t="s">
        <v>96</v>
      </c>
      <c r="AB13" s="113" t="s">
        <v>96</v>
      </c>
      <c r="AC13" s="113" t="s">
        <v>96</v>
      </c>
      <c r="AD13" s="113" t="s">
        <v>96</v>
      </c>
      <c r="AE13" s="114" t="str">
        <f t="shared" si="7"/>
        <v>急性期</v>
      </c>
      <c r="AF13" s="115">
        <v>19</v>
      </c>
      <c r="AG13" s="115">
        <v>19</v>
      </c>
      <c r="AH13" s="115">
        <v>0</v>
      </c>
      <c r="AI13" s="115">
        <v>19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19</v>
      </c>
      <c r="AT13" s="115">
        <v>0</v>
      </c>
      <c r="AU13" s="115">
        <v>0</v>
      </c>
      <c r="AV13" s="115">
        <v>0</v>
      </c>
      <c r="AW13" s="115">
        <v>150</v>
      </c>
      <c r="AX13" s="115"/>
      <c r="AY13" s="115"/>
      <c r="AZ13" s="115" t="s">
        <v>98</v>
      </c>
      <c r="BA13" s="116" t="str">
        <f t="shared" si="8"/>
        <v/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12</v>
      </c>
      <c r="BH13" s="115">
        <v>2</v>
      </c>
      <c r="BI13" s="115">
        <v>10</v>
      </c>
      <c r="BJ13" s="115"/>
    </row>
    <row r="14" spans="2:62" outlineLevel="3">
      <c r="B14" s="106">
        <v>24028355</v>
      </c>
      <c r="C14" s="106" t="s">
        <v>568</v>
      </c>
      <c r="D14" s="106" t="s">
        <v>92</v>
      </c>
      <c r="E14" s="107">
        <v>4009</v>
      </c>
      <c r="F14" s="107" t="s">
        <v>217</v>
      </c>
      <c r="G14" s="108">
        <v>40205</v>
      </c>
      <c r="H14" s="108" t="s">
        <v>218</v>
      </c>
      <c r="I14" s="106" t="s">
        <v>569</v>
      </c>
      <c r="J14" s="109" t="s">
        <v>1910</v>
      </c>
      <c r="K14" s="109" t="s">
        <v>1911</v>
      </c>
      <c r="L14" s="109" t="s">
        <v>97</v>
      </c>
      <c r="M14" s="109" t="s">
        <v>98</v>
      </c>
      <c r="N14" s="109" t="s">
        <v>99</v>
      </c>
      <c r="O14" s="109" t="str">
        <f>IF(N14="","",VLOOKUP(N14,Sheet1!$B$3:$C$7,2,0))</f>
        <v>回復期</v>
      </c>
      <c r="P14" s="109" t="s">
        <v>99</v>
      </c>
      <c r="Q14" s="109" t="str">
        <f>IF(P14="","",VLOOKUP(P14,Sheet1!$B$3:$C$7,2,0))</f>
        <v>回復期</v>
      </c>
      <c r="R14" s="109" t="s">
        <v>99</v>
      </c>
      <c r="S14" s="110" t="str">
        <f t="shared" si="0"/>
        <v/>
      </c>
      <c r="T14" s="111" t="str">
        <f t="shared" si="1"/>
        <v>○</v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/>
      </c>
      <c r="Z14" s="113" t="s">
        <v>98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回復期</v>
      </c>
      <c r="AF14" s="115">
        <v>19</v>
      </c>
      <c r="AG14" s="115">
        <v>0</v>
      </c>
      <c r="AH14" s="115">
        <v>19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19</v>
      </c>
      <c r="AT14" s="115">
        <v>0</v>
      </c>
      <c r="AU14" s="115">
        <v>0</v>
      </c>
      <c r="AV14" s="115">
        <v>0</v>
      </c>
      <c r="AW14" s="115">
        <v>0</v>
      </c>
      <c r="AX14" s="115">
        <v>0</v>
      </c>
      <c r="AY14" s="115">
        <v>0</v>
      </c>
      <c r="AZ14" s="115" t="s">
        <v>96</v>
      </c>
      <c r="BA14" s="116" t="str">
        <f t="shared" si="8"/>
        <v/>
      </c>
      <c r="BB14" s="115"/>
      <c r="BC14" s="115"/>
      <c r="BD14" s="115"/>
      <c r="BE14" s="115"/>
      <c r="BF14" s="115"/>
      <c r="BG14" s="115"/>
      <c r="BH14" s="115"/>
      <c r="BI14" s="115"/>
      <c r="BJ14" s="115"/>
    </row>
    <row r="15" spans="2:62" outlineLevel="3">
      <c r="B15" s="106">
        <v>24028423</v>
      </c>
      <c r="C15" s="106" t="s">
        <v>638</v>
      </c>
      <c r="D15" s="106" t="s">
        <v>92</v>
      </c>
      <c r="E15" s="107">
        <v>4009</v>
      </c>
      <c r="F15" s="107" t="s">
        <v>217</v>
      </c>
      <c r="G15" s="108">
        <v>40205</v>
      </c>
      <c r="H15" s="108" t="s">
        <v>218</v>
      </c>
      <c r="I15" s="106" t="s">
        <v>639</v>
      </c>
      <c r="J15" s="109" t="s">
        <v>1912</v>
      </c>
      <c r="K15" s="109" t="s">
        <v>1913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98</v>
      </c>
      <c r="Q15" s="109" t="str">
        <f>IF(P15="","",VLOOKUP(P15,Sheet1!$B$3:$C$7,2,0))</f>
        <v>急性期</v>
      </c>
      <c r="R15" s="109" t="s">
        <v>105</v>
      </c>
      <c r="S15" s="110" t="str">
        <f t="shared" si="0"/>
        <v>○</v>
      </c>
      <c r="T15" s="111" t="str">
        <f t="shared" si="1"/>
        <v>○</v>
      </c>
      <c r="U15" s="111" t="str">
        <f t="shared" si="2"/>
        <v>○</v>
      </c>
      <c r="V15" s="111" t="str">
        <f t="shared" si="3"/>
        <v/>
      </c>
      <c r="W15" s="111" t="str">
        <f t="shared" si="4"/>
        <v/>
      </c>
      <c r="X15" s="111" t="str">
        <f t="shared" si="5"/>
        <v/>
      </c>
      <c r="Y15" s="112" t="str">
        <f t="shared" si="6"/>
        <v/>
      </c>
      <c r="Z15" s="113" t="s">
        <v>97</v>
      </c>
      <c r="AA15" s="113" t="s">
        <v>98</v>
      </c>
      <c r="AB15" s="113" t="s">
        <v>99</v>
      </c>
      <c r="AC15" s="113" t="s">
        <v>96</v>
      </c>
      <c r="AD15" s="113" t="s">
        <v>96</v>
      </c>
      <c r="AE15" s="114" t="str">
        <f t="shared" si="7"/>
        <v>急性期</v>
      </c>
      <c r="AF15" s="115">
        <v>12</v>
      </c>
      <c r="AG15" s="115">
        <v>9</v>
      </c>
      <c r="AH15" s="115">
        <v>3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>
        <v>12</v>
      </c>
      <c r="AT15" s="115">
        <v>0</v>
      </c>
      <c r="AU15" s="115">
        <v>0</v>
      </c>
      <c r="AV15" s="115">
        <v>0</v>
      </c>
      <c r="AW15" s="115">
        <v>83</v>
      </c>
      <c r="AX15" s="115">
        <v>58</v>
      </c>
      <c r="AY15" s="115">
        <v>10.8</v>
      </c>
      <c r="AZ15" s="115" t="s">
        <v>98</v>
      </c>
      <c r="BA15" s="116" t="str">
        <f t="shared" si="8"/>
        <v/>
      </c>
      <c r="BB15" s="115">
        <v>0</v>
      </c>
      <c r="BC15" s="115">
        <v>0</v>
      </c>
      <c r="BD15" s="115">
        <v>0</v>
      </c>
      <c r="BE15" s="115">
        <v>0</v>
      </c>
      <c r="BF15" s="115">
        <v>0</v>
      </c>
      <c r="BG15" s="115">
        <v>0</v>
      </c>
      <c r="BH15" s="115">
        <v>0</v>
      </c>
      <c r="BI15" s="115">
        <v>0</v>
      </c>
      <c r="BJ15" s="115">
        <v>0</v>
      </c>
    </row>
    <row r="16" spans="2:62" outlineLevel="3">
      <c r="B16" s="106">
        <v>24028427</v>
      </c>
      <c r="C16" s="106" t="s">
        <v>642</v>
      </c>
      <c r="D16" s="106" t="s">
        <v>92</v>
      </c>
      <c r="E16" s="107">
        <v>4009</v>
      </c>
      <c r="F16" s="107" t="s">
        <v>217</v>
      </c>
      <c r="G16" s="108">
        <v>40205</v>
      </c>
      <c r="H16" s="108" t="s">
        <v>218</v>
      </c>
      <c r="I16" s="106" t="s">
        <v>643</v>
      </c>
      <c r="J16" s="109" t="s">
        <v>1914</v>
      </c>
      <c r="K16" s="109" t="s">
        <v>1915</v>
      </c>
      <c r="L16" s="109" t="s">
        <v>98</v>
      </c>
      <c r="M16" s="109" t="s">
        <v>97</v>
      </c>
      <c r="N16" s="109" t="s">
        <v>104</v>
      </c>
      <c r="O16" s="109" t="str">
        <f>IF(N16="","",VLOOKUP(N16,Sheet1!$B$3:$C$7,2,0))</f>
        <v>慢性期</v>
      </c>
      <c r="P16" s="109" t="s">
        <v>104</v>
      </c>
      <c r="Q16" s="109" t="str">
        <f>IF(P16="","",VLOOKUP(P16,Sheet1!$B$3:$C$7,2,0))</f>
        <v>慢性期</v>
      </c>
      <c r="R16" s="109" t="s">
        <v>96</v>
      </c>
      <c r="S16" s="110" t="str">
        <f t="shared" si="0"/>
        <v/>
      </c>
      <c r="T16" s="111" t="str">
        <f t="shared" si="1"/>
        <v>○</v>
      </c>
      <c r="U16" s="111" t="str">
        <f t="shared" si="2"/>
        <v/>
      </c>
      <c r="V16" s="111" t="str">
        <f t="shared" si="3"/>
        <v/>
      </c>
      <c r="W16" s="111" t="str">
        <f t="shared" si="4"/>
        <v/>
      </c>
      <c r="X16" s="111" t="str">
        <f t="shared" si="5"/>
        <v/>
      </c>
      <c r="Y16" s="112" t="str">
        <f t="shared" si="6"/>
        <v/>
      </c>
      <c r="Z16" s="113" t="s">
        <v>98</v>
      </c>
      <c r="AA16" s="113" t="s">
        <v>96</v>
      </c>
      <c r="AB16" s="113" t="s">
        <v>96</v>
      </c>
      <c r="AC16" s="113" t="s">
        <v>96</v>
      </c>
      <c r="AD16" s="113" t="s">
        <v>96</v>
      </c>
      <c r="AE16" s="114" t="str">
        <f t="shared" si="7"/>
        <v>慢性期</v>
      </c>
      <c r="AF16" s="115">
        <v>19</v>
      </c>
      <c r="AG16" s="115">
        <v>3</v>
      </c>
      <c r="AH16" s="115">
        <v>16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0</v>
      </c>
      <c r="AT16" s="115">
        <v>0</v>
      </c>
      <c r="AU16" s="115">
        <v>0</v>
      </c>
      <c r="AV16" s="115">
        <v>19</v>
      </c>
      <c r="AW16" s="115">
        <v>16</v>
      </c>
      <c r="AX16" s="115">
        <v>0</v>
      </c>
      <c r="AY16" s="115">
        <v>0</v>
      </c>
      <c r="AZ16" s="115" t="s">
        <v>98</v>
      </c>
      <c r="BA16" s="116" t="str">
        <f t="shared" si="8"/>
        <v/>
      </c>
      <c r="BB16" s="115">
        <v>0</v>
      </c>
      <c r="BC16" s="115">
        <v>0</v>
      </c>
      <c r="BD16" s="115">
        <v>0</v>
      </c>
      <c r="BE16" s="115">
        <v>0</v>
      </c>
      <c r="BF16" s="115">
        <v>0</v>
      </c>
      <c r="BG16" s="115">
        <v>0</v>
      </c>
      <c r="BH16" s="115">
        <v>0</v>
      </c>
      <c r="BI16" s="115">
        <v>0</v>
      </c>
      <c r="BJ16" s="115">
        <v>0</v>
      </c>
    </row>
    <row r="17" spans="2:62" outlineLevel="3">
      <c r="B17" s="106">
        <v>24028509</v>
      </c>
      <c r="C17" s="106" t="s">
        <v>753</v>
      </c>
      <c r="D17" s="106" t="s">
        <v>92</v>
      </c>
      <c r="E17" s="107">
        <v>4009</v>
      </c>
      <c r="F17" s="117" t="s">
        <v>217</v>
      </c>
      <c r="G17" s="117">
        <v>40205</v>
      </c>
      <c r="H17" s="117" t="s">
        <v>218</v>
      </c>
      <c r="I17" s="118" t="s">
        <v>754</v>
      </c>
      <c r="J17" s="119" t="s">
        <v>1916</v>
      </c>
      <c r="K17" s="119" t="s">
        <v>1917</v>
      </c>
      <c r="L17" s="119" t="s">
        <v>97</v>
      </c>
      <c r="M17" s="119" t="s">
        <v>97</v>
      </c>
      <c r="N17" s="119" t="s">
        <v>96</v>
      </c>
      <c r="O17" s="119" t="str">
        <f>IF(N17="","",VLOOKUP(N17,Sheet1!$B$3:$C$7,2,0))</f>
        <v/>
      </c>
      <c r="P17" s="119" t="s">
        <v>96</v>
      </c>
      <c r="Q17" s="119" t="str">
        <f>IF(P17="","",VLOOKUP(P17,Sheet1!$B$3:$C$7,2,0))</f>
        <v/>
      </c>
      <c r="R17" s="119" t="s">
        <v>96</v>
      </c>
      <c r="S17" s="120" t="str">
        <f t="shared" si="0"/>
        <v>○</v>
      </c>
      <c r="T17" s="121" t="str">
        <f t="shared" si="1"/>
        <v>○</v>
      </c>
      <c r="U17" s="121" t="str">
        <f t="shared" si="2"/>
        <v>○</v>
      </c>
      <c r="V17" s="121" t="str">
        <f t="shared" si="3"/>
        <v>○</v>
      </c>
      <c r="W17" s="121" t="str">
        <f t="shared" si="4"/>
        <v>○</v>
      </c>
      <c r="X17" s="121" t="str">
        <f t="shared" si="5"/>
        <v/>
      </c>
      <c r="Y17" s="122" t="str">
        <f t="shared" si="6"/>
        <v/>
      </c>
      <c r="Z17" s="123" t="s">
        <v>97</v>
      </c>
      <c r="AA17" s="123" t="s">
        <v>98</v>
      </c>
      <c r="AB17" s="123" t="s">
        <v>99</v>
      </c>
      <c r="AC17" s="123" t="s">
        <v>104</v>
      </c>
      <c r="AD17" s="123" t="s">
        <v>105</v>
      </c>
      <c r="AE17" s="124" t="str">
        <f t="shared" si="7"/>
        <v>無回答</v>
      </c>
      <c r="AF17" s="125">
        <v>19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>
        <v>19</v>
      </c>
      <c r="AT17" s="125"/>
      <c r="AU17" s="125"/>
      <c r="AV17" s="125"/>
      <c r="AW17" s="125">
        <v>239</v>
      </c>
      <c r="AX17" s="125"/>
      <c r="AY17" s="125"/>
      <c r="AZ17" s="125" t="s">
        <v>98</v>
      </c>
      <c r="BA17" s="126" t="str">
        <f t="shared" si="8"/>
        <v/>
      </c>
      <c r="BB17" s="125">
        <v>28</v>
      </c>
      <c r="BC17" s="125">
        <v>13</v>
      </c>
      <c r="BD17" s="125">
        <v>17</v>
      </c>
      <c r="BE17" s="125">
        <v>12</v>
      </c>
      <c r="BF17" s="125">
        <v>5</v>
      </c>
      <c r="BG17" s="125">
        <v>0</v>
      </c>
      <c r="BH17" s="125">
        <v>0</v>
      </c>
      <c r="BI17" s="125">
        <v>0</v>
      </c>
      <c r="BJ17" s="125"/>
    </row>
    <row r="18" spans="2:62" outlineLevel="3">
      <c r="B18" s="106">
        <v>24028603</v>
      </c>
      <c r="C18" s="106" t="s">
        <v>849</v>
      </c>
      <c r="D18" s="106" t="s">
        <v>92</v>
      </c>
      <c r="E18" s="107">
        <v>4009</v>
      </c>
      <c r="F18" s="107" t="s">
        <v>217</v>
      </c>
      <c r="G18" s="108">
        <v>40205</v>
      </c>
      <c r="H18" s="108" t="s">
        <v>218</v>
      </c>
      <c r="I18" s="106" t="s">
        <v>850</v>
      </c>
      <c r="J18" s="109" t="s">
        <v>1918</v>
      </c>
      <c r="K18" s="109" t="s">
        <v>1919</v>
      </c>
      <c r="L18" s="109" t="s">
        <v>98</v>
      </c>
      <c r="M18" s="109" t="s">
        <v>98</v>
      </c>
      <c r="N18" s="109" t="s">
        <v>105</v>
      </c>
      <c r="O18" s="109" t="str">
        <f>IF(N18="","",VLOOKUP(N18,Sheet1!$B$3:$C$7,2,0))</f>
        <v>休棟等</v>
      </c>
      <c r="P18" s="109" t="s">
        <v>99</v>
      </c>
      <c r="Q18" s="109" t="str">
        <f>IF(P18="","",VLOOKUP(P18,Sheet1!$B$3:$C$7,2,0))</f>
        <v>回復期</v>
      </c>
      <c r="R18" s="109" t="s">
        <v>96</v>
      </c>
      <c r="S18" s="110" t="str">
        <f t="shared" si="0"/>
        <v/>
      </c>
      <c r="T18" s="111" t="str">
        <f t="shared" si="1"/>
        <v/>
      </c>
      <c r="U18" s="111" t="str">
        <f t="shared" si="2"/>
        <v/>
      </c>
      <c r="V18" s="111" t="str">
        <f t="shared" si="3"/>
        <v/>
      </c>
      <c r="W18" s="111" t="str">
        <f t="shared" si="4"/>
        <v/>
      </c>
      <c r="X18" s="111" t="str">
        <f t="shared" si="5"/>
        <v/>
      </c>
      <c r="Y18" s="112" t="str">
        <f t="shared" si="6"/>
        <v>○</v>
      </c>
      <c r="Z18" s="113" t="s">
        <v>110</v>
      </c>
      <c r="AA18" s="113" t="s">
        <v>96</v>
      </c>
      <c r="AB18" s="113" t="s">
        <v>96</v>
      </c>
      <c r="AC18" s="113" t="s">
        <v>96</v>
      </c>
      <c r="AD18" s="113" t="s">
        <v>96</v>
      </c>
      <c r="AE18" s="114" t="str">
        <f t="shared" si="7"/>
        <v>休棟中等</v>
      </c>
      <c r="AF18" s="115">
        <v>0</v>
      </c>
      <c r="AG18" s="115">
        <v>0</v>
      </c>
      <c r="AH18" s="115">
        <v>0</v>
      </c>
      <c r="AI18" s="115">
        <v>0</v>
      </c>
      <c r="AJ18" s="115">
        <v>15</v>
      </c>
      <c r="AK18" s="115">
        <v>0</v>
      </c>
      <c r="AL18" s="115">
        <v>15</v>
      </c>
      <c r="AM18" s="115">
        <v>15</v>
      </c>
      <c r="AN18" s="115">
        <v>0</v>
      </c>
      <c r="AO18" s="115">
        <v>15</v>
      </c>
      <c r="AP18" s="115">
        <v>0</v>
      </c>
      <c r="AQ18" s="115">
        <v>0</v>
      </c>
      <c r="AR18" s="115">
        <v>0</v>
      </c>
      <c r="AS18" s="115"/>
      <c r="AT18" s="115">
        <v>15</v>
      </c>
      <c r="AU18" s="115"/>
      <c r="AV18" s="115"/>
      <c r="AW18" s="115">
        <v>0</v>
      </c>
      <c r="AX18" s="115">
        <v>0</v>
      </c>
      <c r="AY18" s="115">
        <v>0</v>
      </c>
      <c r="AZ18" s="115" t="s">
        <v>98</v>
      </c>
      <c r="BA18" s="116" t="str">
        <f t="shared" si="8"/>
        <v/>
      </c>
      <c r="BB18" s="115">
        <v>1</v>
      </c>
      <c r="BC18" s="115">
        <v>0</v>
      </c>
      <c r="BD18" s="115">
        <v>0</v>
      </c>
      <c r="BE18" s="115"/>
      <c r="BF18" s="115"/>
      <c r="BG18" s="115">
        <v>0</v>
      </c>
      <c r="BH18" s="115"/>
      <c r="BI18" s="115"/>
      <c r="BJ18" s="115">
        <v>0</v>
      </c>
    </row>
    <row r="19" spans="2:62" outlineLevel="3">
      <c r="B19" s="106">
        <v>24028648</v>
      </c>
      <c r="C19" s="106" t="s">
        <v>907</v>
      </c>
      <c r="D19" s="106" t="s">
        <v>92</v>
      </c>
      <c r="E19" s="107">
        <v>4009</v>
      </c>
      <c r="F19" s="107" t="s">
        <v>217</v>
      </c>
      <c r="G19" s="108">
        <v>40205</v>
      </c>
      <c r="H19" s="108" t="s">
        <v>218</v>
      </c>
      <c r="I19" s="106" t="s">
        <v>908</v>
      </c>
      <c r="J19" s="109" t="s">
        <v>1920</v>
      </c>
      <c r="K19" s="109" t="s">
        <v>1921</v>
      </c>
      <c r="L19" s="109" t="s">
        <v>97</v>
      </c>
      <c r="M19" s="109" t="s">
        <v>97</v>
      </c>
      <c r="N19" s="109" t="s">
        <v>104</v>
      </c>
      <c r="O19" s="109" t="str">
        <f>IF(N19="","",VLOOKUP(N19,Sheet1!$B$3:$C$7,2,0))</f>
        <v>慢性期</v>
      </c>
      <c r="P19" s="109" t="s">
        <v>104</v>
      </c>
      <c r="Q19" s="109" t="str">
        <f>IF(P19="","",VLOOKUP(P19,Sheet1!$B$3:$C$7,2,0))</f>
        <v>慢性期</v>
      </c>
      <c r="R19" s="109" t="s">
        <v>104</v>
      </c>
      <c r="S19" s="110" t="str">
        <f t="shared" si="0"/>
        <v>○</v>
      </c>
      <c r="T19" s="111" t="str">
        <f t="shared" si="1"/>
        <v/>
      </c>
      <c r="U19" s="111" t="str">
        <f t="shared" si="2"/>
        <v>○</v>
      </c>
      <c r="V19" s="111" t="str">
        <f t="shared" si="3"/>
        <v/>
      </c>
      <c r="W19" s="111" t="str">
        <f t="shared" si="4"/>
        <v/>
      </c>
      <c r="X19" s="111" t="str">
        <f t="shared" si="5"/>
        <v/>
      </c>
      <c r="Y19" s="112" t="str">
        <f t="shared" si="6"/>
        <v/>
      </c>
      <c r="Z19" s="113" t="s">
        <v>97</v>
      </c>
      <c r="AA19" s="113" t="s">
        <v>99</v>
      </c>
      <c r="AB19" s="113" t="s">
        <v>96</v>
      </c>
      <c r="AC19" s="113" t="s">
        <v>96</v>
      </c>
      <c r="AD19" s="113" t="s">
        <v>96</v>
      </c>
      <c r="AE19" s="114" t="str">
        <f t="shared" si="7"/>
        <v>慢性期</v>
      </c>
      <c r="AF19" s="115">
        <v>7</v>
      </c>
      <c r="AG19" s="115">
        <v>3</v>
      </c>
      <c r="AH19" s="115">
        <v>4</v>
      </c>
      <c r="AI19" s="115">
        <v>0</v>
      </c>
      <c r="AJ19" s="115">
        <v>12</v>
      </c>
      <c r="AK19" s="115">
        <v>4</v>
      </c>
      <c r="AL19" s="115">
        <v>8</v>
      </c>
      <c r="AM19" s="115">
        <v>12</v>
      </c>
      <c r="AN19" s="115">
        <v>4</v>
      </c>
      <c r="AO19" s="115">
        <v>8</v>
      </c>
      <c r="AP19" s="115">
        <v>0</v>
      </c>
      <c r="AQ19" s="115">
        <v>0</v>
      </c>
      <c r="AR19" s="115">
        <v>0</v>
      </c>
      <c r="AS19" s="115">
        <v>7</v>
      </c>
      <c r="AT19" s="115">
        <v>12</v>
      </c>
      <c r="AU19" s="115">
        <v>0</v>
      </c>
      <c r="AV19" s="115">
        <v>0</v>
      </c>
      <c r="AW19" s="115">
        <v>11</v>
      </c>
      <c r="AX19" s="115"/>
      <c r="AY19" s="115"/>
      <c r="AZ19" s="115" t="s">
        <v>96</v>
      </c>
      <c r="BA19" s="116" t="str">
        <f t="shared" si="8"/>
        <v/>
      </c>
      <c r="BB19" s="115"/>
      <c r="BC19" s="115"/>
      <c r="BD19" s="115">
        <v>0</v>
      </c>
      <c r="BE19" s="115"/>
      <c r="BF19" s="115"/>
      <c r="BG19" s="115">
        <v>0</v>
      </c>
      <c r="BH19" s="115"/>
      <c r="BI19" s="115"/>
      <c r="BJ19" s="115"/>
    </row>
    <row r="20" spans="2:62" outlineLevel="3">
      <c r="B20" s="106">
        <v>24028686</v>
      </c>
      <c r="C20" s="106" t="s">
        <v>964</v>
      </c>
      <c r="D20" s="106" t="s">
        <v>92</v>
      </c>
      <c r="E20" s="107">
        <v>4009</v>
      </c>
      <c r="F20" s="107" t="s">
        <v>217</v>
      </c>
      <c r="G20" s="108">
        <v>40205</v>
      </c>
      <c r="H20" s="108" t="s">
        <v>218</v>
      </c>
      <c r="I20" s="106" t="s">
        <v>965</v>
      </c>
      <c r="J20" s="109" t="s">
        <v>964</v>
      </c>
      <c r="K20" s="109" t="s">
        <v>966</v>
      </c>
      <c r="L20" s="109" t="s">
        <v>165</v>
      </c>
      <c r="M20" s="109" t="s">
        <v>165</v>
      </c>
      <c r="N20" s="109" t="s">
        <v>184</v>
      </c>
      <c r="O20" s="109" t="str">
        <f>IF(N20="","",VLOOKUP(N20,Sheet1!$B$3:$C$7,2,0))</f>
        <v>慢性期</v>
      </c>
      <c r="P20" s="109" t="s">
        <v>184</v>
      </c>
      <c r="Q20" s="109" t="str">
        <f>IF(P20="","",VLOOKUP(P20,Sheet1!$B$3:$C$7,2,0))</f>
        <v>慢性期</v>
      </c>
      <c r="R20" s="109" t="s">
        <v>96</v>
      </c>
      <c r="S20" s="110" t="str">
        <f t="shared" si="0"/>
        <v/>
      </c>
      <c r="T20" s="111" t="str">
        <f t="shared" si="1"/>
        <v/>
      </c>
      <c r="U20" s="111" t="str">
        <f t="shared" si="2"/>
        <v/>
      </c>
      <c r="V20" s="111" t="str">
        <f t="shared" si="3"/>
        <v/>
      </c>
      <c r="W20" s="111" t="str">
        <f t="shared" si="4"/>
        <v/>
      </c>
      <c r="X20" s="111" t="str">
        <f t="shared" si="5"/>
        <v>○</v>
      </c>
      <c r="Y20" s="112" t="str">
        <f t="shared" si="6"/>
        <v/>
      </c>
      <c r="Z20" s="113" t="s">
        <v>478</v>
      </c>
      <c r="AA20" s="113" t="s">
        <v>96</v>
      </c>
      <c r="AB20" s="113" t="s">
        <v>96</v>
      </c>
      <c r="AC20" s="113" t="s">
        <v>96</v>
      </c>
      <c r="AD20" s="113"/>
      <c r="AE20" s="114" t="str">
        <f t="shared" si="7"/>
        <v>慢性期</v>
      </c>
      <c r="AF20" s="115">
        <v>18</v>
      </c>
      <c r="AG20" s="115">
        <v>18</v>
      </c>
      <c r="AH20" s="115">
        <v>0</v>
      </c>
      <c r="AI20" s="115">
        <v>2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  <c r="AS20" s="115">
        <v>18</v>
      </c>
      <c r="AT20" s="115">
        <v>0</v>
      </c>
      <c r="AU20" s="115">
        <v>0</v>
      </c>
      <c r="AV20" s="115">
        <v>0</v>
      </c>
      <c r="AW20" s="115">
        <v>47</v>
      </c>
      <c r="AX20" s="115">
        <v>0</v>
      </c>
      <c r="AY20" s="115"/>
      <c r="AZ20" s="115" t="s">
        <v>166</v>
      </c>
      <c r="BA20" s="116" t="str">
        <f t="shared" si="8"/>
        <v/>
      </c>
      <c r="BB20" s="115">
        <v>0</v>
      </c>
      <c r="BC20" s="115">
        <v>0</v>
      </c>
      <c r="BD20" s="115">
        <v>0</v>
      </c>
      <c r="BE20" s="115">
        <v>0</v>
      </c>
      <c r="BF20" s="115">
        <v>0</v>
      </c>
      <c r="BG20" s="115">
        <v>0</v>
      </c>
      <c r="BH20" s="115">
        <v>0</v>
      </c>
      <c r="BI20" s="115">
        <v>0</v>
      </c>
      <c r="BJ20" s="115">
        <v>0</v>
      </c>
    </row>
    <row r="21" spans="2:62" outlineLevel="3">
      <c r="B21" s="106">
        <v>24028780</v>
      </c>
      <c r="C21" s="106" t="s">
        <v>1083</v>
      </c>
      <c r="D21" s="106" t="s">
        <v>92</v>
      </c>
      <c r="E21" s="107">
        <v>4009</v>
      </c>
      <c r="F21" s="117" t="s">
        <v>217</v>
      </c>
      <c r="G21" s="117">
        <v>40205</v>
      </c>
      <c r="H21" s="117" t="s">
        <v>218</v>
      </c>
      <c r="I21" s="118" t="s">
        <v>1084</v>
      </c>
      <c r="J21" s="119" t="s">
        <v>1922</v>
      </c>
      <c r="K21" s="119" t="s">
        <v>1923</v>
      </c>
      <c r="L21" s="119" t="s">
        <v>97</v>
      </c>
      <c r="M21" s="119" t="s">
        <v>98</v>
      </c>
      <c r="N21" s="119" t="s">
        <v>105</v>
      </c>
      <c r="O21" s="119" t="s">
        <v>2324</v>
      </c>
      <c r="P21" s="119" t="s">
        <v>105</v>
      </c>
      <c r="Q21" s="119" t="str">
        <f>IF(P21="","",VLOOKUP(P21,Sheet1!$B$3:$C$7,2,0))</f>
        <v>休棟等</v>
      </c>
      <c r="R21" s="119" t="s">
        <v>96</v>
      </c>
      <c r="S21" s="120" t="str">
        <f t="shared" si="0"/>
        <v/>
      </c>
      <c r="T21" s="121" t="str">
        <f t="shared" si="1"/>
        <v/>
      </c>
      <c r="U21" s="121" t="str">
        <f t="shared" si="2"/>
        <v/>
      </c>
      <c r="V21" s="121" t="str">
        <f t="shared" si="3"/>
        <v/>
      </c>
      <c r="W21" s="121" t="str">
        <f t="shared" si="4"/>
        <v/>
      </c>
      <c r="X21" s="121" t="str">
        <f t="shared" si="5"/>
        <v>○</v>
      </c>
      <c r="Y21" s="122" t="str">
        <f t="shared" si="6"/>
        <v/>
      </c>
      <c r="Z21" s="123" t="s">
        <v>133</v>
      </c>
      <c r="AA21" s="123" t="s">
        <v>96</v>
      </c>
      <c r="AB21" s="123" t="s">
        <v>96</v>
      </c>
      <c r="AC21" s="123" t="s">
        <v>96</v>
      </c>
      <c r="AD21" s="123" t="s">
        <v>96</v>
      </c>
      <c r="AE21" s="124" t="str">
        <f t="shared" si="7"/>
        <v>休棟中等</v>
      </c>
      <c r="AF21" s="125">
        <v>7</v>
      </c>
      <c r="AG21" s="125"/>
      <c r="AH21" s="125">
        <v>6</v>
      </c>
      <c r="AI21" s="125">
        <v>1</v>
      </c>
      <c r="AJ21" s="125"/>
      <c r="AK21" s="125"/>
      <c r="AL21" s="125"/>
      <c r="AM21" s="125"/>
      <c r="AN21" s="125"/>
      <c r="AO21" s="125"/>
      <c r="AP21" s="125"/>
      <c r="AQ21" s="125"/>
      <c r="AR21" s="125"/>
      <c r="AS21" s="125">
        <v>7</v>
      </c>
      <c r="AT21" s="125"/>
      <c r="AU21" s="125"/>
      <c r="AV21" s="125"/>
      <c r="AW21" s="125">
        <v>12</v>
      </c>
      <c r="AX21" s="125"/>
      <c r="AY21" s="125"/>
      <c r="AZ21" s="125" t="s">
        <v>98</v>
      </c>
      <c r="BA21" s="126" t="str">
        <f t="shared" si="8"/>
        <v/>
      </c>
      <c r="BB21" s="125">
        <v>1</v>
      </c>
      <c r="BC21" s="125">
        <v>0</v>
      </c>
      <c r="BD21" s="125">
        <v>0</v>
      </c>
      <c r="BE21" s="125">
        <v>0</v>
      </c>
      <c r="BF21" s="125">
        <v>0</v>
      </c>
      <c r="BG21" s="125">
        <v>0</v>
      </c>
      <c r="BH21" s="125">
        <v>0</v>
      </c>
      <c r="BI21" s="125">
        <v>0</v>
      </c>
      <c r="BJ21" s="125"/>
    </row>
    <row r="22" spans="2:62" outlineLevel="3">
      <c r="B22" s="106">
        <v>24028814</v>
      </c>
      <c r="C22" s="106" t="s">
        <v>1130</v>
      </c>
      <c r="D22" s="106" t="s">
        <v>92</v>
      </c>
      <c r="E22" s="107">
        <v>4009</v>
      </c>
      <c r="F22" s="107" t="s">
        <v>217</v>
      </c>
      <c r="G22" s="108">
        <v>40205</v>
      </c>
      <c r="H22" s="108" t="s">
        <v>218</v>
      </c>
      <c r="I22" s="106" t="s">
        <v>1131</v>
      </c>
      <c r="J22" s="109" t="s">
        <v>1924</v>
      </c>
      <c r="K22" s="109" t="s">
        <v>1925</v>
      </c>
      <c r="L22" s="109" t="s">
        <v>97</v>
      </c>
      <c r="M22" s="109" t="s">
        <v>97</v>
      </c>
      <c r="N22" s="109" t="s">
        <v>98</v>
      </c>
      <c r="O22" s="109" t="str">
        <f>IF(N22="","",VLOOKUP(N22,Sheet1!$B$3:$C$7,2,0))</f>
        <v>急性期</v>
      </c>
      <c r="P22" s="109" t="s">
        <v>98</v>
      </c>
      <c r="Q22" s="109" t="str">
        <f>IF(P22="","",VLOOKUP(P22,Sheet1!$B$3:$C$7,2,0))</f>
        <v>急性期</v>
      </c>
      <c r="R22" s="109" t="s">
        <v>98</v>
      </c>
      <c r="S22" s="110" t="str">
        <f t="shared" si="0"/>
        <v/>
      </c>
      <c r="T22" s="111" t="str">
        <f t="shared" si="1"/>
        <v>○</v>
      </c>
      <c r="U22" s="111" t="str">
        <f t="shared" si="2"/>
        <v/>
      </c>
      <c r="V22" s="111" t="str">
        <f t="shared" si="3"/>
        <v/>
      </c>
      <c r="W22" s="111" t="str">
        <f t="shared" si="4"/>
        <v/>
      </c>
      <c r="X22" s="111" t="str">
        <f t="shared" si="5"/>
        <v/>
      </c>
      <c r="Y22" s="112" t="str">
        <f t="shared" si="6"/>
        <v/>
      </c>
      <c r="Z22" s="113" t="s">
        <v>98</v>
      </c>
      <c r="AA22" s="113" t="s">
        <v>96</v>
      </c>
      <c r="AB22" s="113" t="s">
        <v>96</v>
      </c>
      <c r="AC22" s="113" t="s">
        <v>96</v>
      </c>
      <c r="AD22" s="113" t="s">
        <v>96</v>
      </c>
      <c r="AE22" s="114" t="str">
        <f t="shared" si="7"/>
        <v>急性期</v>
      </c>
      <c r="AF22" s="115">
        <v>11</v>
      </c>
      <c r="AG22" s="115">
        <v>11</v>
      </c>
      <c r="AH22" s="115">
        <v>0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  <c r="AS22" s="115">
        <v>11</v>
      </c>
      <c r="AT22" s="115">
        <v>0</v>
      </c>
      <c r="AU22" s="115">
        <v>0</v>
      </c>
      <c r="AV22" s="115">
        <v>0</v>
      </c>
      <c r="AW22" s="115">
        <v>944</v>
      </c>
      <c r="AX22" s="115"/>
      <c r="AY22" s="115"/>
      <c r="AZ22" s="115" t="s">
        <v>98</v>
      </c>
      <c r="BA22" s="116" t="str">
        <f t="shared" si="8"/>
        <v/>
      </c>
      <c r="BB22" s="115">
        <v>0</v>
      </c>
      <c r="BC22" s="115">
        <v>0</v>
      </c>
      <c r="BD22" s="115">
        <v>0</v>
      </c>
      <c r="BE22" s="115">
        <v>0</v>
      </c>
      <c r="BF22" s="115">
        <v>0</v>
      </c>
      <c r="BG22" s="115">
        <v>0</v>
      </c>
      <c r="BH22" s="115">
        <v>0</v>
      </c>
      <c r="BI22" s="115">
        <v>0</v>
      </c>
      <c r="BJ22" s="115">
        <v>4</v>
      </c>
    </row>
    <row r="23" spans="2:62" outlineLevel="3">
      <c r="B23" s="106">
        <v>24028854</v>
      </c>
      <c r="C23" s="106" t="s">
        <v>1184</v>
      </c>
      <c r="D23" s="106" t="s">
        <v>92</v>
      </c>
      <c r="E23" s="107">
        <v>4009</v>
      </c>
      <c r="F23" s="107" t="s">
        <v>217</v>
      </c>
      <c r="G23" s="108">
        <v>40205</v>
      </c>
      <c r="H23" s="108" t="s">
        <v>218</v>
      </c>
      <c r="I23" s="106" t="s">
        <v>1185</v>
      </c>
      <c r="J23" s="109" t="s">
        <v>1926</v>
      </c>
      <c r="K23" s="109" t="s">
        <v>1927</v>
      </c>
      <c r="L23" s="109" t="s">
        <v>97</v>
      </c>
      <c r="M23" s="109" t="s">
        <v>97</v>
      </c>
      <c r="N23" s="109" t="s">
        <v>98</v>
      </c>
      <c r="O23" s="109" t="str">
        <f>IF(N23="","",VLOOKUP(N23,Sheet1!$B$3:$C$7,2,0))</f>
        <v>急性期</v>
      </c>
      <c r="P23" s="109" t="s">
        <v>98</v>
      </c>
      <c r="Q23" s="109" t="str">
        <f>IF(P23="","",VLOOKUP(P23,Sheet1!$B$3:$C$7,2,0))</f>
        <v>急性期</v>
      </c>
      <c r="R23" s="109" t="s">
        <v>98</v>
      </c>
      <c r="S23" s="110" t="str">
        <f t="shared" si="0"/>
        <v/>
      </c>
      <c r="T23" s="111" t="str">
        <f t="shared" si="1"/>
        <v>○</v>
      </c>
      <c r="U23" s="111" t="str">
        <f t="shared" si="2"/>
        <v>○</v>
      </c>
      <c r="V23" s="111" t="str">
        <f t="shared" si="3"/>
        <v/>
      </c>
      <c r="W23" s="111" t="str">
        <f t="shared" si="4"/>
        <v>○</v>
      </c>
      <c r="X23" s="111" t="str">
        <f t="shared" si="5"/>
        <v/>
      </c>
      <c r="Y23" s="112" t="str">
        <f t="shared" si="6"/>
        <v/>
      </c>
      <c r="Z23" s="113" t="s">
        <v>98</v>
      </c>
      <c r="AA23" s="113" t="s">
        <v>99</v>
      </c>
      <c r="AB23" s="113" t="s">
        <v>105</v>
      </c>
      <c r="AC23" s="113" t="s">
        <v>96</v>
      </c>
      <c r="AD23" s="113" t="s">
        <v>96</v>
      </c>
      <c r="AE23" s="114" t="str">
        <f t="shared" si="7"/>
        <v>急性期</v>
      </c>
      <c r="AF23" s="115">
        <v>11</v>
      </c>
      <c r="AG23" s="115">
        <v>11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11</v>
      </c>
      <c r="AT23" s="115">
        <v>0</v>
      </c>
      <c r="AU23" s="115">
        <v>0</v>
      </c>
      <c r="AV23" s="115">
        <v>0</v>
      </c>
      <c r="AW23" s="115">
        <v>282</v>
      </c>
      <c r="AX23" s="115">
        <v>11</v>
      </c>
      <c r="AY23" s="115">
        <v>0.4</v>
      </c>
      <c r="AZ23" s="115" t="s">
        <v>98</v>
      </c>
      <c r="BA23" s="116" t="str">
        <f t="shared" si="8"/>
        <v/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0</v>
      </c>
    </row>
    <row r="24" spans="2:62" outlineLevel="3">
      <c r="B24" s="106">
        <v>24028934</v>
      </c>
      <c r="C24" s="106" t="s">
        <v>1282</v>
      </c>
      <c r="D24" s="106" t="s">
        <v>92</v>
      </c>
      <c r="E24" s="107">
        <v>4009</v>
      </c>
      <c r="F24" s="107" t="s">
        <v>217</v>
      </c>
      <c r="G24" s="108">
        <v>40205</v>
      </c>
      <c r="H24" s="108" t="s">
        <v>218</v>
      </c>
      <c r="I24" s="106" t="s">
        <v>1283</v>
      </c>
      <c r="J24" s="109" t="s">
        <v>1284</v>
      </c>
      <c r="K24" s="109" t="s">
        <v>1285</v>
      </c>
      <c r="L24" s="109" t="s">
        <v>165</v>
      </c>
      <c r="M24" s="109" t="s">
        <v>165</v>
      </c>
      <c r="N24" s="109" t="s">
        <v>143</v>
      </c>
      <c r="O24" s="109" t="str">
        <f>IF(N24="","",VLOOKUP(N24,Sheet1!$B$3:$C$7,2,0))</f>
        <v>回復期</v>
      </c>
      <c r="P24" s="109" t="s">
        <v>143</v>
      </c>
      <c r="Q24" s="109" t="str">
        <f>IF(P24="","",VLOOKUP(P24,Sheet1!$B$3:$C$7,2,0))</f>
        <v>回復期</v>
      </c>
      <c r="R24" s="109" t="s">
        <v>143</v>
      </c>
      <c r="S24" s="110" t="str">
        <f t="shared" si="0"/>
        <v>○</v>
      </c>
      <c r="T24" s="111" t="str">
        <f t="shared" si="1"/>
        <v/>
      </c>
      <c r="U24" s="111" t="str">
        <f t="shared" si="2"/>
        <v/>
      </c>
      <c r="V24" s="111" t="str">
        <f t="shared" si="3"/>
        <v>○</v>
      </c>
      <c r="W24" s="111" t="str">
        <f t="shared" si="4"/>
        <v/>
      </c>
      <c r="X24" s="111" t="str">
        <f t="shared" si="5"/>
        <v/>
      </c>
      <c r="Y24" s="112" t="str">
        <f t="shared" si="6"/>
        <v/>
      </c>
      <c r="Z24" s="113" t="s">
        <v>165</v>
      </c>
      <c r="AA24" s="113" t="s">
        <v>184</v>
      </c>
      <c r="AB24" s="113" t="s">
        <v>96</v>
      </c>
      <c r="AC24" s="113" t="s">
        <v>96</v>
      </c>
      <c r="AD24" s="113" t="s">
        <v>96</v>
      </c>
      <c r="AE24" s="114" t="str">
        <f t="shared" si="7"/>
        <v>回復期</v>
      </c>
      <c r="AF24" s="115">
        <v>17</v>
      </c>
      <c r="AG24" s="115">
        <v>17</v>
      </c>
      <c r="AH24" s="115">
        <v>0</v>
      </c>
      <c r="AI24" s="115">
        <v>0</v>
      </c>
      <c r="AJ24" s="115">
        <v>2</v>
      </c>
      <c r="AK24" s="115">
        <v>2</v>
      </c>
      <c r="AL24" s="115">
        <v>0</v>
      </c>
      <c r="AM24" s="115">
        <v>2</v>
      </c>
      <c r="AN24" s="115">
        <v>2</v>
      </c>
      <c r="AO24" s="115">
        <v>0</v>
      </c>
      <c r="AP24" s="115">
        <v>0</v>
      </c>
      <c r="AQ24" s="115">
        <v>0</v>
      </c>
      <c r="AR24" s="115">
        <v>0</v>
      </c>
      <c r="AS24" s="115">
        <v>17</v>
      </c>
      <c r="AT24" s="115">
        <v>2</v>
      </c>
      <c r="AU24" s="115">
        <v>0</v>
      </c>
      <c r="AV24" s="115">
        <v>0</v>
      </c>
      <c r="AW24" s="115">
        <v>176</v>
      </c>
      <c r="AX24" s="115">
        <v>16</v>
      </c>
      <c r="AY24" s="115">
        <v>9</v>
      </c>
      <c r="AZ24" s="115" t="s">
        <v>165</v>
      </c>
      <c r="BA24" s="116" t="str">
        <f t="shared" si="8"/>
        <v>○</v>
      </c>
      <c r="BB24" s="115"/>
      <c r="BC24" s="115"/>
      <c r="BD24" s="115">
        <v>2</v>
      </c>
      <c r="BE24" s="115">
        <v>1</v>
      </c>
      <c r="BF24" s="115">
        <v>1</v>
      </c>
      <c r="BG24" s="115">
        <v>8</v>
      </c>
      <c r="BH24" s="115">
        <v>0</v>
      </c>
      <c r="BI24" s="115">
        <v>8</v>
      </c>
      <c r="BJ24" s="115">
        <v>0</v>
      </c>
    </row>
    <row r="25" spans="2:62" ht="13.5" customHeight="1" outlineLevel="2">
      <c r="B25" s="106"/>
      <c r="C25" s="106"/>
      <c r="D25" s="106"/>
      <c r="E25" s="107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279" t="s">
        <v>2273</v>
      </c>
      <c r="T25" s="279"/>
      <c r="U25" s="279"/>
      <c r="V25" s="279"/>
      <c r="W25" s="279"/>
      <c r="X25" s="279"/>
      <c r="Y25" s="280"/>
      <c r="Z25" s="113"/>
      <c r="AA25" s="113"/>
      <c r="AB25" s="113"/>
      <c r="AC25" s="113"/>
      <c r="AD25" s="113"/>
      <c r="AE25" s="114"/>
      <c r="AF25" s="115">
        <f t="shared" ref="AF25:AV25" si="9">SUBTOTAL(9,AF8:AF24)</f>
        <v>225</v>
      </c>
      <c r="AG25" s="115">
        <f t="shared" si="9"/>
        <v>122</v>
      </c>
      <c r="AH25" s="115">
        <f t="shared" si="9"/>
        <v>64</v>
      </c>
      <c r="AI25" s="115">
        <f t="shared" si="9"/>
        <v>26</v>
      </c>
      <c r="AJ25" s="115">
        <f t="shared" si="9"/>
        <v>39</v>
      </c>
      <c r="AK25" s="115">
        <f t="shared" si="9"/>
        <v>16</v>
      </c>
      <c r="AL25" s="115">
        <f t="shared" si="9"/>
        <v>23</v>
      </c>
      <c r="AM25" s="115">
        <f t="shared" si="9"/>
        <v>39</v>
      </c>
      <c r="AN25" s="115">
        <f t="shared" si="9"/>
        <v>16</v>
      </c>
      <c r="AO25" s="115">
        <f t="shared" si="9"/>
        <v>23</v>
      </c>
      <c r="AP25" s="115">
        <f t="shared" si="9"/>
        <v>0</v>
      </c>
      <c r="AQ25" s="115">
        <f t="shared" si="9"/>
        <v>0</v>
      </c>
      <c r="AR25" s="115">
        <f t="shared" si="9"/>
        <v>0</v>
      </c>
      <c r="AS25" s="115">
        <f t="shared" si="9"/>
        <v>191</v>
      </c>
      <c r="AT25" s="115">
        <f t="shared" si="9"/>
        <v>39</v>
      </c>
      <c r="AU25" s="115">
        <f t="shared" si="9"/>
        <v>0</v>
      </c>
      <c r="AV25" s="115">
        <f t="shared" si="9"/>
        <v>34</v>
      </c>
      <c r="AW25" s="115">
        <f t="shared" ref="AW25:AY25" si="10">SUBTOTAL(9,AW8:AW24)</f>
        <v>2852</v>
      </c>
      <c r="AX25" s="115">
        <f t="shared" si="10"/>
        <v>475</v>
      </c>
      <c r="AY25" s="115">
        <f t="shared" si="10"/>
        <v>20.200000000000003</v>
      </c>
      <c r="AZ25" s="115"/>
      <c r="BA25" s="116"/>
      <c r="BB25" s="115">
        <f t="shared" ref="BB25" si="11">SUBTOTAL(9,BB8:BB24)</f>
        <v>45</v>
      </c>
      <c r="BC25" s="115">
        <f t="shared" ref="BC25" si="12">SUBTOTAL(9,BC8:BC24)</f>
        <v>132</v>
      </c>
      <c r="BD25" s="115">
        <f t="shared" ref="BD25" si="13">SUBTOTAL(9,BD8:BD24)</f>
        <v>29</v>
      </c>
      <c r="BE25" s="115">
        <f t="shared" ref="BE25" si="14">SUBTOTAL(9,BE8:BE24)</f>
        <v>13</v>
      </c>
      <c r="BF25" s="115">
        <f t="shared" ref="BF25" si="15">SUBTOTAL(9,BF8:BF24)</f>
        <v>16</v>
      </c>
      <c r="BG25" s="115">
        <f t="shared" ref="BG25" si="16">SUBTOTAL(9,BG8:BG24)</f>
        <v>21</v>
      </c>
      <c r="BH25" s="115">
        <f t="shared" ref="BH25" si="17">SUBTOTAL(9,BH8:BH24)</f>
        <v>3</v>
      </c>
      <c r="BI25" s="115">
        <f t="shared" ref="BI25" si="18">SUBTOTAL(9,BI8:BI24)</f>
        <v>18</v>
      </c>
      <c r="BJ25" s="115">
        <f t="shared" ref="BJ25" si="19">SUBTOTAL(9,BJ8:BJ24)</f>
        <v>38</v>
      </c>
    </row>
    <row r="26" spans="2:62" outlineLevel="3">
      <c r="B26" s="106">
        <v>24028186</v>
      </c>
      <c r="C26" s="106" t="s">
        <v>377</v>
      </c>
      <c r="D26" s="106" t="s">
        <v>92</v>
      </c>
      <c r="E26" s="107">
        <v>4009</v>
      </c>
      <c r="F26" s="107" t="s">
        <v>217</v>
      </c>
      <c r="G26" s="108">
        <v>40227</v>
      </c>
      <c r="H26" s="108" t="s">
        <v>378</v>
      </c>
      <c r="I26" s="106" t="s">
        <v>111</v>
      </c>
      <c r="J26" s="109" t="s">
        <v>1928</v>
      </c>
      <c r="K26" s="109" t="s">
        <v>1929</v>
      </c>
      <c r="L26" s="109" t="s">
        <v>98</v>
      </c>
      <c r="M26" s="109" t="s">
        <v>98</v>
      </c>
      <c r="N26" s="109" t="s">
        <v>105</v>
      </c>
      <c r="O26" s="109" t="str">
        <f>IF(N26="","",VLOOKUP(N26,Sheet1!$B$3:$C$7,2,0))</f>
        <v>休棟等</v>
      </c>
      <c r="P26" s="109" t="s">
        <v>105</v>
      </c>
      <c r="Q26" s="109" t="str">
        <f>IF(P26="","",VLOOKUP(P26,Sheet1!$B$3:$C$7,2,0))</f>
        <v>休棟等</v>
      </c>
      <c r="R26" s="109" t="s">
        <v>96</v>
      </c>
      <c r="S26" s="110" t="str">
        <f t="shared" si="0"/>
        <v/>
      </c>
      <c r="T26" s="111" t="str">
        <f t="shared" si="1"/>
        <v/>
      </c>
      <c r="U26" s="111" t="str">
        <f t="shared" si="2"/>
        <v/>
      </c>
      <c r="V26" s="111" t="str">
        <f t="shared" si="3"/>
        <v/>
      </c>
      <c r="W26" s="111" t="str">
        <f t="shared" si="4"/>
        <v/>
      </c>
      <c r="X26" s="111" t="str">
        <f t="shared" si="5"/>
        <v/>
      </c>
      <c r="Y26" s="112" t="str">
        <f t="shared" si="6"/>
        <v>○</v>
      </c>
      <c r="Z26" s="113" t="s">
        <v>110</v>
      </c>
      <c r="AA26" s="113" t="s">
        <v>96</v>
      </c>
      <c r="AB26" s="113" t="s">
        <v>96</v>
      </c>
      <c r="AC26" s="113" t="s">
        <v>96</v>
      </c>
      <c r="AD26" s="113" t="s">
        <v>96</v>
      </c>
      <c r="AE26" s="114" t="str">
        <f t="shared" si="7"/>
        <v>休棟中等</v>
      </c>
      <c r="AF26" s="115">
        <v>19</v>
      </c>
      <c r="AG26" s="115">
        <v>0</v>
      </c>
      <c r="AH26" s="115">
        <v>19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/>
      <c r="AT26" s="115"/>
      <c r="AU26" s="115"/>
      <c r="AV26" s="115">
        <v>0</v>
      </c>
      <c r="AW26" s="115">
        <v>0</v>
      </c>
      <c r="AX26" s="115">
        <v>0</v>
      </c>
      <c r="AY26" s="115">
        <v>0</v>
      </c>
      <c r="AZ26" s="115" t="s">
        <v>96</v>
      </c>
      <c r="BA26" s="116" t="str">
        <f t="shared" si="8"/>
        <v/>
      </c>
      <c r="BB26" s="115"/>
      <c r="BC26" s="115"/>
      <c r="BD26" s="115">
        <v>0</v>
      </c>
      <c r="BE26" s="115"/>
      <c r="BF26" s="115"/>
      <c r="BG26" s="115">
        <v>0</v>
      </c>
      <c r="BH26" s="115"/>
      <c r="BI26" s="115"/>
      <c r="BJ26" s="115"/>
    </row>
    <row r="27" spans="2:62" outlineLevel="3">
      <c r="B27" s="106">
        <v>24028236</v>
      </c>
      <c r="C27" s="106" t="s">
        <v>434</v>
      </c>
      <c r="D27" s="106" t="s">
        <v>92</v>
      </c>
      <c r="E27" s="107">
        <v>4009</v>
      </c>
      <c r="F27" s="107" t="s">
        <v>217</v>
      </c>
      <c r="G27" s="108">
        <v>40227</v>
      </c>
      <c r="H27" s="108" t="s">
        <v>378</v>
      </c>
      <c r="I27" s="106" t="s">
        <v>435</v>
      </c>
      <c r="J27" s="109" t="s">
        <v>1930</v>
      </c>
      <c r="K27" s="109" t="s">
        <v>1931</v>
      </c>
      <c r="L27" s="109" t="s">
        <v>97</v>
      </c>
      <c r="M27" s="109" t="s">
        <v>97</v>
      </c>
      <c r="N27" s="109" t="s">
        <v>104</v>
      </c>
      <c r="O27" s="109" t="str">
        <f>IF(N27="","",VLOOKUP(N27,Sheet1!$B$3:$C$7,2,0))</f>
        <v>慢性期</v>
      </c>
      <c r="P27" s="109" t="s">
        <v>104</v>
      </c>
      <c r="Q27" s="109" t="str">
        <f>IF(P27="","",VLOOKUP(P27,Sheet1!$B$3:$C$7,2,0))</f>
        <v>慢性期</v>
      </c>
      <c r="R27" s="109" t="s">
        <v>104</v>
      </c>
      <c r="S27" s="110" t="str">
        <f t="shared" si="0"/>
        <v>○</v>
      </c>
      <c r="T27" s="111" t="str">
        <f t="shared" si="1"/>
        <v/>
      </c>
      <c r="U27" s="111" t="str">
        <f t="shared" si="2"/>
        <v/>
      </c>
      <c r="V27" s="111" t="str">
        <f t="shared" si="3"/>
        <v/>
      </c>
      <c r="W27" s="111" t="str">
        <f t="shared" si="4"/>
        <v/>
      </c>
      <c r="X27" s="111" t="str">
        <f t="shared" si="5"/>
        <v/>
      </c>
      <c r="Y27" s="112" t="str">
        <f t="shared" si="6"/>
        <v/>
      </c>
      <c r="Z27" s="113" t="s">
        <v>97</v>
      </c>
      <c r="AA27" s="113" t="s">
        <v>96</v>
      </c>
      <c r="AB27" s="113" t="s">
        <v>96</v>
      </c>
      <c r="AC27" s="113" t="s">
        <v>96</v>
      </c>
      <c r="AD27" s="113" t="s">
        <v>96</v>
      </c>
      <c r="AE27" s="114" t="str">
        <f t="shared" si="7"/>
        <v>慢性期</v>
      </c>
      <c r="AF27" s="115">
        <v>13</v>
      </c>
      <c r="AG27" s="115">
        <v>11</v>
      </c>
      <c r="AH27" s="115">
        <v>2</v>
      </c>
      <c r="AI27" s="115">
        <v>0</v>
      </c>
      <c r="AJ27" s="115">
        <v>6</v>
      </c>
      <c r="AK27" s="115">
        <v>3</v>
      </c>
      <c r="AL27" s="115">
        <v>3</v>
      </c>
      <c r="AM27" s="115">
        <v>6</v>
      </c>
      <c r="AN27" s="115">
        <v>3</v>
      </c>
      <c r="AO27" s="115">
        <v>3</v>
      </c>
      <c r="AP27" s="115">
        <v>0</v>
      </c>
      <c r="AQ27" s="115">
        <v>0</v>
      </c>
      <c r="AR27" s="115">
        <v>0</v>
      </c>
      <c r="AS27" s="115">
        <v>13</v>
      </c>
      <c r="AT27" s="115">
        <v>6</v>
      </c>
      <c r="AU27" s="115">
        <v>0</v>
      </c>
      <c r="AV27" s="115">
        <v>0</v>
      </c>
      <c r="AW27" s="115">
        <v>270</v>
      </c>
      <c r="AX27" s="115">
        <v>0</v>
      </c>
      <c r="AY27" s="115">
        <v>0</v>
      </c>
      <c r="AZ27" s="115" t="s">
        <v>97</v>
      </c>
      <c r="BA27" s="116" t="str">
        <f t="shared" si="8"/>
        <v>○</v>
      </c>
      <c r="BB27" s="115">
        <v>8</v>
      </c>
      <c r="BC27" s="115">
        <v>8</v>
      </c>
      <c r="BD27" s="115">
        <v>1</v>
      </c>
      <c r="BE27" s="115">
        <v>0</v>
      </c>
      <c r="BF27" s="115">
        <v>1</v>
      </c>
      <c r="BG27" s="115">
        <v>0</v>
      </c>
      <c r="BH27" s="115">
        <v>0</v>
      </c>
      <c r="BI27" s="115">
        <v>0</v>
      </c>
      <c r="BJ27" s="115">
        <v>0</v>
      </c>
    </row>
    <row r="28" spans="2:62" outlineLevel="3">
      <c r="B28" s="106">
        <v>24028257</v>
      </c>
      <c r="C28" s="106" t="s">
        <v>458</v>
      </c>
      <c r="D28" s="106" t="s">
        <v>92</v>
      </c>
      <c r="E28" s="107">
        <v>4009</v>
      </c>
      <c r="F28" s="107" t="s">
        <v>217</v>
      </c>
      <c r="G28" s="108">
        <v>40227</v>
      </c>
      <c r="H28" s="108" t="s">
        <v>378</v>
      </c>
      <c r="I28" s="106" t="s">
        <v>459</v>
      </c>
      <c r="J28" s="109" t="s">
        <v>1932</v>
      </c>
      <c r="K28" s="109" t="s">
        <v>1933</v>
      </c>
      <c r="L28" s="109" t="s">
        <v>97</v>
      </c>
      <c r="M28" s="109" t="s">
        <v>97</v>
      </c>
      <c r="N28" s="109" t="s">
        <v>99</v>
      </c>
      <c r="O28" s="109" t="str">
        <f>IF(N28="","",VLOOKUP(N28,Sheet1!$B$3:$C$7,2,0))</f>
        <v>回復期</v>
      </c>
      <c r="P28" s="109" t="s">
        <v>99</v>
      </c>
      <c r="Q28" s="109" t="str">
        <f>IF(P28="","",VLOOKUP(P28,Sheet1!$B$3:$C$7,2,0))</f>
        <v>回復期</v>
      </c>
      <c r="R28" s="109" t="s">
        <v>99</v>
      </c>
      <c r="S28" s="110" t="str">
        <f t="shared" si="0"/>
        <v>○</v>
      </c>
      <c r="T28" s="111" t="str">
        <f t="shared" si="1"/>
        <v>○</v>
      </c>
      <c r="U28" s="111" t="str">
        <f t="shared" si="2"/>
        <v>○</v>
      </c>
      <c r="V28" s="111" t="str">
        <f t="shared" si="3"/>
        <v>○</v>
      </c>
      <c r="W28" s="111" t="str">
        <f t="shared" si="4"/>
        <v>○</v>
      </c>
      <c r="X28" s="111" t="str">
        <f t="shared" si="5"/>
        <v/>
      </c>
      <c r="Y28" s="112" t="str">
        <f t="shared" si="6"/>
        <v/>
      </c>
      <c r="Z28" s="113" t="s">
        <v>97</v>
      </c>
      <c r="AA28" s="113" t="s">
        <v>98</v>
      </c>
      <c r="AB28" s="113" t="s">
        <v>99</v>
      </c>
      <c r="AC28" s="113" t="s">
        <v>104</v>
      </c>
      <c r="AD28" s="113" t="s">
        <v>105</v>
      </c>
      <c r="AE28" s="114" t="str">
        <f t="shared" si="7"/>
        <v>回復期</v>
      </c>
      <c r="AF28" s="115">
        <v>8</v>
      </c>
      <c r="AG28" s="115">
        <v>8</v>
      </c>
      <c r="AH28" s="115">
        <v>0</v>
      </c>
      <c r="AI28" s="115">
        <v>0</v>
      </c>
      <c r="AJ28" s="115">
        <v>11</v>
      </c>
      <c r="AK28" s="115">
        <v>8</v>
      </c>
      <c r="AL28" s="115">
        <v>3</v>
      </c>
      <c r="AM28" s="115">
        <v>11</v>
      </c>
      <c r="AN28" s="115">
        <v>8</v>
      </c>
      <c r="AO28" s="115">
        <v>3</v>
      </c>
      <c r="AP28" s="115">
        <v>0</v>
      </c>
      <c r="AQ28" s="115">
        <v>0</v>
      </c>
      <c r="AR28" s="115">
        <v>0</v>
      </c>
      <c r="AS28" s="115">
        <v>8</v>
      </c>
      <c r="AT28" s="115">
        <v>11</v>
      </c>
      <c r="AU28" s="115">
        <v>0</v>
      </c>
      <c r="AV28" s="115">
        <v>0</v>
      </c>
      <c r="AW28" s="115">
        <v>30</v>
      </c>
      <c r="AX28" s="115">
        <v>10</v>
      </c>
      <c r="AY28" s="115">
        <v>0</v>
      </c>
      <c r="AZ28" s="115" t="s">
        <v>97</v>
      </c>
      <c r="BA28" s="116" t="str">
        <f t="shared" si="8"/>
        <v>○</v>
      </c>
      <c r="BB28" s="115">
        <v>5</v>
      </c>
      <c r="BC28" s="115">
        <v>27</v>
      </c>
      <c r="BD28" s="115">
        <v>38</v>
      </c>
      <c r="BE28" s="115">
        <v>0</v>
      </c>
      <c r="BF28" s="115">
        <v>38</v>
      </c>
      <c r="BG28" s="115">
        <v>3</v>
      </c>
      <c r="BH28" s="115">
        <v>3</v>
      </c>
      <c r="BI28" s="115">
        <v>0</v>
      </c>
      <c r="BJ28" s="115">
        <v>0</v>
      </c>
    </row>
    <row r="29" spans="2:62" outlineLevel="3">
      <c r="B29" s="106">
        <v>24028418</v>
      </c>
      <c r="C29" s="106" t="s">
        <v>633</v>
      </c>
      <c r="D29" s="106" t="s">
        <v>92</v>
      </c>
      <c r="E29" s="107">
        <v>4009</v>
      </c>
      <c r="F29" s="107" t="s">
        <v>217</v>
      </c>
      <c r="G29" s="108">
        <v>40227</v>
      </c>
      <c r="H29" s="108" t="s">
        <v>378</v>
      </c>
      <c r="I29" s="106" t="s">
        <v>634</v>
      </c>
      <c r="J29" s="109" t="s">
        <v>1934</v>
      </c>
      <c r="K29" s="109" t="s">
        <v>1935</v>
      </c>
      <c r="L29" s="109" t="s">
        <v>97</v>
      </c>
      <c r="M29" s="109" t="s">
        <v>97</v>
      </c>
      <c r="N29" s="109" t="s">
        <v>99</v>
      </c>
      <c r="O29" s="109" t="str">
        <f>IF(N29="","",VLOOKUP(N29,Sheet1!$B$3:$C$7,2,0))</f>
        <v>回復期</v>
      </c>
      <c r="P29" s="109" t="s">
        <v>99</v>
      </c>
      <c r="Q29" s="109" t="str">
        <f>IF(P29="","",VLOOKUP(P29,Sheet1!$B$3:$C$7,2,0))</f>
        <v>回復期</v>
      </c>
      <c r="R29" s="109" t="s">
        <v>99</v>
      </c>
      <c r="S29" s="110" t="str">
        <f t="shared" si="0"/>
        <v>○</v>
      </c>
      <c r="T29" s="111" t="str">
        <f t="shared" si="1"/>
        <v/>
      </c>
      <c r="U29" s="111" t="str">
        <f t="shared" si="2"/>
        <v/>
      </c>
      <c r="V29" s="111" t="str">
        <f t="shared" si="3"/>
        <v>○</v>
      </c>
      <c r="W29" s="111" t="str">
        <f t="shared" si="4"/>
        <v/>
      </c>
      <c r="X29" s="111" t="str">
        <f t="shared" si="5"/>
        <v/>
      </c>
      <c r="Y29" s="112" t="str">
        <f t="shared" si="6"/>
        <v/>
      </c>
      <c r="Z29" s="113" t="s">
        <v>97</v>
      </c>
      <c r="AA29" s="113" t="s">
        <v>104</v>
      </c>
      <c r="AB29" s="113" t="s">
        <v>96</v>
      </c>
      <c r="AC29" s="113" t="s">
        <v>96</v>
      </c>
      <c r="AD29" s="113" t="s">
        <v>96</v>
      </c>
      <c r="AE29" s="114" t="str">
        <f t="shared" si="7"/>
        <v>回復期</v>
      </c>
      <c r="AF29" s="115">
        <v>19</v>
      </c>
      <c r="AG29" s="115">
        <v>19</v>
      </c>
      <c r="AH29" s="115">
        <v>0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  <c r="AS29" s="115">
        <v>19</v>
      </c>
      <c r="AT29" s="115">
        <v>0</v>
      </c>
      <c r="AU29" s="115">
        <v>0</v>
      </c>
      <c r="AV29" s="115">
        <v>0</v>
      </c>
      <c r="AW29" s="115">
        <v>37</v>
      </c>
      <c r="AX29" s="115">
        <v>12</v>
      </c>
      <c r="AY29" s="115">
        <v>0</v>
      </c>
      <c r="AZ29" s="115" t="s">
        <v>97</v>
      </c>
      <c r="BA29" s="116" t="str">
        <f t="shared" si="8"/>
        <v>○</v>
      </c>
      <c r="BB29" s="115">
        <v>1</v>
      </c>
      <c r="BC29" s="115">
        <v>15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</row>
    <row r="30" spans="2:62" outlineLevel="3">
      <c r="B30" s="106">
        <v>24028595</v>
      </c>
      <c r="C30" s="106" t="s">
        <v>839</v>
      </c>
      <c r="D30" s="106" t="s">
        <v>92</v>
      </c>
      <c r="E30" s="107">
        <v>4009</v>
      </c>
      <c r="F30" s="107" t="s">
        <v>217</v>
      </c>
      <c r="G30" s="108">
        <v>40227</v>
      </c>
      <c r="H30" s="108" t="s">
        <v>378</v>
      </c>
      <c r="I30" s="106" t="s">
        <v>840</v>
      </c>
      <c r="J30" s="109" t="s">
        <v>1936</v>
      </c>
      <c r="K30" s="109" t="s">
        <v>1937</v>
      </c>
      <c r="L30" s="109" t="s">
        <v>97</v>
      </c>
      <c r="M30" s="109" t="s">
        <v>97</v>
      </c>
      <c r="N30" s="109" t="s">
        <v>99</v>
      </c>
      <c r="O30" s="109" t="str">
        <f>IF(N30="","",VLOOKUP(N30,Sheet1!$B$3:$C$7,2,0))</f>
        <v>回復期</v>
      </c>
      <c r="P30" s="109" t="s">
        <v>104</v>
      </c>
      <c r="Q30" s="109" t="str">
        <f>IF(P30="","",VLOOKUP(P30,Sheet1!$B$3:$C$7,2,0))</f>
        <v>慢性期</v>
      </c>
      <c r="R30" s="109" t="s">
        <v>96</v>
      </c>
      <c r="S30" s="110" t="str">
        <f t="shared" si="0"/>
        <v>○</v>
      </c>
      <c r="T30" s="111" t="str">
        <f t="shared" si="1"/>
        <v/>
      </c>
      <c r="U30" s="111" t="str">
        <f t="shared" si="2"/>
        <v>○</v>
      </c>
      <c r="V30" s="111" t="str">
        <f t="shared" si="3"/>
        <v>○</v>
      </c>
      <c r="W30" s="111" t="str">
        <f t="shared" si="4"/>
        <v>○</v>
      </c>
      <c r="X30" s="111" t="str">
        <f t="shared" si="5"/>
        <v/>
      </c>
      <c r="Y30" s="112" t="str">
        <f t="shared" si="6"/>
        <v/>
      </c>
      <c r="Z30" s="113" t="s">
        <v>97</v>
      </c>
      <c r="AA30" s="113" t="s">
        <v>99</v>
      </c>
      <c r="AB30" s="113" t="s">
        <v>104</v>
      </c>
      <c r="AC30" s="113" t="s">
        <v>105</v>
      </c>
      <c r="AD30" s="113" t="s">
        <v>96</v>
      </c>
      <c r="AE30" s="114" t="str">
        <f t="shared" si="7"/>
        <v>回復期</v>
      </c>
      <c r="AF30" s="115">
        <v>13</v>
      </c>
      <c r="AG30" s="115">
        <v>13</v>
      </c>
      <c r="AH30" s="115">
        <v>0</v>
      </c>
      <c r="AI30" s="115">
        <v>0</v>
      </c>
      <c r="AJ30" s="115">
        <v>6</v>
      </c>
      <c r="AK30" s="115">
        <v>6</v>
      </c>
      <c r="AL30" s="115">
        <v>0</v>
      </c>
      <c r="AM30" s="115">
        <v>0</v>
      </c>
      <c r="AN30" s="115">
        <v>0</v>
      </c>
      <c r="AO30" s="115">
        <v>0</v>
      </c>
      <c r="AP30" s="115">
        <v>6</v>
      </c>
      <c r="AQ30" s="115">
        <v>6</v>
      </c>
      <c r="AR30" s="115">
        <v>0</v>
      </c>
      <c r="AS30" s="115"/>
      <c r="AT30" s="115"/>
      <c r="AU30" s="115"/>
      <c r="AV30" s="115">
        <v>19</v>
      </c>
      <c r="AW30" s="115">
        <v>66</v>
      </c>
      <c r="AX30" s="115"/>
      <c r="AY30" s="115"/>
      <c r="AZ30" s="115" t="s">
        <v>96</v>
      </c>
      <c r="BA30" s="116" t="str">
        <f t="shared" si="8"/>
        <v/>
      </c>
      <c r="BB30" s="115"/>
      <c r="BC30" s="115"/>
      <c r="BD30" s="115">
        <v>0</v>
      </c>
      <c r="BE30" s="115"/>
      <c r="BF30" s="115"/>
      <c r="BG30" s="115">
        <v>0</v>
      </c>
      <c r="BH30" s="115"/>
      <c r="BI30" s="115"/>
      <c r="BJ30" s="115"/>
    </row>
    <row r="31" spans="2:62" outlineLevel="3">
      <c r="B31" s="106">
        <v>24028805</v>
      </c>
      <c r="C31" s="106" t="s">
        <v>1116</v>
      </c>
      <c r="D31" s="106" t="s">
        <v>92</v>
      </c>
      <c r="E31" s="107">
        <v>4009</v>
      </c>
      <c r="F31" s="107" t="s">
        <v>217</v>
      </c>
      <c r="G31" s="108">
        <v>40227</v>
      </c>
      <c r="H31" s="108" t="s">
        <v>378</v>
      </c>
      <c r="I31" s="106" t="s">
        <v>1117</v>
      </c>
      <c r="J31" s="109" t="s">
        <v>1938</v>
      </c>
      <c r="K31" s="109" t="s">
        <v>1939</v>
      </c>
      <c r="L31" s="109" t="s">
        <v>97</v>
      </c>
      <c r="M31" s="109" t="s">
        <v>98</v>
      </c>
      <c r="N31" s="109" t="s">
        <v>105</v>
      </c>
      <c r="O31" s="109" t="str">
        <f>IF(N31="","",VLOOKUP(N31,Sheet1!$B$3:$C$7,2,0))</f>
        <v>休棟等</v>
      </c>
      <c r="P31" s="109" t="s">
        <v>105</v>
      </c>
      <c r="Q31" s="109" t="str">
        <f>IF(P31="","",VLOOKUP(P31,Sheet1!$B$3:$C$7,2,0))</f>
        <v>休棟等</v>
      </c>
      <c r="R31" s="109" t="s">
        <v>105</v>
      </c>
      <c r="S31" s="110" t="str">
        <f t="shared" si="0"/>
        <v/>
      </c>
      <c r="T31" s="111" t="str">
        <f t="shared" si="1"/>
        <v/>
      </c>
      <c r="U31" s="111" t="str">
        <f t="shared" si="2"/>
        <v/>
      </c>
      <c r="V31" s="111" t="str">
        <f t="shared" si="3"/>
        <v/>
      </c>
      <c r="W31" s="111" t="str">
        <f t="shared" si="4"/>
        <v/>
      </c>
      <c r="X31" s="111" t="str">
        <f t="shared" si="5"/>
        <v/>
      </c>
      <c r="Y31" s="112" t="str">
        <f t="shared" si="6"/>
        <v>○</v>
      </c>
      <c r="Z31" s="113" t="s">
        <v>110</v>
      </c>
      <c r="AA31" s="113" t="s">
        <v>96</v>
      </c>
      <c r="AB31" s="113" t="s">
        <v>96</v>
      </c>
      <c r="AC31" s="113" t="s">
        <v>96</v>
      </c>
      <c r="AD31" s="113" t="s">
        <v>96</v>
      </c>
      <c r="AE31" s="114" t="str">
        <f t="shared" si="7"/>
        <v>休棟中等</v>
      </c>
      <c r="AF31" s="115">
        <v>19</v>
      </c>
      <c r="AG31" s="115">
        <v>0</v>
      </c>
      <c r="AH31" s="115">
        <v>19</v>
      </c>
      <c r="AI31" s="115">
        <v>19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  <c r="AS31" s="115">
        <v>19</v>
      </c>
      <c r="AT31" s="115">
        <v>0</v>
      </c>
      <c r="AU31" s="115">
        <v>0</v>
      </c>
      <c r="AV31" s="115">
        <v>0</v>
      </c>
      <c r="AW31" s="115">
        <v>0</v>
      </c>
      <c r="AX31" s="115">
        <v>0</v>
      </c>
      <c r="AY31" s="115">
        <v>0</v>
      </c>
      <c r="AZ31" s="115" t="s">
        <v>98</v>
      </c>
      <c r="BA31" s="116" t="str">
        <f t="shared" si="8"/>
        <v/>
      </c>
      <c r="BB31" s="115">
        <v>2</v>
      </c>
      <c r="BC31" s="115">
        <v>21</v>
      </c>
      <c r="BD31" s="115">
        <v>0</v>
      </c>
      <c r="BE31" s="115">
        <v>0</v>
      </c>
      <c r="BF31" s="115">
        <v>0</v>
      </c>
      <c r="BG31" s="115">
        <v>0</v>
      </c>
      <c r="BH31" s="115">
        <v>0</v>
      </c>
      <c r="BI31" s="115">
        <v>0</v>
      </c>
      <c r="BJ31" s="115">
        <v>0</v>
      </c>
    </row>
    <row r="32" spans="2:62" ht="13.5" customHeight="1" outlineLevel="2">
      <c r="B32" s="106"/>
      <c r="C32" s="106"/>
      <c r="D32" s="106"/>
      <c r="E32" s="107"/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279" t="s">
        <v>2274</v>
      </c>
      <c r="T32" s="279"/>
      <c r="U32" s="279"/>
      <c r="V32" s="279"/>
      <c r="W32" s="279"/>
      <c r="X32" s="279"/>
      <c r="Y32" s="280"/>
      <c r="Z32" s="113"/>
      <c r="AA32" s="113"/>
      <c r="AB32" s="113"/>
      <c r="AC32" s="113"/>
      <c r="AD32" s="113"/>
      <c r="AE32" s="114"/>
      <c r="AF32" s="115">
        <f t="shared" ref="AF32:AV32" si="20">SUBTOTAL(9,AF26:AF31)</f>
        <v>91</v>
      </c>
      <c r="AG32" s="115">
        <f t="shared" si="20"/>
        <v>51</v>
      </c>
      <c r="AH32" s="115">
        <f t="shared" si="20"/>
        <v>40</v>
      </c>
      <c r="AI32" s="115">
        <f t="shared" si="20"/>
        <v>19</v>
      </c>
      <c r="AJ32" s="115">
        <f t="shared" si="20"/>
        <v>23</v>
      </c>
      <c r="AK32" s="115">
        <f t="shared" si="20"/>
        <v>17</v>
      </c>
      <c r="AL32" s="115">
        <f t="shared" si="20"/>
        <v>6</v>
      </c>
      <c r="AM32" s="115">
        <f t="shared" si="20"/>
        <v>17</v>
      </c>
      <c r="AN32" s="115">
        <f t="shared" si="20"/>
        <v>11</v>
      </c>
      <c r="AO32" s="115">
        <f t="shared" si="20"/>
        <v>6</v>
      </c>
      <c r="AP32" s="115">
        <f t="shared" si="20"/>
        <v>6</v>
      </c>
      <c r="AQ32" s="115">
        <f t="shared" si="20"/>
        <v>6</v>
      </c>
      <c r="AR32" s="115">
        <f t="shared" si="20"/>
        <v>0</v>
      </c>
      <c r="AS32" s="115">
        <f t="shared" si="20"/>
        <v>59</v>
      </c>
      <c r="AT32" s="115">
        <f t="shared" si="20"/>
        <v>17</v>
      </c>
      <c r="AU32" s="115">
        <f t="shared" si="20"/>
        <v>0</v>
      </c>
      <c r="AV32" s="115">
        <f t="shared" si="20"/>
        <v>19</v>
      </c>
      <c r="AW32" s="115">
        <f t="shared" ref="AW32:AZ32" si="21">SUBTOTAL(9,AW26:AW31)</f>
        <v>403</v>
      </c>
      <c r="AX32" s="115">
        <f t="shared" si="21"/>
        <v>22</v>
      </c>
      <c r="AY32" s="115">
        <f t="shared" si="21"/>
        <v>0</v>
      </c>
      <c r="AZ32" s="115">
        <f t="shared" si="21"/>
        <v>0</v>
      </c>
      <c r="BA32" s="116"/>
      <c r="BB32" s="115">
        <f t="shared" ref="BB32" si="22">SUBTOTAL(9,BB26:BB31)</f>
        <v>16</v>
      </c>
      <c r="BC32" s="115">
        <f t="shared" ref="BC32" si="23">SUBTOTAL(9,BC26:BC31)</f>
        <v>71</v>
      </c>
      <c r="BD32" s="115">
        <f t="shared" ref="BD32" si="24">SUBTOTAL(9,BD26:BD31)</f>
        <v>39</v>
      </c>
      <c r="BE32" s="115">
        <f t="shared" ref="BE32" si="25">SUBTOTAL(9,BE26:BE31)</f>
        <v>0</v>
      </c>
      <c r="BF32" s="115">
        <f t="shared" ref="BF32" si="26">SUBTOTAL(9,BF26:BF31)</f>
        <v>39</v>
      </c>
      <c r="BG32" s="115">
        <f t="shared" ref="BG32" si="27">SUBTOTAL(9,BG26:BG31)</f>
        <v>3</v>
      </c>
      <c r="BH32" s="115">
        <f t="shared" ref="BH32" si="28">SUBTOTAL(9,BH26:BH31)</f>
        <v>3</v>
      </c>
      <c r="BI32" s="115">
        <f t="shared" ref="BI32" si="29">SUBTOTAL(9,BI26:BI31)</f>
        <v>0</v>
      </c>
      <c r="BJ32" s="115">
        <f t="shared" ref="BJ32" si="30">SUBTOTAL(9,BJ26:BJ31)</f>
        <v>0</v>
      </c>
    </row>
    <row r="33" spans="2:62" outlineLevel="3">
      <c r="B33" s="106">
        <v>24028346</v>
      </c>
      <c r="C33" s="106" t="s">
        <v>552</v>
      </c>
      <c r="D33" s="106" t="s">
        <v>92</v>
      </c>
      <c r="E33" s="107">
        <v>4009</v>
      </c>
      <c r="F33" s="107" t="s">
        <v>217</v>
      </c>
      <c r="G33" s="108">
        <v>40421</v>
      </c>
      <c r="H33" s="108" t="s">
        <v>553</v>
      </c>
      <c r="I33" s="106" t="s">
        <v>554</v>
      </c>
      <c r="J33" s="109" t="s">
        <v>552</v>
      </c>
      <c r="K33" s="109" t="s">
        <v>555</v>
      </c>
      <c r="L33" s="109" t="s">
        <v>165</v>
      </c>
      <c r="M33" s="109" t="s">
        <v>165</v>
      </c>
      <c r="N33" s="109" t="s">
        <v>184</v>
      </c>
      <c r="O33" s="109" t="str">
        <f>IF(N33="","",VLOOKUP(N33,Sheet1!$B$3:$C$7,2,0))</f>
        <v>慢性期</v>
      </c>
      <c r="P33" s="109" t="s">
        <v>184</v>
      </c>
      <c r="Q33" s="109" t="str">
        <f>IF(P33="","",VLOOKUP(P33,Sheet1!$B$3:$C$7,2,0))</f>
        <v>慢性期</v>
      </c>
      <c r="R33" s="109" t="s">
        <v>167</v>
      </c>
      <c r="S33" s="110" t="str">
        <f t="shared" si="0"/>
        <v>○</v>
      </c>
      <c r="T33" s="111" t="str">
        <f t="shared" si="1"/>
        <v/>
      </c>
      <c r="U33" s="111" t="str">
        <f t="shared" si="2"/>
        <v>○</v>
      </c>
      <c r="V33" s="111" t="str">
        <f t="shared" si="3"/>
        <v/>
      </c>
      <c r="W33" s="111" t="str">
        <f t="shared" si="4"/>
        <v>○</v>
      </c>
      <c r="X33" s="111" t="str">
        <f t="shared" si="5"/>
        <v/>
      </c>
      <c r="Y33" s="112" t="str">
        <f t="shared" si="6"/>
        <v/>
      </c>
      <c r="Z33" s="113" t="s">
        <v>165</v>
      </c>
      <c r="AA33" s="113" t="s">
        <v>143</v>
      </c>
      <c r="AB33" s="113" t="s">
        <v>167</v>
      </c>
      <c r="AC33" s="113" t="s">
        <v>96</v>
      </c>
      <c r="AD33" s="113" t="s">
        <v>96</v>
      </c>
      <c r="AE33" s="114" t="str">
        <f t="shared" si="7"/>
        <v>慢性期</v>
      </c>
      <c r="AF33" s="115">
        <v>11</v>
      </c>
      <c r="AG33" s="115">
        <v>8</v>
      </c>
      <c r="AH33" s="115">
        <v>3</v>
      </c>
      <c r="AI33" s="115"/>
      <c r="AJ33" s="115">
        <v>8</v>
      </c>
      <c r="AK33" s="115">
        <v>2</v>
      </c>
      <c r="AL33" s="115">
        <v>6</v>
      </c>
      <c r="AM33" s="115">
        <v>0</v>
      </c>
      <c r="AN33" s="115">
        <v>0</v>
      </c>
      <c r="AO33" s="115">
        <v>0</v>
      </c>
      <c r="AP33" s="115">
        <v>8</v>
      </c>
      <c r="AQ33" s="115">
        <v>2</v>
      </c>
      <c r="AR33" s="115">
        <v>6</v>
      </c>
      <c r="AS33" s="115"/>
      <c r="AT33" s="115"/>
      <c r="AU33" s="115"/>
      <c r="AV33" s="115">
        <v>19</v>
      </c>
      <c r="AW33" s="115"/>
      <c r="AX33" s="115"/>
      <c r="AY33" s="115"/>
      <c r="AZ33" s="115" t="s">
        <v>96</v>
      </c>
      <c r="BA33" s="116" t="str">
        <f t="shared" si="8"/>
        <v/>
      </c>
      <c r="BB33" s="115"/>
      <c r="BC33" s="115"/>
      <c r="BD33" s="115">
        <v>0</v>
      </c>
      <c r="BE33" s="115"/>
      <c r="BF33" s="115"/>
      <c r="BG33" s="115">
        <v>0</v>
      </c>
      <c r="BH33" s="115"/>
      <c r="BI33" s="115"/>
      <c r="BJ33" s="115"/>
    </row>
    <row r="34" spans="2:62" ht="13.5" customHeight="1" outlineLevel="2" thickBot="1">
      <c r="B34" s="106"/>
      <c r="C34" s="106"/>
      <c r="D34" s="106"/>
      <c r="E34" s="107"/>
      <c r="F34" s="147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284" t="s">
        <v>2275</v>
      </c>
      <c r="T34" s="284"/>
      <c r="U34" s="284"/>
      <c r="V34" s="284"/>
      <c r="W34" s="284"/>
      <c r="X34" s="284"/>
      <c r="Y34" s="285"/>
      <c r="Z34" s="149"/>
      <c r="AA34" s="149"/>
      <c r="AB34" s="149"/>
      <c r="AC34" s="149"/>
      <c r="AD34" s="149"/>
      <c r="AE34" s="150"/>
      <c r="AF34" s="151">
        <f t="shared" ref="AF34:AV34" si="31">SUBTOTAL(9,AF33:AF33)</f>
        <v>11</v>
      </c>
      <c r="AG34" s="151">
        <f t="shared" si="31"/>
        <v>8</v>
      </c>
      <c r="AH34" s="151">
        <f t="shared" si="31"/>
        <v>3</v>
      </c>
      <c r="AI34" s="151">
        <f t="shared" si="31"/>
        <v>0</v>
      </c>
      <c r="AJ34" s="151">
        <f t="shared" si="31"/>
        <v>8</v>
      </c>
      <c r="AK34" s="151">
        <f t="shared" si="31"/>
        <v>2</v>
      </c>
      <c r="AL34" s="151">
        <f t="shared" si="31"/>
        <v>6</v>
      </c>
      <c r="AM34" s="151">
        <f t="shared" si="31"/>
        <v>0</v>
      </c>
      <c r="AN34" s="151">
        <f t="shared" si="31"/>
        <v>0</v>
      </c>
      <c r="AO34" s="151">
        <f t="shared" si="31"/>
        <v>0</v>
      </c>
      <c r="AP34" s="151">
        <f t="shared" si="31"/>
        <v>8</v>
      </c>
      <c r="AQ34" s="151">
        <f t="shared" si="31"/>
        <v>2</v>
      </c>
      <c r="AR34" s="151">
        <f t="shared" si="31"/>
        <v>6</v>
      </c>
      <c r="AS34" s="151">
        <f t="shared" si="31"/>
        <v>0</v>
      </c>
      <c r="AT34" s="151">
        <f t="shared" si="31"/>
        <v>0</v>
      </c>
      <c r="AU34" s="151">
        <f t="shared" si="31"/>
        <v>0</v>
      </c>
      <c r="AV34" s="151">
        <f t="shared" si="31"/>
        <v>19</v>
      </c>
      <c r="AW34" s="151">
        <f t="shared" ref="AW34:AY34" si="32">SUBTOTAL(9,AW33:AW33)</f>
        <v>0</v>
      </c>
      <c r="AX34" s="151">
        <f t="shared" si="32"/>
        <v>0</v>
      </c>
      <c r="AY34" s="151">
        <f t="shared" si="32"/>
        <v>0</v>
      </c>
      <c r="AZ34" s="151"/>
      <c r="BA34" s="152"/>
      <c r="BB34" s="151">
        <f t="shared" ref="BB34" si="33">SUBTOTAL(9,BB33:BB33)</f>
        <v>0</v>
      </c>
      <c r="BC34" s="151">
        <f t="shared" ref="BC34" si="34">SUBTOTAL(9,BC33:BC33)</f>
        <v>0</v>
      </c>
      <c r="BD34" s="151">
        <f t="shared" ref="BD34" si="35">SUBTOTAL(9,BD33:BD33)</f>
        <v>0</v>
      </c>
      <c r="BE34" s="151">
        <f t="shared" ref="BE34" si="36">SUBTOTAL(9,BE33:BE33)</f>
        <v>0</v>
      </c>
      <c r="BF34" s="151">
        <f t="shared" ref="BF34" si="37">SUBTOTAL(9,BF33:BF33)</f>
        <v>0</v>
      </c>
      <c r="BG34" s="151">
        <f t="shared" ref="BG34" si="38">SUBTOTAL(9,BG33:BG33)</f>
        <v>0</v>
      </c>
      <c r="BH34" s="151">
        <f t="shared" ref="BH34" si="39">SUBTOTAL(9,BH33:BH33)</f>
        <v>0</v>
      </c>
      <c r="BI34" s="151">
        <f t="shared" ref="BI34" si="40">SUBTOTAL(9,BI33:BI33)</f>
        <v>0</v>
      </c>
      <c r="BJ34" s="151">
        <f t="shared" ref="BJ34" si="41">SUBTOTAL(9,BJ33:BJ33)</f>
        <v>0</v>
      </c>
    </row>
    <row r="35" spans="2:62" ht="12" outlineLevel="1" thickTop="1">
      <c r="B35" s="106"/>
      <c r="C35" s="106"/>
      <c r="D35" s="106"/>
      <c r="E35" s="107"/>
      <c r="F35" s="281" t="s">
        <v>2310</v>
      </c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3"/>
      <c r="Z35" s="153"/>
      <c r="AA35" s="153"/>
      <c r="AB35" s="153"/>
      <c r="AC35" s="153"/>
      <c r="AD35" s="153"/>
      <c r="AE35" s="154"/>
      <c r="AF35" s="155">
        <f t="shared" ref="AF35:AV35" si="42">SUBTOTAL(9,AF8:AF33)</f>
        <v>327</v>
      </c>
      <c r="AG35" s="155">
        <f t="shared" si="42"/>
        <v>181</v>
      </c>
      <c r="AH35" s="155">
        <f t="shared" si="42"/>
        <v>107</v>
      </c>
      <c r="AI35" s="155">
        <f t="shared" si="42"/>
        <v>45</v>
      </c>
      <c r="AJ35" s="155">
        <f t="shared" si="42"/>
        <v>70</v>
      </c>
      <c r="AK35" s="155">
        <f t="shared" si="42"/>
        <v>35</v>
      </c>
      <c r="AL35" s="155">
        <f t="shared" si="42"/>
        <v>35</v>
      </c>
      <c r="AM35" s="155">
        <f t="shared" si="42"/>
        <v>56</v>
      </c>
      <c r="AN35" s="155">
        <f t="shared" si="42"/>
        <v>27</v>
      </c>
      <c r="AO35" s="155">
        <f t="shared" si="42"/>
        <v>29</v>
      </c>
      <c r="AP35" s="155">
        <f t="shared" si="42"/>
        <v>14</v>
      </c>
      <c r="AQ35" s="155">
        <f t="shared" si="42"/>
        <v>8</v>
      </c>
      <c r="AR35" s="155">
        <f t="shared" si="42"/>
        <v>6</v>
      </c>
      <c r="AS35" s="155">
        <f t="shared" si="42"/>
        <v>250</v>
      </c>
      <c r="AT35" s="155">
        <f t="shared" si="42"/>
        <v>56</v>
      </c>
      <c r="AU35" s="155">
        <f t="shared" si="42"/>
        <v>0</v>
      </c>
      <c r="AV35" s="155">
        <f t="shared" si="42"/>
        <v>72</v>
      </c>
      <c r="AW35" s="155">
        <f t="shared" ref="AW35:AY35" si="43">SUBTOTAL(9,AW8:AW33)</f>
        <v>3255</v>
      </c>
      <c r="AX35" s="155">
        <f t="shared" si="43"/>
        <v>497</v>
      </c>
      <c r="AY35" s="155">
        <f t="shared" si="43"/>
        <v>20.200000000000003</v>
      </c>
      <c r="AZ35" s="155"/>
      <c r="BA35" s="156"/>
      <c r="BB35" s="155">
        <f t="shared" ref="BB35:BJ35" si="44">SUBTOTAL(9,BB8:BB33)</f>
        <v>61</v>
      </c>
      <c r="BC35" s="155">
        <f t="shared" si="44"/>
        <v>203</v>
      </c>
      <c r="BD35" s="155">
        <f t="shared" si="44"/>
        <v>68</v>
      </c>
      <c r="BE35" s="155">
        <f t="shared" si="44"/>
        <v>13</v>
      </c>
      <c r="BF35" s="155">
        <f t="shared" si="44"/>
        <v>55</v>
      </c>
      <c r="BG35" s="155">
        <f t="shared" si="44"/>
        <v>24</v>
      </c>
      <c r="BH35" s="155">
        <f t="shared" si="44"/>
        <v>6</v>
      </c>
      <c r="BI35" s="155">
        <f t="shared" si="44"/>
        <v>18</v>
      </c>
      <c r="BJ35" s="155">
        <f t="shared" si="44"/>
        <v>38</v>
      </c>
    </row>
    <row r="36" spans="2:62">
      <c r="F36" s="266" t="s">
        <v>2299</v>
      </c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8"/>
      <c r="Z36" s="129"/>
      <c r="AA36" s="129"/>
      <c r="AB36" s="129"/>
      <c r="AC36" s="129"/>
      <c r="AD36" s="129"/>
      <c r="AE36" s="129"/>
      <c r="AF36" s="129">
        <f>SUM(AF10,AF17,AF21,)</f>
        <v>45</v>
      </c>
      <c r="AG36" s="129">
        <f t="shared" ref="AG36:AV36" si="45">SUM(AG10,AG17,AG21,)</f>
        <v>0</v>
      </c>
      <c r="AH36" s="129">
        <f t="shared" si="45"/>
        <v>6</v>
      </c>
      <c r="AI36" s="129">
        <f t="shared" si="45"/>
        <v>3</v>
      </c>
      <c r="AJ36" s="129">
        <f t="shared" si="45"/>
        <v>0</v>
      </c>
      <c r="AK36" s="129">
        <f t="shared" si="45"/>
        <v>0</v>
      </c>
      <c r="AL36" s="129">
        <f t="shared" si="45"/>
        <v>0</v>
      </c>
      <c r="AM36" s="129">
        <f t="shared" si="45"/>
        <v>0</v>
      </c>
      <c r="AN36" s="129">
        <f t="shared" si="45"/>
        <v>0</v>
      </c>
      <c r="AO36" s="129">
        <f t="shared" si="45"/>
        <v>0</v>
      </c>
      <c r="AP36" s="129">
        <f t="shared" si="45"/>
        <v>0</v>
      </c>
      <c r="AQ36" s="129">
        <f t="shared" si="45"/>
        <v>0</v>
      </c>
      <c r="AR36" s="129">
        <f t="shared" si="45"/>
        <v>0</v>
      </c>
      <c r="AS36" s="129">
        <f t="shared" si="45"/>
        <v>45</v>
      </c>
      <c r="AT36" s="129">
        <f t="shared" si="45"/>
        <v>0</v>
      </c>
      <c r="AU36" s="129">
        <f t="shared" si="45"/>
        <v>0</v>
      </c>
      <c r="AV36" s="129">
        <f t="shared" si="45"/>
        <v>0</v>
      </c>
      <c r="AW36" s="269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1"/>
    </row>
    <row r="37" spans="2:62">
      <c r="F37" s="266" t="s">
        <v>2302</v>
      </c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8"/>
      <c r="Z37" s="129"/>
      <c r="AA37" s="129"/>
      <c r="AB37" s="129"/>
      <c r="AC37" s="129"/>
      <c r="AD37" s="129"/>
      <c r="AE37" s="129"/>
      <c r="AF37" s="129">
        <f ca="1">SUMIF($O$8:$P$34,"休棟等",AF8:AF34)</f>
        <v>53</v>
      </c>
      <c r="AG37" s="129">
        <f t="shared" ref="AG37:AV37" ca="1" si="46">SUMIF($O$8:$P$34,"休棟等",AG8:AG34)</f>
        <v>0</v>
      </c>
      <c r="AH37" s="129">
        <f t="shared" ca="1" si="46"/>
        <v>53</v>
      </c>
      <c r="AI37" s="129">
        <f t="shared" ca="1" si="46"/>
        <v>21</v>
      </c>
      <c r="AJ37" s="129">
        <f t="shared" ca="1" si="46"/>
        <v>15</v>
      </c>
      <c r="AK37" s="129">
        <f t="shared" ca="1" si="46"/>
        <v>0</v>
      </c>
      <c r="AL37" s="129">
        <f t="shared" ca="1" si="46"/>
        <v>15</v>
      </c>
      <c r="AM37" s="129">
        <f t="shared" ca="1" si="46"/>
        <v>15</v>
      </c>
      <c r="AN37" s="129">
        <f t="shared" ca="1" si="46"/>
        <v>0</v>
      </c>
      <c r="AO37" s="129">
        <f t="shared" ca="1" si="46"/>
        <v>15</v>
      </c>
      <c r="AP37" s="129">
        <f t="shared" ca="1" si="46"/>
        <v>0</v>
      </c>
      <c r="AQ37" s="129">
        <f t="shared" ca="1" si="46"/>
        <v>0</v>
      </c>
      <c r="AR37" s="129">
        <f t="shared" ca="1" si="46"/>
        <v>0</v>
      </c>
      <c r="AS37" s="129">
        <f t="shared" ca="1" si="46"/>
        <v>19</v>
      </c>
      <c r="AT37" s="129">
        <f t="shared" ca="1" si="46"/>
        <v>15</v>
      </c>
      <c r="AU37" s="129">
        <f t="shared" ca="1" si="46"/>
        <v>0</v>
      </c>
      <c r="AV37" s="129">
        <f t="shared" ca="1" si="46"/>
        <v>15</v>
      </c>
      <c r="AW37" s="272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4"/>
    </row>
    <row r="38" spans="2:62">
      <c r="F38" s="266" t="s">
        <v>2301</v>
      </c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8"/>
      <c r="Z38" s="129"/>
      <c r="AA38" s="129"/>
      <c r="AB38" s="129"/>
      <c r="AC38" s="129"/>
      <c r="AD38" s="129"/>
      <c r="AE38" s="129"/>
      <c r="AF38" s="129">
        <f ca="1">AF35-AF36-AF37</f>
        <v>229</v>
      </c>
      <c r="AG38" s="129">
        <f t="shared" ref="AG38:AV38" ca="1" si="47">AG35-AG36-AG37</f>
        <v>181</v>
      </c>
      <c r="AH38" s="129">
        <f t="shared" ca="1" si="47"/>
        <v>48</v>
      </c>
      <c r="AI38" s="129">
        <f t="shared" ca="1" si="47"/>
        <v>21</v>
      </c>
      <c r="AJ38" s="129">
        <f t="shared" ca="1" si="47"/>
        <v>55</v>
      </c>
      <c r="AK38" s="129">
        <f t="shared" ca="1" si="47"/>
        <v>35</v>
      </c>
      <c r="AL38" s="129">
        <f t="shared" ca="1" si="47"/>
        <v>20</v>
      </c>
      <c r="AM38" s="129">
        <f t="shared" ca="1" si="47"/>
        <v>41</v>
      </c>
      <c r="AN38" s="129">
        <f t="shared" ca="1" si="47"/>
        <v>27</v>
      </c>
      <c r="AO38" s="129">
        <f t="shared" ca="1" si="47"/>
        <v>14</v>
      </c>
      <c r="AP38" s="129">
        <f t="shared" ca="1" si="47"/>
        <v>14</v>
      </c>
      <c r="AQ38" s="129">
        <f t="shared" ca="1" si="47"/>
        <v>8</v>
      </c>
      <c r="AR38" s="129">
        <f t="shared" ca="1" si="47"/>
        <v>6</v>
      </c>
      <c r="AS38" s="129">
        <f t="shared" ca="1" si="47"/>
        <v>186</v>
      </c>
      <c r="AT38" s="129">
        <f t="shared" ca="1" si="47"/>
        <v>41</v>
      </c>
      <c r="AU38" s="129">
        <f t="shared" ca="1" si="47"/>
        <v>0</v>
      </c>
      <c r="AV38" s="129">
        <f t="shared" ca="1" si="47"/>
        <v>57</v>
      </c>
      <c r="AW38" s="275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7"/>
    </row>
    <row r="40" spans="2:62">
      <c r="X40" s="264" t="s">
        <v>2316</v>
      </c>
      <c r="Y40" s="264"/>
      <c r="Z40" s="264"/>
      <c r="AF40" s="278" t="s">
        <v>2317</v>
      </c>
      <c r="AG40" s="278"/>
      <c r="AH40" s="278" t="s">
        <v>2318</v>
      </c>
      <c r="AI40" s="278"/>
      <c r="AJ40" s="278"/>
      <c r="AK40" s="278" t="s">
        <v>2319</v>
      </c>
      <c r="AL40" s="278"/>
    </row>
    <row r="41" spans="2:62">
      <c r="X41" s="264"/>
      <c r="Y41" s="264"/>
      <c r="Z41" s="264"/>
      <c r="AF41" s="144" t="s">
        <v>2320</v>
      </c>
      <c r="AG41" s="144" t="s">
        <v>2321</v>
      </c>
      <c r="AH41" s="146" t="s">
        <v>2320</v>
      </c>
      <c r="AJ41" s="146" t="s">
        <v>2321</v>
      </c>
      <c r="AK41" s="144" t="s">
        <v>2320</v>
      </c>
      <c r="AL41" s="144" t="s">
        <v>2321</v>
      </c>
    </row>
    <row r="42" spans="2:62">
      <c r="X42" s="264" t="s">
        <v>2215</v>
      </c>
      <c r="Y42" s="264"/>
      <c r="Z42" s="265"/>
      <c r="AF42" s="145">
        <f>SUMIF($O$8:$O$34,X42,$AF$8:$AF$34)</f>
        <v>0</v>
      </c>
      <c r="AG42" s="145">
        <f>SUMIF($O$8:$O$34,X42,$AG$8:$AG$34)</f>
        <v>0</v>
      </c>
      <c r="AH42" s="145">
        <f>SUMIF($O$8:$O$34,X42,$AJ$8:$AJ$34)</f>
        <v>0</v>
      </c>
      <c r="AJ42" s="145">
        <f>SUMIF($O$8:$O$34,X42,$AK$8:$AK$34)</f>
        <v>0</v>
      </c>
      <c r="AK42" s="145">
        <f>SUM(AF42,AH42)</f>
        <v>0</v>
      </c>
      <c r="AL42" s="145">
        <f>SUM(AG42,AJ42)</f>
        <v>0</v>
      </c>
    </row>
    <row r="43" spans="2:62">
      <c r="X43" s="264" t="s">
        <v>2216</v>
      </c>
      <c r="Y43" s="264"/>
      <c r="Z43" s="265"/>
      <c r="AF43" s="145">
        <f t="shared" ref="AF43:AF45" si="48">SUMIF($O$8:$O$34,X43,$AF$8:$AF$34)</f>
        <v>67</v>
      </c>
      <c r="AG43" s="145">
        <f t="shared" ref="AG43:AG45" si="49">SUMIF($O$8:$O$34,X43,$AG$8:$AG$34)</f>
        <v>64</v>
      </c>
      <c r="AH43" s="145">
        <f t="shared" ref="AH43:AH45" si="50">SUMIF($O$8:$O$34,X43,$AJ$8:$AJ$34)</f>
        <v>0</v>
      </c>
      <c r="AJ43" s="145">
        <f t="shared" ref="AJ43:AJ45" si="51">SUMIF($O$8:$O$34,X43,$AK$8:$AK$34)</f>
        <v>0</v>
      </c>
      <c r="AK43" s="145">
        <f t="shared" ref="AK43:AK45" si="52">SUM(AF43,AH43)</f>
        <v>67</v>
      </c>
      <c r="AL43" s="145">
        <f t="shared" ref="AL43:AL46" si="53">SUM(AG43,AJ43)</f>
        <v>64</v>
      </c>
    </row>
    <row r="44" spans="2:62">
      <c r="X44" s="264" t="s">
        <v>2217</v>
      </c>
      <c r="Y44" s="264"/>
      <c r="Z44" s="265"/>
      <c r="AF44" s="145">
        <f t="shared" si="48"/>
        <v>89</v>
      </c>
      <c r="AG44" s="145">
        <f t="shared" si="49"/>
        <v>69</v>
      </c>
      <c r="AH44" s="145">
        <f t="shared" si="50"/>
        <v>19</v>
      </c>
      <c r="AJ44" s="145">
        <f t="shared" si="51"/>
        <v>16</v>
      </c>
      <c r="AK44" s="145">
        <f t="shared" si="52"/>
        <v>108</v>
      </c>
      <c r="AL44" s="145">
        <f t="shared" si="53"/>
        <v>85</v>
      </c>
    </row>
    <row r="45" spans="2:62">
      <c r="X45" s="264" t="s">
        <v>2218</v>
      </c>
      <c r="Y45" s="264"/>
      <c r="Z45" s="265"/>
      <c r="AF45" s="145">
        <f t="shared" si="48"/>
        <v>73</v>
      </c>
      <c r="AG45" s="145">
        <f t="shared" si="49"/>
        <v>48</v>
      </c>
      <c r="AH45" s="145">
        <f t="shared" si="50"/>
        <v>36</v>
      </c>
      <c r="AJ45" s="145">
        <f t="shared" si="51"/>
        <v>19</v>
      </c>
      <c r="AK45" s="145">
        <f t="shared" si="52"/>
        <v>109</v>
      </c>
      <c r="AL45" s="145">
        <f t="shared" si="53"/>
        <v>67</v>
      </c>
    </row>
    <row r="46" spans="2:62">
      <c r="X46" s="264" t="s">
        <v>2319</v>
      </c>
      <c r="Y46" s="264"/>
      <c r="Z46" s="265"/>
      <c r="AF46" s="145">
        <f>SUM(AF42:AF45)</f>
        <v>229</v>
      </c>
      <c r="AG46" s="145">
        <f>SUM(AG42:AG45)</f>
        <v>181</v>
      </c>
      <c r="AH46" s="145">
        <f>SUM(AH42:AH45)</f>
        <v>55</v>
      </c>
      <c r="AJ46" s="145">
        <f>SUM(AJ42:AJ45)</f>
        <v>35</v>
      </c>
      <c r="AK46" s="145">
        <f>SUM(AK42:AK45)</f>
        <v>284</v>
      </c>
      <c r="AL46" s="145">
        <f t="shared" si="53"/>
        <v>216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6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S25:Y25"/>
    <mergeCell ref="S32:Y32"/>
    <mergeCell ref="S34:Y34"/>
    <mergeCell ref="F36:Y36"/>
    <mergeCell ref="AW36:BJ38"/>
    <mergeCell ref="F37:Y37"/>
    <mergeCell ref="F38:Y38"/>
    <mergeCell ref="AH40:AJ40"/>
    <mergeCell ref="AK40:AL40"/>
    <mergeCell ref="X42:Z42"/>
    <mergeCell ref="X43:Z43"/>
    <mergeCell ref="F35:Y35"/>
    <mergeCell ref="X44:Z44"/>
    <mergeCell ref="X45:Z45"/>
    <mergeCell ref="X46:Z46"/>
    <mergeCell ref="X40:Z41"/>
    <mergeCell ref="AF40:AG40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J32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24028081</v>
      </c>
      <c r="C8" s="106" t="s">
        <v>237</v>
      </c>
      <c r="D8" s="106" t="s">
        <v>92</v>
      </c>
      <c r="E8" s="108">
        <v>4010</v>
      </c>
      <c r="F8" s="108" t="s">
        <v>238</v>
      </c>
      <c r="G8" s="108">
        <v>40204</v>
      </c>
      <c r="H8" s="108" t="s">
        <v>239</v>
      </c>
      <c r="I8" s="106" t="s">
        <v>240</v>
      </c>
      <c r="J8" s="109" t="s">
        <v>1940</v>
      </c>
      <c r="K8" s="109" t="s">
        <v>1941</v>
      </c>
      <c r="L8" s="109" t="s">
        <v>97</v>
      </c>
      <c r="M8" s="109" t="s">
        <v>97</v>
      </c>
      <c r="N8" s="109" t="s">
        <v>98</v>
      </c>
      <c r="O8" s="109" t="str">
        <f>IF(N8="","",VLOOKUP(N8,Sheet1!$B$3:$C$7,2,0))</f>
        <v>急性期</v>
      </c>
      <c r="P8" s="109" t="s">
        <v>98</v>
      </c>
      <c r="Q8" s="109" t="str">
        <f>IF(P8="","",VLOOKUP(P8,Sheet1!$B$3:$C$7,2,0))</f>
        <v>急性期</v>
      </c>
      <c r="R8" s="109" t="s">
        <v>98</v>
      </c>
      <c r="S8" s="110" t="str">
        <f t="shared" ref="S8:S19" si="0">IF(OR(Z8="1",AA8="1",AB8="1",AC8="1",AD8="1"),"○","")</f>
        <v/>
      </c>
      <c r="T8" s="111" t="str">
        <f t="shared" ref="T8:T19" si="1">IF(OR(Z8="2",AA8="2",AB8="2",AC8="2",AD8="2"),"○","")</f>
        <v>○</v>
      </c>
      <c r="U8" s="111" t="str">
        <f t="shared" ref="U8:U19" si="2">IF(OR(Z8="3",AA8="3",AB8="3",AC8="3",AD8="3"),"○","")</f>
        <v>○</v>
      </c>
      <c r="V8" s="111" t="str">
        <f t="shared" ref="V8:V19" si="3">IF(OR(Z8="4",AA8="4",AB8="4",AC8="4",AD8="4"),"○","")</f>
        <v/>
      </c>
      <c r="W8" s="111" t="str">
        <f t="shared" ref="W8:W19" si="4">IF(OR(Z8="5",AA8="5",AB8="5",AC8="5",AD8="5"),"○","")</f>
        <v/>
      </c>
      <c r="X8" s="111" t="str">
        <f t="shared" ref="X8:X19" si="5">IF(OR(Z8="6",AA8="6",AB8="6",AC8="6",AD8="6"),"○","")</f>
        <v/>
      </c>
      <c r="Y8" s="112" t="str">
        <f t="shared" ref="Y8:Y19" si="6">IF(OR(Z8="7",AA8="7",AB8="7",AC8="7",AD8="7"),"○","")</f>
        <v/>
      </c>
      <c r="Z8" s="113" t="s">
        <v>98</v>
      </c>
      <c r="AA8" s="113" t="s">
        <v>99</v>
      </c>
      <c r="AB8" s="113" t="s">
        <v>96</v>
      </c>
      <c r="AC8" s="113" t="s">
        <v>96</v>
      </c>
      <c r="AD8" s="113" t="s">
        <v>96</v>
      </c>
      <c r="AE8" s="114" t="str">
        <f t="shared" ref="AE8:AE19" si="7">IF(N8="1","高度急性期",IF(N8="2","急性期",IF(N8="3","回復期",IF(N8="4","慢性期",IF(N8="5","休棟中等","無回答")))))</f>
        <v>急性期</v>
      </c>
      <c r="AF8" s="115">
        <v>9</v>
      </c>
      <c r="AG8" s="115">
        <v>9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>
        <v>9</v>
      </c>
      <c r="AT8" s="115">
        <v>0</v>
      </c>
      <c r="AU8" s="115">
        <v>0</v>
      </c>
      <c r="AV8" s="115">
        <v>0</v>
      </c>
      <c r="AW8" s="115">
        <v>997</v>
      </c>
      <c r="AX8" s="115">
        <v>57</v>
      </c>
      <c r="AY8" s="115">
        <v>0</v>
      </c>
      <c r="AZ8" s="115" t="s">
        <v>98</v>
      </c>
      <c r="BA8" s="116" t="str">
        <f t="shared" ref="BA8:BA19" si="8">IF(AZ8="1","○","")</f>
        <v/>
      </c>
      <c r="BB8" s="115">
        <v>0</v>
      </c>
      <c r="BC8" s="115">
        <v>0</v>
      </c>
      <c r="BD8" s="115">
        <v>0</v>
      </c>
      <c r="BE8" s="115">
        <v>0</v>
      </c>
      <c r="BF8" s="115">
        <v>0</v>
      </c>
      <c r="BG8" s="115">
        <v>0</v>
      </c>
      <c r="BH8" s="115">
        <v>0</v>
      </c>
      <c r="BI8" s="115">
        <v>0</v>
      </c>
      <c r="BJ8" s="115">
        <v>32</v>
      </c>
    </row>
    <row r="9" spans="2:62" outlineLevel="3">
      <c r="B9" s="106">
        <v>24028211</v>
      </c>
      <c r="C9" s="106" t="s">
        <v>398</v>
      </c>
      <c r="D9" s="106" t="s">
        <v>92</v>
      </c>
      <c r="E9" s="108">
        <v>4010</v>
      </c>
      <c r="F9" s="108" t="s">
        <v>238</v>
      </c>
      <c r="G9" s="108">
        <v>40204</v>
      </c>
      <c r="H9" s="108" t="s">
        <v>239</v>
      </c>
      <c r="I9" s="106" t="s">
        <v>399</v>
      </c>
      <c r="J9" s="109" t="s">
        <v>1942</v>
      </c>
      <c r="K9" s="109" t="s">
        <v>1943</v>
      </c>
      <c r="L9" s="109" t="s">
        <v>97</v>
      </c>
      <c r="M9" s="109" t="s">
        <v>97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98</v>
      </c>
      <c r="S9" s="110" t="str">
        <f t="shared" si="0"/>
        <v/>
      </c>
      <c r="T9" s="111" t="str">
        <f t="shared" si="1"/>
        <v>○</v>
      </c>
      <c r="U9" s="111" t="str">
        <f t="shared" si="2"/>
        <v>○</v>
      </c>
      <c r="V9" s="111" t="str">
        <f t="shared" si="3"/>
        <v/>
      </c>
      <c r="W9" s="111" t="str">
        <f t="shared" si="4"/>
        <v/>
      </c>
      <c r="X9" s="111" t="str">
        <f t="shared" si="5"/>
        <v/>
      </c>
      <c r="Y9" s="112" t="str">
        <f t="shared" si="6"/>
        <v/>
      </c>
      <c r="Z9" s="113" t="s">
        <v>98</v>
      </c>
      <c r="AA9" s="113" t="s">
        <v>99</v>
      </c>
      <c r="AB9" s="113" t="s">
        <v>96</v>
      </c>
      <c r="AC9" s="113" t="s">
        <v>96</v>
      </c>
      <c r="AD9" s="113" t="s">
        <v>96</v>
      </c>
      <c r="AE9" s="114" t="str">
        <f t="shared" si="7"/>
        <v>急性期</v>
      </c>
      <c r="AF9" s="115">
        <v>10</v>
      </c>
      <c r="AG9" s="115">
        <v>10</v>
      </c>
      <c r="AH9" s="115">
        <v>0</v>
      </c>
      <c r="AI9" s="115">
        <v>0</v>
      </c>
      <c r="AJ9" s="115">
        <v>4</v>
      </c>
      <c r="AK9" s="115">
        <v>1</v>
      </c>
      <c r="AL9" s="115">
        <v>3</v>
      </c>
      <c r="AM9" s="115">
        <v>4</v>
      </c>
      <c r="AN9" s="115">
        <v>1</v>
      </c>
      <c r="AO9" s="115">
        <v>3</v>
      </c>
      <c r="AP9" s="115">
        <v>0</v>
      </c>
      <c r="AQ9" s="115">
        <v>0</v>
      </c>
      <c r="AR9" s="115">
        <v>0</v>
      </c>
      <c r="AS9" s="115">
        <v>10</v>
      </c>
      <c r="AT9" s="115">
        <v>4</v>
      </c>
      <c r="AU9" s="115">
        <v>0</v>
      </c>
      <c r="AV9" s="115">
        <v>0</v>
      </c>
      <c r="AW9" s="115">
        <v>133</v>
      </c>
      <c r="AX9" s="115"/>
      <c r="AY9" s="115"/>
      <c r="AZ9" s="115" t="s">
        <v>96</v>
      </c>
      <c r="BA9" s="116" t="str">
        <f t="shared" si="8"/>
        <v/>
      </c>
      <c r="BB9" s="115"/>
      <c r="BC9" s="115"/>
      <c r="BD9" s="115">
        <v>0</v>
      </c>
      <c r="BE9" s="115"/>
      <c r="BF9" s="115"/>
      <c r="BG9" s="115">
        <v>0</v>
      </c>
      <c r="BH9" s="115"/>
      <c r="BI9" s="115"/>
      <c r="BJ9" s="115"/>
    </row>
    <row r="10" spans="2:62" outlineLevel="3">
      <c r="B10" s="106">
        <v>24028816</v>
      </c>
      <c r="C10" s="106" t="s">
        <v>1132</v>
      </c>
      <c r="D10" s="106" t="s">
        <v>92</v>
      </c>
      <c r="E10" s="108">
        <v>4010</v>
      </c>
      <c r="F10" s="108" t="s">
        <v>238</v>
      </c>
      <c r="G10" s="108">
        <v>40204</v>
      </c>
      <c r="H10" s="108" t="s">
        <v>239</v>
      </c>
      <c r="I10" s="106" t="s">
        <v>1133</v>
      </c>
      <c r="J10" s="109" t="s">
        <v>1132</v>
      </c>
      <c r="K10" s="109" t="s">
        <v>1134</v>
      </c>
      <c r="L10" s="109" t="s">
        <v>166</v>
      </c>
      <c r="M10" s="109" t="s">
        <v>166</v>
      </c>
      <c r="N10" s="109" t="s">
        <v>167</v>
      </c>
      <c r="O10" s="109" t="str">
        <f>IF(N10="","",VLOOKUP(N10,Sheet1!$B$3:$C$7,2,0))</f>
        <v>休棟等</v>
      </c>
      <c r="P10" s="109" t="s">
        <v>167</v>
      </c>
      <c r="Q10" s="109" t="str">
        <f>IF(P10="","",VLOOKUP(P10,Sheet1!$B$3:$C$7,2,0))</f>
        <v>休棟等</v>
      </c>
      <c r="R10" s="109" t="s">
        <v>167</v>
      </c>
      <c r="S10" s="110" t="str">
        <f t="shared" si="0"/>
        <v/>
      </c>
      <c r="T10" s="111" t="str">
        <f t="shared" si="1"/>
        <v/>
      </c>
      <c r="U10" s="111" t="str">
        <f t="shared" si="2"/>
        <v/>
      </c>
      <c r="V10" s="111" t="str">
        <f t="shared" si="3"/>
        <v/>
      </c>
      <c r="W10" s="111" t="str">
        <f t="shared" si="4"/>
        <v/>
      </c>
      <c r="X10" s="111" t="str">
        <f t="shared" si="5"/>
        <v>○</v>
      </c>
      <c r="Y10" s="112" t="str">
        <f t="shared" si="6"/>
        <v/>
      </c>
      <c r="Z10" s="113" t="s">
        <v>478</v>
      </c>
      <c r="AA10" s="113" t="s">
        <v>96</v>
      </c>
      <c r="AB10" s="113" t="s">
        <v>96</v>
      </c>
      <c r="AC10" s="113" t="s">
        <v>96</v>
      </c>
      <c r="AD10" s="113" t="s">
        <v>96</v>
      </c>
      <c r="AE10" s="114" t="str">
        <f t="shared" si="7"/>
        <v>休棟中等</v>
      </c>
      <c r="AF10" s="115">
        <v>7</v>
      </c>
      <c r="AG10" s="115">
        <v>0</v>
      </c>
      <c r="AH10" s="115">
        <v>7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0</v>
      </c>
      <c r="AT10" s="115">
        <v>0</v>
      </c>
      <c r="AU10" s="115">
        <v>0</v>
      </c>
      <c r="AV10" s="115">
        <v>7</v>
      </c>
      <c r="AW10" s="115">
        <v>0</v>
      </c>
      <c r="AX10" s="115">
        <v>0</v>
      </c>
      <c r="AY10" s="115">
        <v>0</v>
      </c>
      <c r="AZ10" s="115" t="s">
        <v>96</v>
      </c>
      <c r="BA10" s="116" t="str">
        <f t="shared" si="8"/>
        <v/>
      </c>
      <c r="BB10" s="115"/>
      <c r="BC10" s="115"/>
      <c r="BD10" s="115">
        <v>0</v>
      </c>
      <c r="BE10" s="115"/>
      <c r="BF10" s="115"/>
      <c r="BG10" s="115">
        <v>0</v>
      </c>
      <c r="BH10" s="115"/>
      <c r="BI10" s="115"/>
      <c r="BJ10" s="115"/>
    </row>
    <row r="11" spans="2:62" outlineLevel="3">
      <c r="B11" s="106">
        <v>24028877</v>
      </c>
      <c r="C11" s="106" t="s">
        <v>1215</v>
      </c>
      <c r="D11" s="106" t="s">
        <v>92</v>
      </c>
      <c r="E11" s="108">
        <v>4010</v>
      </c>
      <c r="F11" s="117" t="s">
        <v>238</v>
      </c>
      <c r="G11" s="117">
        <v>40204</v>
      </c>
      <c r="H11" s="117" t="s">
        <v>239</v>
      </c>
      <c r="I11" s="118" t="s">
        <v>1216</v>
      </c>
      <c r="J11" s="119" t="s">
        <v>1944</v>
      </c>
      <c r="K11" s="119" t="s">
        <v>1945</v>
      </c>
      <c r="L11" s="119" t="s">
        <v>97</v>
      </c>
      <c r="M11" s="119" t="s">
        <v>97</v>
      </c>
      <c r="N11" s="119" t="s">
        <v>99</v>
      </c>
      <c r="O11" s="119" t="s">
        <v>2315</v>
      </c>
      <c r="P11" s="119" t="s">
        <v>99</v>
      </c>
      <c r="Q11" s="119" t="str">
        <f>IF(P11="","",VLOOKUP(P11,Sheet1!$B$3:$C$7,2,0))</f>
        <v>回復期</v>
      </c>
      <c r="R11" s="119" t="s">
        <v>99</v>
      </c>
      <c r="S11" s="120" t="str">
        <f t="shared" si="0"/>
        <v>○</v>
      </c>
      <c r="T11" s="121" t="str">
        <f t="shared" si="1"/>
        <v/>
      </c>
      <c r="U11" s="121" t="str">
        <f t="shared" si="2"/>
        <v>○</v>
      </c>
      <c r="V11" s="121" t="str">
        <f t="shared" si="3"/>
        <v/>
      </c>
      <c r="W11" s="121" t="str">
        <f t="shared" si="4"/>
        <v>○</v>
      </c>
      <c r="X11" s="121" t="str">
        <f t="shared" si="5"/>
        <v/>
      </c>
      <c r="Y11" s="122" t="str">
        <f t="shared" si="6"/>
        <v/>
      </c>
      <c r="Z11" s="123" t="s">
        <v>97</v>
      </c>
      <c r="AA11" s="123" t="s">
        <v>99</v>
      </c>
      <c r="AB11" s="123" t="s">
        <v>105</v>
      </c>
      <c r="AC11" s="123" t="s">
        <v>96</v>
      </c>
      <c r="AD11" s="123" t="s">
        <v>96</v>
      </c>
      <c r="AE11" s="124" t="str">
        <f t="shared" si="7"/>
        <v>回復期</v>
      </c>
      <c r="AF11" s="125">
        <v>14</v>
      </c>
      <c r="AG11" s="125">
        <v>14</v>
      </c>
      <c r="AH11" s="125"/>
      <c r="AI11" s="125"/>
      <c r="AJ11" s="125">
        <v>3</v>
      </c>
      <c r="AK11" s="125">
        <v>0</v>
      </c>
      <c r="AL11" s="125">
        <v>3</v>
      </c>
      <c r="AM11" s="125"/>
      <c r="AN11" s="125">
        <v>0</v>
      </c>
      <c r="AO11" s="125"/>
      <c r="AP11" s="125">
        <v>3</v>
      </c>
      <c r="AQ11" s="125">
        <v>0</v>
      </c>
      <c r="AR11" s="125">
        <v>3</v>
      </c>
      <c r="AS11" s="125">
        <v>14</v>
      </c>
      <c r="AT11" s="125"/>
      <c r="AU11" s="125">
        <v>3</v>
      </c>
      <c r="AV11" s="125">
        <v>0</v>
      </c>
      <c r="AW11" s="125">
        <v>32</v>
      </c>
      <c r="AX11" s="125">
        <v>0</v>
      </c>
      <c r="AY11" s="125">
        <v>100</v>
      </c>
      <c r="AZ11" s="125" t="s">
        <v>98</v>
      </c>
      <c r="BA11" s="126" t="str">
        <f t="shared" si="8"/>
        <v/>
      </c>
      <c r="BB11" s="125">
        <v>0</v>
      </c>
      <c r="BC11" s="125">
        <v>0</v>
      </c>
      <c r="BD11" s="125">
        <v>0</v>
      </c>
      <c r="BE11" s="125"/>
      <c r="BF11" s="125"/>
      <c r="BG11" s="125">
        <v>0</v>
      </c>
      <c r="BH11" s="125"/>
      <c r="BI11" s="125"/>
      <c r="BJ11" s="125">
        <v>0</v>
      </c>
    </row>
    <row r="12" spans="2:62" s="138" customFormat="1" ht="13.5" customHeight="1" outlineLevel="2">
      <c r="B12" s="106"/>
      <c r="C12" s="106"/>
      <c r="D12" s="106"/>
      <c r="E12" s="108"/>
      <c r="F12" s="130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279" t="s">
        <v>2276</v>
      </c>
      <c r="T12" s="279"/>
      <c r="U12" s="279"/>
      <c r="V12" s="279"/>
      <c r="W12" s="279"/>
      <c r="X12" s="279"/>
      <c r="Y12" s="280"/>
      <c r="Z12" s="113"/>
      <c r="AA12" s="113"/>
      <c r="AB12" s="113"/>
      <c r="AC12" s="113"/>
      <c r="AD12" s="113"/>
      <c r="AE12" s="136"/>
      <c r="AF12" s="115">
        <f t="shared" ref="AF12:AV12" si="9">SUBTOTAL(9,AF8:AF11)</f>
        <v>40</v>
      </c>
      <c r="AG12" s="115">
        <f t="shared" si="9"/>
        <v>33</v>
      </c>
      <c r="AH12" s="115">
        <f t="shared" si="9"/>
        <v>7</v>
      </c>
      <c r="AI12" s="115">
        <f t="shared" si="9"/>
        <v>0</v>
      </c>
      <c r="AJ12" s="115">
        <f t="shared" si="9"/>
        <v>7</v>
      </c>
      <c r="AK12" s="115">
        <f t="shared" si="9"/>
        <v>1</v>
      </c>
      <c r="AL12" s="115">
        <f t="shared" si="9"/>
        <v>6</v>
      </c>
      <c r="AM12" s="115">
        <f t="shared" si="9"/>
        <v>4</v>
      </c>
      <c r="AN12" s="115">
        <f t="shared" si="9"/>
        <v>1</v>
      </c>
      <c r="AO12" s="115">
        <f t="shared" si="9"/>
        <v>3</v>
      </c>
      <c r="AP12" s="115">
        <f t="shared" si="9"/>
        <v>3</v>
      </c>
      <c r="AQ12" s="115">
        <f t="shared" si="9"/>
        <v>0</v>
      </c>
      <c r="AR12" s="115">
        <f t="shared" si="9"/>
        <v>3</v>
      </c>
      <c r="AS12" s="115">
        <f t="shared" si="9"/>
        <v>33</v>
      </c>
      <c r="AT12" s="115">
        <f t="shared" si="9"/>
        <v>4</v>
      </c>
      <c r="AU12" s="115">
        <f t="shared" si="9"/>
        <v>3</v>
      </c>
      <c r="AV12" s="115">
        <f t="shared" si="9"/>
        <v>7</v>
      </c>
      <c r="AW12" s="115">
        <f t="shared" ref="AW12:AY12" si="10">SUBTOTAL(9,AW8:AW11)</f>
        <v>1162</v>
      </c>
      <c r="AX12" s="115">
        <f t="shared" si="10"/>
        <v>57</v>
      </c>
      <c r="AY12" s="115">
        <f t="shared" si="10"/>
        <v>100</v>
      </c>
      <c r="AZ12" s="115"/>
      <c r="BA12" s="137"/>
      <c r="BB12" s="115">
        <f t="shared" ref="BB12" si="11">SUBTOTAL(9,BB8:BB11)</f>
        <v>0</v>
      </c>
      <c r="BC12" s="115">
        <f t="shared" ref="BC12" si="12">SUBTOTAL(9,BC8:BC11)</f>
        <v>0</v>
      </c>
      <c r="BD12" s="115">
        <f t="shared" ref="BD12" si="13">SUBTOTAL(9,BD8:BD11)</f>
        <v>0</v>
      </c>
      <c r="BE12" s="115">
        <f t="shared" ref="BE12" si="14">SUBTOTAL(9,BE8:BE11)</f>
        <v>0</v>
      </c>
      <c r="BF12" s="115">
        <f t="shared" ref="BF12" si="15">SUBTOTAL(9,BF8:BF11)</f>
        <v>0</v>
      </c>
      <c r="BG12" s="115">
        <f t="shared" ref="BG12" si="16">SUBTOTAL(9,BG8:BG11)</f>
        <v>0</v>
      </c>
      <c r="BH12" s="115">
        <f t="shared" ref="BH12" si="17">SUBTOTAL(9,BH8:BH11)</f>
        <v>0</v>
      </c>
      <c r="BI12" s="115">
        <f t="shared" ref="BI12" si="18">SUBTOTAL(9,BI8:BI11)</f>
        <v>0</v>
      </c>
      <c r="BJ12" s="115">
        <f t="shared" ref="BJ12" si="19">SUBTOTAL(9,BJ8:BJ11)</f>
        <v>32</v>
      </c>
    </row>
    <row r="13" spans="2:62" outlineLevel="3">
      <c r="B13" s="106">
        <v>24028640</v>
      </c>
      <c r="C13" s="106" t="s">
        <v>894</v>
      </c>
      <c r="D13" s="106" t="s">
        <v>92</v>
      </c>
      <c r="E13" s="108">
        <v>4010</v>
      </c>
      <c r="F13" s="108" t="s">
        <v>238</v>
      </c>
      <c r="G13" s="108">
        <v>40226</v>
      </c>
      <c r="H13" s="108" t="s">
        <v>895</v>
      </c>
      <c r="I13" s="106" t="s">
        <v>896</v>
      </c>
      <c r="J13" s="109" t="s">
        <v>1946</v>
      </c>
      <c r="K13" s="109" t="s">
        <v>1947</v>
      </c>
      <c r="L13" s="109" t="s">
        <v>97</v>
      </c>
      <c r="M13" s="109" t="s">
        <v>97</v>
      </c>
      <c r="N13" s="109" t="s">
        <v>104</v>
      </c>
      <c r="O13" s="109" t="str">
        <f>IF(N13="","",VLOOKUP(N13,Sheet1!$B$3:$C$7,2,0))</f>
        <v>慢性期</v>
      </c>
      <c r="P13" s="109" t="s">
        <v>104</v>
      </c>
      <c r="Q13" s="109" t="str">
        <f>IF(P13="","",VLOOKUP(P13,Sheet1!$B$3:$C$7,2,0))</f>
        <v>慢性期</v>
      </c>
      <c r="R13" s="109" t="s">
        <v>96</v>
      </c>
      <c r="S13" s="110" t="str">
        <f t="shared" si="0"/>
        <v>○</v>
      </c>
      <c r="T13" s="111" t="str">
        <f t="shared" si="1"/>
        <v/>
      </c>
      <c r="U13" s="111" t="str">
        <f t="shared" si="2"/>
        <v/>
      </c>
      <c r="V13" s="111" t="str">
        <f t="shared" si="3"/>
        <v/>
      </c>
      <c r="W13" s="111" t="str">
        <f t="shared" si="4"/>
        <v>○</v>
      </c>
      <c r="X13" s="111" t="str">
        <f t="shared" si="5"/>
        <v/>
      </c>
      <c r="Y13" s="112" t="str">
        <f t="shared" si="6"/>
        <v/>
      </c>
      <c r="Z13" s="113" t="s">
        <v>97</v>
      </c>
      <c r="AA13" s="113" t="s">
        <v>105</v>
      </c>
      <c r="AB13" s="113" t="s">
        <v>96</v>
      </c>
      <c r="AC13" s="113" t="s">
        <v>96</v>
      </c>
      <c r="AD13" s="113" t="s">
        <v>96</v>
      </c>
      <c r="AE13" s="114" t="str">
        <f t="shared" si="7"/>
        <v>慢性期</v>
      </c>
      <c r="AF13" s="115">
        <v>2</v>
      </c>
      <c r="AG13" s="115">
        <v>2</v>
      </c>
      <c r="AH13" s="115">
        <v>0</v>
      </c>
      <c r="AI13" s="115">
        <v>0</v>
      </c>
      <c r="AJ13" s="115">
        <v>17</v>
      </c>
      <c r="AK13" s="115">
        <v>17</v>
      </c>
      <c r="AL13" s="115">
        <v>0</v>
      </c>
      <c r="AM13" s="115">
        <v>9</v>
      </c>
      <c r="AN13" s="115">
        <v>9</v>
      </c>
      <c r="AO13" s="115">
        <v>0</v>
      </c>
      <c r="AP13" s="115">
        <v>8</v>
      </c>
      <c r="AQ13" s="115">
        <v>8</v>
      </c>
      <c r="AR13" s="115">
        <v>0</v>
      </c>
      <c r="AS13" s="115">
        <v>2</v>
      </c>
      <c r="AT13" s="115">
        <v>9</v>
      </c>
      <c r="AU13" s="115">
        <v>8</v>
      </c>
      <c r="AV13" s="115">
        <v>0</v>
      </c>
      <c r="AW13" s="115">
        <v>9</v>
      </c>
      <c r="AX13" s="115">
        <v>1</v>
      </c>
      <c r="AY13" s="115">
        <v>33.299999999999997</v>
      </c>
      <c r="AZ13" s="115" t="s">
        <v>98</v>
      </c>
      <c r="BA13" s="116" t="str">
        <f t="shared" si="8"/>
        <v/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/>
    </row>
    <row r="14" spans="2:62" outlineLevel="3">
      <c r="B14" s="106">
        <v>24028810</v>
      </c>
      <c r="C14" s="106" t="s">
        <v>1124</v>
      </c>
      <c r="D14" s="106" t="s">
        <v>92</v>
      </c>
      <c r="E14" s="108">
        <v>4010</v>
      </c>
      <c r="F14" s="108" t="s">
        <v>238</v>
      </c>
      <c r="G14" s="108">
        <v>40226</v>
      </c>
      <c r="H14" s="108" t="s">
        <v>895</v>
      </c>
      <c r="I14" s="106" t="s">
        <v>1125</v>
      </c>
      <c r="J14" s="109" t="s">
        <v>1948</v>
      </c>
      <c r="K14" s="109" t="s">
        <v>1949</v>
      </c>
      <c r="L14" s="109" t="s">
        <v>97</v>
      </c>
      <c r="M14" s="109" t="s">
        <v>97</v>
      </c>
      <c r="N14" s="109" t="s">
        <v>98</v>
      </c>
      <c r="O14" s="109" t="str">
        <f>IF(N14="","",VLOOKUP(N14,Sheet1!$B$3:$C$7,2,0))</f>
        <v>急性期</v>
      </c>
      <c r="P14" s="109" t="s">
        <v>98</v>
      </c>
      <c r="Q14" s="109" t="str">
        <f>IF(P14="","",VLOOKUP(P14,Sheet1!$B$3:$C$7,2,0))</f>
        <v>急性期</v>
      </c>
      <c r="R14" s="109" t="s">
        <v>96</v>
      </c>
      <c r="S14" s="110" t="str">
        <f t="shared" si="0"/>
        <v/>
      </c>
      <c r="T14" s="111" t="str">
        <f t="shared" si="1"/>
        <v>○</v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/>
      </c>
      <c r="Z14" s="113" t="s">
        <v>98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急性期</v>
      </c>
      <c r="AF14" s="115">
        <v>8</v>
      </c>
      <c r="AG14" s="115">
        <v>6</v>
      </c>
      <c r="AH14" s="115">
        <v>2</v>
      </c>
      <c r="AI14" s="115">
        <v>1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8</v>
      </c>
      <c r="AT14" s="115">
        <v>0</v>
      </c>
      <c r="AU14" s="115">
        <v>0</v>
      </c>
      <c r="AV14" s="115">
        <v>0</v>
      </c>
      <c r="AW14" s="115">
        <v>97</v>
      </c>
      <c r="AX14" s="115"/>
      <c r="AY14" s="115"/>
      <c r="AZ14" s="115" t="s">
        <v>98</v>
      </c>
      <c r="BA14" s="116" t="str">
        <f t="shared" si="8"/>
        <v/>
      </c>
      <c r="BB14" s="115"/>
      <c r="BC14" s="115"/>
      <c r="BD14" s="115">
        <v>0</v>
      </c>
      <c r="BE14" s="115"/>
      <c r="BF14" s="115"/>
      <c r="BG14" s="115">
        <v>0</v>
      </c>
      <c r="BH14" s="115"/>
      <c r="BI14" s="115"/>
      <c r="BJ14" s="115"/>
    </row>
    <row r="15" spans="2:62" outlineLevel="3">
      <c r="B15" s="106">
        <v>24028909</v>
      </c>
      <c r="C15" s="106" t="s">
        <v>1250</v>
      </c>
      <c r="D15" s="106" t="s">
        <v>92</v>
      </c>
      <c r="E15" s="108">
        <v>4010</v>
      </c>
      <c r="F15" s="108" t="s">
        <v>238</v>
      </c>
      <c r="G15" s="108">
        <v>40226</v>
      </c>
      <c r="H15" s="108" t="s">
        <v>895</v>
      </c>
      <c r="I15" s="106" t="s">
        <v>1251</v>
      </c>
      <c r="J15" s="109" t="s">
        <v>1950</v>
      </c>
      <c r="K15" s="109" t="s">
        <v>1951</v>
      </c>
      <c r="L15" s="109" t="s">
        <v>98</v>
      </c>
      <c r="M15" s="109" t="s">
        <v>98</v>
      </c>
      <c r="N15" s="109" t="s">
        <v>105</v>
      </c>
      <c r="O15" s="109" t="str">
        <f>IF(N15="","",VLOOKUP(N15,Sheet1!$B$3:$C$7,2,0))</f>
        <v>休棟等</v>
      </c>
      <c r="P15" s="109" t="s">
        <v>105</v>
      </c>
      <c r="Q15" s="109" t="str">
        <f>IF(P15="","",VLOOKUP(P15,Sheet1!$B$3:$C$7,2,0))</f>
        <v>休棟等</v>
      </c>
      <c r="R15" s="109" t="s">
        <v>105</v>
      </c>
      <c r="S15" s="110" t="str">
        <f t="shared" si="0"/>
        <v/>
      </c>
      <c r="T15" s="111" t="str">
        <f t="shared" si="1"/>
        <v/>
      </c>
      <c r="U15" s="111" t="str">
        <f t="shared" si="2"/>
        <v/>
      </c>
      <c r="V15" s="111" t="str">
        <f t="shared" si="3"/>
        <v/>
      </c>
      <c r="W15" s="111" t="str">
        <f t="shared" si="4"/>
        <v/>
      </c>
      <c r="X15" s="111" t="str">
        <f t="shared" si="5"/>
        <v/>
      </c>
      <c r="Y15" s="112" t="str">
        <f t="shared" si="6"/>
        <v>○</v>
      </c>
      <c r="Z15" s="113" t="s">
        <v>110</v>
      </c>
      <c r="AA15" s="113" t="s">
        <v>96</v>
      </c>
      <c r="AB15" s="113" t="s">
        <v>96</v>
      </c>
      <c r="AC15" s="113" t="s">
        <v>96</v>
      </c>
      <c r="AD15" s="113" t="s">
        <v>96</v>
      </c>
      <c r="AE15" s="114" t="str">
        <f t="shared" si="7"/>
        <v>休棟中等</v>
      </c>
      <c r="AF15" s="115">
        <v>19</v>
      </c>
      <c r="AG15" s="115">
        <v>0</v>
      </c>
      <c r="AH15" s="115">
        <v>19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/>
      <c r="AT15" s="115"/>
      <c r="AU15" s="115"/>
      <c r="AV15" s="115">
        <v>19</v>
      </c>
      <c r="AW15" s="115">
        <v>0</v>
      </c>
      <c r="AX15" s="115">
        <v>0</v>
      </c>
      <c r="AY15" s="115">
        <v>0</v>
      </c>
      <c r="AZ15" s="115" t="s">
        <v>98</v>
      </c>
      <c r="BA15" s="116" t="str">
        <f t="shared" si="8"/>
        <v/>
      </c>
      <c r="BB15" s="115"/>
      <c r="BC15" s="115"/>
      <c r="BD15" s="115">
        <v>0</v>
      </c>
      <c r="BE15" s="115"/>
      <c r="BF15" s="115"/>
      <c r="BG15" s="115">
        <v>0</v>
      </c>
      <c r="BH15" s="115"/>
      <c r="BI15" s="115"/>
      <c r="BJ15" s="115"/>
    </row>
    <row r="16" spans="2:62" ht="13.5" customHeight="1" outlineLevel="2">
      <c r="B16" s="106"/>
      <c r="C16" s="106"/>
      <c r="D16" s="106"/>
      <c r="E16" s="108"/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279" t="s">
        <v>2277</v>
      </c>
      <c r="T16" s="279"/>
      <c r="U16" s="279"/>
      <c r="V16" s="279"/>
      <c r="W16" s="279"/>
      <c r="X16" s="279"/>
      <c r="Y16" s="280"/>
      <c r="Z16" s="113"/>
      <c r="AA16" s="113"/>
      <c r="AB16" s="113"/>
      <c r="AC16" s="113"/>
      <c r="AD16" s="113"/>
      <c r="AE16" s="114"/>
      <c r="AF16" s="115">
        <f t="shared" ref="AF16:AV16" si="20">SUBTOTAL(9,AF13:AF15)</f>
        <v>29</v>
      </c>
      <c r="AG16" s="115">
        <f t="shared" si="20"/>
        <v>8</v>
      </c>
      <c r="AH16" s="115">
        <f t="shared" si="20"/>
        <v>21</v>
      </c>
      <c r="AI16" s="115">
        <f t="shared" si="20"/>
        <v>1</v>
      </c>
      <c r="AJ16" s="115">
        <f t="shared" si="20"/>
        <v>17</v>
      </c>
      <c r="AK16" s="115">
        <f t="shared" si="20"/>
        <v>17</v>
      </c>
      <c r="AL16" s="115">
        <f t="shared" si="20"/>
        <v>0</v>
      </c>
      <c r="AM16" s="115">
        <f t="shared" si="20"/>
        <v>9</v>
      </c>
      <c r="AN16" s="115">
        <f t="shared" si="20"/>
        <v>9</v>
      </c>
      <c r="AO16" s="115">
        <f t="shared" si="20"/>
        <v>0</v>
      </c>
      <c r="AP16" s="115">
        <f t="shared" si="20"/>
        <v>8</v>
      </c>
      <c r="AQ16" s="115">
        <f t="shared" si="20"/>
        <v>8</v>
      </c>
      <c r="AR16" s="115">
        <f t="shared" si="20"/>
        <v>0</v>
      </c>
      <c r="AS16" s="115">
        <f t="shared" si="20"/>
        <v>10</v>
      </c>
      <c r="AT16" s="115">
        <f t="shared" si="20"/>
        <v>9</v>
      </c>
      <c r="AU16" s="115">
        <f t="shared" si="20"/>
        <v>8</v>
      </c>
      <c r="AV16" s="115">
        <f t="shared" si="20"/>
        <v>19</v>
      </c>
      <c r="AW16" s="115">
        <f t="shared" ref="AW16:AY16" si="21">SUBTOTAL(9,AW13:AW15)</f>
        <v>106</v>
      </c>
      <c r="AX16" s="115">
        <f t="shared" si="21"/>
        <v>1</v>
      </c>
      <c r="AY16" s="115">
        <f t="shared" si="21"/>
        <v>33.299999999999997</v>
      </c>
      <c r="AZ16" s="115"/>
      <c r="BA16" s="116"/>
      <c r="BB16" s="115">
        <f t="shared" ref="BB16" si="22">SUBTOTAL(9,BB13:BB15)</f>
        <v>0</v>
      </c>
      <c r="BC16" s="115">
        <f t="shared" ref="BC16" si="23">SUBTOTAL(9,BC13:BC15)</f>
        <v>0</v>
      </c>
      <c r="BD16" s="115">
        <f t="shared" ref="BD16" si="24">SUBTOTAL(9,BD13:BD15)</f>
        <v>0</v>
      </c>
      <c r="BE16" s="115">
        <f t="shared" ref="BE16" si="25">SUBTOTAL(9,BE13:BE15)</f>
        <v>0</v>
      </c>
      <c r="BF16" s="115">
        <f t="shared" ref="BF16" si="26">SUBTOTAL(9,BF13:BF15)</f>
        <v>0</v>
      </c>
      <c r="BG16" s="115">
        <f t="shared" ref="BG16" si="27">SUBTOTAL(9,BG13:BG15)</f>
        <v>0</v>
      </c>
      <c r="BH16" s="115">
        <f t="shared" ref="BH16" si="28">SUBTOTAL(9,BH13:BH15)</f>
        <v>0</v>
      </c>
      <c r="BI16" s="115">
        <f t="shared" ref="BI16" si="29">SUBTOTAL(9,BI13:BI15)</f>
        <v>0</v>
      </c>
      <c r="BJ16" s="115">
        <f t="shared" ref="BJ16" si="30">SUBTOTAL(9,BJ13:BJ15)</f>
        <v>0</v>
      </c>
    </row>
    <row r="17" spans="2:62" outlineLevel="3">
      <c r="B17" s="106">
        <v>24028492</v>
      </c>
      <c r="C17" s="106" t="s">
        <v>733</v>
      </c>
      <c r="D17" s="106" t="s">
        <v>92</v>
      </c>
      <c r="E17" s="108">
        <v>4010</v>
      </c>
      <c r="F17" s="108" t="s">
        <v>238</v>
      </c>
      <c r="G17" s="108">
        <v>40401</v>
      </c>
      <c r="H17" s="108" t="s">
        <v>734</v>
      </c>
      <c r="I17" s="106" t="s">
        <v>735</v>
      </c>
      <c r="J17" s="109" t="s">
        <v>733</v>
      </c>
      <c r="K17" s="109" t="s">
        <v>736</v>
      </c>
      <c r="L17" s="109" t="s">
        <v>166</v>
      </c>
      <c r="M17" s="109" t="s">
        <v>166</v>
      </c>
      <c r="N17" s="109" t="s">
        <v>167</v>
      </c>
      <c r="O17" s="109" t="str">
        <f>IF(N17="","",VLOOKUP(N17,Sheet1!$B$3:$C$7,2,0))</f>
        <v>休棟等</v>
      </c>
      <c r="P17" s="109" t="s">
        <v>167</v>
      </c>
      <c r="Q17" s="109" t="str">
        <f>IF(P17="","",VLOOKUP(P17,Sheet1!$B$3:$C$7,2,0))</f>
        <v>休棟等</v>
      </c>
      <c r="R17" s="109" t="s">
        <v>96</v>
      </c>
      <c r="S17" s="110" t="str">
        <f t="shared" si="0"/>
        <v/>
      </c>
      <c r="T17" s="111" t="str">
        <f t="shared" si="1"/>
        <v/>
      </c>
      <c r="U17" s="111" t="str">
        <f t="shared" si="2"/>
        <v/>
      </c>
      <c r="V17" s="111" t="str">
        <f t="shared" si="3"/>
        <v/>
      </c>
      <c r="W17" s="111" t="str">
        <f t="shared" si="4"/>
        <v/>
      </c>
      <c r="X17" s="111" t="str">
        <f t="shared" si="5"/>
        <v/>
      </c>
      <c r="Y17" s="112" t="str">
        <f t="shared" si="6"/>
        <v>○</v>
      </c>
      <c r="Z17" s="113" t="s">
        <v>208</v>
      </c>
      <c r="AA17" s="113" t="s">
        <v>96</v>
      </c>
      <c r="AB17" s="113" t="s">
        <v>96</v>
      </c>
      <c r="AC17" s="113" t="s">
        <v>96</v>
      </c>
      <c r="AD17" s="113" t="s">
        <v>96</v>
      </c>
      <c r="AE17" s="114" t="str">
        <f t="shared" si="7"/>
        <v>休棟中等</v>
      </c>
      <c r="AF17" s="115">
        <v>18</v>
      </c>
      <c r="AG17" s="115">
        <v>0</v>
      </c>
      <c r="AH17" s="115">
        <v>18</v>
      </c>
      <c r="AI17" s="115">
        <v>1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>
        <v>0</v>
      </c>
      <c r="AT17" s="115">
        <v>0</v>
      </c>
      <c r="AU17" s="115">
        <v>0</v>
      </c>
      <c r="AV17" s="115">
        <v>18</v>
      </c>
      <c r="AW17" s="115">
        <v>0</v>
      </c>
      <c r="AX17" s="115">
        <v>0</v>
      </c>
      <c r="AY17" s="115">
        <v>0</v>
      </c>
      <c r="AZ17" s="115" t="s">
        <v>166</v>
      </c>
      <c r="BA17" s="116" t="str">
        <f t="shared" si="8"/>
        <v/>
      </c>
      <c r="BB17" s="115">
        <v>0</v>
      </c>
      <c r="BC17" s="115">
        <v>0</v>
      </c>
      <c r="BD17" s="115">
        <v>0</v>
      </c>
      <c r="BE17" s="115"/>
      <c r="BF17" s="115"/>
      <c r="BG17" s="115">
        <v>0</v>
      </c>
      <c r="BH17" s="115"/>
      <c r="BI17" s="115"/>
      <c r="BJ17" s="115"/>
    </row>
    <row r="18" spans="2:62" ht="13.5" customHeight="1" outlineLevel="2">
      <c r="B18" s="106"/>
      <c r="C18" s="106"/>
      <c r="D18" s="106"/>
      <c r="E18" s="108"/>
      <c r="F18" s="130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279" t="s">
        <v>2278</v>
      </c>
      <c r="T18" s="279"/>
      <c r="U18" s="279"/>
      <c r="V18" s="279"/>
      <c r="W18" s="279"/>
      <c r="X18" s="279"/>
      <c r="Y18" s="280"/>
      <c r="Z18" s="113"/>
      <c r="AA18" s="113"/>
      <c r="AB18" s="113"/>
      <c r="AC18" s="113"/>
      <c r="AD18" s="113"/>
      <c r="AE18" s="114"/>
      <c r="AF18" s="115">
        <f t="shared" ref="AF18:AV18" si="31">SUBTOTAL(9,AF17:AF17)</f>
        <v>18</v>
      </c>
      <c r="AG18" s="115">
        <f t="shared" si="31"/>
        <v>0</v>
      </c>
      <c r="AH18" s="115">
        <f t="shared" si="31"/>
        <v>18</v>
      </c>
      <c r="AI18" s="115">
        <f t="shared" si="31"/>
        <v>1</v>
      </c>
      <c r="AJ18" s="115">
        <f t="shared" si="31"/>
        <v>0</v>
      </c>
      <c r="AK18" s="115">
        <f t="shared" si="31"/>
        <v>0</v>
      </c>
      <c r="AL18" s="115">
        <f t="shared" si="31"/>
        <v>0</v>
      </c>
      <c r="AM18" s="115">
        <f t="shared" si="31"/>
        <v>0</v>
      </c>
      <c r="AN18" s="115">
        <f t="shared" si="31"/>
        <v>0</v>
      </c>
      <c r="AO18" s="115">
        <f t="shared" si="31"/>
        <v>0</v>
      </c>
      <c r="AP18" s="115">
        <f t="shared" si="31"/>
        <v>0</v>
      </c>
      <c r="AQ18" s="115">
        <f t="shared" si="31"/>
        <v>0</v>
      </c>
      <c r="AR18" s="115">
        <f t="shared" si="31"/>
        <v>0</v>
      </c>
      <c r="AS18" s="115">
        <f t="shared" si="31"/>
        <v>0</v>
      </c>
      <c r="AT18" s="115">
        <f t="shared" si="31"/>
        <v>0</v>
      </c>
      <c r="AU18" s="115">
        <f t="shared" si="31"/>
        <v>0</v>
      </c>
      <c r="AV18" s="115">
        <f t="shared" si="31"/>
        <v>18</v>
      </c>
      <c r="AW18" s="115">
        <f t="shared" ref="AW18:AY18" si="32">SUBTOTAL(9,AW17:AW17)</f>
        <v>0</v>
      </c>
      <c r="AX18" s="115">
        <f t="shared" si="32"/>
        <v>0</v>
      </c>
      <c r="AY18" s="115">
        <f t="shared" si="32"/>
        <v>0</v>
      </c>
      <c r="AZ18" s="115"/>
      <c r="BA18" s="116"/>
      <c r="BB18" s="115">
        <f t="shared" ref="BB18" si="33">SUBTOTAL(9,BB17:BB17)</f>
        <v>0</v>
      </c>
      <c r="BC18" s="115">
        <f t="shared" ref="BC18" si="34">SUBTOTAL(9,BC17:BC17)</f>
        <v>0</v>
      </c>
      <c r="BD18" s="115">
        <f t="shared" ref="BD18" si="35">SUBTOTAL(9,BD17:BD17)</f>
        <v>0</v>
      </c>
      <c r="BE18" s="115">
        <f t="shared" ref="BE18" si="36">SUBTOTAL(9,BE17:BE17)</f>
        <v>0</v>
      </c>
      <c r="BF18" s="115">
        <f t="shared" ref="BF18" si="37">SUBTOTAL(9,BF17:BF17)</f>
        <v>0</v>
      </c>
      <c r="BG18" s="115">
        <f t="shared" ref="BG18" si="38">SUBTOTAL(9,BG17:BG17)</f>
        <v>0</v>
      </c>
      <c r="BH18" s="115">
        <f t="shared" ref="BH18" si="39">SUBTOTAL(9,BH17:BH17)</f>
        <v>0</v>
      </c>
      <c r="BI18" s="115">
        <f t="shared" ref="BI18" si="40">SUBTOTAL(9,BI17:BI17)</f>
        <v>0</v>
      </c>
      <c r="BJ18" s="115">
        <f t="shared" ref="BJ18" si="41">SUBTOTAL(9,BJ17:BJ17)</f>
        <v>0</v>
      </c>
    </row>
    <row r="19" spans="2:62" outlineLevel="3">
      <c r="B19" s="106">
        <v>24028680</v>
      </c>
      <c r="C19" s="106" t="s">
        <v>955</v>
      </c>
      <c r="D19" s="106" t="s">
        <v>92</v>
      </c>
      <c r="E19" s="108">
        <v>4010</v>
      </c>
      <c r="F19" s="108" t="s">
        <v>238</v>
      </c>
      <c r="G19" s="108">
        <v>40402</v>
      </c>
      <c r="H19" s="108" t="s">
        <v>956</v>
      </c>
      <c r="I19" s="106" t="s">
        <v>957</v>
      </c>
      <c r="J19" s="109" t="s">
        <v>1952</v>
      </c>
      <c r="K19" s="109" t="s">
        <v>1953</v>
      </c>
      <c r="L19" s="109" t="s">
        <v>97</v>
      </c>
      <c r="M19" s="109" t="s">
        <v>97</v>
      </c>
      <c r="N19" s="109" t="s">
        <v>99</v>
      </c>
      <c r="O19" s="109" t="str">
        <f>IF(N19="","",VLOOKUP(N19,Sheet1!$B$3:$C$7,2,0))</f>
        <v>回復期</v>
      </c>
      <c r="P19" s="109" t="s">
        <v>99</v>
      </c>
      <c r="Q19" s="109" t="str">
        <f>IF(P19="","",VLOOKUP(P19,Sheet1!$B$3:$C$7,2,0))</f>
        <v>回復期</v>
      </c>
      <c r="R19" s="109" t="s">
        <v>99</v>
      </c>
      <c r="S19" s="110" t="str">
        <f t="shared" si="0"/>
        <v>○</v>
      </c>
      <c r="T19" s="111" t="str">
        <f t="shared" si="1"/>
        <v>○</v>
      </c>
      <c r="U19" s="111" t="str">
        <f t="shared" si="2"/>
        <v/>
      </c>
      <c r="V19" s="111" t="str">
        <f t="shared" si="3"/>
        <v>○</v>
      </c>
      <c r="W19" s="111" t="str">
        <f t="shared" si="4"/>
        <v>○</v>
      </c>
      <c r="X19" s="111" t="str">
        <f t="shared" si="5"/>
        <v/>
      </c>
      <c r="Y19" s="112" t="str">
        <f t="shared" si="6"/>
        <v/>
      </c>
      <c r="Z19" s="113" t="s">
        <v>97</v>
      </c>
      <c r="AA19" s="113" t="s">
        <v>98</v>
      </c>
      <c r="AB19" s="113" t="s">
        <v>104</v>
      </c>
      <c r="AC19" s="113" t="s">
        <v>105</v>
      </c>
      <c r="AD19" s="113" t="s">
        <v>96</v>
      </c>
      <c r="AE19" s="114" t="str">
        <f t="shared" si="7"/>
        <v>回復期</v>
      </c>
      <c r="AF19" s="115">
        <v>12</v>
      </c>
      <c r="AG19" s="115">
        <v>12</v>
      </c>
      <c r="AH19" s="115">
        <v>0</v>
      </c>
      <c r="AI19" s="115">
        <v>2</v>
      </c>
      <c r="AJ19" s="115">
        <v>4</v>
      </c>
      <c r="AK19" s="115">
        <v>4</v>
      </c>
      <c r="AL19" s="115">
        <v>0</v>
      </c>
      <c r="AM19" s="115">
        <v>4</v>
      </c>
      <c r="AN19" s="115">
        <v>4</v>
      </c>
      <c r="AO19" s="115">
        <v>0</v>
      </c>
      <c r="AP19" s="115">
        <v>0</v>
      </c>
      <c r="AQ19" s="115">
        <v>0</v>
      </c>
      <c r="AR19" s="115">
        <v>0</v>
      </c>
      <c r="AS19" s="115">
        <v>12</v>
      </c>
      <c r="AT19" s="115">
        <v>4</v>
      </c>
      <c r="AU19" s="115">
        <v>0</v>
      </c>
      <c r="AV19" s="115">
        <v>0</v>
      </c>
      <c r="AW19" s="115">
        <v>115</v>
      </c>
      <c r="AX19" s="115">
        <v>0</v>
      </c>
      <c r="AY19" s="115">
        <v>0</v>
      </c>
      <c r="AZ19" s="115" t="s">
        <v>97</v>
      </c>
      <c r="BA19" s="116" t="str">
        <f t="shared" si="8"/>
        <v>○</v>
      </c>
      <c r="BB19" s="115">
        <v>0</v>
      </c>
      <c r="BC19" s="115">
        <v>16</v>
      </c>
      <c r="BD19" s="115">
        <v>0</v>
      </c>
      <c r="BE19" s="115">
        <v>0</v>
      </c>
      <c r="BF19" s="115">
        <v>0</v>
      </c>
      <c r="BG19" s="115">
        <v>3</v>
      </c>
      <c r="BH19" s="115">
        <v>0</v>
      </c>
      <c r="BI19" s="115">
        <v>3</v>
      </c>
      <c r="BJ19" s="115">
        <v>0</v>
      </c>
    </row>
    <row r="20" spans="2:62" ht="13.5" customHeight="1" outlineLevel="2" thickBot="1">
      <c r="B20" s="106"/>
      <c r="C20" s="106"/>
      <c r="D20" s="106"/>
      <c r="E20" s="108"/>
      <c r="F20" s="147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284" t="s">
        <v>2279</v>
      </c>
      <c r="T20" s="284"/>
      <c r="U20" s="284"/>
      <c r="V20" s="284"/>
      <c r="W20" s="284"/>
      <c r="X20" s="284"/>
      <c r="Y20" s="285"/>
      <c r="Z20" s="149"/>
      <c r="AA20" s="149"/>
      <c r="AB20" s="149"/>
      <c r="AC20" s="149"/>
      <c r="AD20" s="149"/>
      <c r="AE20" s="150"/>
      <c r="AF20" s="151">
        <f t="shared" ref="AF20:AV20" si="42">SUBTOTAL(9,AF19:AF19)</f>
        <v>12</v>
      </c>
      <c r="AG20" s="151">
        <f t="shared" si="42"/>
        <v>12</v>
      </c>
      <c r="AH20" s="151">
        <f t="shared" si="42"/>
        <v>0</v>
      </c>
      <c r="AI20" s="151">
        <f t="shared" si="42"/>
        <v>2</v>
      </c>
      <c r="AJ20" s="151">
        <f t="shared" si="42"/>
        <v>4</v>
      </c>
      <c r="AK20" s="151">
        <f t="shared" si="42"/>
        <v>4</v>
      </c>
      <c r="AL20" s="151">
        <f t="shared" si="42"/>
        <v>0</v>
      </c>
      <c r="AM20" s="151">
        <f t="shared" si="42"/>
        <v>4</v>
      </c>
      <c r="AN20" s="151">
        <f t="shared" si="42"/>
        <v>4</v>
      </c>
      <c r="AO20" s="151">
        <f t="shared" si="42"/>
        <v>0</v>
      </c>
      <c r="AP20" s="151">
        <f t="shared" si="42"/>
        <v>0</v>
      </c>
      <c r="AQ20" s="151">
        <f t="shared" si="42"/>
        <v>0</v>
      </c>
      <c r="AR20" s="151">
        <f t="shared" si="42"/>
        <v>0</v>
      </c>
      <c r="AS20" s="151">
        <f t="shared" si="42"/>
        <v>12</v>
      </c>
      <c r="AT20" s="151">
        <f t="shared" si="42"/>
        <v>4</v>
      </c>
      <c r="AU20" s="151">
        <f t="shared" si="42"/>
        <v>0</v>
      </c>
      <c r="AV20" s="151">
        <f t="shared" si="42"/>
        <v>0</v>
      </c>
      <c r="AW20" s="151">
        <f t="shared" ref="AW20:AY20" si="43">SUBTOTAL(9,AW19:AW19)</f>
        <v>115</v>
      </c>
      <c r="AX20" s="151">
        <f t="shared" si="43"/>
        <v>0</v>
      </c>
      <c r="AY20" s="151">
        <f t="shared" si="43"/>
        <v>0</v>
      </c>
      <c r="AZ20" s="151"/>
      <c r="BA20" s="152"/>
      <c r="BB20" s="151">
        <f t="shared" ref="BB20" si="44">SUBTOTAL(9,BB19:BB19)</f>
        <v>0</v>
      </c>
      <c r="BC20" s="151">
        <f t="shared" ref="BC20" si="45">SUBTOTAL(9,BC19:BC19)</f>
        <v>16</v>
      </c>
      <c r="BD20" s="151">
        <f t="shared" ref="BD20" si="46">SUBTOTAL(9,BD19:BD19)</f>
        <v>0</v>
      </c>
      <c r="BE20" s="151">
        <f t="shared" ref="BE20" si="47">SUBTOTAL(9,BE19:BE19)</f>
        <v>0</v>
      </c>
      <c r="BF20" s="151">
        <f t="shared" ref="BF20" si="48">SUBTOTAL(9,BF19:BF19)</f>
        <v>0</v>
      </c>
      <c r="BG20" s="151">
        <f t="shared" ref="BG20" si="49">SUBTOTAL(9,BG19:BG19)</f>
        <v>3</v>
      </c>
      <c r="BH20" s="151">
        <f t="shared" ref="BH20" si="50">SUBTOTAL(9,BH19:BH19)</f>
        <v>0</v>
      </c>
      <c r="BI20" s="151">
        <f t="shared" ref="BI20" si="51">SUBTOTAL(9,BI19:BI19)</f>
        <v>3</v>
      </c>
      <c r="BJ20" s="151">
        <f t="shared" ref="BJ20" si="52">SUBTOTAL(9,BJ19:BJ19)</f>
        <v>0</v>
      </c>
    </row>
    <row r="21" spans="2:62" ht="12" outlineLevel="1" thickTop="1">
      <c r="B21" s="106"/>
      <c r="C21" s="106"/>
      <c r="D21" s="106"/>
      <c r="E21" s="108"/>
      <c r="F21" s="281" t="s">
        <v>2311</v>
      </c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3"/>
      <c r="Z21" s="153"/>
      <c r="AA21" s="153"/>
      <c r="AB21" s="153"/>
      <c r="AC21" s="153"/>
      <c r="AD21" s="153"/>
      <c r="AE21" s="154"/>
      <c r="AF21" s="155">
        <f t="shared" ref="AF21:AV21" si="53">SUBTOTAL(9,AF8:AF19)</f>
        <v>99</v>
      </c>
      <c r="AG21" s="155">
        <f t="shared" si="53"/>
        <v>53</v>
      </c>
      <c r="AH21" s="155">
        <f t="shared" si="53"/>
        <v>46</v>
      </c>
      <c r="AI21" s="155">
        <f t="shared" si="53"/>
        <v>4</v>
      </c>
      <c r="AJ21" s="155">
        <f t="shared" si="53"/>
        <v>28</v>
      </c>
      <c r="AK21" s="155">
        <f t="shared" si="53"/>
        <v>22</v>
      </c>
      <c r="AL21" s="155">
        <f t="shared" si="53"/>
        <v>6</v>
      </c>
      <c r="AM21" s="155">
        <f t="shared" si="53"/>
        <v>17</v>
      </c>
      <c r="AN21" s="155">
        <f t="shared" si="53"/>
        <v>14</v>
      </c>
      <c r="AO21" s="155">
        <f t="shared" si="53"/>
        <v>3</v>
      </c>
      <c r="AP21" s="155">
        <f t="shared" si="53"/>
        <v>11</v>
      </c>
      <c r="AQ21" s="155">
        <f t="shared" si="53"/>
        <v>8</v>
      </c>
      <c r="AR21" s="155">
        <f t="shared" si="53"/>
        <v>3</v>
      </c>
      <c r="AS21" s="155">
        <f t="shared" si="53"/>
        <v>55</v>
      </c>
      <c r="AT21" s="155">
        <f t="shared" si="53"/>
        <v>17</v>
      </c>
      <c r="AU21" s="155">
        <f t="shared" si="53"/>
        <v>11</v>
      </c>
      <c r="AV21" s="155">
        <f t="shared" si="53"/>
        <v>44</v>
      </c>
      <c r="AW21" s="155">
        <f t="shared" ref="AW21:AY21" si="54">SUBTOTAL(9,AW8:AW19)</f>
        <v>1383</v>
      </c>
      <c r="AX21" s="155">
        <f t="shared" si="54"/>
        <v>58</v>
      </c>
      <c r="AY21" s="155">
        <f t="shared" si="54"/>
        <v>133.30000000000001</v>
      </c>
      <c r="AZ21" s="155"/>
      <c r="BA21" s="156"/>
      <c r="BB21" s="155">
        <f t="shared" ref="BB21:BJ21" si="55">SUBTOTAL(9,BB8:BB19)</f>
        <v>0</v>
      </c>
      <c r="BC21" s="155">
        <f t="shared" si="55"/>
        <v>16</v>
      </c>
      <c r="BD21" s="155">
        <f t="shared" si="55"/>
        <v>0</v>
      </c>
      <c r="BE21" s="155">
        <f t="shared" si="55"/>
        <v>0</v>
      </c>
      <c r="BF21" s="155">
        <f t="shared" si="55"/>
        <v>0</v>
      </c>
      <c r="BG21" s="155">
        <f t="shared" si="55"/>
        <v>3</v>
      </c>
      <c r="BH21" s="155">
        <f t="shared" si="55"/>
        <v>0</v>
      </c>
      <c r="BI21" s="155">
        <f t="shared" si="55"/>
        <v>3</v>
      </c>
      <c r="BJ21" s="155">
        <f t="shared" si="55"/>
        <v>32</v>
      </c>
    </row>
    <row r="22" spans="2:62">
      <c r="F22" s="266" t="s">
        <v>2299</v>
      </c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8"/>
      <c r="Z22" s="129"/>
      <c r="AA22" s="129"/>
      <c r="AB22" s="129"/>
      <c r="AC22" s="129"/>
      <c r="AD22" s="129"/>
      <c r="AE22" s="129"/>
      <c r="AF22" s="129">
        <f>SUM(AF11)</f>
        <v>14</v>
      </c>
      <c r="AG22" s="129">
        <f t="shared" ref="AG22:AV22" si="56">SUM(AG11)</f>
        <v>14</v>
      </c>
      <c r="AH22" s="129">
        <f t="shared" si="56"/>
        <v>0</v>
      </c>
      <c r="AI22" s="129">
        <f t="shared" si="56"/>
        <v>0</v>
      </c>
      <c r="AJ22" s="129">
        <f t="shared" si="56"/>
        <v>3</v>
      </c>
      <c r="AK22" s="129">
        <f t="shared" si="56"/>
        <v>0</v>
      </c>
      <c r="AL22" s="129">
        <f t="shared" si="56"/>
        <v>3</v>
      </c>
      <c r="AM22" s="129">
        <f t="shared" si="56"/>
        <v>0</v>
      </c>
      <c r="AN22" s="129">
        <f t="shared" si="56"/>
        <v>0</v>
      </c>
      <c r="AO22" s="129">
        <f t="shared" si="56"/>
        <v>0</v>
      </c>
      <c r="AP22" s="129">
        <f t="shared" si="56"/>
        <v>3</v>
      </c>
      <c r="AQ22" s="129">
        <f t="shared" si="56"/>
        <v>0</v>
      </c>
      <c r="AR22" s="129">
        <f t="shared" si="56"/>
        <v>3</v>
      </c>
      <c r="AS22" s="129">
        <f t="shared" si="56"/>
        <v>14</v>
      </c>
      <c r="AT22" s="129">
        <f t="shared" si="56"/>
        <v>0</v>
      </c>
      <c r="AU22" s="129">
        <f t="shared" si="56"/>
        <v>3</v>
      </c>
      <c r="AV22" s="129">
        <f t="shared" si="56"/>
        <v>0</v>
      </c>
      <c r="AW22" s="269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1"/>
    </row>
    <row r="23" spans="2:62">
      <c r="F23" s="266" t="s">
        <v>2302</v>
      </c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8"/>
      <c r="Z23" s="129"/>
      <c r="AA23" s="129"/>
      <c r="AB23" s="129"/>
      <c r="AC23" s="129"/>
      <c r="AD23" s="129"/>
      <c r="AE23" s="129"/>
      <c r="AF23" s="129">
        <f>SUMIF($O$8:$O$20,"休棟等",AF8:AF20)</f>
        <v>44</v>
      </c>
      <c r="AG23" s="129">
        <f t="shared" ref="AG23:AV23" si="57">SUMIF($O$8:$O$20,"休棟等",AG8:AG20)</f>
        <v>0</v>
      </c>
      <c r="AH23" s="129">
        <f t="shared" si="57"/>
        <v>44</v>
      </c>
      <c r="AI23" s="129">
        <f t="shared" si="57"/>
        <v>1</v>
      </c>
      <c r="AJ23" s="129">
        <f t="shared" si="57"/>
        <v>0</v>
      </c>
      <c r="AK23" s="129">
        <f t="shared" si="57"/>
        <v>0</v>
      </c>
      <c r="AL23" s="129">
        <f t="shared" si="57"/>
        <v>0</v>
      </c>
      <c r="AM23" s="129">
        <f t="shared" si="57"/>
        <v>0</v>
      </c>
      <c r="AN23" s="129">
        <f t="shared" si="57"/>
        <v>0</v>
      </c>
      <c r="AO23" s="129">
        <f t="shared" si="57"/>
        <v>0</v>
      </c>
      <c r="AP23" s="129">
        <f t="shared" si="57"/>
        <v>0</v>
      </c>
      <c r="AQ23" s="129">
        <f t="shared" si="57"/>
        <v>0</v>
      </c>
      <c r="AR23" s="129">
        <f t="shared" si="57"/>
        <v>0</v>
      </c>
      <c r="AS23" s="129">
        <f t="shared" si="57"/>
        <v>0</v>
      </c>
      <c r="AT23" s="129">
        <f t="shared" si="57"/>
        <v>0</v>
      </c>
      <c r="AU23" s="129">
        <f t="shared" si="57"/>
        <v>0</v>
      </c>
      <c r="AV23" s="129">
        <f t="shared" si="57"/>
        <v>44</v>
      </c>
      <c r="AW23" s="272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4"/>
    </row>
    <row r="24" spans="2:62">
      <c r="F24" s="266" t="s">
        <v>2301</v>
      </c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8"/>
      <c r="Z24" s="129"/>
      <c r="AA24" s="129"/>
      <c r="AB24" s="129"/>
      <c r="AC24" s="129"/>
      <c r="AD24" s="129"/>
      <c r="AE24" s="129"/>
      <c r="AF24" s="129">
        <f>AF21-AF22-AF23</f>
        <v>41</v>
      </c>
      <c r="AG24" s="129">
        <f t="shared" ref="AG24:AV24" si="58">AG21-AG22-AG23</f>
        <v>39</v>
      </c>
      <c r="AH24" s="129">
        <f t="shared" si="58"/>
        <v>2</v>
      </c>
      <c r="AI24" s="129">
        <f t="shared" si="58"/>
        <v>3</v>
      </c>
      <c r="AJ24" s="129">
        <f t="shared" si="58"/>
        <v>25</v>
      </c>
      <c r="AK24" s="129">
        <f t="shared" si="58"/>
        <v>22</v>
      </c>
      <c r="AL24" s="129">
        <f t="shared" si="58"/>
        <v>3</v>
      </c>
      <c r="AM24" s="129">
        <f t="shared" si="58"/>
        <v>17</v>
      </c>
      <c r="AN24" s="129">
        <f t="shared" si="58"/>
        <v>14</v>
      </c>
      <c r="AO24" s="129">
        <f t="shared" si="58"/>
        <v>3</v>
      </c>
      <c r="AP24" s="129">
        <f t="shared" si="58"/>
        <v>8</v>
      </c>
      <c r="AQ24" s="129">
        <f t="shared" si="58"/>
        <v>8</v>
      </c>
      <c r="AR24" s="129">
        <f t="shared" si="58"/>
        <v>0</v>
      </c>
      <c r="AS24" s="129">
        <f t="shared" si="58"/>
        <v>41</v>
      </c>
      <c r="AT24" s="129">
        <f t="shared" si="58"/>
        <v>17</v>
      </c>
      <c r="AU24" s="129">
        <f t="shared" si="58"/>
        <v>8</v>
      </c>
      <c r="AV24" s="129">
        <f t="shared" si="58"/>
        <v>0</v>
      </c>
      <c r="AW24" s="275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7"/>
    </row>
    <row r="26" spans="2:62">
      <c r="X26" s="264" t="s">
        <v>2316</v>
      </c>
      <c r="Y26" s="264"/>
      <c r="Z26" s="264"/>
      <c r="AF26" s="278" t="s">
        <v>2317</v>
      </c>
      <c r="AG26" s="278"/>
      <c r="AH26" s="278" t="s">
        <v>2318</v>
      </c>
      <c r="AI26" s="278"/>
      <c r="AJ26" s="278"/>
      <c r="AK26" s="278" t="s">
        <v>2319</v>
      </c>
      <c r="AL26" s="278"/>
    </row>
    <row r="27" spans="2:62">
      <c r="X27" s="264"/>
      <c r="Y27" s="264"/>
      <c r="Z27" s="264"/>
      <c r="AF27" s="144" t="s">
        <v>2320</v>
      </c>
      <c r="AG27" s="144" t="s">
        <v>2321</v>
      </c>
      <c r="AH27" s="146" t="s">
        <v>2320</v>
      </c>
      <c r="AJ27" s="146" t="s">
        <v>2321</v>
      </c>
      <c r="AK27" s="144" t="s">
        <v>2320</v>
      </c>
      <c r="AL27" s="144" t="s">
        <v>2321</v>
      </c>
    </row>
    <row r="28" spans="2:62">
      <c r="X28" s="264" t="s">
        <v>2215</v>
      </c>
      <c r="Y28" s="264"/>
      <c r="Z28" s="265"/>
      <c r="AF28" s="145">
        <f>SUMIF($O$8:$O$20,X28,$AF$8:$AF$20)</f>
        <v>0</v>
      </c>
      <c r="AG28" s="145">
        <f>SUMIF($O$8:$O$20,X28,$AG$8:$AG$20)</f>
        <v>0</v>
      </c>
      <c r="AH28" s="145">
        <f>SUMIF($O$8:$O$20,X28,$AJ$8:$AJ$20)</f>
        <v>0</v>
      </c>
      <c r="AJ28" s="145">
        <f>SUMIF($O$8:$O$20,X28,$AK$8:$AK$20)</f>
        <v>0</v>
      </c>
      <c r="AK28" s="145">
        <f>SUM(AF28,AH28)</f>
        <v>0</v>
      </c>
      <c r="AL28" s="145">
        <f>SUM(AG28,AJ28)</f>
        <v>0</v>
      </c>
    </row>
    <row r="29" spans="2:62">
      <c r="X29" s="264" t="s">
        <v>2216</v>
      </c>
      <c r="Y29" s="264"/>
      <c r="Z29" s="265"/>
      <c r="AF29" s="145">
        <f t="shared" ref="AF29:AF31" si="59">SUMIF($O$8:$O$20,X29,$AF$8:$AF$20)</f>
        <v>27</v>
      </c>
      <c r="AG29" s="145">
        <f t="shared" ref="AG29:AG31" si="60">SUMIF($O$8:$O$20,X29,$AG$8:$AG$20)</f>
        <v>25</v>
      </c>
      <c r="AH29" s="145">
        <f t="shared" ref="AH29:AH31" si="61">SUMIF($O$8:$O$20,X29,$AJ$8:$AJ$20)</f>
        <v>4</v>
      </c>
      <c r="AJ29" s="145">
        <f t="shared" ref="AJ29:AJ31" si="62">SUMIF($O$8:$O$20,X29,$AK$8:$AK$20)</f>
        <v>1</v>
      </c>
      <c r="AK29" s="145">
        <f t="shared" ref="AK29:AK31" si="63">SUM(AF29,AH29)</f>
        <v>31</v>
      </c>
      <c r="AL29" s="145">
        <f t="shared" ref="AL29:AL32" si="64">SUM(AG29,AJ29)</f>
        <v>26</v>
      </c>
    </row>
    <row r="30" spans="2:62">
      <c r="X30" s="264" t="s">
        <v>2217</v>
      </c>
      <c r="Y30" s="264"/>
      <c r="Z30" s="265"/>
      <c r="AF30" s="145">
        <f t="shared" si="59"/>
        <v>12</v>
      </c>
      <c r="AG30" s="145">
        <f t="shared" si="60"/>
        <v>12</v>
      </c>
      <c r="AH30" s="145">
        <f t="shared" si="61"/>
        <v>4</v>
      </c>
      <c r="AJ30" s="145">
        <f t="shared" si="62"/>
        <v>4</v>
      </c>
      <c r="AK30" s="145">
        <f t="shared" si="63"/>
        <v>16</v>
      </c>
      <c r="AL30" s="145">
        <f t="shared" si="64"/>
        <v>16</v>
      </c>
    </row>
    <row r="31" spans="2:62">
      <c r="X31" s="264" t="s">
        <v>2218</v>
      </c>
      <c r="Y31" s="264"/>
      <c r="Z31" s="265"/>
      <c r="AF31" s="145">
        <f t="shared" si="59"/>
        <v>2</v>
      </c>
      <c r="AG31" s="145">
        <f t="shared" si="60"/>
        <v>2</v>
      </c>
      <c r="AH31" s="145">
        <f t="shared" si="61"/>
        <v>17</v>
      </c>
      <c r="AJ31" s="145">
        <f t="shared" si="62"/>
        <v>17</v>
      </c>
      <c r="AK31" s="145">
        <f t="shared" si="63"/>
        <v>19</v>
      </c>
      <c r="AL31" s="145">
        <f t="shared" si="64"/>
        <v>19</v>
      </c>
    </row>
    <row r="32" spans="2:62">
      <c r="X32" s="264" t="s">
        <v>2319</v>
      </c>
      <c r="Y32" s="264"/>
      <c r="Z32" s="265"/>
      <c r="AF32" s="145">
        <f>SUM(AF28:AF31)</f>
        <v>41</v>
      </c>
      <c r="AG32" s="145">
        <f>SUM(AG28:AG31)</f>
        <v>39</v>
      </c>
      <c r="AH32" s="145">
        <f>SUM(AH28:AH31)</f>
        <v>25</v>
      </c>
      <c r="AJ32" s="145">
        <f>SUM(AJ28:AJ31)</f>
        <v>22</v>
      </c>
      <c r="AK32" s="145">
        <f>SUM(AK28:AK31)</f>
        <v>66</v>
      </c>
      <c r="AL32" s="145">
        <f t="shared" si="64"/>
        <v>61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7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F21:Y21"/>
    <mergeCell ref="S12:Y12"/>
    <mergeCell ref="S16:Y16"/>
    <mergeCell ref="S18:Y18"/>
    <mergeCell ref="S20:Y20"/>
    <mergeCell ref="F22:Y22"/>
    <mergeCell ref="AW22:BJ24"/>
    <mergeCell ref="F23:Y23"/>
    <mergeCell ref="F24:Y24"/>
    <mergeCell ref="X26:Z27"/>
    <mergeCell ref="AF26:AG26"/>
    <mergeCell ref="AH26:AJ26"/>
    <mergeCell ref="AK26:AL26"/>
    <mergeCell ref="X28:Z28"/>
    <mergeCell ref="X29:Z29"/>
    <mergeCell ref="X30:Z30"/>
    <mergeCell ref="X31:Z31"/>
    <mergeCell ref="X32:Z32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J44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24028227</v>
      </c>
      <c r="C8" s="106" t="s">
        <v>422</v>
      </c>
      <c r="D8" s="106" t="s">
        <v>92</v>
      </c>
      <c r="E8" s="107">
        <v>4011</v>
      </c>
      <c r="F8" s="107" t="s">
        <v>161</v>
      </c>
      <c r="G8" s="108">
        <v>40206</v>
      </c>
      <c r="H8" s="108" t="s">
        <v>423</v>
      </c>
      <c r="I8" s="106" t="s">
        <v>424</v>
      </c>
      <c r="J8" s="109" t="s">
        <v>1954</v>
      </c>
      <c r="K8" s="109" t="s">
        <v>1955</v>
      </c>
      <c r="L8" s="109" t="s">
        <v>97</v>
      </c>
      <c r="M8" s="109" t="s">
        <v>97</v>
      </c>
      <c r="N8" s="109" t="s">
        <v>104</v>
      </c>
      <c r="O8" s="109" t="str">
        <f>IF(N8="","",VLOOKUP(N8,Sheet1!$B$3:$C$7,2,0))</f>
        <v>慢性期</v>
      </c>
      <c r="P8" s="109" t="s">
        <v>104</v>
      </c>
      <c r="Q8" s="109" t="str">
        <f>IF(P8="","",VLOOKUP(P8,Sheet1!$B$3:$C$7,2,0))</f>
        <v>慢性期</v>
      </c>
      <c r="R8" s="109" t="s">
        <v>104</v>
      </c>
      <c r="S8" s="110" t="str">
        <f t="shared" ref="S8:S31" si="0">IF(OR(Z8="1",AA8="1",AB8="1",AC8="1",AD8="1"),"○","")</f>
        <v>○</v>
      </c>
      <c r="T8" s="111" t="str">
        <f t="shared" ref="T8:T31" si="1">IF(OR(Z8="2",AA8="2",AB8="2",AC8="2",AD8="2"),"○","")</f>
        <v/>
      </c>
      <c r="U8" s="111" t="str">
        <f t="shared" ref="U8:U31" si="2">IF(OR(Z8="3",AA8="3",AB8="3",AC8="3",AD8="3"),"○","")</f>
        <v>○</v>
      </c>
      <c r="V8" s="111" t="str">
        <f t="shared" ref="V8:V31" si="3">IF(OR(Z8="4",AA8="4",AB8="4",AC8="4",AD8="4"),"○","")</f>
        <v>○</v>
      </c>
      <c r="W8" s="111" t="str">
        <f t="shared" ref="W8:W31" si="4">IF(OR(Z8="5",AA8="5",AB8="5",AC8="5",AD8="5"),"○","")</f>
        <v>○</v>
      </c>
      <c r="X8" s="111" t="str">
        <f t="shared" ref="X8:X31" si="5">IF(OR(Z8="6",AA8="6",AB8="6",AC8="6",AD8="6"),"○","")</f>
        <v/>
      </c>
      <c r="Y8" s="112" t="str">
        <f t="shared" ref="Y8:Y31" si="6">IF(OR(Z8="7",AA8="7",AB8="7",AC8="7",AD8="7"),"○","")</f>
        <v/>
      </c>
      <c r="Z8" s="113" t="s">
        <v>97</v>
      </c>
      <c r="AA8" s="113" t="s">
        <v>99</v>
      </c>
      <c r="AB8" s="113" t="s">
        <v>104</v>
      </c>
      <c r="AC8" s="113" t="s">
        <v>105</v>
      </c>
      <c r="AD8" s="113" t="s">
        <v>96</v>
      </c>
      <c r="AE8" s="114" t="str">
        <f t="shared" ref="AE8:AE31" si="7">IF(N8="1","高度急性期",IF(N8="2","急性期",IF(N8="3","回復期",IF(N8="4","慢性期",IF(N8="5","休棟中等","無回答")))))</f>
        <v>慢性期</v>
      </c>
      <c r="AF8" s="115">
        <v>7</v>
      </c>
      <c r="AG8" s="115">
        <v>7</v>
      </c>
      <c r="AH8" s="115">
        <v>0</v>
      </c>
      <c r="AI8" s="115">
        <v>0</v>
      </c>
      <c r="AJ8" s="115">
        <v>12</v>
      </c>
      <c r="AK8" s="115">
        <v>12</v>
      </c>
      <c r="AL8" s="115">
        <v>0</v>
      </c>
      <c r="AM8" s="115">
        <v>12</v>
      </c>
      <c r="AN8" s="115">
        <v>12</v>
      </c>
      <c r="AO8" s="115">
        <v>0</v>
      </c>
      <c r="AP8" s="115">
        <v>0</v>
      </c>
      <c r="AQ8" s="115">
        <v>0</v>
      </c>
      <c r="AR8" s="115">
        <v>0</v>
      </c>
      <c r="AS8" s="115">
        <v>7</v>
      </c>
      <c r="AT8" s="115">
        <v>12</v>
      </c>
      <c r="AU8" s="115">
        <v>0</v>
      </c>
      <c r="AV8" s="115">
        <v>0</v>
      </c>
      <c r="AW8" s="115">
        <v>24</v>
      </c>
      <c r="AX8" s="115">
        <v>7</v>
      </c>
      <c r="AY8" s="115">
        <v>0</v>
      </c>
      <c r="AZ8" s="115" t="s">
        <v>98</v>
      </c>
      <c r="BA8" s="116" t="str">
        <f t="shared" ref="BA8:BA31" si="8">IF(AZ8="1","○","")</f>
        <v/>
      </c>
      <c r="BB8" s="115">
        <v>0</v>
      </c>
      <c r="BC8" s="115">
        <v>13</v>
      </c>
      <c r="BD8" s="115">
        <v>0</v>
      </c>
      <c r="BE8" s="115">
        <v>0</v>
      </c>
      <c r="BF8" s="115">
        <v>0</v>
      </c>
      <c r="BG8" s="115">
        <v>8</v>
      </c>
      <c r="BH8" s="115">
        <v>7</v>
      </c>
      <c r="BI8" s="115">
        <v>1</v>
      </c>
      <c r="BJ8" s="115">
        <v>0</v>
      </c>
    </row>
    <row r="9" spans="2:62" outlineLevel="3">
      <c r="B9" s="106">
        <v>24028256</v>
      </c>
      <c r="C9" s="106" t="s">
        <v>456</v>
      </c>
      <c r="D9" s="106" t="s">
        <v>92</v>
      </c>
      <c r="E9" s="107">
        <v>4011</v>
      </c>
      <c r="F9" s="107" t="s">
        <v>161</v>
      </c>
      <c r="G9" s="108">
        <v>40206</v>
      </c>
      <c r="H9" s="108" t="s">
        <v>423</v>
      </c>
      <c r="I9" s="106" t="s">
        <v>457</v>
      </c>
      <c r="J9" s="109" t="s">
        <v>1956</v>
      </c>
      <c r="K9" s="109" t="s">
        <v>1957</v>
      </c>
      <c r="L9" s="109" t="s">
        <v>97</v>
      </c>
      <c r="M9" s="109" t="s">
        <v>97</v>
      </c>
      <c r="N9" s="109" t="s">
        <v>104</v>
      </c>
      <c r="O9" s="109" t="str">
        <f>IF(N9="","",VLOOKUP(N9,Sheet1!$B$3:$C$7,2,0))</f>
        <v>慢性期</v>
      </c>
      <c r="P9" s="109" t="s">
        <v>104</v>
      </c>
      <c r="Q9" s="109" t="str">
        <f>IF(P9="","",VLOOKUP(P9,Sheet1!$B$3:$C$7,2,0))</f>
        <v>慢性期</v>
      </c>
      <c r="R9" s="109" t="s">
        <v>96</v>
      </c>
      <c r="S9" s="110" t="str">
        <f t="shared" si="0"/>
        <v>○</v>
      </c>
      <c r="T9" s="111" t="str">
        <f t="shared" si="1"/>
        <v>○</v>
      </c>
      <c r="U9" s="111" t="str">
        <f t="shared" si="2"/>
        <v>○</v>
      </c>
      <c r="V9" s="111" t="str">
        <f t="shared" si="3"/>
        <v>○</v>
      </c>
      <c r="W9" s="111" t="str">
        <f t="shared" si="4"/>
        <v>○</v>
      </c>
      <c r="X9" s="111" t="str">
        <f t="shared" si="5"/>
        <v/>
      </c>
      <c r="Y9" s="112" t="str">
        <f t="shared" si="6"/>
        <v/>
      </c>
      <c r="Z9" s="113" t="s">
        <v>97</v>
      </c>
      <c r="AA9" s="113" t="s">
        <v>98</v>
      </c>
      <c r="AB9" s="113" t="s">
        <v>99</v>
      </c>
      <c r="AC9" s="113" t="s">
        <v>104</v>
      </c>
      <c r="AD9" s="113" t="s">
        <v>105</v>
      </c>
      <c r="AE9" s="114" t="str">
        <f t="shared" si="7"/>
        <v>慢性期</v>
      </c>
      <c r="AF9" s="115">
        <v>19</v>
      </c>
      <c r="AG9" s="115">
        <v>19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  <c r="AS9" s="115">
        <v>19</v>
      </c>
      <c r="AT9" s="115">
        <v>0</v>
      </c>
      <c r="AU9" s="115">
        <v>0</v>
      </c>
      <c r="AV9" s="115">
        <v>0</v>
      </c>
      <c r="AW9" s="115">
        <v>67</v>
      </c>
      <c r="AX9" s="115"/>
      <c r="AY9" s="115"/>
      <c r="AZ9" s="115" t="s">
        <v>97</v>
      </c>
      <c r="BA9" s="116" t="str">
        <f t="shared" si="8"/>
        <v>○</v>
      </c>
      <c r="BB9" s="115"/>
      <c r="BC9" s="115"/>
      <c r="BD9" s="115"/>
      <c r="BE9" s="115"/>
      <c r="BF9" s="115"/>
      <c r="BG9" s="115"/>
      <c r="BH9" s="115"/>
      <c r="BI9" s="115"/>
      <c r="BJ9" s="115"/>
    </row>
    <row r="10" spans="2:62" outlineLevel="3">
      <c r="B10" s="106">
        <v>24028350</v>
      </c>
      <c r="C10" s="106" t="s">
        <v>560</v>
      </c>
      <c r="D10" s="106" t="s">
        <v>92</v>
      </c>
      <c r="E10" s="107">
        <v>4011</v>
      </c>
      <c r="F10" s="107" t="s">
        <v>161</v>
      </c>
      <c r="G10" s="108">
        <v>40206</v>
      </c>
      <c r="H10" s="108" t="s">
        <v>423</v>
      </c>
      <c r="I10" s="106" t="s">
        <v>561</v>
      </c>
      <c r="J10" s="109" t="s">
        <v>1958</v>
      </c>
      <c r="K10" s="109" t="s">
        <v>1959</v>
      </c>
      <c r="L10" s="109" t="s">
        <v>97</v>
      </c>
      <c r="M10" s="109" t="s">
        <v>97</v>
      </c>
      <c r="N10" s="109" t="s">
        <v>98</v>
      </c>
      <c r="O10" s="109" t="str">
        <f>IF(N10="","",VLOOKUP(N10,Sheet1!$B$3:$C$7,2,0))</f>
        <v>急性期</v>
      </c>
      <c r="P10" s="109" t="s">
        <v>98</v>
      </c>
      <c r="Q10" s="109" t="str">
        <f>IF(P10="","",VLOOKUP(P10,Sheet1!$B$3:$C$7,2,0))</f>
        <v>急性期</v>
      </c>
      <c r="R10" s="109" t="s">
        <v>98</v>
      </c>
      <c r="S10" s="110" t="str">
        <f t="shared" si="0"/>
        <v/>
      </c>
      <c r="T10" s="111" t="str">
        <f t="shared" si="1"/>
        <v>○</v>
      </c>
      <c r="U10" s="111" t="str">
        <f t="shared" si="2"/>
        <v>○</v>
      </c>
      <c r="V10" s="111" t="str">
        <f t="shared" si="3"/>
        <v/>
      </c>
      <c r="W10" s="111" t="str">
        <f t="shared" si="4"/>
        <v>○</v>
      </c>
      <c r="X10" s="111" t="str">
        <f t="shared" si="5"/>
        <v/>
      </c>
      <c r="Y10" s="112" t="str">
        <f t="shared" si="6"/>
        <v/>
      </c>
      <c r="Z10" s="113" t="s">
        <v>98</v>
      </c>
      <c r="AA10" s="113" t="s">
        <v>99</v>
      </c>
      <c r="AB10" s="113" t="s">
        <v>105</v>
      </c>
      <c r="AC10" s="113" t="s">
        <v>96</v>
      </c>
      <c r="AD10" s="113" t="s">
        <v>96</v>
      </c>
      <c r="AE10" s="114" t="str">
        <f t="shared" si="7"/>
        <v>急性期</v>
      </c>
      <c r="AF10" s="115">
        <v>13</v>
      </c>
      <c r="AG10" s="115">
        <v>12</v>
      </c>
      <c r="AH10" s="115">
        <v>1</v>
      </c>
      <c r="AI10" s="115">
        <v>13</v>
      </c>
      <c r="AJ10" s="115">
        <v>6</v>
      </c>
      <c r="AK10" s="115">
        <v>6</v>
      </c>
      <c r="AL10" s="115">
        <v>0</v>
      </c>
      <c r="AM10" s="115">
        <v>6</v>
      </c>
      <c r="AN10" s="115">
        <v>6</v>
      </c>
      <c r="AO10" s="115">
        <v>0</v>
      </c>
      <c r="AP10" s="115">
        <v>0</v>
      </c>
      <c r="AQ10" s="115">
        <v>0</v>
      </c>
      <c r="AR10" s="115">
        <v>0</v>
      </c>
      <c r="AS10" s="115">
        <v>13</v>
      </c>
      <c r="AT10" s="115">
        <v>6</v>
      </c>
      <c r="AU10" s="115">
        <v>0</v>
      </c>
      <c r="AV10" s="115">
        <v>0</v>
      </c>
      <c r="AW10" s="115">
        <v>195</v>
      </c>
      <c r="AX10" s="115">
        <v>190</v>
      </c>
      <c r="AY10" s="115">
        <v>0</v>
      </c>
      <c r="AZ10" s="115" t="s">
        <v>98</v>
      </c>
      <c r="BA10" s="116" t="str">
        <f t="shared" si="8"/>
        <v/>
      </c>
      <c r="BB10" s="115">
        <v>0</v>
      </c>
      <c r="BC10" s="115">
        <v>0</v>
      </c>
      <c r="BD10" s="115">
        <v>0</v>
      </c>
      <c r="BE10" s="115">
        <v>0</v>
      </c>
      <c r="BF10" s="115">
        <v>0</v>
      </c>
      <c r="BG10" s="115">
        <v>1</v>
      </c>
      <c r="BH10" s="115">
        <v>1</v>
      </c>
      <c r="BI10" s="115">
        <v>0</v>
      </c>
      <c r="BJ10" s="115">
        <v>0</v>
      </c>
    </row>
    <row r="11" spans="2:62" outlineLevel="3">
      <c r="B11" s="106">
        <v>24028384</v>
      </c>
      <c r="C11" s="106" t="s">
        <v>591</v>
      </c>
      <c r="D11" s="106" t="s">
        <v>92</v>
      </c>
      <c r="E11" s="107">
        <v>4011</v>
      </c>
      <c r="F11" s="107" t="s">
        <v>161</v>
      </c>
      <c r="G11" s="108">
        <v>40206</v>
      </c>
      <c r="H11" s="108" t="s">
        <v>423</v>
      </c>
      <c r="I11" s="106" t="s">
        <v>592</v>
      </c>
      <c r="J11" s="109" t="s">
        <v>1960</v>
      </c>
      <c r="K11" s="109" t="s">
        <v>1961</v>
      </c>
      <c r="L11" s="109" t="s">
        <v>97</v>
      </c>
      <c r="M11" s="109" t="s">
        <v>98</v>
      </c>
      <c r="N11" s="109" t="s">
        <v>105</v>
      </c>
      <c r="O11" s="109" t="str">
        <f>IF(N11="","",VLOOKUP(N11,Sheet1!$B$3:$C$7,2,0))</f>
        <v>休棟等</v>
      </c>
      <c r="P11" s="109" t="s">
        <v>105</v>
      </c>
      <c r="Q11" s="109" t="str">
        <f>IF(P11="","",VLOOKUP(P11,Sheet1!$B$3:$C$7,2,0))</f>
        <v>休棟等</v>
      </c>
      <c r="R11" s="109" t="s">
        <v>96</v>
      </c>
      <c r="S11" s="110" t="str">
        <f t="shared" si="0"/>
        <v/>
      </c>
      <c r="T11" s="111" t="str">
        <f t="shared" si="1"/>
        <v/>
      </c>
      <c r="U11" s="111" t="str">
        <f t="shared" si="2"/>
        <v/>
      </c>
      <c r="V11" s="111" t="str">
        <f t="shared" si="3"/>
        <v/>
      </c>
      <c r="W11" s="111" t="str">
        <f t="shared" si="4"/>
        <v/>
      </c>
      <c r="X11" s="111" t="str">
        <f t="shared" si="5"/>
        <v/>
      </c>
      <c r="Y11" s="112" t="str">
        <f t="shared" si="6"/>
        <v>○</v>
      </c>
      <c r="Z11" s="113" t="s">
        <v>110</v>
      </c>
      <c r="AA11" s="113" t="s">
        <v>96</v>
      </c>
      <c r="AB11" s="113" t="s">
        <v>96</v>
      </c>
      <c r="AC11" s="113" t="s">
        <v>96</v>
      </c>
      <c r="AD11" s="113" t="s">
        <v>96</v>
      </c>
      <c r="AE11" s="114" t="str">
        <f t="shared" si="7"/>
        <v>休棟中等</v>
      </c>
      <c r="AF11" s="115">
        <v>18</v>
      </c>
      <c r="AG11" s="115">
        <v>0</v>
      </c>
      <c r="AH11" s="115">
        <v>18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0</v>
      </c>
      <c r="AT11" s="115">
        <v>0</v>
      </c>
      <c r="AU11" s="115">
        <v>0</v>
      </c>
      <c r="AV11" s="115">
        <v>18</v>
      </c>
      <c r="AW11" s="115">
        <v>0</v>
      </c>
      <c r="AX11" s="115">
        <v>0</v>
      </c>
      <c r="AY11" s="115">
        <v>0</v>
      </c>
      <c r="AZ11" s="115" t="s">
        <v>98</v>
      </c>
      <c r="BA11" s="116" t="str">
        <f t="shared" si="8"/>
        <v/>
      </c>
      <c r="BB11" s="115">
        <v>0</v>
      </c>
      <c r="BC11" s="115">
        <v>0</v>
      </c>
      <c r="BD11" s="115">
        <v>0</v>
      </c>
      <c r="BE11" s="115">
        <v>0</v>
      </c>
      <c r="BF11" s="115">
        <v>0</v>
      </c>
      <c r="BG11" s="115">
        <v>0</v>
      </c>
      <c r="BH11" s="115">
        <v>0</v>
      </c>
      <c r="BI11" s="115">
        <v>0</v>
      </c>
      <c r="BJ11" s="115">
        <v>0</v>
      </c>
    </row>
    <row r="12" spans="2:62" outlineLevel="3">
      <c r="B12" s="106">
        <v>24028487</v>
      </c>
      <c r="C12" s="106" t="s">
        <v>721</v>
      </c>
      <c r="D12" s="106" t="s">
        <v>92</v>
      </c>
      <c r="E12" s="107">
        <v>4011</v>
      </c>
      <c r="F12" s="107" t="s">
        <v>161</v>
      </c>
      <c r="G12" s="108">
        <v>40206</v>
      </c>
      <c r="H12" s="108" t="s">
        <v>423</v>
      </c>
      <c r="I12" s="106" t="s">
        <v>722</v>
      </c>
      <c r="J12" s="109" t="s">
        <v>1962</v>
      </c>
      <c r="K12" s="109" t="s">
        <v>1963</v>
      </c>
      <c r="L12" s="109" t="s">
        <v>97</v>
      </c>
      <c r="M12" s="109" t="s">
        <v>97</v>
      </c>
      <c r="N12" s="109" t="s">
        <v>104</v>
      </c>
      <c r="O12" s="109" t="str">
        <f>IF(N12="","",VLOOKUP(N12,Sheet1!$B$3:$C$7,2,0))</f>
        <v>慢性期</v>
      </c>
      <c r="P12" s="109" t="s">
        <v>104</v>
      </c>
      <c r="Q12" s="109" t="str">
        <f>IF(P12="","",VLOOKUP(P12,Sheet1!$B$3:$C$7,2,0))</f>
        <v>慢性期</v>
      </c>
      <c r="R12" s="109" t="s">
        <v>104</v>
      </c>
      <c r="S12" s="110" t="str">
        <f t="shared" si="0"/>
        <v>○</v>
      </c>
      <c r="T12" s="111" t="str">
        <f t="shared" si="1"/>
        <v/>
      </c>
      <c r="U12" s="111" t="str">
        <f t="shared" si="2"/>
        <v>○</v>
      </c>
      <c r="V12" s="111" t="str">
        <f t="shared" si="3"/>
        <v/>
      </c>
      <c r="W12" s="111" t="str">
        <f t="shared" si="4"/>
        <v/>
      </c>
      <c r="X12" s="111" t="str">
        <f t="shared" si="5"/>
        <v/>
      </c>
      <c r="Y12" s="112" t="str">
        <f t="shared" si="6"/>
        <v/>
      </c>
      <c r="Z12" s="113" t="s">
        <v>97</v>
      </c>
      <c r="AA12" s="113" t="s">
        <v>99</v>
      </c>
      <c r="AB12" s="113" t="s">
        <v>96</v>
      </c>
      <c r="AC12" s="113" t="s">
        <v>96</v>
      </c>
      <c r="AD12" s="113" t="s">
        <v>96</v>
      </c>
      <c r="AE12" s="114" t="str">
        <f t="shared" si="7"/>
        <v>慢性期</v>
      </c>
      <c r="AF12" s="115">
        <v>7</v>
      </c>
      <c r="AG12" s="115">
        <v>7</v>
      </c>
      <c r="AH12" s="115">
        <v>0</v>
      </c>
      <c r="AI12" s="115">
        <v>0</v>
      </c>
      <c r="AJ12" s="115">
        <v>12</v>
      </c>
      <c r="AK12" s="115">
        <v>12</v>
      </c>
      <c r="AL12" s="115">
        <v>0</v>
      </c>
      <c r="AM12" s="115">
        <v>4</v>
      </c>
      <c r="AN12" s="115">
        <v>4</v>
      </c>
      <c r="AO12" s="115">
        <v>0</v>
      </c>
      <c r="AP12" s="115">
        <v>8</v>
      </c>
      <c r="AQ12" s="115">
        <v>8</v>
      </c>
      <c r="AR12" s="115">
        <v>0</v>
      </c>
      <c r="AS12" s="115">
        <v>7</v>
      </c>
      <c r="AT12" s="115">
        <v>4</v>
      </c>
      <c r="AU12" s="115">
        <v>8</v>
      </c>
      <c r="AV12" s="115">
        <v>0</v>
      </c>
      <c r="AW12" s="115">
        <v>45</v>
      </c>
      <c r="AX12" s="115">
        <v>30</v>
      </c>
      <c r="AY12" s="115">
        <v>33.299999999999997</v>
      </c>
      <c r="AZ12" s="115" t="s">
        <v>98</v>
      </c>
      <c r="BA12" s="116" t="str">
        <f t="shared" si="8"/>
        <v/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0</v>
      </c>
    </row>
    <row r="13" spans="2:62" outlineLevel="3">
      <c r="B13" s="106">
        <v>24028682</v>
      </c>
      <c r="C13" s="106" t="s">
        <v>960</v>
      </c>
      <c r="D13" s="106" t="s">
        <v>92</v>
      </c>
      <c r="E13" s="107">
        <v>4011</v>
      </c>
      <c r="F13" s="117" t="s">
        <v>161</v>
      </c>
      <c r="G13" s="117">
        <v>40206</v>
      </c>
      <c r="H13" s="117" t="s">
        <v>423</v>
      </c>
      <c r="I13" s="118" t="s">
        <v>961</v>
      </c>
      <c r="J13" s="119" t="s">
        <v>1964</v>
      </c>
      <c r="K13" s="119" t="s">
        <v>1965</v>
      </c>
      <c r="L13" s="119" t="s">
        <v>98</v>
      </c>
      <c r="M13" s="119" t="s">
        <v>98</v>
      </c>
      <c r="N13" s="119" t="s">
        <v>96</v>
      </c>
      <c r="O13" s="119" t="str">
        <f>IF(N13="","",VLOOKUP(N13,Sheet1!$B$3:$C$7,2,0))</f>
        <v/>
      </c>
      <c r="P13" s="119" t="s">
        <v>96</v>
      </c>
      <c r="Q13" s="119" t="str">
        <f>IF(P13="","",VLOOKUP(P13,Sheet1!$B$3:$C$7,2,0))</f>
        <v/>
      </c>
      <c r="R13" s="119" t="s">
        <v>96</v>
      </c>
      <c r="S13" s="120" t="str">
        <f t="shared" si="0"/>
        <v/>
      </c>
      <c r="T13" s="121" t="str">
        <f t="shared" si="1"/>
        <v/>
      </c>
      <c r="U13" s="121" t="str">
        <f t="shared" si="2"/>
        <v/>
      </c>
      <c r="V13" s="121" t="str">
        <f t="shared" si="3"/>
        <v/>
      </c>
      <c r="W13" s="121" t="str">
        <f t="shared" si="4"/>
        <v/>
      </c>
      <c r="X13" s="121" t="str">
        <f t="shared" si="5"/>
        <v>○</v>
      </c>
      <c r="Y13" s="122" t="str">
        <f t="shared" si="6"/>
        <v/>
      </c>
      <c r="Z13" s="123" t="s">
        <v>133</v>
      </c>
      <c r="AA13" s="123"/>
      <c r="AB13" s="123" t="s">
        <v>96</v>
      </c>
      <c r="AC13" s="123" t="s">
        <v>96</v>
      </c>
      <c r="AD13" s="123" t="s">
        <v>96</v>
      </c>
      <c r="AE13" s="124" t="str">
        <f t="shared" si="7"/>
        <v>無回答</v>
      </c>
      <c r="AF13" s="125"/>
      <c r="AG13" s="125">
        <v>0</v>
      </c>
      <c r="AH13" s="125"/>
      <c r="AI13" s="125"/>
      <c r="AJ13" s="125"/>
      <c r="AK13" s="125">
        <v>0</v>
      </c>
      <c r="AL13" s="125"/>
      <c r="AM13" s="125"/>
      <c r="AN13" s="125">
        <v>0</v>
      </c>
      <c r="AO13" s="125"/>
      <c r="AP13" s="125">
        <v>0</v>
      </c>
      <c r="AQ13" s="125">
        <v>0</v>
      </c>
      <c r="AR13" s="125">
        <v>0</v>
      </c>
      <c r="AS13" s="125">
        <v>4</v>
      </c>
      <c r="AT13" s="125"/>
      <c r="AU13" s="125"/>
      <c r="AV13" s="125">
        <v>0</v>
      </c>
      <c r="AW13" s="125">
        <v>0</v>
      </c>
      <c r="AX13" s="125">
        <v>0</v>
      </c>
      <c r="AY13" s="125">
        <v>0</v>
      </c>
      <c r="AZ13" s="125" t="s">
        <v>96</v>
      </c>
      <c r="BA13" s="126" t="str">
        <f t="shared" si="8"/>
        <v/>
      </c>
      <c r="BB13" s="125"/>
      <c r="BC13" s="125"/>
      <c r="BD13" s="125">
        <v>0</v>
      </c>
      <c r="BE13" s="125"/>
      <c r="BF13" s="125"/>
      <c r="BG13" s="125">
        <v>0</v>
      </c>
      <c r="BH13" s="125"/>
      <c r="BI13" s="125"/>
      <c r="BJ13" s="125"/>
    </row>
    <row r="14" spans="2:62" outlineLevel="3">
      <c r="B14" s="106">
        <v>24028707</v>
      </c>
      <c r="C14" s="106" t="s">
        <v>998</v>
      </c>
      <c r="D14" s="106" t="s">
        <v>92</v>
      </c>
      <c r="E14" s="107">
        <v>4011</v>
      </c>
      <c r="F14" s="107" t="s">
        <v>161</v>
      </c>
      <c r="G14" s="108">
        <v>40206</v>
      </c>
      <c r="H14" s="108" t="s">
        <v>423</v>
      </c>
      <c r="I14" s="106" t="s">
        <v>999</v>
      </c>
      <c r="J14" s="109" t="s">
        <v>1966</v>
      </c>
      <c r="K14" s="109" t="s">
        <v>1967</v>
      </c>
      <c r="L14" s="109" t="s">
        <v>97</v>
      </c>
      <c r="M14" s="109" t="s">
        <v>97</v>
      </c>
      <c r="N14" s="109" t="s">
        <v>98</v>
      </c>
      <c r="O14" s="109" t="str">
        <f>IF(N14="","",VLOOKUP(N14,Sheet1!$B$3:$C$7,2,0))</f>
        <v>急性期</v>
      </c>
      <c r="P14" s="109" t="s">
        <v>98</v>
      </c>
      <c r="Q14" s="109" t="str">
        <f>IF(P14="","",VLOOKUP(P14,Sheet1!$B$3:$C$7,2,0))</f>
        <v>急性期</v>
      </c>
      <c r="R14" s="109" t="s">
        <v>96</v>
      </c>
      <c r="S14" s="110" t="str">
        <f t="shared" si="0"/>
        <v/>
      </c>
      <c r="T14" s="111" t="str">
        <f t="shared" si="1"/>
        <v>○</v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/>
      </c>
      <c r="Z14" s="113" t="s">
        <v>98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急性期</v>
      </c>
      <c r="AF14" s="115">
        <v>12</v>
      </c>
      <c r="AG14" s="115">
        <v>12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12</v>
      </c>
      <c r="AT14" s="115">
        <v>0</v>
      </c>
      <c r="AU14" s="115">
        <v>0</v>
      </c>
      <c r="AV14" s="115">
        <v>0</v>
      </c>
      <c r="AW14" s="115">
        <v>218</v>
      </c>
      <c r="AX14" s="115"/>
      <c r="AY14" s="115"/>
      <c r="AZ14" s="115" t="s">
        <v>96</v>
      </c>
      <c r="BA14" s="116" t="str">
        <f t="shared" si="8"/>
        <v/>
      </c>
      <c r="BB14" s="115"/>
      <c r="BC14" s="115"/>
      <c r="BD14" s="115"/>
      <c r="BE14" s="115"/>
      <c r="BF14" s="115"/>
      <c r="BG14" s="115"/>
      <c r="BH14" s="115"/>
      <c r="BI14" s="115"/>
      <c r="BJ14" s="115"/>
    </row>
    <row r="15" spans="2:62" outlineLevel="3">
      <c r="B15" s="106">
        <v>24028875</v>
      </c>
      <c r="C15" s="106" t="s">
        <v>1209</v>
      </c>
      <c r="D15" s="106" t="s">
        <v>92</v>
      </c>
      <c r="E15" s="107">
        <v>4011</v>
      </c>
      <c r="F15" s="107" t="s">
        <v>161</v>
      </c>
      <c r="G15" s="108">
        <v>40206</v>
      </c>
      <c r="H15" s="108" t="s">
        <v>423</v>
      </c>
      <c r="I15" s="106" t="s">
        <v>1210</v>
      </c>
      <c r="J15" s="109" t="s">
        <v>1968</v>
      </c>
      <c r="K15" s="109" t="s">
        <v>1969</v>
      </c>
      <c r="L15" s="109" t="s">
        <v>97</v>
      </c>
      <c r="M15" s="109" t="s">
        <v>97</v>
      </c>
      <c r="N15" s="109" t="s">
        <v>104</v>
      </c>
      <c r="O15" s="109" t="str">
        <f>IF(N15="","",VLOOKUP(N15,Sheet1!$B$3:$C$7,2,0))</f>
        <v>慢性期</v>
      </c>
      <c r="P15" s="109" t="s">
        <v>104</v>
      </c>
      <c r="Q15" s="109" t="str">
        <f>IF(P15="","",VLOOKUP(P15,Sheet1!$B$3:$C$7,2,0))</f>
        <v>慢性期</v>
      </c>
      <c r="R15" s="109" t="s">
        <v>104</v>
      </c>
      <c r="S15" s="110" t="str">
        <f t="shared" si="0"/>
        <v>○</v>
      </c>
      <c r="T15" s="111" t="str">
        <f t="shared" si="1"/>
        <v>○</v>
      </c>
      <c r="U15" s="111" t="str">
        <f t="shared" si="2"/>
        <v/>
      </c>
      <c r="V15" s="111" t="str">
        <f t="shared" si="3"/>
        <v>○</v>
      </c>
      <c r="W15" s="111" t="str">
        <f t="shared" si="4"/>
        <v>○</v>
      </c>
      <c r="X15" s="111" t="str">
        <f t="shared" si="5"/>
        <v/>
      </c>
      <c r="Y15" s="112" t="str">
        <f t="shared" si="6"/>
        <v/>
      </c>
      <c r="Z15" s="113" t="s">
        <v>97</v>
      </c>
      <c r="AA15" s="113" t="s">
        <v>98</v>
      </c>
      <c r="AB15" s="113" t="s">
        <v>104</v>
      </c>
      <c r="AC15" s="113" t="s">
        <v>105</v>
      </c>
      <c r="AD15" s="113" t="s">
        <v>96</v>
      </c>
      <c r="AE15" s="114" t="str">
        <f t="shared" si="7"/>
        <v>慢性期</v>
      </c>
      <c r="AF15" s="115">
        <v>14</v>
      </c>
      <c r="AG15" s="115">
        <v>12</v>
      </c>
      <c r="AH15" s="115">
        <v>2</v>
      </c>
      <c r="AI15" s="115"/>
      <c r="AJ15" s="115">
        <v>5</v>
      </c>
      <c r="AK15" s="115">
        <v>0</v>
      </c>
      <c r="AL15" s="115">
        <v>5</v>
      </c>
      <c r="AM15" s="115">
        <v>5</v>
      </c>
      <c r="AN15" s="115">
        <v>0</v>
      </c>
      <c r="AO15" s="115">
        <v>5</v>
      </c>
      <c r="AP15" s="115">
        <v>0</v>
      </c>
      <c r="AQ15" s="115">
        <v>0</v>
      </c>
      <c r="AR15" s="115">
        <v>0</v>
      </c>
      <c r="AS15" s="115"/>
      <c r="AT15" s="115"/>
      <c r="AU15" s="115"/>
      <c r="AV15" s="115"/>
      <c r="AW15" s="115">
        <v>16</v>
      </c>
      <c r="AX15" s="115">
        <v>10</v>
      </c>
      <c r="AY15" s="115">
        <v>0</v>
      </c>
      <c r="AZ15" s="115" t="s">
        <v>97</v>
      </c>
      <c r="BA15" s="116" t="str">
        <f t="shared" si="8"/>
        <v>○</v>
      </c>
      <c r="BB15" s="115">
        <v>4</v>
      </c>
      <c r="BC15" s="115">
        <v>28</v>
      </c>
      <c r="BD15" s="115">
        <v>0</v>
      </c>
      <c r="BE15" s="115">
        <v>0</v>
      </c>
      <c r="BF15" s="115">
        <v>0</v>
      </c>
      <c r="BG15" s="115">
        <v>3</v>
      </c>
      <c r="BH15" s="115">
        <v>3</v>
      </c>
      <c r="BI15" s="115">
        <v>0</v>
      </c>
      <c r="BJ15" s="115">
        <v>0</v>
      </c>
    </row>
    <row r="16" spans="2:62" ht="13.5" customHeight="1" outlineLevel="2">
      <c r="B16" s="106"/>
      <c r="C16" s="106"/>
      <c r="D16" s="106"/>
      <c r="E16" s="107"/>
      <c r="F16" s="130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279" t="s">
        <v>2280</v>
      </c>
      <c r="T16" s="279"/>
      <c r="U16" s="279"/>
      <c r="V16" s="279"/>
      <c r="W16" s="279"/>
      <c r="X16" s="279"/>
      <c r="Y16" s="280"/>
      <c r="Z16" s="113"/>
      <c r="AA16" s="113"/>
      <c r="AB16" s="113"/>
      <c r="AC16" s="113"/>
      <c r="AD16" s="113"/>
      <c r="AE16" s="114"/>
      <c r="AF16" s="115">
        <f t="shared" ref="AF16:AV16" si="9">SUBTOTAL(9,AF8:AF15)</f>
        <v>90</v>
      </c>
      <c r="AG16" s="115">
        <f t="shared" si="9"/>
        <v>69</v>
      </c>
      <c r="AH16" s="115">
        <f t="shared" si="9"/>
        <v>21</v>
      </c>
      <c r="AI16" s="115">
        <f t="shared" si="9"/>
        <v>13</v>
      </c>
      <c r="AJ16" s="115">
        <f t="shared" si="9"/>
        <v>35</v>
      </c>
      <c r="AK16" s="115">
        <f t="shared" si="9"/>
        <v>30</v>
      </c>
      <c r="AL16" s="115">
        <f t="shared" si="9"/>
        <v>5</v>
      </c>
      <c r="AM16" s="115">
        <f t="shared" si="9"/>
        <v>27</v>
      </c>
      <c r="AN16" s="115">
        <f t="shared" si="9"/>
        <v>22</v>
      </c>
      <c r="AO16" s="115">
        <f t="shared" si="9"/>
        <v>5</v>
      </c>
      <c r="AP16" s="115">
        <f t="shared" si="9"/>
        <v>8</v>
      </c>
      <c r="AQ16" s="115">
        <f t="shared" si="9"/>
        <v>8</v>
      </c>
      <c r="AR16" s="115">
        <f t="shared" si="9"/>
        <v>0</v>
      </c>
      <c r="AS16" s="115">
        <f t="shared" si="9"/>
        <v>62</v>
      </c>
      <c r="AT16" s="115">
        <f t="shared" si="9"/>
        <v>22</v>
      </c>
      <c r="AU16" s="115">
        <f t="shared" si="9"/>
        <v>8</v>
      </c>
      <c r="AV16" s="115">
        <f t="shared" si="9"/>
        <v>18</v>
      </c>
      <c r="AW16" s="115">
        <f t="shared" ref="AW16:AY16" si="10">SUBTOTAL(9,AW8:AW15)</f>
        <v>565</v>
      </c>
      <c r="AX16" s="115">
        <f t="shared" si="10"/>
        <v>237</v>
      </c>
      <c r="AY16" s="115">
        <f t="shared" si="10"/>
        <v>33.299999999999997</v>
      </c>
      <c r="AZ16" s="115"/>
      <c r="BA16" s="116"/>
      <c r="BB16" s="115">
        <f t="shared" ref="BB16" si="11">SUBTOTAL(9,BB8:BB15)</f>
        <v>4</v>
      </c>
      <c r="BC16" s="115">
        <f t="shared" ref="BC16" si="12">SUBTOTAL(9,BC8:BC15)</f>
        <v>41</v>
      </c>
      <c r="BD16" s="115">
        <f t="shared" ref="BD16" si="13">SUBTOTAL(9,BD8:BD15)</f>
        <v>0</v>
      </c>
      <c r="BE16" s="115">
        <f t="shared" ref="BE16" si="14">SUBTOTAL(9,BE8:BE15)</f>
        <v>0</v>
      </c>
      <c r="BF16" s="115">
        <f t="shared" ref="BF16" si="15">SUBTOTAL(9,BF8:BF15)</f>
        <v>0</v>
      </c>
      <c r="BG16" s="115">
        <f t="shared" ref="BG16" si="16">SUBTOTAL(9,BG8:BG15)</f>
        <v>12</v>
      </c>
      <c r="BH16" s="115">
        <f t="shared" ref="BH16" si="17">SUBTOTAL(9,BH8:BH15)</f>
        <v>11</v>
      </c>
      <c r="BI16" s="115">
        <f t="shared" ref="BI16" si="18">SUBTOTAL(9,BI8:BI15)</f>
        <v>1</v>
      </c>
      <c r="BJ16" s="115">
        <f t="shared" ref="BJ16" si="19">SUBTOTAL(9,BJ8:BJ15)</f>
        <v>0</v>
      </c>
    </row>
    <row r="17" spans="2:62" outlineLevel="3">
      <c r="B17" s="106">
        <v>24028666</v>
      </c>
      <c r="C17" s="106" t="s">
        <v>932</v>
      </c>
      <c r="D17" s="106" t="s">
        <v>92</v>
      </c>
      <c r="E17" s="107">
        <v>4011</v>
      </c>
      <c r="F17" s="117" t="s">
        <v>161</v>
      </c>
      <c r="G17" s="117">
        <v>40601</v>
      </c>
      <c r="H17" s="117" t="s">
        <v>933</v>
      </c>
      <c r="I17" s="118" t="s">
        <v>934</v>
      </c>
      <c r="J17" s="119" t="s">
        <v>1970</v>
      </c>
      <c r="K17" s="119" t="s">
        <v>1971</v>
      </c>
      <c r="L17" s="119" t="s">
        <v>97</v>
      </c>
      <c r="M17" s="119" t="s">
        <v>97</v>
      </c>
      <c r="N17" s="119" t="s">
        <v>104</v>
      </c>
      <c r="O17" s="119" t="s">
        <v>2322</v>
      </c>
      <c r="P17" s="119" t="s">
        <v>104</v>
      </c>
      <c r="Q17" s="119" t="str">
        <f>IF(P17="","",VLOOKUP(P17,Sheet1!$B$3:$C$7,2,0))</f>
        <v>慢性期</v>
      </c>
      <c r="R17" s="119" t="s">
        <v>104</v>
      </c>
      <c r="S17" s="120" t="str">
        <f t="shared" si="0"/>
        <v>○</v>
      </c>
      <c r="T17" s="121" t="str">
        <f t="shared" si="1"/>
        <v/>
      </c>
      <c r="U17" s="121" t="str">
        <f t="shared" si="2"/>
        <v>○</v>
      </c>
      <c r="V17" s="121" t="str">
        <f t="shared" si="3"/>
        <v/>
      </c>
      <c r="W17" s="121" t="str">
        <f t="shared" si="4"/>
        <v>○</v>
      </c>
      <c r="X17" s="121" t="str">
        <f t="shared" si="5"/>
        <v/>
      </c>
      <c r="Y17" s="122" t="str">
        <f t="shared" si="6"/>
        <v/>
      </c>
      <c r="Z17" s="123" t="s">
        <v>97</v>
      </c>
      <c r="AA17" s="123" t="s">
        <v>99</v>
      </c>
      <c r="AB17" s="123" t="s">
        <v>105</v>
      </c>
      <c r="AC17" s="123" t="s">
        <v>96</v>
      </c>
      <c r="AD17" s="123" t="s">
        <v>96</v>
      </c>
      <c r="AE17" s="124" t="str">
        <f t="shared" si="7"/>
        <v>慢性期</v>
      </c>
      <c r="AF17" s="125">
        <v>8</v>
      </c>
      <c r="AG17" s="125"/>
      <c r="AH17" s="125"/>
      <c r="AI17" s="125">
        <v>0</v>
      </c>
      <c r="AJ17" s="125">
        <v>11</v>
      </c>
      <c r="AK17" s="125"/>
      <c r="AL17" s="125"/>
      <c r="AM17" s="125">
        <v>3</v>
      </c>
      <c r="AN17" s="125"/>
      <c r="AO17" s="125"/>
      <c r="AP17" s="125">
        <v>8</v>
      </c>
      <c r="AQ17" s="125"/>
      <c r="AR17" s="125"/>
      <c r="AS17" s="125">
        <v>8</v>
      </c>
      <c r="AT17" s="125">
        <v>3</v>
      </c>
      <c r="AU17" s="125">
        <v>8</v>
      </c>
      <c r="AV17" s="125"/>
      <c r="AW17" s="125">
        <v>53</v>
      </c>
      <c r="AX17" s="125"/>
      <c r="AY17" s="125"/>
      <c r="AZ17" s="125" t="s">
        <v>98</v>
      </c>
      <c r="BA17" s="126" t="str">
        <f t="shared" si="8"/>
        <v/>
      </c>
      <c r="BB17" s="125">
        <v>0</v>
      </c>
      <c r="BC17" s="125">
        <v>32</v>
      </c>
      <c r="BD17" s="125">
        <v>0</v>
      </c>
      <c r="BE17" s="125">
        <v>0</v>
      </c>
      <c r="BF17" s="125">
        <v>0</v>
      </c>
      <c r="BG17" s="125">
        <v>4</v>
      </c>
      <c r="BH17" s="125">
        <v>0</v>
      </c>
      <c r="BI17" s="125">
        <v>0</v>
      </c>
      <c r="BJ17" s="125"/>
    </row>
    <row r="18" spans="2:62" s="138" customFormat="1" ht="13.5" customHeight="1" outlineLevel="2">
      <c r="B18" s="106"/>
      <c r="C18" s="106"/>
      <c r="D18" s="106"/>
      <c r="E18" s="108"/>
      <c r="F18" s="130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279" t="s">
        <v>2281</v>
      </c>
      <c r="T18" s="279"/>
      <c r="U18" s="279"/>
      <c r="V18" s="279"/>
      <c r="W18" s="279"/>
      <c r="X18" s="279"/>
      <c r="Y18" s="280"/>
      <c r="Z18" s="113"/>
      <c r="AA18" s="113"/>
      <c r="AB18" s="113"/>
      <c r="AC18" s="113"/>
      <c r="AD18" s="113"/>
      <c r="AE18" s="136"/>
      <c r="AF18" s="115">
        <f t="shared" ref="AF18:AV18" si="20">SUBTOTAL(9,AF17:AF17)</f>
        <v>8</v>
      </c>
      <c r="AG18" s="115">
        <f t="shared" si="20"/>
        <v>0</v>
      </c>
      <c r="AH18" s="115">
        <f t="shared" si="20"/>
        <v>0</v>
      </c>
      <c r="AI18" s="115">
        <f t="shared" si="20"/>
        <v>0</v>
      </c>
      <c r="AJ18" s="115">
        <f t="shared" si="20"/>
        <v>11</v>
      </c>
      <c r="AK18" s="115">
        <f t="shared" si="20"/>
        <v>0</v>
      </c>
      <c r="AL18" s="115">
        <f t="shared" si="20"/>
        <v>0</v>
      </c>
      <c r="AM18" s="115">
        <f t="shared" si="20"/>
        <v>3</v>
      </c>
      <c r="AN18" s="115">
        <f t="shared" si="20"/>
        <v>0</v>
      </c>
      <c r="AO18" s="115">
        <f t="shared" si="20"/>
        <v>0</v>
      </c>
      <c r="AP18" s="115">
        <f t="shared" si="20"/>
        <v>8</v>
      </c>
      <c r="AQ18" s="115">
        <f t="shared" si="20"/>
        <v>0</v>
      </c>
      <c r="AR18" s="115">
        <f t="shared" si="20"/>
        <v>0</v>
      </c>
      <c r="AS18" s="115">
        <f t="shared" si="20"/>
        <v>8</v>
      </c>
      <c r="AT18" s="115">
        <f t="shared" si="20"/>
        <v>3</v>
      </c>
      <c r="AU18" s="115">
        <f t="shared" si="20"/>
        <v>8</v>
      </c>
      <c r="AV18" s="115">
        <f t="shared" si="20"/>
        <v>0</v>
      </c>
      <c r="AW18" s="115">
        <f t="shared" ref="AW18:AZ18" si="21">SUBTOTAL(9,AW17:AW17)</f>
        <v>53</v>
      </c>
      <c r="AX18" s="115">
        <f t="shared" si="21"/>
        <v>0</v>
      </c>
      <c r="AY18" s="115">
        <f t="shared" si="21"/>
        <v>0</v>
      </c>
      <c r="AZ18" s="115">
        <f t="shared" si="21"/>
        <v>0</v>
      </c>
      <c r="BA18" s="137"/>
      <c r="BB18" s="115">
        <f t="shared" ref="BB18" si="22">SUBTOTAL(9,BB17:BB17)</f>
        <v>0</v>
      </c>
      <c r="BC18" s="115">
        <f t="shared" ref="BC18" si="23">SUBTOTAL(9,BC17:BC17)</f>
        <v>32</v>
      </c>
      <c r="BD18" s="115">
        <f t="shared" ref="BD18" si="24">SUBTOTAL(9,BD17:BD17)</f>
        <v>0</v>
      </c>
      <c r="BE18" s="115">
        <f t="shared" ref="BE18" si="25">SUBTOTAL(9,BE17:BE17)</f>
        <v>0</v>
      </c>
      <c r="BF18" s="115">
        <f t="shared" ref="BF18" si="26">SUBTOTAL(9,BF17:BF17)</f>
        <v>0</v>
      </c>
      <c r="BG18" s="115">
        <f t="shared" ref="BG18" si="27">SUBTOTAL(9,BG17:BG17)</f>
        <v>4</v>
      </c>
      <c r="BH18" s="115">
        <f t="shared" ref="BH18" si="28">SUBTOTAL(9,BH17:BH17)</f>
        <v>0</v>
      </c>
      <c r="BI18" s="115">
        <f t="shared" ref="BI18" si="29">SUBTOTAL(9,BI17:BI17)</f>
        <v>0</v>
      </c>
      <c r="BJ18" s="115">
        <f t="shared" ref="BJ18" si="30">SUBTOTAL(9,BJ17:BJ17)</f>
        <v>0</v>
      </c>
    </row>
    <row r="19" spans="2:62" outlineLevel="3">
      <c r="B19" s="106">
        <v>24028037</v>
      </c>
      <c r="C19" s="106" t="s">
        <v>160</v>
      </c>
      <c r="D19" s="106" t="s">
        <v>92</v>
      </c>
      <c r="E19" s="107">
        <v>4011</v>
      </c>
      <c r="F19" s="107" t="s">
        <v>161</v>
      </c>
      <c r="G19" s="108">
        <v>40602</v>
      </c>
      <c r="H19" s="108" t="s">
        <v>162</v>
      </c>
      <c r="I19" s="106" t="s">
        <v>163</v>
      </c>
      <c r="J19" s="109" t="s">
        <v>160</v>
      </c>
      <c r="K19" s="109" t="s">
        <v>164</v>
      </c>
      <c r="L19" s="109" t="s">
        <v>165</v>
      </c>
      <c r="M19" s="109" t="s">
        <v>165</v>
      </c>
      <c r="N19" s="109" t="s">
        <v>166</v>
      </c>
      <c r="O19" s="109" t="str">
        <f>IF(N19="","",VLOOKUP(N19,Sheet1!$B$3:$C$7,2,0))</f>
        <v>急性期</v>
      </c>
      <c r="P19" s="109" t="s">
        <v>167</v>
      </c>
      <c r="Q19" s="109" t="str">
        <f>IF(P19="","",VLOOKUP(P19,Sheet1!$B$3:$C$7,2,0))</f>
        <v>休棟等</v>
      </c>
      <c r="R19" s="109" t="s">
        <v>96</v>
      </c>
      <c r="S19" s="110" t="str">
        <f t="shared" si="0"/>
        <v>○</v>
      </c>
      <c r="T19" s="111" t="str">
        <f t="shared" si="1"/>
        <v/>
      </c>
      <c r="U19" s="111" t="str">
        <f t="shared" si="2"/>
        <v>○</v>
      </c>
      <c r="V19" s="111" t="str">
        <f t="shared" si="3"/>
        <v/>
      </c>
      <c r="W19" s="111" t="str">
        <f t="shared" si="4"/>
        <v/>
      </c>
      <c r="X19" s="111" t="str">
        <f t="shared" si="5"/>
        <v/>
      </c>
      <c r="Y19" s="112" t="str">
        <f t="shared" si="6"/>
        <v/>
      </c>
      <c r="Z19" s="113" t="s">
        <v>165</v>
      </c>
      <c r="AA19" s="113" t="s">
        <v>143</v>
      </c>
      <c r="AB19" s="113" t="s">
        <v>96</v>
      </c>
      <c r="AC19" s="113" t="s">
        <v>96</v>
      </c>
      <c r="AD19" s="113" t="s">
        <v>96</v>
      </c>
      <c r="AE19" s="114" t="str">
        <f t="shared" si="7"/>
        <v>急性期</v>
      </c>
      <c r="AF19" s="115">
        <v>14</v>
      </c>
      <c r="AG19" s="115">
        <v>14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  <c r="AS19" s="115">
        <v>14</v>
      </c>
      <c r="AT19" s="115">
        <v>0</v>
      </c>
      <c r="AU19" s="115">
        <v>0</v>
      </c>
      <c r="AV19" s="115">
        <v>0</v>
      </c>
      <c r="AW19" s="115">
        <v>67</v>
      </c>
      <c r="AX19" s="115"/>
      <c r="AY19" s="115"/>
      <c r="AZ19" s="115" t="s">
        <v>166</v>
      </c>
      <c r="BA19" s="116" t="str">
        <f t="shared" si="8"/>
        <v/>
      </c>
      <c r="BB19" s="115">
        <v>0</v>
      </c>
      <c r="BC19" s="115">
        <v>0</v>
      </c>
      <c r="BD19" s="115">
        <v>0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</row>
    <row r="20" spans="2:62" outlineLevel="3">
      <c r="B20" s="106">
        <v>24028092</v>
      </c>
      <c r="C20" s="106" t="s">
        <v>251</v>
      </c>
      <c r="D20" s="106" t="s">
        <v>92</v>
      </c>
      <c r="E20" s="107">
        <v>4011</v>
      </c>
      <c r="F20" s="107" t="s">
        <v>161</v>
      </c>
      <c r="G20" s="108">
        <v>40602</v>
      </c>
      <c r="H20" s="108" t="s">
        <v>162</v>
      </c>
      <c r="I20" s="106" t="s">
        <v>252</v>
      </c>
      <c r="J20" s="109" t="s">
        <v>1972</v>
      </c>
      <c r="K20" s="109" t="s">
        <v>1973</v>
      </c>
      <c r="L20" s="109" t="s">
        <v>97</v>
      </c>
      <c r="M20" s="109" t="s">
        <v>97</v>
      </c>
      <c r="N20" s="109" t="s">
        <v>98</v>
      </c>
      <c r="O20" s="109" t="str">
        <f>IF(N20="","",VLOOKUP(N20,Sheet1!$B$3:$C$7,2,0))</f>
        <v>急性期</v>
      </c>
      <c r="P20" s="109" t="s">
        <v>98</v>
      </c>
      <c r="Q20" s="109" t="str">
        <f>IF(P20="","",VLOOKUP(P20,Sheet1!$B$3:$C$7,2,0))</f>
        <v>急性期</v>
      </c>
      <c r="R20" s="109" t="s">
        <v>96</v>
      </c>
      <c r="S20" s="110" t="str">
        <f t="shared" si="0"/>
        <v>○</v>
      </c>
      <c r="T20" s="111" t="str">
        <f t="shared" si="1"/>
        <v/>
      </c>
      <c r="U20" s="111" t="str">
        <f t="shared" si="2"/>
        <v>○</v>
      </c>
      <c r="V20" s="111" t="str">
        <f t="shared" si="3"/>
        <v>○</v>
      </c>
      <c r="W20" s="111" t="str">
        <f t="shared" si="4"/>
        <v/>
      </c>
      <c r="X20" s="111" t="str">
        <f t="shared" si="5"/>
        <v/>
      </c>
      <c r="Y20" s="112" t="str">
        <f t="shared" si="6"/>
        <v/>
      </c>
      <c r="Z20" s="113" t="s">
        <v>97</v>
      </c>
      <c r="AA20" s="113" t="s">
        <v>99</v>
      </c>
      <c r="AB20" s="113" t="s">
        <v>104</v>
      </c>
      <c r="AC20" s="113" t="s">
        <v>96</v>
      </c>
      <c r="AD20" s="113" t="s">
        <v>96</v>
      </c>
      <c r="AE20" s="114" t="str">
        <f t="shared" si="7"/>
        <v>急性期</v>
      </c>
      <c r="AF20" s="115">
        <v>9</v>
      </c>
      <c r="AG20" s="115">
        <v>9</v>
      </c>
      <c r="AH20" s="115">
        <v>0</v>
      </c>
      <c r="AI20" s="115"/>
      <c r="AJ20" s="115">
        <v>6</v>
      </c>
      <c r="AK20" s="115">
        <v>1</v>
      </c>
      <c r="AL20" s="115">
        <v>5</v>
      </c>
      <c r="AM20" s="115">
        <v>6</v>
      </c>
      <c r="AN20" s="115">
        <v>1</v>
      </c>
      <c r="AO20" s="115">
        <v>5</v>
      </c>
      <c r="AP20" s="115">
        <v>0</v>
      </c>
      <c r="AQ20" s="115">
        <v>0</v>
      </c>
      <c r="AR20" s="115">
        <v>0</v>
      </c>
      <c r="AS20" s="115">
        <v>9</v>
      </c>
      <c r="AT20" s="115">
        <v>6</v>
      </c>
      <c r="AU20" s="115">
        <v>0</v>
      </c>
      <c r="AV20" s="115">
        <v>0</v>
      </c>
      <c r="AW20" s="115">
        <v>45</v>
      </c>
      <c r="AX20" s="115">
        <v>1</v>
      </c>
      <c r="AY20" s="115">
        <v>0</v>
      </c>
      <c r="AZ20" s="115" t="s">
        <v>97</v>
      </c>
      <c r="BA20" s="116" t="str">
        <f t="shared" si="8"/>
        <v>○</v>
      </c>
      <c r="BB20" s="115">
        <v>5</v>
      </c>
      <c r="BC20" s="115">
        <v>95</v>
      </c>
      <c r="BD20" s="115">
        <v>3</v>
      </c>
      <c r="BE20" s="115">
        <v>3</v>
      </c>
      <c r="BF20" s="115">
        <v>0</v>
      </c>
      <c r="BG20" s="115">
        <v>0</v>
      </c>
      <c r="BH20" s="115">
        <v>0</v>
      </c>
      <c r="BI20" s="115">
        <v>0</v>
      </c>
      <c r="BJ20" s="115"/>
    </row>
    <row r="21" spans="2:62" outlineLevel="3">
      <c r="B21" s="106">
        <v>24028463</v>
      </c>
      <c r="C21" s="106" t="s">
        <v>692</v>
      </c>
      <c r="D21" s="106" t="s">
        <v>92</v>
      </c>
      <c r="E21" s="107">
        <v>4011</v>
      </c>
      <c r="F21" s="107" t="s">
        <v>161</v>
      </c>
      <c r="G21" s="108">
        <v>40602</v>
      </c>
      <c r="H21" s="108" t="s">
        <v>162</v>
      </c>
      <c r="I21" s="106" t="s">
        <v>693</v>
      </c>
      <c r="J21" s="109" t="s">
        <v>1974</v>
      </c>
      <c r="K21" s="109" t="s">
        <v>1975</v>
      </c>
      <c r="L21" s="109" t="s">
        <v>97</v>
      </c>
      <c r="M21" s="109" t="s">
        <v>98</v>
      </c>
      <c r="N21" s="109" t="s">
        <v>99</v>
      </c>
      <c r="O21" s="109" t="str">
        <f>IF(N21="","",VLOOKUP(N21,Sheet1!$B$3:$C$7,2,0))</f>
        <v>回復期</v>
      </c>
      <c r="P21" s="109" t="s">
        <v>105</v>
      </c>
      <c r="Q21" s="109" t="str">
        <f>IF(P21="","",VLOOKUP(P21,Sheet1!$B$3:$C$7,2,0))</f>
        <v>休棟等</v>
      </c>
      <c r="R21" s="109" t="s">
        <v>105</v>
      </c>
      <c r="S21" s="110" t="str">
        <f t="shared" si="0"/>
        <v>○</v>
      </c>
      <c r="T21" s="111" t="str">
        <f t="shared" si="1"/>
        <v/>
      </c>
      <c r="U21" s="111" t="str">
        <f t="shared" si="2"/>
        <v/>
      </c>
      <c r="V21" s="111" t="str">
        <f t="shared" si="3"/>
        <v>○</v>
      </c>
      <c r="W21" s="111" t="str">
        <f t="shared" si="4"/>
        <v/>
      </c>
      <c r="X21" s="111" t="str">
        <f t="shared" si="5"/>
        <v/>
      </c>
      <c r="Y21" s="112" t="str">
        <f t="shared" si="6"/>
        <v/>
      </c>
      <c r="Z21" s="113" t="s">
        <v>97</v>
      </c>
      <c r="AA21" s="113" t="s">
        <v>104</v>
      </c>
      <c r="AB21" s="113" t="s">
        <v>96</v>
      </c>
      <c r="AC21" s="113" t="s">
        <v>96</v>
      </c>
      <c r="AD21" s="113" t="s">
        <v>96</v>
      </c>
      <c r="AE21" s="114" t="str">
        <f t="shared" si="7"/>
        <v>回復期</v>
      </c>
      <c r="AF21" s="115">
        <v>12</v>
      </c>
      <c r="AG21" s="115">
        <v>0</v>
      </c>
      <c r="AH21" s="115">
        <v>12</v>
      </c>
      <c r="AI21" s="115">
        <v>0</v>
      </c>
      <c r="AJ21" s="115">
        <v>6</v>
      </c>
      <c r="AK21" s="115">
        <v>0</v>
      </c>
      <c r="AL21" s="115">
        <v>6</v>
      </c>
      <c r="AM21" s="115">
        <v>6</v>
      </c>
      <c r="AN21" s="115">
        <v>0</v>
      </c>
      <c r="AO21" s="115">
        <v>6</v>
      </c>
      <c r="AP21" s="115">
        <v>0</v>
      </c>
      <c r="AQ21" s="115">
        <v>0</v>
      </c>
      <c r="AR21" s="115">
        <v>0</v>
      </c>
      <c r="AS21" s="115">
        <v>12</v>
      </c>
      <c r="AT21" s="115">
        <v>6</v>
      </c>
      <c r="AU21" s="115">
        <v>0</v>
      </c>
      <c r="AV21" s="115">
        <v>0</v>
      </c>
      <c r="AW21" s="115">
        <v>0</v>
      </c>
      <c r="AX21" s="115">
        <v>0</v>
      </c>
      <c r="AY21" s="115">
        <v>0</v>
      </c>
      <c r="AZ21" s="115" t="s">
        <v>97</v>
      </c>
      <c r="BA21" s="116" t="str">
        <f t="shared" si="8"/>
        <v>○</v>
      </c>
      <c r="BB21" s="115">
        <v>22</v>
      </c>
      <c r="BC21" s="115">
        <v>44</v>
      </c>
      <c r="BD21" s="115">
        <v>2</v>
      </c>
      <c r="BE21" s="115">
        <v>0</v>
      </c>
      <c r="BF21" s="115">
        <v>2</v>
      </c>
      <c r="BG21" s="115">
        <v>4</v>
      </c>
      <c r="BH21" s="115">
        <v>4</v>
      </c>
      <c r="BI21" s="115">
        <v>0</v>
      </c>
      <c r="BJ21" s="115">
        <v>0</v>
      </c>
    </row>
    <row r="22" spans="2:62" outlineLevel="3">
      <c r="B22" s="106">
        <v>24028498</v>
      </c>
      <c r="C22" s="106" t="s">
        <v>741</v>
      </c>
      <c r="D22" s="106" t="s">
        <v>92</v>
      </c>
      <c r="E22" s="107">
        <v>4011</v>
      </c>
      <c r="F22" s="107" t="s">
        <v>161</v>
      </c>
      <c r="G22" s="108">
        <v>40602</v>
      </c>
      <c r="H22" s="108" t="s">
        <v>162</v>
      </c>
      <c r="I22" s="106" t="s">
        <v>742</v>
      </c>
      <c r="J22" s="109" t="s">
        <v>1976</v>
      </c>
      <c r="K22" s="109" t="s">
        <v>1977</v>
      </c>
      <c r="L22" s="109" t="s">
        <v>98</v>
      </c>
      <c r="M22" s="109" t="s">
        <v>98</v>
      </c>
      <c r="N22" s="109" t="s">
        <v>105</v>
      </c>
      <c r="O22" s="109" t="str">
        <f>IF(N22="","",VLOOKUP(N22,Sheet1!$B$3:$C$7,2,0))</f>
        <v>休棟等</v>
      </c>
      <c r="P22" s="109" t="s">
        <v>105</v>
      </c>
      <c r="Q22" s="109" t="str">
        <f>IF(P22="","",VLOOKUP(P22,Sheet1!$B$3:$C$7,2,0))</f>
        <v>休棟等</v>
      </c>
      <c r="R22" s="109" t="s">
        <v>105</v>
      </c>
      <c r="S22" s="110" t="str">
        <f t="shared" si="0"/>
        <v/>
      </c>
      <c r="T22" s="111" t="str">
        <f t="shared" si="1"/>
        <v/>
      </c>
      <c r="U22" s="111" t="str">
        <f t="shared" si="2"/>
        <v/>
      </c>
      <c r="V22" s="111" t="str">
        <f t="shared" si="3"/>
        <v/>
      </c>
      <c r="W22" s="111" t="str">
        <f t="shared" si="4"/>
        <v/>
      </c>
      <c r="X22" s="111" t="str">
        <f t="shared" si="5"/>
        <v/>
      </c>
      <c r="Y22" s="112" t="str">
        <f t="shared" si="6"/>
        <v>○</v>
      </c>
      <c r="Z22" s="113" t="s">
        <v>110</v>
      </c>
      <c r="AA22" s="113" t="s">
        <v>96</v>
      </c>
      <c r="AB22" s="113" t="s">
        <v>96</v>
      </c>
      <c r="AC22" s="113" t="s">
        <v>96</v>
      </c>
      <c r="AD22" s="113" t="s">
        <v>96</v>
      </c>
      <c r="AE22" s="114" t="str">
        <f t="shared" si="7"/>
        <v>休棟中等</v>
      </c>
      <c r="AF22" s="115">
        <v>9</v>
      </c>
      <c r="AG22" s="115">
        <v>0</v>
      </c>
      <c r="AH22" s="115">
        <v>9</v>
      </c>
      <c r="AI22" s="115">
        <v>9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  <c r="AS22" s="115">
        <v>9</v>
      </c>
      <c r="AT22" s="115">
        <v>0</v>
      </c>
      <c r="AU22" s="115">
        <v>0</v>
      </c>
      <c r="AV22" s="115"/>
      <c r="AW22" s="115">
        <v>0</v>
      </c>
      <c r="AX22" s="115">
        <v>0</v>
      </c>
      <c r="AY22" s="115">
        <v>0</v>
      </c>
      <c r="AZ22" s="115" t="s">
        <v>98</v>
      </c>
      <c r="BA22" s="116" t="str">
        <f t="shared" si="8"/>
        <v/>
      </c>
      <c r="BB22" s="115">
        <v>0</v>
      </c>
      <c r="BC22" s="115">
        <v>0</v>
      </c>
      <c r="BD22" s="115">
        <v>0</v>
      </c>
      <c r="BE22" s="115"/>
      <c r="BF22" s="115"/>
      <c r="BG22" s="115">
        <v>0</v>
      </c>
      <c r="BH22" s="115"/>
      <c r="BI22" s="115"/>
      <c r="BJ22" s="115">
        <v>0</v>
      </c>
    </row>
    <row r="23" spans="2:62" ht="13.5" customHeight="1" outlineLevel="2">
      <c r="B23" s="106"/>
      <c r="C23" s="106"/>
      <c r="D23" s="106"/>
      <c r="E23" s="107"/>
      <c r="F23" s="130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279" t="s">
        <v>2282</v>
      </c>
      <c r="T23" s="279"/>
      <c r="U23" s="279"/>
      <c r="V23" s="279"/>
      <c r="W23" s="279"/>
      <c r="X23" s="279"/>
      <c r="Y23" s="280"/>
      <c r="Z23" s="113"/>
      <c r="AA23" s="113"/>
      <c r="AB23" s="113"/>
      <c r="AC23" s="113"/>
      <c r="AD23" s="113"/>
      <c r="AE23" s="114"/>
      <c r="AF23" s="115">
        <f t="shared" ref="AF23:AV23" si="31">SUBTOTAL(9,AF19:AF22)</f>
        <v>44</v>
      </c>
      <c r="AG23" s="115">
        <f t="shared" si="31"/>
        <v>23</v>
      </c>
      <c r="AH23" s="115">
        <f t="shared" si="31"/>
        <v>21</v>
      </c>
      <c r="AI23" s="115">
        <f t="shared" si="31"/>
        <v>9</v>
      </c>
      <c r="AJ23" s="115">
        <f t="shared" si="31"/>
        <v>12</v>
      </c>
      <c r="AK23" s="115">
        <f t="shared" si="31"/>
        <v>1</v>
      </c>
      <c r="AL23" s="115">
        <f t="shared" si="31"/>
        <v>11</v>
      </c>
      <c r="AM23" s="115">
        <f t="shared" si="31"/>
        <v>12</v>
      </c>
      <c r="AN23" s="115">
        <f t="shared" si="31"/>
        <v>1</v>
      </c>
      <c r="AO23" s="115">
        <f t="shared" si="31"/>
        <v>11</v>
      </c>
      <c r="AP23" s="115">
        <f t="shared" si="31"/>
        <v>0</v>
      </c>
      <c r="AQ23" s="115">
        <f t="shared" si="31"/>
        <v>0</v>
      </c>
      <c r="AR23" s="115">
        <f t="shared" si="31"/>
        <v>0</v>
      </c>
      <c r="AS23" s="115">
        <f t="shared" si="31"/>
        <v>44</v>
      </c>
      <c r="AT23" s="115">
        <f t="shared" si="31"/>
        <v>12</v>
      </c>
      <c r="AU23" s="115">
        <f t="shared" si="31"/>
        <v>0</v>
      </c>
      <c r="AV23" s="115">
        <f t="shared" si="31"/>
        <v>0</v>
      </c>
      <c r="AW23" s="115">
        <f t="shared" ref="AW23:AY23" si="32">SUBTOTAL(9,AW19:AW22)</f>
        <v>112</v>
      </c>
      <c r="AX23" s="115">
        <f t="shared" si="32"/>
        <v>1</v>
      </c>
      <c r="AY23" s="115">
        <f t="shared" si="32"/>
        <v>0</v>
      </c>
      <c r="AZ23" s="115"/>
      <c r="BA23" s="116"/>
      <c r="BB23" s="115">
        <f t="shared" ref="BB23" si="33">SUBTOTAL(9,BB19:BB22)</f>
        <v>27</v>
      </c>
      <c r="BC23" s="115">
        <f t="shared" ref="BC23" si="34">SUBTOTAL(9,BC19:BC22)</f>
        <v>139</v>
      </c>
      <c r="BD23" s="115">
        <f t="shared" ref="BD23" si="35">SUBTOTAL(9,BD19:BD22)</f>
        <v>5</v>
      </c>
      <c r="BE23" s="115">
        <f t="shared" ref="BE23" si="36">SUBTOTAL(9,BE19:BE22)</f>
        <v>3</v>
      </c>
      <c r="BF23" s="115">
        <f t="shared" ref="BF23" si="37">SUBTOTAL(9,BF19:BF22)</f>
        <v>2</v>
      </c>
      <c r="BG23" s="115">
        <f t="shared" ref="BG23" si="38">SUBTOTAL(9,BG19:BG22)</f>
        <v>4</v>
      </c>
      <c r="BH23" s="115">
        <f t="shared" ref="BH23" si="39">SUBTOTAL(9,BH19:BH22)</f>
        <v>4</v>
      </c>
      <c r="BI23" s="115">
        <f t="shared" ref="BI23" si="40">SUBTOTAL(9,BI19:BI22)</f>
        <v>0</v>
      </c>
      <c r="BJ23" s="115">
        <f t="shared" ref="BJ23" si="41">SUBTOTAL(9,BJ19:BJ22)</f>
        <v>0</v>
      </c>
    </row>
    <row r="24" spans="2:62" outlineLevel="3">
      <c r="B24" s="106">
        <v>24028520</v>
      </c>
      <c r="C24" s="106" t="s">
        <v>763</v>
      </c>
      <c r="D24" s="106" t="s">
        <v>92</v>
      </c>
      <c r="E24" s="107">
        <v>4011</v>
      </c>
      <c r="F24" s="107" t="s">
        <v>161</v>
      </c>
      <c r="G24" s="108">
        <v>40605</v>
      </c>
      <c r="H24" s="108" t="s">
        <v>764</v>
      </c>
      <c r="I24" s="106" t="s">
        <v>765</v>
      </c>
      <c r="J24" s="109" t="s">
        <v>766</v>
      </c>
      <c r="K24" s="109" t="s">
        <v>767</v>
      </c>
      <c r="L24" s="109" t="s">
        <v>165</v>
      </c>
      <c r="M24" s="109" t="s">
        <v>165</v>
      </c>
      <c r="N24" s="109" t="s">
        <v>166</v>
      </c>
      <c r="O24" s="109" t="str">
        <f>IF(N24="","",VLOOKUP(N24,Sheet1!$B$3:$C$7,2,0))</f>
        <v>急性期</v>
      </c>
      <c r="P24" s="109" t="s">
        <v>166</v>
      </c>
      <c r="Q24" s="109" t="str">
        <f>IF(P24="","",VLOOKUP(P24,Sheet1!$B$3:$C$7,2,0))</f>
        <v>急性期</v>
      </c>
      <c r="R24" s="109" t="s">
        <v>96</v>
      </c>
      <c r="S24" s="110" t="str">
        <f t="shared" si="0"/>
        <v>○</v>
      </c>
      <c r="T24" s="111" t="str">
        <f t="shared" si="1"/>
        <v>○</v>
      </c>
      <c r="U24" s="111" t="str">
        <f t="shared" si="2"/>
        <v>○</v>
      </c>
      <c r="V24" s="111" t="str">
        <f t="shared" si="3"/>
        <v>○</v>
      </c>
      <c r="W24" s="111" t="str">
        <f t="shared" si="4"/>
        <v/>
      </c>
      <c r="X24" s="111" t="str">
        <f t="shared" si="5"/>
        <v/>
      </c>
      <c r="Y24" s="112" t="str">
        <f t="shared" si="6"/>
        <v/>
      </c>
      <c r="Z24" s="113" t="s">
        <v>165</v>
      </c>
      <c r="AA24" s="113" t="s">
        <v>166</v>
      </c>
      <c r="AB24" s="113" t="s">
        <v>143</v>
      </c>
      <c r="AC24" s="113" t="s">
        <v>184</v>
      </c>
      <c r="AD24" s="113" t="s">
        <v>96</v>
      </c>
      <c r="AE24" s="114" t="str">
        <f t="shared" si="7"/>
        <v>急性期</v>
      </c>
      <c r="AF24" s="115">
        <v>19</v>
      </c>
      <c r="AG24" s="115">
        <v>19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  <c r="AS24" s="115">
        <v>19</v>
      </c>
      <c r="AT24" s="115">
        <v>0</v>
      </c>
      <c r="AU24" s="115">
        <v>0</v>
      </c>
      <c r="AV24" s="115">
        <v>0</v>
      </c>
      <c r="AW24" s="115">
        <v>220</v>
      </c>
      <c r="AX24" s="115"/>
      <c r="AY24" s="115"/>
      <c r="AZ24" s="115" t="s">
        <v>166</v>
      </c>
      <c r="BA24" s="116" t="str">
        <f t="shared" si="8"/>
        <v/>
      </c>
      <c r="BB24" s="115">
        <v>0</v>
      </c>
      <c r="BC24" s="115">
        <v>0</v>
      </c>
      <c r="BD24" s="115">
        <v>0</v>
      </c>
      <c r="BE24" s="115"/>
      <c r="BF24" s="115"/>
      <c r="BG24" s="115">
        <v>0</v>
      </c>
      <c r="BH24" s="115"/>
      <c r="BI24" s="115"/>
      <c r="BJ24" s="115"/>
    </row>
    <row r="25" spans="2:62" ht="13.5" customHeight="1" outlineLevel="2">
      <c r="B25" s="106"/>
      <c r="C25" s="106"/>
      <c r="D25" s="106"/>
      <c r="E25" s="107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279" t="s">
        <v>2283</v>
      </c>
      <c r="T25" s="279"/>
      <c r="U25" s="279"/>
      <c r="V25" s="279"/>
      <c r="W25" s="279"/>
      <c r="X25" s="279"/>
      <c r="Y25" s="280"/>
      <c r="Z25" s="113"/>
      <c r="AA25" s="113"/>
      <c r="AB25" s="113"/>
      <c r="AC25" s="113"/>
      <c r="AD25" s="113"/>
      <c r="AE25" s="114"/>
      <c r="AF25" s="115">
        <f t="shared" ref="AF25:AV25" si="42">SUBTOTAL(9,AF24:AF24)</f>
        <v>19</v>
      </c>
      <c r="AG25" s="115">
        <f t="shared" si="42"/>
        <v>19</v>
      </c>
      <c r="AH25" s="115">
        <f t="shared" si="42"/>
        <v>0</v>
      </c>
      <c r="AI25" s="115">
        <f t="shared" si="42"/>
        <v>0</v>
      </c>
      <c r="AJ25" s="115">
        <f t="shared" si="42"/>
        <v>0</v>
      </c>
      <c r="AK25" s="115">
        <f t="shared" si="42"/>
        <v>0</v>
      </c>
      <c r="AL25" s="115">
        <f t="shared" si="42"/>
        <v>0</v>
      </c>
      <c r="AM25" s="115">
        <f t="shared" si="42"/>
        <v>0</v>
      </c>
      <c r="AN25" s="115">
        <f t="shared" si="42"/>
        <v>0</v>
      </c>
      <c r="AO25" s="115">
        <f t="shared" si="42"/>
        <v>0</v>
      </c>
      <c r="AP25" s="115">
        <f t="shared" si="42"/>
        <v>0</v>
      </c>
      <c r="AQ25" s="115">
        <f t="shared" si="42"/>
        <v>0</v>
      </c>
      <c r="AR25" s="115">
        <f t="shared" si="42"/>
        <v>0</v>
      </c>
      <c r="AS25" s="115">
        <f t="shared" si="42"/>
        <v>19</v>
      </c>
      <c r="AT25" s="115">
        <f t="shared" si="42"/>
        <v>0</v>
      </c>
      <c r="AU25" s="115">
        <f t="shared" si="42"/>
        <v>0</v>
      </c>
      <c r="AV25" s="115">
        <f t="shared" si="42"/>
        <v>0</v>
      </c>
      <c r="AW25" s="115">
        <f t="shared" ref="AW25:AY25" si="43">SUBTOTAL(9,AW24:AW24)</f>
        <v>220</v>
      </c>
      <c r="AX25" s="115">
        <f t="shared" si="43"/>
        <v>0</v>
      </c>
      <c r="AY25" s="115">
        <f t="shared" si="43"/>
        <v>0</v>
      </c>
      <c r="AZ25" s="115"/>
      <c r="BA25" s="116"/>
      <c r="BB25" s="115">
        <f t="shared" ref="BB25" si="44">SUBTOTAL(9,BB24:BB24)</f>
        <v>0</v>
      </c>
      <c r="BC25" s="115">
        <f t="shared" ref="BC25" si="45">SUBTOTAL(9,BC24:BC24)</f>
        <v>0</v>
      </c>
      <c r="BD25" s="115">
        <f t="shared" ref="BD25" si="46">SUBTOTAL(9,BD24:BD24)</f>
        <v>0</v>
      </c>
      <c r="BE25" s="115">
        <f t="shared" ref="BE25" si="47">SUBTOTAL(9,BE24:BE24)</f>
        <v>0</v>
      </c>
      <c r="BF25" s="115">
        <f t="shared" ref="BF25" si="48">SUBTOTAL(9,BF24:BF24)</f>
        <v>0</v>
      </c>
      <c r="BG25" s="115">
        <f t="shared" ref="BG25" si="49">SUBTOTAL(9,BG24:BG24)</f>
        <v>0</v>
      </c>
      <c r="BH25" s="115">
        <f t="shared" ref="BH25" si="50">SUBTOTAL(9,BH24:BH24)</f>
        <v>0</v>
      </c>
      <c r="BI25" s="115">
        <f t="shared" ref="BI25" si="51">SUBTOTAL(9,BI24:BI24)</f>
        <v>0</v>
      </c>
      <c r="BJ25" s="115">
        <f t="shared" ref="BJ25" si="52">SUBTOTAL(9,BJ24:BJ24)</f>
        <v>0</v>
      </c>
    </row>
    <row r="26" spans="2:62" outlineLevel="3">
      <c r="B26" s="106">
        <v>24028503</v>
      </c>
      <c r="C26" s="106" t="s">
        <v>745</v>
      </c>
      <c r="D26" s="106" t="s">
        <v>92</v>
      </c>
      <c r="E26" s="107">
        <v>4011</v>
      </c>
      <c r="F26" s="107" t="s">
        <v>161</v>
      </c>
      <c r="G26" s="108">
        <v>40608</v>
      </c>
      <c r="H26" s="108" t="s">
        <v>746</v>
      </c>
      <c r="I26" s="106" t="s">
        <v>747</v>
      </c>
      <c r="J26" s="109" t="s">
        <v>1978</v>
      </c>
      <c r="K26" s="109" t="s">
        <v>1979</v>
      </c>
      <c r="L26" s="109" t="s">
        <v>97</v>
      </c>
      <c r="M26" s="109" t="s">
        <v>97</v>
      </c>
      <c r="N26" s="109" t="s">
        <v>98</v>
      </c>
      <c r="O26" s="109" t="str">
        <f>IF(N26="","",VLOOKUP(N26,Sheet1!$B$3:$C$7,2,0))</f>
        <v>急性期</v>
      </c>
      <c r="P26" s="109" t="s">
        <v>98</v>
      </c>
      <c r="Q26" s="109" t="str">
        <f>IF(P26="","",VLOOKUP(P26,Sheet1!$B$3:$C$7,2,0))</f>
        <v>急性期</v>
      </c>
      <c r="R26" s="109" t="s">
        <v>96</v>
      </c>
      <c r="S26" s="110" t="str">
        <f t="shared" si="0"/>
        <v>○</v>
      </c>
      <c r="T26" s="111" t="str">
        <f t="shared" si="1"/>
        <v>○</v>
      </c>
      <c r="U26" s="111" t="str">
        <f t="shared" si="2"/>
        <v>○</v>
      </c>
      <c r="V26" s="111" t="str">
        <f t="shared" si="3"/>
        <v>○</v>
      </c>
      <c r="W26" s="111" t="str">
        <f t="shared" si="4"/>
        <v>○</v>
      </c>
      <c r="X26" s="111" t="str">
        <f t="shared" si="5"/>
        <v/>
      </c>
      <c r="Y26" s="112" t="str">
        <f t="shared" si="6"/>
        <v/>
      </c>
      <c r="Z26" s="113" t="s">
        <v>97</v>
      </c>
      <c r="AA26" s="113" t="s">
        <v>98</v>
      </c>
      <c r="AB26" s="113" t="s">
        <v>99</v>
      </c>
      <c r="AC26" s="113" t="s">
        <v>104</v>
      </c>
      <c r="AD26" s="113" t="s">
        <v>105</v>
      </c>
      <c r="AE26" s="114" t="str">
        <f t="shared" si="7"/>
        <v>急性期</v>
      </c>
      <c r="AF26" s="115">
        <v>19</v>
      </c>
      <c r="AG26" s="115">
        <v>19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>
        <v>19</v>
      </c>
      <c r="AT26" s="115">
        <v>0</v>
      </c>
      <c r="AU26" s="115">
        <v>0</v>
      </c>
      <c r="AV26" s="115">
        <v>0</v>
      </c>
      <c r="AW26" s="115">
        <v>185</v>
      </c>
      <c r="AX26" s="115"/>
      <c r="AY26" s="115"/>
      <c r="AZ26" s="115" t="s">
        <v>96</v>
      </c>
      <c r="BA26" s="116" t="str">
        <f t="shared" si="8"/>
        <v/>
      </c>
      <c r="BB26" s="115"/>
      <c r="BC26" s="115"/>
      <c r="BD26" s="115">
        <v>0</v>
      </c>
      <c r="BE26" s="115"/>
      <c r="BF26" s="115"/>
      <c r="BG26" s="115">
        <v>0</v>
      </c>
      <c r="BH26" s="115"/>
      <c r="BI26" s="115"/>
      <c r="BJ26" s="115"/>
    </row>
    <row r="27" spans="2:62" ht="13.5" customHeight="1" outlineLevel="2">
      <c r="B27" s="106"/>
      <c r="C27" s="106"/>
      <c r="D27" s="106"/>
      <c r="E27" s="107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279" t="s">
        <v>2284</v>
      </c>
      <c r="T27" s="279"/>
      <c r="U27" s="279"/>
      <c r="V27" s="279"/>
      <c r="W27" s="279"/>
      <c r="X27" s="279"/>
      <c r="Y27" s="280"/>
      <c r="Z27" s="113"/>
      <c r="AA27" s="113"/>
      <c r="AB27" s="113"/>
      <c r="AC27" s="113"/>
      <c r="AD27" s="113"/>
      <c r="AE27" s="114"/>
      <c r="AF27" s="115">
        <f t="shared" ref="AF27:AV27" si="53">SUBTOTAL(9,AF26:AF26)</f>
        <v>19</v>
      </c>
      <c r="AG27" s="115">
        <f t="shared" si="53"/>
        <v>19</v>
      </c>
      <c r="AH27" s="115">
        <f t="shared" si="53"/>
        <v>0</v>
      </c>
      <c r="AI27" s="115">
        <f t="shared" si="53"/>
        <v>0</v>
      </c>
      <c r="AJ27" s="115">
        <f t="shared" si="53"/>
        <v>0</v>
      </c>
      <c r="AK27" s="115">
        <f t="shared" si="53"/>
        <v>0</v>
      </c>
      <c r="AL27" s="115">
        <f t="shared" si="53"/>
        <v>0</v>
      </c>
      <c r="AM27" s="115">
        <f t="shared" si="53"/>
        <v>0</v>
      </c>
      <c r="AN27" s="115">
        <f t="shared" si="53"/>
        <v>0</v>
      </c>
      <c r="AO27" s="115">
        <f t="shared" si="53"/>
        <v>0</v>
      </c>
      <c r="AP27" s="115">
        <f t="shared" si="53"/>
        <v>0</v>
      </c>
      <c r="AQ27" s="115">
        <f t="shared" si="53"/>
        <v>0</v>
      </c>
      <c r="AR27" s="115">
        <f t="shared" si="53"/>
        <v>0</v>
      </c>
      <c r="AS27" s="115">
        <f t="shared" si="53"/>
        <v>19</v>
      </c>
      <c r="AT27" s="115">
        <f t="shared" si="53"/>
        <v>0</v>
      </c>
      <c r="AU27" s="115">
        <f t="shared" si="53"/>
        <v>0</v>
      </c>
      <c r="AV27" s="115">
        <f t="shared" si="53"/>
        <v>0</v>
      </c>
      <c r="AW27" s="115">
        <f t="shared" ref="AW27:AZ27" si="54">SUBTOTAL(9,AW26:AW26)</f>
        <v>185</v>
      </c>
      <c r="AX27" s="115">
        <f t="shared" si="54"/>
        <v>0</v>
      </c>
      <c r="AY27" s="115">
        <f t="shared" si="54"/>
        <v>0</v>
      </c>
      <c r="AZ27" s="115">
        <f t="shared" si="54"/>
        <v>0</v>
      </c>
      <c r="BA27" s="116"/>
      <c r="BB27" s="115">
        <f t="shared" ref="BB27" si="55">SUBTOTAL(9,BB26:BB26)</f>
        <v>0</v>
      </c>
      <c r="BC27" s="115">
        <f t="shared" ref="BC27" si="56">SUBTOTAL(9,BC26:BC26)</f>
        <v>0</v>
      </c>
      <c r="BD27" s="115">
        <f t="shared" ref="BD27" si="57">SUBTOTAL(9,BD26:BD26)</f>
        <v>0</v>
      </c>
      <c r="BE27" s="115">
        <f t="shared" ref="BE27" si="58">SUBTOTAL(9,BE26:BE26)</f>
        <v>0</v>
      </c>
      <c r="BF27" s="115">
        <f t="shared" ref="BF27" si="59">SUBTOTAL(9,BF26:BF26)</f>
        <v>0</v>
      </c>
      <c r="BG27" s="115">
        <f t="shared" ref="BG27" si="60">SUBTOTAL(9,BG26:BG26)</f>
        <v>0</v>
      </c>
      <c r="BH27" s="115">
        <f t="shared" ref="BH27" si="61">SUBTOTAL(9,BH26:BH26)</f>
        <v>0</v>
      </c>
      <c r="BI27" s="115">
        <f t="shared" ref="BI27" si="62">SUBTOTAL(9,BI26:BI26)</f>
        <v>0</v>
      </c>
      <c r="BJ27" s="115">
        <f t="shared" ref="BJ27" si="63">SUBTOTAL(9,BJ26:BJ26)</f>
        <v>0</v>
      </c>
    </row>
    <row r="28" spans="2:62" outlineLevel="3">
      <c r="B28" s="106">
        <v>24028416</v>
      </c>
      <c r="C28" s="106" t="s">
        <v>629</v>
      </c>
      <c r="D28" s="106" t="s">
        <v>92</v>
      </c>
      <c r="E28" s="107">
        <v>4011</v>
      </c>
      <c r="F28" s="107" t="s">
        <v>161</v>
      </c>
      <c r="G28" s="108">
        <v>40610</v>
      </c>
      <c r="H28" s="108" t="s">
        <v>630</v>
      </c>
      <c r="I28" s="106" t="s">
        <v>111</v>
      </c>
      <c r="J28" s="109" t="s">
        <v>1980</v>
      </c>
      <c r="K28" s="109" t="s">
        <v>1981</v>
      </c>
      <c r="L28" s="109" t="s">
        <v>98</v>
      </c>
      <c r="M28" s="109" t="s">
        <v>98</v>
      </c>
      <c r="N28" s="109" t="s">
        <v>105</v>
      </c>
      <c r="O28" s="109" t="str">
        <f>IF(N28="","",VLOOKUP(N28,Sheet1!$B$3:$C$7,2,0))</f>
        <v>休棟等</v>
      </c>
      <c r="P28" s="109" t="s">
        <v>105</v>
      </c>
      <c r="Q28" s="109" t="str">
        <f>IF(P28="","",VLOOKUP(P28,Sheet1!$B$3:$C$7,2,0))</f>
        <v>休棟等</v>
      </c>
      <c r="R28" s="109" t="s">
        <v>105</v>
      </c>
      <c r="S28" s="110" t="str">
        <f t="shared" si="0"/>
        <v/>
      </c>
      <c r="T28" s="111" t="str">
        <f t="shared" si="1"/>
        <v/>
      </c>
      <c r="U28" s="111" t="str">
        <f t="shared" si="2"/>
        <v/>
      </c>
      <c r="V28" s="111" t="str">
        <f t="shared" si="3"/>
        <v/>
      </c>
      <c r="W28" s="111" t="str">
        <f t="shared" si="4"/>
        <v/>
      </c>
      <c r="X28" s="111" t="str">
        <f t="shared" si="5"/>
        <v/>
      </c>
      <c r="Y28" s="112" t="str">
        <f t="shared" si="6"/>
        <v>○</v>
      </c>
      <c r="Z28" s="113" t="s">
        <v>110</v>
      </c>
      <c r="AA28" s="113" t="s">
        <v>96</v>
      </c>
      <c r="AB28" s="113" t="s">
        <v>96</v>
      </c>
      <c r="AC28" s="113" t="s">
        <v>96</v>
      </c>
      <c r="AD28" s="113" t="s">
        <v>96</v>
      </c>
      <c r="AE28" s="114" t="str">
        <f t="shared" si="7"/>
        <v>休棟中等</v>
      </c>
      <c r="AF28" s="115">
        <v>19</v>
      </c>
      <c r="AG28" s="115">
        <v>0</v>
      </c>
      <c r="AH28" s="115">
        <v>19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  <c r="AS28" s="115">
        <v>0</v>
      </c>
      <c r="AT28" s="115">
        <v>0</v>
      </c>
      <c r="AU28" s="115">
        <v>0</v>
      </c>
      <c r="AV28" s="115">
        <v>19</v>
      </c>
      <c r="AW28" s="115">
        <v>0</v>
      </c>
      <c r="AX28" s="115">
        <v>0</v>
      </c>
      <c r="AY28" s="115">
        <v>0</v>
      </c>
      <c r="AZ28" s="115" t="s">
        <v>97</v>
      </c>
      <c r="BA28" s="116" t="str">
        <f t="shared" si="8"/>
        <v>○</v>
      </c>
      <c r="BB28" s="115">
        <v>0</v>
      </c>
      <c r="BC28" s="115">
        <v>0</v>
      </c>
      <c r="BD28" s="115">
        <v>0</v>
      </c>
      <c r="BE28" s="115">
        <v>0</v>
      </c>
      <c r="BF28" s="115">
        <v>0</v>
      </c>
      <c r="BG28" s="115">
        <v>0</v>
      </c>
      <c r="BH28" s="115">
        <v>0</v>
      </c>
      <c r="BI28" s="115">
        <v>0</v>
      </c>
      <c r="BJ28" s="115">
        <v>0</v>
      </c>
    </row>
    <row r="29" spans="2:62" outlineLevel="3">
      <c r="B29" s="106">
        <v>24028478</v>
      </c>
      <c r="C29" s="106" t="s">
        <v>711</v>
      </c>
      <c r="D29" s="106" t="s">
        <v>92</v>
      </c>
      <c r="E29" s="107">
        <v>4011</v>
      </c>
      <c r="F29" s="107" t="s">
        <v>161</v>
      </c>
      <c r="G29" s="108">
        <v>40610</v>
      </c>
      <c r="H29" s="108" t="s">
        <v>630</v>
      </c>
      <c r="I29" s="106" t="s">
        <v>712</v>
      </c>
      <c r="J29" s="109" t="s">
        <v>1982</v>
      </c>
      <c r="K29" s="109" t="s">
        <v>1983</v>
      </c>
      <c r="L29" s="109" t="s">
        <v>98</v>
      </c>
      <c r="M29" s="109" t="s">
        <v>98</v>
      </c>
      <c r="N29" s="109" t="s">
        <v>105</v>
      </c>
      <c r="O29" s="109" t="str">
        <f>IF(N29="","",VLOOKUP(N29,Sheet1!$B$3:$C$7,2,0))</f>
        <v>休棟等</v>
      </c>
      <c r="P29" s="109" t="s">
        <v>105</v>
      </c>
      <c r="Q29" s="109" t="str">
        <f>IF(P29="","",VLOOKUP(P29,Sheet1!$B$3:$C$7,2,0))</f>
        <v>休棟等</v>
      </c>
      <c r="R29" s="109" t="s">
        <v>96</v>
      </c>
      <c r="S29" s="110" t="str">
        <f t="shared" si="0"/>
        <v/>
      </c>
      <c r="T29" s="111" t="str">
        <f t="shared" si="1"/>
        <v/>
      </c>
      <c r="U29" s="111" t="str">
        <f t="shared" si="2"/>
        <v/>
      </c>
      <c r="V29" s="111" t="str">
        <f t="shared" si="3"/>
        <v/>
      </c>
      <c r="W29" s="111" t="str">
        <f t="shared" si="4"/>
        <v/>
      </c>
      <c r="X29" s="111" t="str">
        <f t="shared" si="5"/>
        <v/>
      </c>
      <c r="Y29" s="112" t="str">
        <f t="shared" si="6"/>
        <v>○</v>
      </c>
      <c r="Z29" s="113" t="s">
        <v>110</v>
      </c>
      <c r="AA29" s="113" t="s">
        <v>96</v>
      </c>
      <c r="AB29" s="113" t="s">
        <v>96</v>
      </c>
      <c r="AC29" s="113" t="s">
        <v>96</v>
      </c>
      <c r="AD29" s="113" t="s">
        <v>96</v>
      </c>
      <c r="AE29" s="114" t="str">
        <f t="shared" si="7"/>
        <v>休棟中等</v>
      </c>
      <c r="AF29" s="115">
        <v>7</v>
      </c>
      <c r="AG29" s="115">
        <v>0</v>
      </c>
      <c r="AH29" s="115">
        <v>7</v>
      </c>
      <c r="AI29" s="115">
        <v>7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7</v>
      </c>
      <c r="AW29" s="115">
        <v>0</v>
      </c>
      <c r="AX29" s="115">
        <v>0</v>
      </c>
      <c r="AY29" s="115">
        <v>0</v>
      </c>
      <c r="AZ29" s="115" t="s">
        <v>97</v>
      </c>
      <c r="BA29" s="116" t="str">
        <f t="shared" si="8"/>
        <v>○</v>
      </c>
      <c r="BB29" s="115">
        <v>1</v>
      </c>
      <c r="BC29" s="115">
        <v>22</v>
      </c>
      <c r="BD29" s="115">
        <v>1</v>
      </c>
      <c r="BE29" s="115">
        <v>0</v>
      </c>
      <c r="BF29" s="115">
        <v>1</v>
      </c>
      <c r="BG29" s="115">
        <v>0</v>
      </c>
      <c r="BH29" s="115">
        <v>0</v>
      </c>
      <c r="BI29" s="115">
        <v>0</v>
      </c>
      <c r="BJ29" s="115">
        <v>0</v>
      </c>
    </row>
    <row r="30" spans="2:62" outlineLevel="3">
      <c r="B30" s="106">
        <v>24028506</v>
      </c>
      <c r="C30" s="106" t="s">
        <v>748</v>
      </c>
      <c r="D30" s="106" t="s">
        <v>92</v>
      </c>
      <c r="E30" s="107">
        <v>4011</v>
      </c>
      <c r="F30" s="107" t="s">
        <v>161</v>
      </c>
      <c r="G30" s="108">
        <v>40610</v>
      </c>
      <c r="H30" s="108" t="s">
        <v>630</v>
      </c>
      <c r="I30" s="106" t="s">
        <v>749</v>
      </c>
      <c r="J30" s="109" t="s">
        <v>1984</v>
      </c>
      <c r="K30" s="109" t="s">
        <v>1985</v>
      </c>
      <c r="L30" s="109" t="s">
        <v>97</v>
      </c>
      <c r="M30" s="109" t="s">
        <v>97</v>
      </c>
      <c r="N30" s="109" t="s">
        <v>104</v>
      </c>
      <c r="O30" s="109" t="str">
        <f>IF(N30="","",VLOOKUP(N30,Sheet1!$B$3:$C$7,2,0))</f>
        <v>慢性期</v>
      </c>
      <c r="P30" s="109" t="s">
        <v>104</v>
      </c>
      <c r="Q30" s="109" t="str">
        <f>IF(P30="","",VLOOKUP(P30,Sheet1!$B$3:$C$7,2,0))</f>
        <v>慢性期</v>
      </c>
      <c r="R30" s="109" t="s">
        <v>104</v>
      </c>
      <c r="S30" s="110" t="str">
        <f t="shared" si="0"/>
        <v>○</v>
      </c>
      <c r="T30" s="111" t="str">
        <f t="shared" si="1"/>
        <v/>
      </c>
      <c r="U30" s="111" t="str">
        <f t="shared" si="2"/>
        <v>○</v>
      </c>
      <c r="V30" s="111" t="str">
        <f t="shared" si="3"/>
        <v>○</v>
      </c>
      <c r="W30" s="111" t="str">
        <f t="shared" si="4"/>
        <v/>
      </c>
      <c r="X30" s="111" t="str">
        <f t="shared" si="5"/>
        <v/>
      </c>
      <c r="Y30" s="112" t="str">
        <f t="shared" si="6"/>
        <v/>
      </c>
      <c r="Z30" s="113" t="s">
        <v>97</v>
      </c>
      <c r="AA30" s="113" t="s">
        <v>99</v>
      </c>
      <c r="AB30" s="113" t="s">
        <v>104</v>
      </c>
      <c r="AC30" s="113" t="s">
        <v>96</v>
      </c>
      <c r="AD30" s="113" t="s">
        <v>96</v>
      </c>
      <c r="AE30" s="114" t="str">
        <f t="shared" si="7"/>
        <v>慢性期</v>
      </c>
      <c r="AF30" s="115">
        <v>15</v>
      </c>
      <c r="AG30" s="115">
        <v>15</v>
      </c>
      <c r="AH30" s="115">
        <v>0</v>
      </c>
      <c r="AI30" s="115">
        <v>0</v>
      </c>
      <c r="AJ30" s="115">
        <v>4</v>
      </c>
      <c r="AK30" s="115">
        <v>0</v>
      </c>
      <c r="AL30" s="115">
        <v>4</v>
      </c>
      <c r="AM30" s="115">
        <v>4</v>
      </c>
      <c r="AN30" s="115">
        <v>0</v>
      </c>
      <c r="AO30" s="115">
        <v>4</v>
      </c>
      <c r="AP30" s="115">
        <v>0</v>
      </c>
      <c r="AQ30" s="115">
        <v>0</v>
      </c>
      <c r="AR30" s="115">
        <v>0</v>
      </c>
      <c r="AS30" s="115">
        <v>15</v>
      </c>
      <c r="AT30" s="115">
        <v>4</v>
      </c>
      <c r="AU30" s="115">
        <v>0</v>
      </c>
      <c r="AV30" s="115">
        <v>0</v>
      </c>
      <c r="AW30" s="115">
        <v>128</v>
      </c>
      <c r="AX30" s="115">
        <v>0</v>
      </c>
      <c r="AY30" s="115">
        <v>0.3</v>
      </c>
      <c r="AZ30" s="115" t="s">
        <v>98</v>
      </c>
      <c r="BA30" s="116" t="str">
        <f t="shared" si="8"/>
        <v/>
      </c>
      <c r="BB30" s="115">
        <v>0</v>
      </c>
      <c r="BC30" s="115">
        <v>200</v>
      </c>
      <c r="BD30" s="115">
        <v>3</v>
      </c>
      <c r="BE30" s="115">
        <v>0</v>
      </c>
      <c r="BF30" s="115">
        <v>3</v>
      </c>
      <c r="BG30" s="115">
        <v>0</v>
      </c>
      <c r="BH30" s="115">
        <v>0</v>
      </c>
      <c r="BI30" s="115">
        <v>0</v>
      </c>
      <c r="BJ30" s="115">
        <v>0</v>
      </c>
    </row>
    <row r="31" spans="2:62" outlineLevel="3">
      <c r="B31" s="106">
        <v>24028758</v>
      </c>
      <c r="C31" s="106" t="s">
        <v>1051</v>
      </c>
      <c r="D31" s="106" t="s">
        <v>92</v>
      </c>
      <c r="E31" s="107">
        <v>4011</v>
      </c>
      <c r="F31" s="107" t="s">
        <v>161</v>
      </c>
      <c r="G31" s="108">
        <v>40610</v>
      </c>
      <c r="H31" s="108" t="s">
        <v>630</v>
      </c>
      <c r="I31" s="106" t="s">
        <v>111</v>
      </c>
      <c r="J31" s="109" t="s">
        <v>1052</v>
      </c>
      <c r="K31" s="109" t="s">
        <v>1053</v>
      </c>
      <c r="L31" s="109" t="s">
        <v>166</v>
      </c>
      <c r="M31" s="109" t="s">
        <v>166</v>
      </c>
      <c r="N31" s="109" t="s">
        <v>167</v>
      </c>
      <c r="O31" s="109" t="str">
        <f>IF(N31="","",VLOOKUP(N31,Sheet1!$B$3:$C$7,2,0))</f>
        <v>休棟等</v>
      </c>
      <c r="P31" s="109" t="s">
        <v>167</v>
      </c>
      <c r="Q31" s="109" t="str">
        <f>IF(P31="","",VLOOKUP(P31,Sheet1!$B$3:$C$7,2,0))</f>
        <v>休棟等</v>
      </c>
      <c r="R31" s="109" t="s">
        <v>167</v>
      </c>
      <c r="S31" s="110" t="str">
        <f t="shared" si="0"/>
        <v/>
      </c>
      <c r="T31" s="111" t="str">
        <f t="shared" si="1"/>
        <v/>
      </c>
      <c r="U31" s="111" t="str">
        <f t="shared" si="2"/>
        <v/>
      </c>
      <c r="V31" s="111" t="str">
        <f t="shared" si="3"/>
        <v/>
      </c>
      <c r="W31" s="111" t="str">
        <f t="shared" si="4"/>
        <v/>
      </c>
      <c r="X31" s="111" t="str">
        <f t="shared" si="5"/>
        <v/>
      </c>
      <c r="Y31" s="112" t="str">
        <f t="shared" si="6"/>
        <v>○</v>
      </c>
      <c r="Z31" s="113" t="s">
        <v>208</v>
      </c>
      <c r="AA31" s="113" t="s">
        <v>96</v>
      </c>
      <c r="AB31" s="113" t="s">
        <v>96</v>
      </c>
      <c r="AC31" s="113" t="s">
        <v>96</v>
      </c>
      <c r="AD31" s="113" t="s">
        <v>96</v>
      </c>
      <c r="AE31" s="114" t="str">
        <f t="shared" si="7"/>
        <v>休棟中等</v>
      </c>
      <c r="AF31" s="115">
        <v>13</v>
      </c>
      <c r="AG31" s="115">
        <v>0</v>
      </c>
      <c r="AH31" s="115">
        <v>13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  <c r="AS31" s="115">
        <v>0</v>
      </c>
      <c r="AT31" s="115">
        <v>0</v>
      </c>
      <c r="AU31" s="115">
        <v>0</v>
      </c>
      <c r="AV31" s="115">
        <v>13</v>
      </c>
      <c r="AW31" s="115">
        <v>0</v>
      </c>
      <c r="AX31" s="115">
        <v>0</v>
      </c>
      <c r="AY31" s="115">
        <v>0</v>
      </c>
      <c r="AZ31" s="115" t="s">
        <v>166</v>
      </c>
      <c r="BA31" s="116" t="str">
        <f t="shared" si="8"/>
        <v/>
      </c>
      <c r="BB31" s="115"/>
      <c r="BC31" s="115"/>
      <c r="BD31" s="115">
        <v>0</v>
      </c>
      <c r="BE31" s="115">
        <v>0</v>
      </c>
      <c r="BF31" s="115">
        <v>0</v>
      </c>
      <c r="BG31" s="115">
        <v>0</v>
      </c>
      <c r="BH31" s="115">
        <v>0</v>
      </c>
      <c r="BI31" s="115">
        <v>0</v>
      </c>
      <c r="BJ31" s="115">
        <v>0</v>
      </c>
    </row>
    <row r="32" spans="2:62" ht="13.5" customHeight="1" outlineLevel="2" thickBot="1">
      <c r="B32" s="106"/>
      <c r="C32" s="106"/>
      <c r="D32" s="106"/>
      <c r="E32" s="107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284" t="s">
        <v>2285</v>
      </c>
      <c r="T32" s="284"/>
      <c r="U32" s="284"/>
      <c r="V32" s="284"/>
      <c r="W32" s="284"/>
      <c r="X32" s="284"/>
      <c r="Y32" s="285"/>
      <c r="Z32" s="149"/>
      <c r="AA32" s="149"/>
      <c r="AB32" s="149"/>
      <c r="AC32" s="149"/>
      <c r="AD32" s="149"/>
      <c r="AE32" s="150"/>
      <c r="AF32" s="151">
        <f t="shared" ref="AF32:AV32" si="64">SUBTOTAL(9,AF28:AF31)</f>
        <v>54</v>
      </c>
      <c r="AG32" s="151">
        <f t="shared" si="64"/>
        <v>15</v>
      </c>
      <c r="AH32" s="151">
        <f t="shared" si="64"/>
        <v>39</v>
      </c>
      <c r="AI32" s="151">
        <f t="shared" si="64"/>
        <v>7</v>
      </c>
      <c r="AJ32" s="151">
        <f t="shared" si="64"/>
        <v>4</v>
      </c>
      <c r="AK32" s="151">
        <f t="shared" si="64"/>
        <v>0</v>
      </c>
      <c r="AL32" s="151">
        <f t="shared" si="64"/>
        <v>4</v>
      </c>
      <c r="AM32" s="151">
        <f t="shared" si="64"/>
        <v>4</v>
      </c>
      <c r="AN32" s="151">
        <f t="shared" si="64"/>
        <v>0</v>
      </c>
      <c r="AO32" s="151">
        <f t="shared" si="64"/>
        <v>4</v>
      </c>
      <c r="AP32" s="151">
        <f t="shared" si="64"/>
        <v>0</v>
      </c>
      <c r="AQ32" s="151">
        <f t="shared" si="64"/>
        <v>0</v>
      </c>
      <c r="AR32" s="151">
        <f t="shared" si="64"/>
        <v>0</v>
      </c>
      <c r="AS32" s="151">
        <f t="shared" si="64"/>
        <v>15</v>
      </c>
      <c r="AT32" s="151">
        <f t="shared" si="64"/>
        <v>4</v>
      </c>
      <c r="AU32" s="151">
        <f t="shared" si="64"/>
        <v>0</v>
      </c>
      <c r="AV32" s="151">
        <f t="shared" si="64"/>
        <v>39</v>
      </c>
      <c r="AW32" s="151">
        <f t="shared" ref="AW32:AY32" si="65">SUBTOTAL(9,AW28:AW31)</f>
        <v>128</v>
      </c>
      <c r="AX32" s="151">
        <f t="shared" si="65"/>
        <v>0</v>
      </c>
      <c r="AY32" s="151">
        <f t="shared" si="65"/>
        <v>0.3</v>
      </c>
      <c r="AZ32" s="151"/>
      <c r="BA32" s="152"/>
      <c r="BB32" s="151">
        <f t="shared" ref="BB32" si="66">SUBTOTAL(9,BB28:BB31)</f>
        <v>1</v>
      </c>
      <c r="BC32" s="151">
        <f t="shared" ref="BC32" si="67">SUBTOTAL(9,BC28:BC31)</f>
        <v>222</v>
      </c>
      <c r="BD32" s="151">
        <f t="shared" ref="BD32" si="68">SUBTOTAL(9,BD28:BD31)</f>
        <v>4</v>
      </c>
      <c r="BE32" s="151">
        <f t="shared" ref="BE32" si="69">SUBTOTAL(9,BE28:BE31)</f>
        <v>0</v>
      </c>
      <c r="BF32" s="151">
        <f t="shared" ref="BF32" si="70">SUBTOTAL(9,BF28:BF31)</f>
        <v>4</v>
      </c>
      <c r="BG32" s="151">
        <f t="shared" ref="BG32" si="71">SUBTOTAL(9,BG28:BG31)</f>
        <v>0</v>
      </c>
      <c r="BH32" s="151">
        <f t="shared" ref="BH32" si="72">SUBTOTAL(9,BH28:BH31)</f>
        <v>0</v>
      </c>
      <c r="BI32" s="151">
        <f t="shared" ref="BI32" si="73">SUBTOTAL(9,BI28:BI31)</f>
        <v>0</v>
      </c>
      <c r="BJ32" s="151">
        <f t="shared" ref="BJ32" si="74">SUBTOTAL(9,BJ28:BJ31)</f>
        <v>0</v>
      </c>
    </row>
    <row r="33" spans="2:62" ht="12" outlineLevel="1" thickTop="1">
      <c r="B33" s="106"/>
      <c r="C33" s="106"/>
      <c r="D33" s="106"/>
      <c r="E33" s="107"/>
      <c r="F33" s="281" t="s">
        <v>2312</v>
      </c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3"/>
      <c r="Z33" s="153"/>
      <c r="AA33" s="153"/>
      <c r="AB33" s="153"/>
      <c r="AC33" s="153"/>
      <c r="AD33" s="153"/>
      <c r="AE33" s="154"/>
      <c r="AF33" s="155">
        <f t="shared" ref="AF33:AV33" si="75">SUBTOTAL(9,AF8:AF31)</f>
        <v>234</v>
      </c>
      <c r="AG33" s="155">
        <f t="shared" si="75"/>
        <v>145</v>
      </c>
      <c r="AH33" s="155">
        <f t="shared" si="75"/>
        <v>81</v>
      </c>
      <c r="AI33" s="155">
        <f t="shared" si="75"/>
        <v>29</v>
      </c>
      <c r="AJ33" s="155">
        <f t="shared" si="75"/>
        <v>62</v>
      </c>
      <c r="AK33" s="155">
        <f t="shared" si="75"/>
        <v>31</v>
      </c>
      <c r="AL33" s="155">
        <f t="shared" si="75"/>
        <v>20</v>
      </c>
      <c r="AM33" s="155">
        <f t="shared" si="75"/>
        <v>46</v>
      </c>
      <c r="AN33" s="155">
        <f t="shared" si="75"/>
        <v>23</v>
      </c>
      <c r="AO33" s="155">
        <f t="shared" si="75"/>
        <v>20</v>
      </c>
      <c r="AP33" s="155">
        <f t="shared" si="75"/>
        <v>16</v>
      </c>
      <c r="AQ33" s="155">
        <f t="shared" si="75"/>
        <v>8</v>
      </c>
      <c r="AR33" s="155">
        <f t="shared" si="75"/>
        <v>0</v>
      </c>
      <c r="AS33" s="155">
        <f t="shared" si="75"/>
        <v>167</v>
      </c>
      <c r="AT33" s="155">
        <f t="shared" si="75"/>
        <v>41</v>
      </c>
      <c r="AU33" s="155">
        <f t="shared" si="75"/>
        <v>16</v>
      </c>
      <c r="AV33" s="155">
        <f t="shared" si="75"/>
        <v>57</v>
      </c>
      <c r="AW33" s="155">
        <f t="shared" ref="AW33:AY33" si="76">SUBTOTAL(9,AW8:AW31)</f>
        <v>1263</v>
      </c>
      <c r="AX33" s="155">
        <f t="shared" si="76"/>
        <v>238</v>
      </c>
      <c r="AY33" s="155">
        <f t="shared" si="76"/>
        <v>33.599999999999994</v>
      </c>
      <c r="AZ33" s="155"/>
      <c r="BA33" s="156"/>
      <c r="BB33" s="155">
        <f t="shared" ref="BB33:BJ33" si="77">SUBTOTAL(9,BB8:BB31)</f>
        <v>32</v>
      </c>
      <c r="BC33" s="155">
        <f t="shared" si="77"/>
        <v>434</v>
      </c>
      <c r="BD33" s="155">
        <f t="shared" si="77"/>
        <v>9</v>
      </c>
      <c r="BE33" s="155">
        <f t="shared" si="77"/>
        <v>3</v>
      </c>
      <c r="BF33" s="155">
        <f t="shared" si="77"/>
        <v>6</v>
      </c>
      <c r="BG33" s="155">
        <f t="shared" si="77"/>
        <v>20</v>
      </c>
      <c r="BH33" s="155">
        <f t="shared" si="77"/>
        <v>15</v>
      </c>
      <c r="BI33" s="155">
        <f t="shared" si="77"/>
        <v>1</v>
      </c>
      <c r="BJ33" s="155">
        <f t="shared" si="77"/>
        <v>0</v>
      </c>
    </row>
    <row r="34" spans="2:62">
      <c r="F34" s="266" t="s">
        <v>2299</v>
      </c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8"/>
      <c r="Z34" s="129"/>
      <c r="AA34" s="129"/>
      <c r="AB34" s="129"/>
      <c r="AC34" s="129"/>
      <c r="AD34" s="129"/>
      <c r="AE34" s="129"/>
      <c r="AF34" s="129">
        <f>SUM(AF13,AF17)</f>
        <v>8</v>
      </c>
      <c r="AG34" s="129">
        <f t="shared" ref="AG34:AV34" si="78">SUM(AG13,AG17)</f>
        <v>0</v>
      </c>
      <c r="AH34" s="129">
        <f t="shared" si="78"/>
        <v>0</v>
      </c>
      <c r="AI34" s="129">
        <f t="shared" si="78"/>
        <v>0</v>
      </c>
      <c r="AJ34" s="129">
        <f t="shared" si="78"/>
        <v>11</v>
      </c>
      <c r="AK34" s="129">
        <f t="shared" si="78"/>
        <v>0</v>
      </c>
      <c r="AL34" s="129">
        <f t="shared" si="78"/>
        <v>0</v>
      </c>
      <c r="AM34" s="129">
        <f t="shared" si="78"/>
        <v>3</v>
      </c>
      <c r="AN34" s="129">
        <f t="shared" si="78"/>
        <v>0</v>
      </c>
      <c r="AO34" s="129">
        <f t="shared" si="78"/>
        <v>0</v>
      </c>
      <c r="AP34" s="129">
        <f t="shared" si="78"/>
        <v>8</v>
      </c>
      <c r="AQ34" s="129">
        <f t="shared" si="78"/>
        <v>0</v>
      </c>
      <c r="AR34" s="129">
        <f t="shared" si="78"/>
        <v>0</v>
      </c>
      <c r="AS34" s="129">
        <f t="shared" si="78"/>
        <v>12</v>
      </c>
      <c r="AT34" s="129">
        <f t="shared" si="78"/>
        <v>3</v>
      </c>
      <c r="AU34" s="129">
        <f t="shared" si="78"/>
        <v>8</v>
      </c>
      <c r="AV34" s="129">
        <f t="shared" si="78"/>
        <v>0</v>
      </c>
      <c r="AW34" s="269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1"/>
    </row>
    <row r="35" spans="2:62">
      <c r="F35" s="266" t="s">
        <v>2302</v>
      </c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129"/>
      <c r="AA35" s="129"/>
      <c r="AB35" s="129"/>
      <c r="AC35" s="129"/>
      <c r="AD35" s="129"/>
      <c r="AE35" s="129"/>
      <c r="AF35" s="129">
        <f>SUMIF($O$8:$O$31,"休棟等",AF8:AF31)</f>
        <v>66</v>
      </c>
      <c r="AG35" s="129">
        <f t="shared" ref="AG35:AV35" si="79">SUMIF($O$8:$O$31,"休棟等",AG8:AG31)</f>
        <v>0</v>
      </c>
      <c r="AH35" s="129">
        <f t="shared" si="79"/>
        <v>66</v>
      </c>
      <c r="AI35" s="129">
        <f t="shared" si="79"/>
        <v>16</v>
      </c>
      <c r="AJ35" s="129">
        <f t="shared" si="79"/>
        <v>0</v>
      </c>
      <c r="AK35" s="129">
        <f t="shared" si="79"/>
        <v>0</v>
      </c>
      <c r="AL35" s="129">
        <f t="shared" si="79"/>
        <v>0</v>
      </c>
      <c r="AM35" s="129">
        <f t="shared" si="79"/>
        <v>0</v>
      </c>
      <c r="AN35" s="129">
        <f t="shared" si="79"/>
        <v>0</v>
      </c>
      <c r="AO35" s="129">
        <f t="shared" si="79"/>
        <v>0</v>
      </c>
      <c r="AP35" s="129">
        <f t="shared" si="79"/>
        <v>0</v>
      </c>
      <c r="AQ35" s="129">
        <f t="shared" si="79"/>
        <v>0</v>
      </c>
      <c r="AR35" s="129">
        <f t="shared" si="79"/>
        <v>0</v>
      </c>
      <c r="AS35" s="129">
        <f t="shared" si="79"/>
        <v>9</v>
      </c>
      <c r="AT35" s="129">
        <f t="shared" si="79"/>
        <v>0</v>
      </c>
      <c r="AU35" s="129">
        <f t="shared" si="79"/>
        <v>0</v>
      </c>
      <c r="AV35" s="129">
        <f t="shared" si="79"/>
        <v>57</v>
      </c>
      <c r="AW35" s="272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4"/>
    </row>
    <row r="36" spans="2:62">
      <c r="F36" s="266" t="s">
        <v>2301</v>
      </c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8"/>
      <c r="Z36" s="129"/>
      <c r="AA36" s="129"/>
      <c r="AB36" s="129"/>
      <c r="AC36" s="129"/>
      <c r="AD36" s="129"/>
      <c r="AE36" s="129"/>
      <c r="AF36" s="129">
        <f>AF33-AF34-AF35</f>
        <v>160</v>
      </c>
      <c r="AG36" s="129">
        <f t="shared" ref="AG36:AV36" si="80">AG33-AG34-AG35</f>
        <v>145</v>
      </c>
      <c r="AH36" s="129">
        <f t="shared" si="80"/>
        <v>15</v>
      </c>
      <c r="AI36" s="129">
        <f t="shared" si="80"/>
        <v>13</v>
      </c>
      <c r="AJ36" s="129">
        <f t="shared" si="80"/>
        <v>51</v>
      </c>
      <c r="AK36" s="129">
        <f t="shared" si="80"/>
        <v>31</v>
      </c>
      <c r="AL36" s="129">
        <f t="shared" si="80"/>
        <v>20</v>
      </c>
      <c r="AM36" s="129">
        <f t="shared" si="80"/>
        <v>43</v>
      </c>
      <c r="AN36" s="129">
        <f t="shared" si="80"/>
        <v>23</v>
      </c>
      <c r="AO36" s="129">
        <f t="shared" si="80"/>
        <v>20</v>
      </c>
      <c r="AP36" s="129">
        <f t="shared" si="80"/>
        <v>8</v>
      </c>
      <c r="AQ36" s="129">
        <f t="shared" si="80"/>
        <v>8</v>
      </c>
      <c r="AR36" s="129">
        <f t="shared" si="80"/>
        <v>0</v>
      </c>
      <c r="AS36" s="129">
        <f t="shared" si="80"/>
        <v>146</v>
      </c>
      <c r="AT36" s="129">
        <f t="shared" si="80"/>
        <v>38</v>
      </c>
      <c r="AU36" s="129">
        <f t="shared" si="80"/>
        <v>8</v>
      </c>
      <c r="AV36" s="129">
        <f t="shared" si="80"/>
        <v>0</v>
      </c>
      <c r="AW36" s="275"/>
      <c r="AX36" s="276"/>
      <c r="AY36" s="276"/>
      <c r="AZ36" s="276"/>
      <c r="BA36" s="276"/>
      <c r="BB36" s="276"/>
      <c r="BC36" s="276"/>
      <c r="BD36" s="276"/>
      <c r="BE36" s="276"/>
      <c r="BF36" s="276"/>
      <c r="BG36" s="276"/>
      <c r="BH36" s="276"/>
      <c r="BI36" s="276"/>
      <c r="BJ36" s="277"/>
    </row>
    <row r="38" spans="2:62">
      <c r="X38" s="264" t="s">
        <v>2316</v>
      </c>
      <c r="Y38" s="264"/>
      <c r="Z38" s="264"/>
      <c r="AF38" s="278" t="s">
        <v>2317</v>
      </c>
      <c r="AG38" s="278"/>
      <c r="AH38" s="278" t="s">
        <v>2318</v>
      </c>
      <c r="AI38" s="278"/>
      <c r="AJ38" s="278"/>
      <c r="AK38" s="278" t="s">
        <v>2319</v>
      </c>
      <c r="AL38" s="278"/>
    </row>
    <row r="39" spans="2:62">
      <c r="X39" s="264"/>
      <c r="Y39" s="264"/>
      <c r="Z39" s="264"/>
      <c r="AF39" s="144" t="s">
        <v>2320</v>
      </c>
      <c r="AG39" s="144" t="s">
        <v>2321</v>
      </c>
      <c r="AH39" s="146" t="s">
        <v>2320</v>
      </c>
      <c r="AJ39" s="146" t="s">
        <v>2321</v>
      </c>
      <c r="AK39" s="144" t="s">
        <v>2320</v>
      </c>
      <c r="AL39" s="144" t="s">
        <v>2321</v>
      </c>
    </row>
    <row r="40" spans="2:62">
      <c r="X40" s="264" t="s">
        <v>2215</v>
      </c>
      <c r="Y40" s="264"/>
      <c r="Z40" s="265"/>
      <c r="AF40" s="145">
        <f>SUMIF($O$8:$O$32,X40,$AF$8:$AF$32)</f>
        <v>0</v>
      </c>
      <c r="AG40" s="145">
        <f>SUMIF($O$8:$O$32,X40,$AG$8:$AG$32)</f>
        <v>0</v>
      </c>
      <c r="AH40" s="145">
        <f>SUMIF($O$8:$O$32,X40,$AJ$8:$AJ$32)</f>
        <v>0</v>
      </c>
      <c r="AJ40" s="145">
        <f>SUMIF($O$8:$O$32,X40,$AK$8:$AK$32)</f>
        <v>0</v>
      </c>
      <c r="AK40" s="145">
        <f>SUM(AF40,AH40)</f>
        <v>0</v>
      </c>
      <c r="AL40" s="145">
        <f>SUM(AG40,AJ40)</f>
        <v>0</v>
      </c>
    </row>
    <row r="41" spans="2:62">
      <c r="X41" s="264" t="s">
        <v>2216</v>
      </c>
      <c r="Y41" s="264"/>
      <c r="Z41" s="265"/>
      <c r="AF41" s="145">
        <f t="shared" ref="AF41:AF43" si="81">SUMIF($O$8:$O$32,X41,$AF$8:$AF$32)</f>
        <v>86</v>
      </c>
      <c r="AG41" s="145">
        <f t="shared" ref="AG41:AG43" si="82">SUMIF($O$8:$O$32,X41,$AG$8:$AG$32)</f>
        <v>85</v>
      </c>
      <c r="AH41" s="145">
        <f t="shared" ref="AH41:AH43" si="83">SUMIF($O$8:$O$32,X41,$AJ$8:$AJ$32)</f>
        <v>12</v>
      </c>
      <c r="AJ41" s="145">
        <f t="shared" ref="AJ41:AJ43" si="84">SUMIF($O$8:$O$32,X41,$AK$8:$AK$32)</f>
        <v>7</v>
      </c>
      <c r="AK41" s="145">
        <f t="shared" ref="AK41:AK43" si="85">SUM(AF41,AH41)</f>
        <v>98</v>
      </c>
      <c r="AL41" s="145">
        <f t="shared" ref="AL41:AL44" si="86">SUM(AG41,AJ41)</f>
        <v>92</v>
      </c>
    </row>
    <row r="42" spans="2:62">
      <c r="X42" s="264" t="s">
        <v>2217</v>
      </c>
      <c r="Y42" s="264"/>
      <c r="Z42" s="265"/>
      <c r="AF42" s="145">
        <f t="shared" si="81"/>
        <v>12</v>
      </c>
      <c r="AG42" s="145">
        <f t="shared" si="82"/>
        <v>0</v>
      </c>
      <c r="AH42" s="145">
        <f t="shared" si="83"/>
        <v>6</v>
      </c>
      <c r="AJ42" s="145">
        <f t="shared" si="84"/>
        <v>0</v>
      </c>
      <c r="AK42" s="145">
        <f t="shared" si="85"/>
        <v>18</v>
      </c>
      <c r="AL42" s="145">
        <f t="shared" si="86"/>
        <v>0</v>
      </c>
    </row>
    <row r="43" spans="2:62">
      <c r="X43" s="264" t="s">
        <v>2218</v>
      </c>
      <c r="Y43" s="264"/>
      <c r="Z43" s="265"/>
      <c r="AF43" s="145">
        <f t="shared" si="81"/>
        <v>62</v>
      </c>
      <c r="AG43" s="145">
        <f t="shared" si="82"/>
        <v>60</v>
      </c>
      <c r="AH43" s="145">
        <f t="shared" si="83"/>
        <v>33</v>
      </c>
      <c r="AJ43" s="145">
        <f t="shared" si="84"/>
        <v>24</v>
      </c>
      <c r="AK43" s="145">
        <f t="shared" si="85"/>
        <v>95</v>
      </c>
      <c r="AL43" s="145">
        <f t="shared" si="86"/>
        <v>84</v>
      </c>
    </row>
    <row r="44" spans="2:62">
      <c r="X44" s="264" t="s">
        <v>2319</v>
      </c>
      <c r="Y44" s="264"/>
      <c r="Z44" s="265"/>
      <c r="AF44" s="145">
        <f>SUM(AF40:AF43)</f>
        <v>160</v>
      </c>
      <c r="AG44" s="145">
        <f>SUM(AG40:AG43)</f>
        <v>145</v>
      </c>
      <c r="AH44" s="145">
        <f>SUM(AH40:AH43)</f>
        <v>51</v>
      </c>
      <c r="AJ44" s="145">
        <f>SUM(AJ40:AJ43)</f>
        <v>31</v>
      </c>
      <c r="AK44" s="145">
        <f>SUM(AK40:AK43)</f>
        <v>211</v>
      </c>
      <c r="AL44" s="145">
        <f t="shared" si="86"/>
        <v>176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9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F33:Y33"/>
    <mergeCell ref="S16:Y16"/>
    <mergeCell ref="S18:Y18"/>
    <mergeCell ref="S23:Y23"/>
    <mergeCell ref="S25:Y25"/>
    <mergeCell ref="S27:Y27"/>
    <mergeCell ref="S32:Y32"/>
    <mergeCell ref="F34:Y34"/>
    <mergeCell ref="AW34:BJ36"/>
    <mergeCell ref="F35:Y35"/>
    <mergeCell ref="F36:Y36"/>
    <mergeCell ref="X38:Z39"/>
    <mergeCell ref="AF38:AG38"/>
    <mergeCell ref="AH38:AJ38"/>
    <mergeCell ref="AK38:AL38"/>
    <mergeCell ref="X40:Z40"/>
    <mergeCell ref="X41:Z41"/>
    <mergeCell ref="X42:Z42"/>
    <mergeCell ref="X43:Z43"/>
    <mergeCell ref="X44:Z44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BJ137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18.75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24028141</v>
      </c>
      <c r="C8" s="106" t="s">
        <v>312</v>
      </c>
      <c r="D8" s="106" t="s">
        <v>92</v>
      </c>
      <c r="E8" s="108">
        <v>4012</v>
      </c>
      <c r="F8" s="117" t="s">
        <v>107</v>
      </c>
      <c r="G8" s="117">
        <v>40101</v>
      </c>
      <c r="H8" s="117" t="s">
        <v>313</v>
      </c>
      <c r="I8" s="118" t="s">
        <v>314</v>
      </c>
      <c r="J8" s="119" t="s">
        <v>1986</v>
      </c>
      <c r="K8" s="119" t="s">
        <v>1987</v>
      </c>
      <c r="L8" s="119" t="s">
        <v>97</v>
      </c>
      <c r="M8" s="119" t="s">
        <v>98</v>
      </c>
      <c r="N8" s="119" t="s">
        <v>96</v>
      </c>
      <c r="O8" s="119" t="str">
        <f>IF(N8="","",VLOOKUP(N8,Sheet1!$B$3:$C$7,2,0))</f>
        <v/>
      </c>
      <c r="P8" s="119" t="s">
        <v>96</v>
      </c>
      <c r="Q8" s="119" t="str">
        <f>IF(P8="","",VLOOKUP(P8,Sheet1!$B$3:$C$7,2,0))</f>
        <v/>
      </c>
      <c r="R8" s="119" t="s">
        <v>96</v>
      </c>
      <c r="S8" s="120" t="str">
        <f t="shared" ref="S8" si="0">IF(OR(Z8="1",AA8="1",AB8="1",AC8="1",AD8="1"),"○","")</f>
        <v>○</v>
      </c>
      <c r="T8" s="121" t="str">
        <f t="shared" ref="T8" si="1">IF(OR(Z8="2",AA8="2",AB8="2",AC8="2",AD8="2"),"○","")</f>
        <v>○</v>
      </c>
      <c r="U8" s="121" t="str">
        <f t="shared" ref="U8" si="2">IF(OR(Z8="3",AA8="3",AB8="3",AC8="3",AD8="3"),"○","")</f>
        <v>○</v>
      </c>
      <c r="V8" s="121" t="str">
        <f t="shared" ref="V8" si="3">IF(OR(Z8="4",AA8="4",AB8="4",AC8="4",AD8="4"),"○","")</f>
        <v/>
      </c>
      <c r="W8" s="121" t="str">
        <f t="shared" ref="W8" si="4">IF(OR(Z8="5",AA8="5",AB8="5",AC8="5",AD8="5"),"○","")</f>
        <v/>
      </c>
      <c r="X8" s="121" t="str">
        <f t="shared" ref="X8" si="5">IF(OR(Z8="6",AA8="6",AB8="6",AC8="6",AD8="6"),"○","")</f>
        <v/>
      </c>
      <c r="Y8" s="122" t="str">
        <f t="shared" ref="Y8" si="6">IF(OR(Z8="7",AA8="7",AB8="7",AC8="7",AD8="7"),"○","")</f>
        <v/>
      </c>
      <c r="Z8" s="123" t="s">
        <v>97</v>
      </c>
      <c r="AA8" s="123" t="s">
        <v>98</v>
      </c>
      <c r="AB8" s="123" t="s">
        <v>99</v>
      </c>
      <c r="AC8" s="123" t="s">
        <v>96</v>
      </c>
      <c r="AD8" s="123" t="s">
        <v>96</v>
      </c>
      <c r="AE8" s="124" t="str">
        <f t="shared" ref="AE8" si="7">IF(N8="1","高度急性期",IF(N8="2","急性期",IF(N8="3","回復期",IF(N8="4","慢性期",IF(N8="5","休棟中等","無回答")))))</f>
        <v>無回答</v>
      </c>
      <c r="AF8" s="125">
        <v>11</v>
      </c>
      <c r="AG8" s="125"/>
      <c r="AH8" s="125"/>
      <c r="AI8" s="125">
        <v>1</v>
      </c>
      <c r="AJ8" s="125">
        <v>0</v>
      </c>
      <c r="AK8" s="125"/>
      <c r="AL8" s="125"/>
      <c r="AM8" s="125">
        <v>0</v>
      </c>
      <c r="AN8" s="125"/>
      <c r="AO8" s="125"/>
      <c r="AP8" s="125">
        <v>0</v>
      </c>
      <c r="AQ8" s="125"/>
      <c r="AR8" s="125"/>
      <c r="AS8" s="125">
        <v>11</v>
      </c>
      <c r="AT8" s="125">
        <v>0</v>
      </c>
      <c r="AU8" s="125">
        <v>0</v>
      </c>
      <c r="AV8" s="125">
        <v>0</v>
      </c>
      <c r="AW8" s="125">
        <v>16</v>
      </c>
      <c r="AX8" s="125">
        <v>0</v>
      </c>
      <c r="AY8" s="125">
        <v>0</v>
      </c>
      <c r="AZ8" s="125" t="s">
        <v>97</v>
      </c>
      <c r="BA8" s="126" t="str">
        <f t="shared" ref="BA8:BA9" si="8">IF(AZ8="1","○","")</f>
        <v>○</v>
      </c>
      <c r="BB8" s="125">
        <v>2</v>
      </c>
      <c r="BC8" s="125">
        <v>16</v>
      </c>
      <c r="BD8" s="125">
        <v>0</v>
      </c>
      <c r="BE8" s="125">
        <v>0</v>
      </c>
      <c r="BF8" s="125">
        <v>0</v>
      </c>
      <c r="BG8" s="125">
        <v>0</v>
      </c>
      <c r="BH8" s="125">
        <v>0</v>
      </c>
      <c r="BI8" s="125">
        <v>0</v>
      </c>
      <c r="BJ8" s="125">
        <v>0</v>
      </c>
    </row>
    <row r="9" spans="2:62" outlineLevel="3">
      <c r="B9" s="106">
        <v>24028269</v>
      </c>
      <c r="C9" s="106" t="s">
        <v>468</v>
      </c>
      <c r="D9" s="106" t="s">
        <v>92</v>
      </c>
      <c r="E9" s="108">
        <v>4012</v>
      </c>
      <c r="F9" s="117" t="s">
        <v>107</v>
      </c>
      <c r="G9" s="117">
        <v>40101</v>
      </c>
      <c r="H9" s="117" t="s">
        <v>313</v>
      </c>
      <c r="I9" s="118" t="s">
        <v>469</v>
      </c>
      <c r="J9" s="119" t="s">
        <v>1991</v>
      </c>
      <c r="K9" s="119" t="s">
        <v>1992</v>
      </c>
      <c r="L9" s="119" t="s">
        <v>98</v>
      </c>
      <c r="M9" s="119" t="s">
        <v>98</v>
      </c>
      <c r="N9" s="119" t="s">
        <v>96</v>
      </c>
      <c r="O9" s="119" t="str">
        <f>IF(N9="","",VLOOKUP(N9,Sheet1!$B$3:$C$7,2,0))</f>
        <v/>
      </c>
      <c r="P9" s="119" t="s">
        <v>96</v>
      </c>
      <c r="Q9" s="119" t="str">
        <f>IF(P9="","",VLOOKUP(P9,Sheet1!$B$3:$C$7,2,0))</f>
        <v/>
      </c>
      <c r="R9" s="119" t="s">
        <v>96</v>
      </c>
      <c r="S9" s="120" t="str">
        <f t="shared" ref="S9:S77" si="9">IF(OR(Z9="1",AA9="1",AB9="1",AC9="1",AD9="1"),"○","")</f>
        <v/>
      </c>
      <c r="T9" s="121" t="str">
        <f t="shared" ref="T9:T77" si="10">IF(OR(Z9="2",AA9="2",AB9="2",AC9="2",AD9="2"),"○","")</f>
        <v/>
      </c>
      <c r="U9" s="121" t="str">
        <f t="shared" ref="U9:U77" si="11">IF(OR(Z9="3",AA9="3",AB9="3",AC9="3",AD9="3"),"○","")</f>
        <v/>
      </c>
      <c r="V9" s="121" t="str">
        <f t="shared" ref="V9:V77" si="12">IF(OR(Z9="4",AA9="4",AB9="4",AC9="4",AD9="4"),"○","")</f>
        <v/>
      </c>
      <c r="W9" s="121" t="str">
        <f t="shared" ref="W9:W77" si="13">IF(OR(Z9="5",AA9="5",AB9="5",AC9="5",AD9="5"),"○","")</f>
        <v/>
      </c>
      <c r="X9" s="121" t="str">
        <f t="shared" ref="X9:X77" si="14">IF(OR(Z9="6",AA9="6",AB9="6",AC9="6",AD9="6"),"○","")</f>
        <v/>
      </c>
      <c r="Y9" s="122" t="str">
        <f t="shared" ref="Y9:Y77" si="15">IF(OR(Z9="7",AA9="7",AB9="7",AC9="7",AD9="7"),"○","")</f>
        <v/>
      </c>
      <c r="Z9" s="123" t="s">
        <v>96</v>
      </c>
      <c r="AA9" s="123" t="s">
        <v>96</v>
      </c>
      <c r="AB9" s="123" t="s">
        <v>96</v>
      </c>
      <c r="AC9" s="123" t="s">
        <v>96</v>
      </c>
      <c r="AD9" s="123" t="s">
        <v>96</v>
      </c>
      <c r="AE9" s="124" t="str">
        <f t="shared" ref="AE9:AE77" si="16">IF(N9="1","高度急性期",IF(N9="2","急性期",IF(N9="3","回復期",IF(N9="4","慢性期",IF(N9="5","休棟中等","無回答")))))</f>
        <v>無回答</v>
      </c>
      <c r="AF9" s="125">
        <v>4</v>
      </c>
      <c r="AG9" s="125">
        <v>0</v>
      </c>
      <c r="AH9" s="125">
        <v>4</v>
      </c>
      <c r="AI9" s="125"/>
      <c r="AJ9" s="125">
        <v>0</v>
      </c>
      <c r="AK9" s="125">
        <v>0</v>
      </c>
      <c r="AL9" s="125">
        <v>0</v>
      </c>
      <c r="AM9" s="125">
        <v>0</v>
      </c>
      <c r="AN9" s="125">
        <v>0</v>
      </c>
      <c r="AO9" s="125">
        <v>0</v>
      </c>
      <c r="AP9" s="125">
        <v>0</v>
      </c>
      <c r="AQ9" s="125">
        <v>0</v>
      </c>
      <c r="AR9" s="125">
        <v>0</v>
      </c>
      <c r="AS9" s="125"/>
      <c r="AT9" s="125"/>
      <c r="AU9" s="125"/>
      <c r="AV9" s="125"/>
      <c r="AW9" s="125">
        <v>0</v>
      </c>
      <c r="AX9" s="125">
        <v>0</v>
      </c>
      <c r="AY9" s="125">
        <v>0</v>
      </c>
      <c r="AZ9" s="125" t="s">
        <v>96</v>
      </c>
      <c r="BA9" s="126" t="str">
        <f t="shared" si="8"/>
        <v/>
      </c>
      <c r="BB9" s="125"/>
      <c r="BC9" s="125"/>
      <c r="BD9" s="125"/>
      <c r="BE9" s="125"/>
      <c r="BF9" s="125"/>
      <c r="BG9" s="125"/>
      <c r="BH9" s="125"/>
      <c r="BI9" s="125"/>
      <c r="BJ9" s="125"/>
    </row>
    <row r="10" spans="2:62" outlineLevel="3">
      <c r="B10" s="106">
        <v>24028276</v>
      </c>
      <c r="C10" s="106" t="s">
        <v>481</v>
      </c>
      <c r="D10" s="106" t="s">
        <v>92</v>
      </c>
      <c r="E10" s="108">
        <v>4012</v>
      </c>
      <c r="F10" s="108" t="s">
        <v>107</v>
      </c>
      <c r="G10" s="108">
        <v>40101</v>
      </c>
      <c r="H10" s="108" t="s">
        <v>313</v>
      </c>
      <c r="I10" s="106" t="s">
        <v>482</v>
      </c>
      <c r="J10" s="109" t="s">
        <v>1993</v>
      </c>
      <c r="K10" s="109" t="s">
        <v>1994</v>
      </c>
      <c r="L10" s="109" t="s">
        <v>97</v>
      </c>
      <c r="M10" s="109" t="s">
        <v>97</v>
      </c>
      <c r="N10" s="109" t="s">
        <v>98</v>
      </c>
      <c r="O10" s="109" t="str">
        <f>IF(N10="","",VLOOKUP(N10,Sheet1!$B$3:$C$7,2,0))</f>
        <v>急性期</v>
      </c>
      <c r="P10" s="109" t="s">
        <v>98</v>
      </c>
      <c r="Q10" s="109" t="str">
        <f>IF(P10="","",VLOOKUP(P10,Sheet1!$B$3:$C$7,2,0))</f>
        <v>急性期</v>
      </c>
      <c r="R10" s="109" t="s">
        <v>96</v>
      </c>
      <c r="S10" s="110" t="str">
        <f t="shared" si="9"/>
        <v/>
      </c>
      <c r="T10" s="111" t="str">
        <f t="shared" si="10"/>
        <v>○</v>
      </c>
      <c r="U10" s="111" t="str">
        <f t="shared" si="11"/>
        <v/>
      </c>
      <c r="V10" s="111" t="str">
        <f t="shared" si="12"/>
        <v/>
      </c>
      <c r="W10" s="111" t="str">
        <f t="shared" si="13"/>
        <v/>
      </c>
      <c r="X10" s="111" t="str">
        <f t="shared" si="14"/>
        <v/>
      </c>
      <c r="Y10" s="112" t="str">
        <f t="shared" si="15"/>
        <v/>
      </c>
      <c r="Z10" s="113" t="s">
        <v>98</v>
      </c>
      <c r="AA10" s="113" t="s">
        <v>96</v>
      </c>
      <c r="AB10" s="113" t="s">
        <v>96</v>
      </c>
      <c r="AC10" s="113" t="s">
        <v>96</v>
      </c>
      <c r="AD10" s="113" t="s">
        <v>96</v>
      </c>
      <c r="AE10" s="114" t="str">
        <f t="shared" si="16"/>
        <v>急性期</v>
      </c>
      <c r="AF10" s="115">
        <v>3</v>
      </c>
      <c r="AG10" s="115">
        <v>3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3</v>
      </c>
      <c r="AT10" s="115">
        <v>0</v>
      </c>
      <c r="AU10" s="115">
        <v>0</v>
      </c>
      <c r="AV10" s="115">
        <v>0</v>
      </c>
      <c r="AW10" s="115">
        <v>111</v>
      </c>
      <c r="AX10" s="115">
        <v>0</v>
      </c>
      <c r="AY10" s="115">
        <v>0</v>
      </c>
      <c r="AZ10" s="115" t="s">
        <v>98</v>
      </c>
      <c r="BA10" s="116" t="str">
        <f t="shared" ref="BA10:BA78" si="17">IF(AZ10="1","○","")</f>
        <v/>
      </c>
      <c r="BB10" s="115">
        <v>0</v>
      </c>
      <c r="BC10" s="115">
        <v>0</v>
      </c>
      <c r="BD10" s="115">
        <v>0</v>
      </c>
      <c r="BE10" s="115">
        <v>0</v>
      </c>
      <c r="BF10" s="115">
        <v>0</v>
      </c>
      <c r="BG10" s="115">
        <v>0</v>
      </c>
      <c r="BH10" s="115">
        <v>0</v>
      </c>
      <c r="BI10" s="115">
        <v>0</v>
      </c>
      <c r="BJ10" s="115">
        <v>0</v>
      </c>
    </row>
    <row r="11" spans="2:62" outlineLevel="3">
      <c r="B11" s="106">
        <v>24028280</v>
      </c>
      <c r="C11" s="106" t="s">
        <v>484</v>
      </c>
      <c r="D11" s="106" t="s">
        <v>92</v>
      </c>
      <c r="E11" s="108">
        <v>4012</v>
      </c>
      <c r="F11" s="108" t="s">
        <v>107</v>
      </c>
      <c r="G11" s="108">
        <v>40101</v>
      </c>
      <c r="H11" s="108" t="s">
        <v>313</v>
      </c>
      <c r="I11" s="106" t="s">
        <v>485</v>
      </c>
      <c r="J11" s="109" t="s">
        <v>1995</v>
      </c>
      <c r="K11" s="109" t="s">
        <v>1996</v>
      </c>
      <c r="L11" s="109" t="s">
        <v>97</v>
      </c>
      <c r="M11" s="109" t="s">
        <v>97</v>
      </c>
      <c r="N11" s="109" t="s">
        <v>98</v>
      </c>
      <c r="O11" s="109" t="str">
        <f>IF(N11="","",VLOOKUP(N11,Sheet1!$B$3:$C$7,2,0))</f>
        <v>急性期</v>
      </c>
      <c r="P11" s="109" t="s">
        <v>98</v>
      </c>
      <c r="Q11" s="109" t="str">
        <f>IF(P11="","",VLOOKUP(P11,Sheet1!$B$3:$C$7,2,0))</f>
        <v>急性期</v>
      </c>
      <c r="R11" s="109" t="s">
        <v>98</v>
      </c>
      <c r="S11" s="110" t="str">
        <f t="shared" si="9"/>
        <v/>
      </c>
      <c r="T11" s="111" t="str">
        <f t="shared" si="10"/>
        <v>○</v>
      </c>
      <c r="U11" s="111" t="str">
        <f t="shared" si="11"/>
        <v/>
      </c>
      <c r="V11" s="111" t="str">
        <f t="shared" si="12"/>
        <v/>
      </c>
      <c r="W11" s="111" t="str">
        <f t="shared" si="13"/>
        <v/>
      </c>
      <c r="X11" s="111" t="str">
        <f t="shared" si="14"/>
        <v/>
      </c>
      <c r="Y11" s="112" t="str">
        <f t="shared" si="15"/>
        <v/>
      </c>
      <c r="Z11" s="113" t="s">
        <v>98</v>
      </c>
      <c r="AA11" s="113" t="s">
        <v>96</v>
      </c>
      <c r="AB11" s="113" t="s">
        <v>96</v>
      </c>
      <c r="AC11" s="113" t="s">
        <v>96</v>
      </c>
      <c r="AD11" s="113" t="s">
        <v>96</v>
      </c>
      <c r="AE11" s="114" t="str">
        <f t="shared" si="16"/>
        <v>急性期</v>
      </c>
      <c r="AF11" s="115">
        <v>6</v>
      </c>
      <c r="AG11" s="115">
        <v>6</v>
      </c>
      <c r="AH11" s="115">
        <v>0</v>
      </c>
      <c r="AI11" s="115">
        <v>6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6</v>
      </c>
      <c r="AT11" s="115">
        <v>0</v>
      </c>
      <c r="AU11" s="115">
        <v>0</v>
      </c>
      <c r="AV11" s="115">
        <v>0</v>
      </c>
      <c r="AW11" s="115">
        <v>105</v>
      </c>
      <c r="AX11" s="115"/>
      <c r="AY11" s="115"/>
      <c r="AZ11" s="115" t="s">
        <v>96</v>
      </c>
      <c r="BA11" s="116" t="str">
        <f t="shared" si="17"/>
        <v/>
      </c>
      <c r="BB11" s="115"/>
      <c r="BC11" s="115"/>
      <c r="BD11" s="115">
        <v>0</v>
      </c>
      <c r="BE11" s="115"/>
      <c r="BF11" s="115"/>
      <c r="BG11" s="115">
        <v>0</v>
      </c>
      <c r="BH11" s="115"/>
      <c r="BI11" s="115"/>
      <c r="BJ11" s="115"/>
    </row>
    <row r="12" spans="2:62" outlineLevel="3">
      <c r="B12" s="106">
        <v>24028317</v>
      </c>
      <c r="C12" s="106" t="s">
        <v>521</v>
      </c>
      <c r="D12" s="106" t="s">
        <v>92</v>
      </c>
      <c r="E12" s="108">
        <v>4012</v>
      </c>
      <c r="F12" s="108" t="s">
        <v>107</v>
      </c>
      <c r="G12" s="108">
        <v>40101</v>
      </c>
      <c r="H12" s="108" t="s">
        <v>313</v>
      </c>
      <c r="I12" s="106" t="s">
        <v>522</v>
      </c>
      <c r="J12" s="109" t="s">
        <v>1997</v>
      </c>
      <c r="K12" s="109" t="s">
        <v>1998</v>
      </c>
      <c r="L12" s="109" t="s">
        <v>97</v>
      </c>
      <c r="M12" s="109" t="s">
        <v>97</v>
      </c>
      <c r="N12" s="109" t="s">
        <v>98</v>
      </c>
      <c r="O12" s="109" t="str">
        <f>IF(N12="","",VLOOKUP(N12,Sheet1!$B$3:$C$7,2,0))</f>
        <v>急性期</v>
      </c>
      <c r="P12" s="109" t="s">
        <v>98</v>
      </c>
      <c r="Q12" s="109" t="str">
        <f>IF(P12="","",VLOOKUP(P12,Sheet1!$B$3:$C$7,2,0))</f>
        <v>急性期</v>
      </c>
      <c r="R12" s="109" t="s">
        <v>98</v>
      </c>
      <c r="S12" s="110" t="str">
        <f t="shared" si="9"/>
        <v>○</v>
      </c>
      <c r="T12" s="111" t="str">
        <f t="shared" si="10"/>
        <v>○</v>
      </c>
      <c r="U12" s="111" t="str">
        <f t="shared" si="11"/>
        <v>○</v>
      </c>
      <c r="V12" s="111" t="str">
        <f t="shared" si="12"/>
        <v/>
      </c>
      <c r="W12" s="111" t="str">
        <f t="shared" si="13"/>
        <v/>
      </c>
      <c r="X12" s="111" t="str">
        <f t="shared" si="14"/>
        <v/>
      </c>
      <c r="Y12" s="112" t="str">
        <f t="shared" si="15"/>
        <v/>
      </c>
      <c r="Z12" s="113" t="s">
        <v>97</v>
      </c>
      <c r="AA12" s="113" t="s">
        <v>98</v>
      </c>
      <c r="AB12" s="113" t="s">
        <v>99</v>
      </c>
      <c r="AC12" s="113" t="s">
        <v>96</v>
      </c>
      <c r="AD12" s="113" t="s">
        <v>96</v>
      </c>
      <c r="AE12" s="114" t="str">
        <f t="shared" si="16"/>
        <v>急性期</v>
      </c>
      <c r="AF12" s="115">
        <v>19</v>
      </c>
      <c r="AG12" s="115">
        <v>19</v>
      </c>
      <c r="AH12" s="115">
        <v>0</v>
      </c>
      <c r="AI12" s="115">
        <v>19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19</v>
      </c>
      <c r="AT12" s="115">
        <v>0</v>
      </c>
      <c r="AU12" s="115">
        <v>0</v>
      </c>
      <c r="AV12" s="115">
        <v>0</v>
      </c>
      <c r="AW12" s="115">
        <v>321</v>
      </c>
      <c r="AX12" s="115"/>
      <c r="AY12" s="115"/>
      <c r="AZ12" s="115" t="s">
        <v>98</v>
      </c>
      <c r="BA12" s="116" t="str">
        <f t="shared" si="17"/>
        <v/>
      </c>
      <c r="BB12" s="115">
        <v>0</v>
      </c>
      <c r="BC12" s="115">
        <v>0</v>
      </c>
      <c r="BD12" s="115">
        <v>0</v>
      </c>
      <c r="BE12" s="115"/>
      <c r="BF12" s="115"/>
      <c r="BG12" s="115">
        <v>0</v>
      </c>
      <c r="BH12" s="115"/>
      <c r="BI12" s="115"/>
      <c r="BJ12" s="115">
        <v>25</v>
      </c>
    </row>
    <row r="13" spans="2:62" outlineLevel="3">
      <c r="B13" s="106">
        <v>24028354</v>
      </c>
      <c r="C13" s="106" t="s">
        <v>566</v>
      </c>
      <c r="D13" s="106" t="s">
        <v>92</v>
      </c>
      <c r="E13" s="108">
        <v>4012</v>
      </c>
      <c r="F13" s="108" t="s">
        <v>107</v>
      </c>
      <c r="G13" s="108">
        <v>40101</v>
      </c>
      <c r="H13" s="108" t="s">
        <v>313</v>
      </c>
      <c r="I13" s="106" t="s">
        <v>567</v>
      </c>
      <c r="J13" s="109" t="s">
        <v>1999</v>
      </c>
      <c r="K13" s="109" t="s">
        <v>2000</v>
      </c>
      <c r="L13" s="109" t="s">
        <v>97</v>
      </c>
      <c r="M13" s="109" t="s">
        <v>97</v>
      </c>
      <c r="N13" s="109" t="s">
        <v>104</v>
      </c>
      <c r="O13" s="109" t="str">
        <f>IF(N13="","",VLOOKUP(N13,Sheet1!$B$3:$C$7,2,0))</f>
        <v>慢性期</v>
      </c>
      <c r="P13" s="109" t="s">
        <v>104</v>
      </c>
      <c r="Q13" s="109" t="str">
        <f>IF(P13="","",VLOOKUP(P13,Sheet1!$B$3:$C$7,2,0))</f>
        <v>慢性期</v>
      </c>
      <c r="R13" s="109" t="s">
        <v>105</v>
      </c>
      <c r="S13" s="110" t="str">
        <f t="shared" si="9"/>
        <v>○</v>
      </c>
      <c r="T13" s="111" t="str">
        <f t="shared" si="10"/>
        <v>○</v>
      </c>
      <c r="U13" s="111" t="str">
        <f t="shared" si="11"/>
        <v>○</v>
      </c>
      <c r="V13" s="111" t="str">
        <f t="shared" si="12"/>
        <v>○</v>
      </c>
      <c r="W13" s="111" t="str">
        <f t="shared" si="13"/>
        <v>○</v>
      </c>
      <c r="X13" s="111" t="str">
        <f t="shared" si="14"/>
        <v/>
      </c>
      <c r="Y13" s="112" t="str">
        <f t="shared" si="15"/>
        <v/>
      </c>
      <c r="Z13" s="113" t="s">
        <v>97</v>
      </c>
      <c r="AA13" s="113" t="s">
        <v>98</v>
      </c>
      <c r="AB13" s="113" t="s">
        <v>99</v>
      </c>
      <c r="AC13" s="113" t="s">
        <v>104</v>
      </c>
      <c r="AD13" s="113" t="s">
        <v>105</v>
      </c>
      <c r="AE13" s="114" t="str">
        <f t="shared" si="16"/>
        <v>慢性期</v>
      </c>
      <c r="AF13" s="115">
        <v>9</v>
      </c>
      <c r="AG13" s="115">
        <v>9</v>
      </c>
      <c r="AH13" s="115">
        <v>0</v>
      </c>
      <c r="AI13" s="115">
        <v>1</v>
      </c>
      <c r="AJ13" s="115">
        <v>9</v>
      </c>
      <c r="AK13" s="115">
        <v>9</v>
      </c>
      <c r="AL13" s="115">
        <v>0</v>
      </c>
      <c r="AM13" s="115">
        <v>0</v>
      </c>
      <c r="AN13" s="115">
        <v>0</v>
      </c>
      <c r="AO13" s="115">
        <v>0</v>
      </c>
      <c r="AP13" s="115">
        <v>9</v>
      </c>
      <c r="AQ13" s="115">
        <v>9</v>
      </c>
      <c r="AR13" s="115">
        <v>0</v>
      </c>
      <c r="AS13" s="115"/>
      <c r="AT13" s="115"/>
      <c r="AU13" s="115"/>
      <c r="AV13" s="115">
        <v>18</v>
      </c>
      <c r="AW13" s="115">
        <v>14</v>
      </c>
      <c r="AX13" s="115"/>
      <c r="AY13" s="115"/>
      <c r="AZ13" s="115" t="s">
        <v>97</v>
      </c>
      <c r="BA13" s="116" t="str">
        <f t="shared" si="17"/>
        <v>○</v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/>
    </row>
    <row r="14" spans="2:62" outlineLevel="3">
      <c r="B14" s="106">
        <v>24028445</v>
      </c>
      <c r="C14" s="106" t="s">
        <v>671</v>
      </c>
      <c r="D14" s="106" t="s">
        <v>92</v>
      </c>
      <c r="E14" s="108">
        <v>4012</v>
      </c>
      <c r="F14" s="108" t="s">
        <v>107</v>
      </c>
      <c r="G14" s="108">
        <v>40101</v>
      </c>
      <c r="H14" s="108" t="s">
        <v>313</v>
      </c>
      <c r="I14" s="106" t="s">
        <v>672</v>
      </c>
      <c r="J14" s="109" t="s">
        <v>2003</v>
      </c>
      <c r="K14" s="109" t="s">
        <v>2004</v>
      </c>
      <c r="L14" s="109" t="s">
        <v>97</v>
      </c>
      <c r="M14" s="109" t="s">
        <v>97</v>
      </c>
      <c r="N14" s="109" t="s">
        <v>99</v>
      </c>
      <c r="O14" s="109" t="str">
        <f>IF(N14="","",VLOOKUP(N14,Sheet1!$B$3:$C$7,2,0))</f>
        <v>回復期</v>
      </c>
      <c r="P14" s="109" t="s">
        <v>99</v>
      </c>
      <c r="Q14" s="109" t="str">
        <f>IF(P14="","",VLOOKUP(P14,Sheet1!$B$3:$C$7,2,0))</f>
        <v>回復期</v>
      </c>
      <c r="R14" s="109" t="s">
        <v>99</v>
      </c>
      <c r="S14" s="110" t="str">
        <f t="shared" si="9"/>
        <v>○</v>
      </c>
      <c r="T14" s="111" t="str">
        <f t="shared" si="10"/>
        <v/>
      </c>
      <c r="U14" s="111" t="str">
        <f t="shared" si="11"/>
        <v>○</v>
      </c>
      <c r="V14" s="111" t="str">
        <f t="shared" si="12"/>
        <v/>
      </c>
      <c r="W14" s="111" t="str">
        <f t="shared" si="13"/>
        <v/>
      </c>
      <c r="X14" s="111" t="str">
        <f t="shared" si="14"/>
        <v/>
      </c>
      <c r="Y14" s="112" t="str">
        <f t="shared" si="15"/>
        <v/>
      </c>
      <c r="Z14" s="113" t="s">
        <v>97</v>
      </c>
      <c r="AA14" s="113" t="s">
        <v>99</v>
      </c>
      <c r="AB14" s="113" t="s">
        <v>96</v>
      </c>
      <c r="AC14" s="113" t="s">
        <v>96</v>
      </c>
      <c r="AD14" s="113" t="s">
        <v>96</v>
      </c>
      <c r="AE14" s="114" t="str">
        <f t="shared" si="16"/>
        <v>回復期</v>
      </c>
      <c r="AF14" s="115">
        <v>10</v>
      </c>
      <c r="AG14" s="115">
        <v>10</v>
      </c>
      <c r="AH14" s="115">
        <v>0</v>
      </c>
      <c r="AI14" s="115">
        <v>0</v>
      </c>
      <c r="AJ14" s="115">
        <v>9</v>
      </c>
      <c r="AK14" s="115">
        <v>2</v>
      </c>
      <c r="AL14" s="115">
        <v>7</v>
      </c>
      <c r="AM14" s="115">
        <v>5</v>
      </c>
      <c r="AN14" s="115">
        <v>2</v>
      </c>
      <c r="AO14" s="115">
        <v>3</v>
      </c>
      <c r="AP14" s="115">
        <v>4</v>
      </c>
      <c r="AQ14" s="115">
        <v>0</v>
      </c>
      <c r="AR14" s="115">
        <v>4</v>
      </c>
      <c r="AS14" s="115">
        <v>10</v>
      </c>
      <c r="AT14" s="115">
        <v>5</v>
      </c>
      <c r="AU14" s="115">
        <v>4</v>
      </c>
      <c r="AV14" s="115">
        <v>0</v>
      </c>
      <c r="AW14" s="115">
        <v>89</v>
      </c>
      <c r="AX14" s="115">
        <v>46</v>
      </c>
      <c r="AY14" s="115">
        <v>0</v>
      </c>
      <c r="AZ14" s="115" t="s">
        <v>97</v>
      </c>
      <c r="BA14" s="116" t="str">
        <f t="shared" si="17"/>
        <v>○</v>
      </c>
      <c r="BB14" s="115">
        <v>10</v>
      </c>
      <c r="BC14" s="115">
        <v>26</v>
      </c>
      <c r="BD14" s="115">
        <v>2</v>
      </c>
      <c r="BE14" s="115">
        <v>2</v>
      </c>
      <c r="BF14" s="115">
        <v>0</v>
      </c>
      <c r="BG14" s="115">
        <v>1</v>
      </c>
      <c r="BH14" s="115">
        <v>1</v>
      </c>
      <c r="BI14" s="115">
        <v>0</v>
      </c>
      <c r="BJ14" s="115">
        <v>0</v>
      </c>
    </row>
    <row r="15" spans="2:62" outlineLevel="3">
      <c r="B15" s="106">
        <v>24028547</v>
      </c>
      <c r="C15" s="106" t="s">
        <v>798</v>
      </c>
      <c r="D15" s="106" t="s">
        <v>92</v>
      </c>
      <c r="E15" s="108">
        <v>4012</v>
      </c>
      <c r="F15" s="108" t="s">
        <v>107</v>
      </c>
      <c r="G15" s="108">
        <v>40101</v>
      </c>
      <c r="H15" s="108" t="s">
        <v>313</v>
      </c>
      <c r="I15" s="106" t="s">
        <v>799</v>
      </c>
      <c r="J15" s="109" t="s">
        <v>2005</v>
      </c>
      <c r="K15" s="109" t="s">
        <v>2006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104</v>
      </c>
      <c r="Q15" s="109" t="str">
        <f>IF(P15="","",VLOOKUP(P15,Sheet1!$B$3:$C$7,2,0))</f>
        <v>慢性期</v>
      </c>
      <c r="R15" s="109" t="s">
        <v>105</v>
      </c>
      <c r="S15" s="110" t="str">
        <f t="shared" si="9"/>
        <v>○</v>
      </c>
      <c r="T15" s="111" t="str">
        <f t="shared" si="10"/>
        <v>○</v>
      </c>
      <c r="U15" s="111" t="str">
        <f t="shared" si="11"/>
        <v/>
      </c>
      <c r="V15" s="111" t="str">
        <f t="shared" si="12"/>
        <v>○</v>
      </c>
      <c r="W15" s="111" t="str">
        <f t="shared" si="13"/>
        <v/>
      </c>
      <c r="X15" s="111" t="str">
        <f t="shared" si="14"/>
        <v/>
      </c>
      <c r="Y15" s="112" t="str">
        <f t="shared" si="15"/>
        <v/>
      </c>
      <c r="Z15" s="113" t="s">
        <v>97</v>
      </c>
      <c r="AA15" s="113" t="s">
        <v>98</v>
      </c>
      <c r="AB15" s="113" t="s">
        <v>104</v>
      </c>
      <c r="AC15" s="113" t="s">
        <v>96</v>
      </c>
      <c r="AD15" s="113" t="s">
        <v>96</v>
      </c>
      <c r="AE15" s="114" t="str">
        <f t="shared" si="16"/>
        <v>急性期</v>
      </c>
      <c r="AF15" s="115">
        <v>19</v>
      </c>
      <c r="AG15" s="115">
        <v>19</v>
      </c>
      <c r="AH15" s="115">
        <v>0</v>
      </c>
      <c r="AI15" s="115">
        <v>19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>
        <v>19</v>
      </c>
      <c r="AT15" s="115">
        <v>0</v>
      </c>
      <c r="AU15" s="115">
        <v>0</v>
      </c>
      <c r="AV15" s="115">
        <v>0</v>
      </c>
      <c r="AW15" s="115">
        <v>338</v>
      </c>
      <c r="AX15" s="115">
        <v>9</v>
      </c>
      <c r="AY15" s="115">
        <v>0</v>
      </c>
      <c r="AZ15" s="115" t="s">
        <v>98</v>
      </c>
      <c r="BA15" s="116" t="str">
        <f t="shared" si="17"/>
        <v/>
      </c>
      <c r="BB15" s="115">
        <v>4</v>
      </c>
      <c r="BC15" s="115">
        <v>160</v>
      </c>
      <c r="BD15" s="115">
        <v>0</v>
      </c>
      <c r="BE15" s="115">
        <v>0</v>
      </c>
      <c r="BF15" s="115">
        <v>0</v>
      </c>
      <c r="BG15" s="115">
        <v>0</v>
      </c>
      <c r="BH15" s="115">
        <v>0</v>
      </c>
      <c r="BI15" s="115">
        <v>0</v>
      </c>
      <c r="BJ15" s="115">
        <v>0</v>
      </c>
    </row>
    <row r="16" spans="2:62" outlineLevel="3">
      <c r="B16" s="106">
        <v>24028696</v>
      </c>
      <c r="C16" s="106" t="s">
        <v>981</v>
      </c>
      <c r="D16" s="106" t="s">
        <v>92</v>
      </c>
      <c r="E16" s="108">
        <v>4012</v>
      </c>
      <c r="F16" s="108" t="s">
        <v>107</v>
      </c>
      <c r="G16" s="108">
        <v>40101</v>
      </c>
      <c r="H16" s="108" t="s">
        <v>313</v>
      </c>
      <c r="I16" s="106" t="s">
        <v>982</v>
      </c>
      <c r="J16" s="109" t="s">
        <v>983</v>
      </c>
      <c r="K16" s="109" t="s">
        <v>984</v>
      </c>
      <c r="L16" s="109" t="s">
        <v>165</v>
      </c>
      <c r="M16" s="109" t="s">
        <v>165</v>
      </c>
      <c r="N16" s="109" t="s">
        <v>143</v>
      </c>
      <c r="O16" s="109" t="str">
        <f>IF(N16="","",VLOOKUP(N16,Sheet1!$B$3:$C$7,2,0))</f>
        <v>回復期</v>
      </c>
      <c r="P16" s="109" t="s">
        <v>143</v>
      </c>
      <c r="Q16" s="109" t="str">
        <f>IF(P16="","",VLOOKUP(P16,Sheet1!$B$3:$C$7,2,0))</f>
        <v>回復期</v>
      </c>
      <c r="R16" s="109" t="s">
        <v>143</v>
      </c>
      <c r="S16" s="110" t="str">
        <f t="shared" si="9"/>
        <v>○</v>
      </c>
      <c r="T16" s="111" t="str">
        <f t="shared" si="10"/>
        <v>○</v>
      </c>
      <c r="U16" s="111" t="str">
        <f t="shared" si="11"/>
        <v>○</v>
      </c>
      <c r="V16" s="111" t="str">
        <f t="shared" si="12"/>
        <v>○</v>
      </c>
      <c r="W16" s="111" t="str">
        <f t="shared" si="13"/>
        <v/>
      </c>
      <c r="X16" s="111" t="str">
        <f t="shared" si="14"/>
        <v/>
      </c>
      <c r="Y16" s="112" t="str">
        <f t="shared" si="15"/>
        <v/>
      </c>
      <c r="Z16" s="113" t="s">
        <v>165</v>
      </c>
      <c r="AA16" s="113" t="s">
        <v>166</v>
      </c>
      <c r="AB16" s="113" t="s">
        <v>143</v>
      </c>
      <c r="AC16" s="113" t="s">
        <v>184</v>
      </c>
      <c r="AD16" s="113" t="s">
        <v>96</v>
      </c>
      <c r="AE16" s="114" t="str">
        <f t="shared" si="16"/>
        <v>回復期</v>
      </c>
      <c r="AF16" s="115">
        <v>7</v>
      </c>
      <c r="AG16" s="115">
        <v>7</v>
      </c>
      <c r="AH16" s="115">
        <v>0</v>
      </c>
      <c r="AI16" s="115">
        <v>0</v>
      </c>
      <c r="AJ16" s="115">
        <v>12</v>
      </c>
      <c r="AK16" s="115">
        <v>12</v>
      </c>
      <c r="AL16" s="115">
        <v>0</v>
      </c>
      <c r="AM16" s="115">
        <v>12</v>
      </c>
      <c r="AN16" s="115">
        <v>12</v>
      </c>
      <c r="AO16" s="115">
        <v>0</v>
      </c>
      <c r="AP16" s="115">
        <v>0</v>
      </c>
      <c r="AQ16" s="115">
        <v>0</v>
      </c>
      <c r="AR16" s="115">
        <v>0</v>
      </c>
      <c r="AS16" s="115">
        <v>7</v>
      </c>
      <c r="AT16" s="115">
        <v>12</v>
      </c>
      <c r="AU16" s="115">
        <v>0</v>
      </c>
      <c r="AV16" s="115">
        <v>0</v>
      </c>
      <c r="AW16" s="115">
        <v>93</v>
      </c>
      <c r="AX16" s="115"/>
      <c r="AY16" s="115"/>
      <c r="AZ16" s="115" t="s">
        <v>96</v>
      </c>
      <c r="BA16" s="116" t="str">
        <f t="shared" si="17"/>
        <v/>
      </c>
      <c r="BB16" s="115"/>
      <c r="BC16" s="115"/>
      <c r="BD16" s="115">
        <v>0</v>
      </c>
      <c r="BE16" s="115"/>
      <c r="BF16" s="115"/>
      <c r="BG16" s="115">
        <v>0</v>
      </c>
      <c r="BH16" s="115"/>
      <c r="BI16" s="115"/>
      <c r="BJ16" s="115"/>
    </row>
    <row r="17" spans="2:62" outlineLevel="3">
      <c r="B17" s="106">
        <v>24028892</v>
      </c>
      <c r="C17" s="106" t="s">
        <v>1233</v>
      </c>
      <c r="D17" s="106" t="s">
        <v>92</v>
      </c>
      <c r="E17" s="108">
        <v>4012</v>
      </c>
      <c r="F17" s="117" t="s">
        <v>107</v>
      </c>
      <c r="G17" s="117">
        <v>40101</v>
      </c>
      <c r="H17" s="117" t="s">
        <v>313</v>
      </c>
      <c r="I17" s="118" t="s">
        <v>1234</v>
      </c>
      <c r="J17" s="119" t="s">
        <v>2007</v>
      </c>
      <c r="K17" s="119" t="s">
        <v>2008</v>
      </c>
      <c r="L17" s="119" t="s">
        <v>97</v>
      </c>
      <c r="M17" s="119" t="s">
        <v>97</v>
      </c>
      <c r="N17" s="119" t="s">
        <v>104</v>
      </c>
      <c r="O17" s="119" t="s">
        <v>2322</v>
      </c>
      <c r="P17" s="119" t="s">
        <v>104</v>
      </c>
      <c r="Q17" s="119" t="str">
        <f>IF(P17="","",VLOOKUP(P17,Sheet1!$B$3:$C$7,2,0))</f>
        <v>慢性期</v>
      </c>
      <c r="R17" s="119" t="s">
        <v>104</v>
      </c>
      <c r="S17" s="120" t="str">
        <f t="shared" si="9"/>
        <v>○</v>
      </c>
      <c r="T17" s="121" t="str">
        <f t="shared" si="10"/>
        <v>○</v>
      </c>
      <c r="U17" s="121" t="str">
        <f t="shared" si="11"/>
        <v>○</v>
      </c>
      <c r="V17" s="121" t="str">
        <f t="shared" si="12"/>
        <v>○</v>
      </c>
      <c r="W17" s="121" t="str">
        <f t="shared" si="13"/>
        <v>○</v>
      </c>
      <c r="X17" s="121" t="str">
        <f t="shared" si="14"/>
        <v/>
      </c>
      <c r="Y17" s="122" t="str">
        <f t="shared" si="15"/>
        <v/>
      </c>
      <c r="Z17" s="123" t="s">
        <v>97</v>
      </c>
      <c r="AA17" s="123" t="s">
        <v>98</v>
      </c>
      <c r="AB17" s="123" t="s">
        <v>99</v>
      </c>
      <c r="AC17" s="123" t="s">
        <v>104</v>
      </c>
      <c r="AD17" s="123" t="s">
        <v>105</v>
      </c>
      <c r="AE17" s="124" t="str">
        <f t="shared" si="16"/>
        <v>慢性期</v>
      </c>
      <c r="AF17" s="125">
        <v>10</v>
      </c>
      <c r="AG17" s="125"/>
      <c r="AH17" s="125"/>
      <c r="AI17" s="125">
        <v>10</v>
      </c>
      <c r="AJ17" s="125">
        <v>0</v>
      </c>
      <c r="AK17" s="125"/>
      <c r="AL17" s="125"/>
      <c r="AM17" s="125">
        <v>0</v>
      </c>
      <c r="AN17" s="125"/>
      <c r="AO17" s="125"/>
      <c r="AP17" s="125">
        <v>0</v>
      </c>
      <c r="AQ17" s="125"/>
      <c r="AR17" s="125"/>
      <c r="AS17" s="125">
        <v>10</v>
      </c>
      <c r="AT17" s="125"/>
      <c r="AU17" s="125">
        <v>0</v>
      </c>
      <c r="AV17" s="125"/>
      <c r="AW17" s="125"/>
      <c r="AX17" s="125"/>
      <c r="AY17" s="125"/>
      <c r="AZ17" s="125" t="s">
        <v>97</v>
      </c>
      <c r="BA17" s="126" t="str">
        <f t="shared" si="17"/>
        <v>○</v>
      </c>
      <c r="BB17" s="125">
        <v>0</v>
      </c>
      <c r="BC17" s="125">
        <v>0</v>
      </c>
      <c r="BD17" s="125">
        <v>0</v>
      </c>
      <c r="BE17" s="125">
        <v>0</v>
      </c>
      <c r="BF17" s="125">
        <v>0</v>
      </c>
      <c r="BG17" s="125">
        <v>1</v>
      </c>
      <c r="BH17" s="125">
        <v>1</v>
      </c>
      <c r="BI17" s="125">
        <v>0</v>
      </c>
      <c r="BJ17" s="125"/>
    </row>
    <row r="18" spans="2:62" outlineLevel="3">
      <c r="B18" s="106">
        <v>24028913</v>
      </c>
      <c r="C18" s="106" t="s">
        <v>1258</v>
      </c>
      <c r="D18" s="106" t="s">
        <v>92</v>
      </c>
      <c r="E18" s="108">
        <v>4012</v>
      </c>
      <c r="F18" s="108" t="s">
        <v>107</v>
      </c>
      <c r="G18" s="108">
        <v>40101</v>
      </c>
      <c r="H18" s="108" t="s">
        <v>313</v>
      </c>
      <c r="I18" s="106" t="s">
        <v>1259</v>
      </c>
      <c r="J18" s="109" t="s">
        <v>2009</v>
      </c>
      <c r="K18" s="109" t="s">
        <v>2010</v>
      </c>
      <c r="L18" s="109" t="s">
        <v>97</v>
      </c>
      <c r="M18" s="109" t="s">
        <v>97</v>
      </c>
      <c r="N18" s="109" t="s">
        <v>104</v>
      </c>
      <c r="O18" s="109" t="str">
        <f>IF(N18="","",VLOOKUP(N18,Sheet1!$B$3:$C$7,2,0))</f>
        <v>慢性期</v>
      </c>
      <c r="P18" s="109" t="s">
        <v>104</v>
      </c>
      <c r="Q18" s="109" t="str">
        <f>IF(P18="","",VLOOKUP(P18,Sheet1!$B$3:$C$7,2,0))</f>
        <v>慢性期</v>
      </c>
      <c r="R18" s="109" t="s">
        <v>96</v>
      </c>
      <c r="S18" s="110" t="str">
        <f t="shared" si="9"/>
        <v>○</v>
      </c>
      <c r="T18" s="111" t="str">
        <f t="shared" si="10"/>
        <v/>
      </c>
      <c r="U18" s="111" t="str">
        <f t="shared" si="11"/>
        <v>○</v>
      </c>
      <c r="V18" s="111" t="str">
        <f t="shared" si="12"/>
        <v>○</v>
      </c>
      <c r="W18" s="111" t="str">
        <f t="shared" si="13"/>
        <v>○</v>
      </c>
      <c r="X18" s="111" t="str">
        <f t="shared" si="14"/>
        <v/>
      </c>
      <c r="Y18" s="112" t="str">
        <f t="shared" si="15"/>
        <v/>
      </c>
      <c r="Z18" s="113" t="s">
        <v>97</v>
      </c>
      <c r="AA18" s="113" t="s">
        <v>99</v>
      </c>
      <c r="AB18" s="113" t="s">
        <v>104</v>
      </c>
      <c r="AC18" s="113" t="s">
        <v>105</v>
      </c>
      <c r="AD18" s="113" t="s">
        <v>96</v>
      </c>
      <c r="AE18" s="114" t="str">
        <f t="shared" si="16"/>
        <v>慢性期</v>
      </c>
      <c r="AF18" s="115">
        <v>19</v>
      </c>
      <c r="AG18" s="115">
        <v>19</v>
      </c>
      <c r="AH18" s="115">
        <v>0</v>
      </c>
      <c r="AI18" s="115">
        <v>19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  <c r="AS18" s="115">
        <v>19</v>
      </c>
      <c r="AT18" s="115">
        <v>0</v>
      </c>
      <c r="AU18" s="115">
        <v>0</v>
      </c>
      <c r="AV18" s="115">
        <v>0</v>
      </c>
      <c r="AW18" s="115">
        <v>60</v>
      </c>
      <c r="AX18" s="115">
        <v>0</v>
      </c>
      <c r="AY18" s="115">
        <v>0</v>
      </c>
      <c r="AZ18" s="115" t="s">
        <v>97</v>
      </c>
      <c r="BA18" s="116" t="str">
        <f t="shared" si="17"/>
        <v>○</v>
      </c>
      <c r="BB18" s="115"/>
      <c r="BC18" s="115"/>
      <c r="BD18" s="115">
        <v>0</v>
      </c>
      <c r="BE18" s="115">
        <v>0</v>
      </c>
      <c r="BF18" s="115">
        <v>0</v>
      </c>
      <c r="BG18" s="115">
        <v>2</v>
      </c>
      <c r="BH18" s="115">
        <v>2</v>
      </c>
      <c r="BI18" s="115">
        <v>0</v>
      </c>
      <c r="BJ18" s="115"/>
    </row>
    <row r="19" spans="2:62" outlineLevel="3">
      <c r="B19" s="106">
        <v>24028944</v>
      </c>
      <c r="C19" s="106" t="s">
        <v>1295</v>
      </c>
      <c r="D19" s="106" t="s">
        <v>92</v>
      </c>
      <c r="E19" s="108">
        <v>4012</v>
      </c>
      <c r="F19" s="108" t="s">
        <v>107</v>
      </c>
      <c r="G19" s="108">
        <v>40101</v>
      </c>
      <c r="H19" s="108" t="s">
        <v>313</v>
      </c>
      <c r="I19" s="106" t="s">
        <v>1296</v>
      </c>
      <c r="J19" s="109" t="s">
        <v>1295</v>
      </c>
      <c r="K19" s="109" t="s">
        <v>1297</v>
      </c>
      <c r="L19" s="109" t="s">
        <v>165</v>
      </c>
      <c r="M19" s="109" t="s">
        <v>165</v>
      </c>
      <c r="N19" s="109" t="s">
        <v>166</v>
      </c>
      <c r="O19" s="109" t="str">
        <f>IF(N19="","",VLOOKUP(N19,Sheet1!$B$3:$C$7,2,0))</f>
        <v>急性期</v>
      </c>
      <c r="P19" s="109" t="s">
        <v>166</v>
      </c>
      <c r="Q19" s="109" t="str">
        <f>IF(P19="","",VLOOKUP(P19,Sheet1!$B$3:$C$7,2,0))</f>
        <v>急性期</v>
      </c>
      <c r="R19" s="109" t="s">
        <v>166</v>
      </c>
      <c r="S19" s="110" t="str">
        <f t="shared" si="9"/>
        <v/>
      </c>
      <c r="T19" s="111" t="str">
        <f t="shared" si="10"/>
        <v>○</v>
      </c>
      <c r="U19" s="111" t="str">
        <f t="shared" si="11"/>
        <v>○</v>
      </c>
      <c r="V19" s="111" t="str">
        <f t="shared" si="12"/>
        <v/>
      </c>
      <c r="W19" s="111" t="str">
        <f t="shared" si="13"/>
        <v/>
      </c>
      <c r="X19" s="111" t="str">
        <f t="shared" si="14"/>
        <v/>
      </c>
      <c r="Y19" s="112" t="str">
        <f t="shared" si="15"/>
        <v/>
      </c>
      <c r="Z19" s="113" t="s">
        <v>166</v>
      </c>
      <c r="AA19" s="113" t="s">
        <v>143</v>
      </c>
      <c r="AB19" s="113" t="s">
        <v>96</v>
      </c>
      <c r="AC19" s="113" t="s">
        <v>96</v>
      </c>
      <c r="AD19" s="113" t="s">
        <v>96</v>
      </c>
      <c r="AE19" s="114" t="str">
        <f t="shared" si="16"/>
        <v>急性期</v>
      </c>
      <c r="AF19" s="115">
        <v>11</v>
      </c>
      <c r="AG19" s="115">
        <v>11</v>
      </c>
      <c r="AH19" s="115">
        <v>0</v>
      </c>
      <c r="AI19" s="115">
        <v>11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  <c r="AS19" s="115">
        <v>11</v>
      </c>
      <c r="AT19" s="115">
        <v>0</v>
      </c>
      <c r="AU19" s="115">
        <v>0</v>
      </c>
      <c r="AV19" s="115">
        <v>0</v>
      </c>
      <c r="AW19" s="115">
        <v>718</v>
      </c>
      <c r="AX19" s="115">
        <v>0</v>
      </c>
      <c r="AY19" s="115">
        <v>0</v>
      </c>
      <c r="AZ19" s="115" t="s">
        <v>96</v>
      </c>
      <c r="BA19" s="116" t="str">
        <f t="shared" si="17"/>
        <v/>
      </c>
      <c r="BB19" s="115"/>
      <c r="BC19" s="115"/>
      <c r="BD19" s="115">
        <v>0</v>
      </c>
      <c r="BE19" s="115"/>
      <c r="BF19" s="115"/>
      <c r="BG19" s="115">
        <v>0</v>
      </c>
      <c r="BH19" s="115"/>
      <c r="BI19" s="115"/>
      <c r="BJ19" s="115">
        <v>25</v>
      </c>
    </row>
    <row r="20" spans="2:62" ht="13.5" customHeight="1" outlineLevel="2">
      <c r="B20" s="106"/>
      <c r="C20" s="106"/>
      <c r="D20" s="106"/>
      <c r="E20" s="108"/>
      <c r="F20" s="130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279" t="s">
        <v>2286</v>
      </c>
      <c r="T20" s="279"/>
      <c r="U20" s="279"/>
      <c r="V20" s="279"/>
      <c r="W20" s="279"/>
      <c r="X20" s="279"/>
      <c r="Y20" s="280"/>
      <c r="Z20" s="113"/>
      <c r="AA20" s="113"/>
      <c r="AB20" s="113"/>
      <c r="AC20" s="113"/>
      <c r="AD20" s="113"/>
      <c r="AE20" s="114"/>
      <c r="AF20" s="115">
        <f t="shared" ref="AF20:AV20" si="18">SUBTOTAL(9,AF8:AF19)</f>
        <v>128</v>
      </c>
      <c r="AG20" s="115">
        <f t="shared" si="18"/>
        <v>103</v>
      </c>
      <c r="AH20" s="115">
        <f t="shared" si="18"/>
        <v>4</v>
      </c>
      <c r="AI20" s="115">
        <f t="shared" si="18"/>
        <v>86</v>
      </c>
      <c r="AJ20" s="115">
        <f t="shared" si="18"/>
        <v>30</v>
      </c>
      <c r="AK20" s="115">
        <f t="shared" si="18"/>
        <v>23</v>
      </c>
      <c r="AL20" s="115">
        <f t="shared" si="18"/>
        <v>7</v>
      </c>
      <c r="AM20" s="115">
        <f t="shared" si="18"/>
        <v>17</v>
      </c>
      <c r="AN20" s="115">
        <f t="shared" si="18"/>
        <v>14</v>
      </c>
      <c r="AO20" s="115">
        <f t="shared" si="18"/>
        <v>3</v>
      </c>
      <c r="AP20" s="115">
        <f t="shared" si="18"/>
        <v>13</v>
      </c>
      <c r="AQ20" s="115">
        <f t="shared" si="18"/>
        <v>9</v>
      </c>
      <c r="AR20" s="115">
        <f t="shared" si="18"/>
        <v>4</v>
      </c>
      <c r="AS20" s="115">
        <f t="shared" si="18"/>
        <v>115</v>
      </c>
      <c r="AT20" s="115">
        <f t="shared" si="18"/>
        <v>17</v>
      </c>
      <c r="AU20" s="115">
        <f t="shared" si="18"/>
        <v>4</v>
      </c>
      <c r="AV20" s="115">
        <f t="shared" si="18"/>
        <v>18</v>
      </c>
      <c r="AW20" s="115">
        <f t="shared" ref="AW20:AY20" si="19">SUBTOTAL(9,AW8:AW19)</f>
        <v>1865</v>
      </c>
      <c r="AX20" s="115">
        <f t="shared" si="19"/>
        <v>55</v>
      </c>
      <c r="AY20" s="115">
        <f t="shared" si="19"/>
        <v>0</v>
      </c>
      <c r="AZ20" s="115"/>
      <c r="BA20" s="116"/>
      <c r="BB20" s="115">
        <f t="shared" ref="BB20" si="20">SUBTOTAL(9,BB8:BB19)</f>
        <v>16</v>
      </c>
      <c r="BC20" s="115">
        <f t="shared" ref="BC20" si="21">SUBTOTAL(9,BC8:BC19)</f>
        <v>202</v>
      </c>
      <c r="BD20" s="115">
        <f t="shared" ref="BD20" si="22">SUBTOTAL(9,BD8:BD19)</f>
        <v>2</v>
      </c>
      <c r="BE20" s="115">
        <f t="shared" ref="BE20" si="23">SUBTOTAL(9,BE8:BE19)</f>
        <v>2</v>
      </c>
      <c r="BF20" s="115">
        <f t="shared" ref="BF20" si="24">SUBTOTAL(9,BF8:BF19)</f>
        <v>0</v>
      </c>
      <c r="BG20" s="115">
        <f t="shared" ref="BG20" si="25">SUBTOTAL(9,BG8:BG19)</f>
        <v>4</v>
      </c>
      <c r="BH20" s="115">
        <f t="shared" ref="BH20" si="26">SUBTOTAL(9,BH8:BH19)</f>
        <v>4</v>
      </c>
      <c r="BI20" s="115">
        <f t="shared" ref="BI20" si="27">SUBTOTAL(9,BI8:BI19)</f>
        <v>0</v>
      </c>
      <c r="BJ20" s="115">
        <f t="shared" ref="BJ20" si="28">SUBTOTAL(9,BJ8:BJ19)</f>
        <v>50</v>
      </c>
    </row>
    <row r="21" spans="2:62" outlineLevel="3">
      <c r="B21" s="106">
        <v>24028228</v>
      </c>
      <c r="C21" s="106" t="s">
        <v>425</v>
      </c>
      <c r="D21" s="106" t="s">
        <v>92</v>
      </c>
      <c r="E21" s="108">
        <v>4012</v>
      </c>
      <c r="F21" s="108" t="s">
        <v>107</v>
      </c>
      <c r="G21" s="108">
        <v>40103</v>
      </c>
      <c r="H21" s="108" t="s">
        <v>426</v>
      </c>
      <c r="I21" s="106" t="s">
        <v>427</v>
      </c>
      <c r="J21" s="109" t="s">
        <v>2011</v>
      </c>
      <c r="K21" s="109" t="s">
        <v>2012</v>
      </c>
      <c r="L21" s="109" t="s">
        <v>98</v>
      </c>
      <c r="M21" s="109" t="s">
        <v>98</v>
      </c>
      <c r="N21" s="109" t="s">
        <v>105</v>
      </c>
      <c r="O21" s="109" t="str">
        <f>IF(N21="","",VLOOKUP(N21,Sheet1!$B$3:$C$7,2,0))</f>
        <v>休棟等</v>
      </c>
      <c r="P21" s="109" t="s">
        <v>105</v>
      </c>
      <c r="Q21" s="109" t="str">
        <f>IF(P21="","",VLOOKUP(P21,Sheet1!$B$3:$C$7,2,0))</f>
        <v>休棟等</v>
      </c>
      <c r="R21" s="109" t="s">
        <v>96</v>
      </c>
      <c r="S21" s="110" t="str">
        <f t="shared" si="9"/>
        <v/>
      </c>
      <c r="T21" s="111" t="str">
        <f t="shared" si="10"/>
        <v/>
      </c>
      <c r="U21" s="111" t="str">
        <f t="shared" si="11"/>
        <v/>
      </c>
      <c r="V21" s="111" t="str">
        <f t="shared" si="12"/>
        <v/>
      </c>
      <c r="W21" s="111" t="str">
        <f t="shared" si="13"/>
        <v/>
      </c>
      <c r="X21" s="111" t="str">
        <f t="shared" si="14"/>
        <v/>
      </c>
      <c r="Y21" s="112" t="str">
        <f t="shared" si="15"/>
        <v>○</v>
      </c>
      <c r="Z21" s="113" t="s">
        <v>110</v>
      </c>
      <c r="AA21" s="113" t="s">
        <v>96</v>
      </c>
      <c r="AB21" s="113" t="s">
        <v>96</v>
      </c>
      <c r="AC21" s="113" t="s">
        <v>96</v>
      </c>
      <c r="AD21" s="113" t="s">
        <v>96</v>
      </c>
      <c r="AE21" s="114" t="str">
        <f t="shared" si="16"/>
        <v>休棟中等</v>
      </c>
      <c r="AF21" s="115">
        <v>19</v>
      </c>
      <c r="AG21" s="115">
        <v>0</v>
      </c>
      <c r="AH21" s="115">
        <v>19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  <c r="AS21" s="115">
        <v>0</v>
      </c>
      <c r="AT21" s="115">
        <v>0</v>
      </c>
      <c r="AU21" s="115">
        <v>0</v>
      </c>
      <c r="AV21" s="115">
        <v>19</v>
      </c>
      <c r="AW21" s="115">
        <v>0</v>
      </c>
      <c r="AX21" s="115">
        <v>0</v>
      </c>
      <c r="AY21" s="115">
        <v>0</v>
      </c>
      <c r="AZ21" s="115" t="s">
        <v>98</v>
      </c>
      <c r="BA21" s="116" t="str">
        <f t="shared" si="17"/>
        <v/>
      </c>
      <c r="BB21" s="115">
        <v>0</v>
      </c>
      <c r="BC21" s="115">
        <v>0</v>
      </c>
      <c r="BD21" s="115">
        <v>0</v>
      </c>
      <c r="BE21" s="115">
        <v>0</v>
      </c>
      <c r="BF21" s="115">
        <v>0</v>
      </c>
      <c r="BG21" s="115">
        <v>0</v>
      </c>
      <c r="BH21" s="115">
        <v>0</v>
      </c>
      <c r="BI21" s="115">
        <v>0</v>
      </c>
      <c r="BJ21" s="115">
        <v>0</v>
      </c>
    </row>
    <row r="22" spans="2:62" outlineLevel="3">
      <c r="B22" s="106">
        <v>24028266</v>
      </c>
      <c r="C22" s="106" t="s">
        <v>464</v>
      </c>
      <c r="D22" s="106" t="s">
        <v>92</v>
      </c>
      <c r="E22" s="108">
        <v>4012</v>
      </c>
      <c r="F22" s="108" t="s">
        <v>107</v>
      </c>
      <c r="G22" s="108">
        <v>40103</v>
      </c>
      <c r="H22" s="108" t="s">
        <v>426</v>
      </c>
      <c r="I22" s="106" t="s">
        <v>465</v>
      </c>
      <c r="J22" s="109" t="s">
        <v>2014</v>
      </c>
      <c r="K22" s="109" t="s">
        <v>2015</v>
      </c>
      <c r="L22" s="109" t="s">
        <v>97</v>
      </c>
      <c r="M22" s="109" t="s">
        <v>97</v>
      </c>
      <c r="N22" s="109" t="s">
        <v>98</v>
      </c>
      <c r="O22" s="109" t="str">
        <f>IF(N22="","",VLOOKUP(N22,Sheet1!$B$3:$C$7,2,0))</f>
        <v>急性期</v>
      </c>
      <c r="P22" s="109" t="s">
        <v>98</v>
      </c>
      <c r="Q22" s="109" t="str">
        <f>IF(P22="","",VLOOKUP(P22,Sheet1!$B$3:$C$7,2,0))</f>
        <v>急性期</v>
      </c>
      <c r="R22" s="109" t="s">
        <v>96</v>
      </c>
      <c r="S22" s="110" t="str">
        <f t="shared" si="9"/>
        <v>○</v>
      </c>
      <c r="T22" s="111" t="str">
        <f t="shared" si="10"/>
        <v>○</v>
      </c>
      <c r="U22" s="111" t="str">
        <f t="shared" si="11"/>
        <v>○</v>
      </c>
      <c r="V22" s="111" t="str">
        <f t="shared" si="12"/>
        <v>○</v>
      </c>
      <c r="W22" s="111" t="str">
        <f t="shared" si="13"/>
        <v>○</v>
      </c>
      <c r="X22" s="111" t="str">
        <f t="shared" si="14"/>
        <v/>
      </c>
      <c r="Y22" s="112" t="str">
        <f t="shared" si="15"/>
        <v/>
      </c>
      <c r="Z22" s="113" t="s">
        <v>97</v>
      </c>
      <c r="AA22" s="113" t="s">
        <v>98</v>
      </c>
      <c r="AB22" s="113" t="s">
        <v>99</v>
      </c>
      <c r="AC22" s="113" t="s">
        <v>104</v>
      </c>
      <c r="AD22" s="113" t="s">
        <v>105</v>
      </c>
      <c r="AE22" s="114" t="str">
        <f t="shared" si="16"/>
        <v>急性期</v>
      </c>
      <c r="AF22" s="115">
        <v>13</v>
      </c>
      <c r="AG22" s="115">
        <v>9</v>
      </c>
      <c r="AH22" s="115">
        <v>4</v>
      </c>
      <c r="AI22" s="115">
        <v>0</v>
      </c>
      <c r="AJ22" s="115">
        <v>2</v>
      </c>
      <c r="AK22" s="115">
        <v>0</v>
      </c>
      <c r="AL22" s="115">
        <v>2</v>
      </c>
      <c r="AM22" s="115">
        <v>2</v>
      </c>
      <c r="AN22" s="115">
        <v>0</v>
      </c>
      <c r="AO22" s="115">
        <v>2</v>
      </c>
      <c r="AP22" s="115">
        <v>0</v>
      </c>
      <c r="AQ22" s="115">
        <v>0</v>
      </c>
      <c r="AR22" s="115">
        <v>0</v>
      </c>
      <c r="AS22" s="115"/>
      <c r="AT22" s="115"/>
      <c r="AU22" s="115"/>
      <c r="AV22" s="115"/>
      <c r="AW22" s="115">
        <v>112</v>
      </c>
      <c r="AX22" s="115"/>
      <c r="AY22" s="115"/>
      <c r="AZ22" s="115" t="s">
        <v>96</v>
      </c>
      <c r="BA22" s="116" t="str">
        <f t="shared" si="17"/>
        <v/>
      </c>
      <c r="BB22" s="115"/>
      <c r="BC22" s="115"/>
      <c r="BD22" s="115"/>
      <c r="BE22" s="115"/>
      <c r="BF22" s="115"/>
      <c r="BG22" s="115"/>
      <c r="BH22" s="115"/>
      <c r="BI22" s="115"/>
      <c r="BJ22" s="115"/>
    </row>
    <row r="23" spans="2:62" outlineLevel="3">
      <c r="B23" s="106">
        <v>24028273</v>
      </c>
      <c r="C23" s="106" t="s">
        <v>479</v>
      </c>
      <c r="D23" s="106" t="s">
        <v>92</v>
      </c>
      <c r="E23" s="108">
        <v>4012</v>
      </c>
      <c r="F23" s="108" t="s">
        <v>107</v>
      </c>
      <c r="G23" s="108">
        <v>40103</v>
      </c>
      <c r="H23" s="108" t="s">
        <v>426</v>
      </c>
      <c r="I23" s="106" t="s">
        <v>480</v>
      </c>
      <c r="J23" s="109" t="s">
        <v>2016</v>
      </c>
      <c r="K23" s="109" t="s">
        <v>2017</v>
      </c>
      <c r="L23" s="109" t="s">
        <v>97</v>
      </c>
      <c r="M23" s="109" t="s">
        <v>97</v>
      </c>
      <c r="N23" s="109" t="s">
        <v>98</v>
      </c>
      <c r="O23" s="109" t="str">
        <f>IF(N23="","",VLOOKUP(N23,Sheet1!$B$3:$C$7,2,0))</f>
        <v>急性期</v>
      </c>
      <c r="P23" s="109" t="s">
        <v>98</v>
      </c>
      <c r="Q23" s="109" t="str">
        <f>IF(P23="","",VLOOKUP(P23,Sheet1!$B$3:$C$7,2,0))</f>
        <v>急性期</v>
      </c>
      <c r="R23" s="109" t="s">
        <v>98</v>
      </c>
      <c r="S23" s="110" t="str">
        <f t="shared" si="9"/>
        <v/>
      </c>
      <c r="T23" s="111" t="str">
        <f t="shared" si="10"/>
        <v>○</v>
      </c>
      <c r="U23" s="111" t="str">
        <f t="shared" si="11"/>
        <v/>
      </c>
      <c r="V23" s="111" t="str">
        <f t="shared" si="12"/>
        <v/>
      </c>
      <c r="W23" s="111" t="str">
        <f t="shared" si="13"/>
        <v/>
      </c>
      <c r="X23" s="111" t="str">
        <f t="shared" si="14"/>
        <v/>
      </c>
      <c r="Y23" s="112" t="str">
        <f t="shared" si="15"/>
        <v/>
      </c>
      <c r="Z23" s="113" t="s">
        <v>98</v>
      </c>
      <c r="AA23" s="113" t="s">
        <v>96</v>
      </c>
      <c r="AB23" s="113" t="s">
        <v>96</v>
      </c>
      <c r="AC23" s="113" t="s">
        <v>96</v>
      </c>
      <c r="AD23" s="113" t="s">
        <v>96</v>
      </c>
      <c r="AE23" s="114" t="str">
        <f t="shared" si="16"/>
        <v>急性期</v>
      </c>
      <c r="AF23" s="115">
        <v>3</v>
      </c>
      <c r="AG23" s="115">
        <v>3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3</v>
      </c>
      <c r="AT23" s="115">
        <v>0</v>
      </c>
      <c r="AU23" s="115">
        <v>0</v>
      </c>
      <c r="AV23" s="115">
        <v>0</v>
      </c>
      <c r="AW23" s="115">
        <v>215</v>
      </c>
      <c r="AX23" s="115">
        <v>2</v>
      </c>
      <c r="AY23" s="115">
        <v>0</v>
      </c>
      <c r="AZ23" s="115" t="s">
        <v>98</v>
      </c>
      <c r="BA23" s="116" t="str">
        <f t="shared" si="17"/>
        <v/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0</v>
      </c>
    </row>
    <row r="24" spans="2:62" outlineLevel="3">
      <c r="B24" s="106">
        <v>24028353</v>
      </c>
      <c r="C24" s="106" t="s">
        <v>564</v>
      </c>
      <c r="D24" s="106" t="s">
        <v>92</v>
      </c>
      <c r="E24" s="108">
        <v>4012</v>
      </c>
      <c r="F24" s="108" t="s">
        <v>107</v>
      </c>
      <c r="G24" s="108">
        <v>40103</v>
      </c>
      <c r="H24" s="108" t="s">
        <v>426</v>
      </c>
      <c r="I24" s="106" t="s">
        <v>565</v>
      </c>
      <c r="J24" s="109" t="s">
        <v>2018</v>
      </c>
      <c r="K24" s="109" t="s">
        <v>2019</v>
      </c>
      <c r="L24" s="109" t="s">
        <v>97</v>
      </c>
      <c r="M24" s="109" t="s">
        <v>97</v>
      </c>
      <c r="N24" s="109" t="s">
        <v>98</v>
      </c>
      <c r="O24" s="109" t="str">
        <f>IF(N24="","",VLOOKUP(N24,Sheet1!$B$3:$C$7,2,0))</f>
        <v>急性期</v>
      </c>
      <c r="P24" s="109" t="s">
        <v>98</v>
      </c>
      <c r="Q24" s="109" t="str">
        <f>IF(P24="","",VLOOKUP(P24,Sheet1!$B$3:$C$7,2,0))</f>
        <v>急性期</v>
      </c>
      <c r="R24" s="109" t="s">
        <v>98</v>
      </c>
      <c r="S24" s="110" t="str">
        <f t="shared" si="9"/>
        <v>○</v>
      </c>
      <c r="T24" s="111" t="str">
        <f t="shared" si="10"/>
        <v/>
      </c>
      <c r="U24" s="111" t="str">
        <f t="shared" si="11"/>
        <v>○</v>
      </c>
      <c r="V24" s="111" t="str">
        <f t="shared" si="12"/>
        <v/>
      </c>
      <c r="W24" s="111" t="str">
        <f t="shared" si="13"/>
        <v/>
      </c>
      <c r="X24" s="111" t="str">
        <f t="shared" si="14"/>
        <v/>
      </c>
      <c r="Y24" s="112" t="str">
        <f t="shared" si="15"/>
        <v/>
      </c>
      <c r="Z24" s="113" t="s">
        <v>97</v>
      </c>
      <c r="AA24" s="113" t="s">
        <v>99</v>
      </c>
      <c r="AB24" s="113" t="s">
        <v>96</v>
      </c>
      <c r="AC24" s="113" t="s">
        <v>96</v>
      </c>
      <c r="AD24" s="113" t="s">
        <v>96</v>
      </c>
      <c r="AE24" s="114" t="str">
        <f t="shared" si="16"/>
        <v>急性期</v>
      </c>
      <c r="AF24" s="115">
        <v>19</v>
      </c>
      <c r="AG24" s="115">
        <v>18</v>
      </c>
      <c r="AH24" s="115">
        <v>1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  <c r="AS24" s="115">
        <v>19</v>
      </c>
      <c r="AT24" s="115">
        <v>0</v>
      </c>
      <c r="AU24" s="115">
        <v>0</v>
      </c>
      <c r="AV24" s="115">
        <v>0</v>
      </c>
      <c r="AW24" s="115">
        <v>165</v>
      </c>
      <c r="AX24" s="115">
        <v>0</v>
      </c>
      <c r="AY24" s="115">
        <v>0</v>
      </c>
      <c r="AZ24" s="115" t="s">
        <v>98</v>
      </c>
      <c r="BA24" s="116" t="str">
        <f t="shared" si="17"/>
        <v/>
      </c>
      <c r="BB24" s="115">
        <v>1</v>
      </c>
      <c r="BC24" s="115">
        <v>4</v>
      </c>
      <c r="BD24" s="115">
        <v>0</v>
      </c>
      <c r="BE24" s="115">
        <v>0</v>
      </c>
      <c r="BF24" s="115">
        <v>0</v>
      </c>
      <c r="BG24" s="115">
        <v>0</v>
      </c>
      <c r="BH24" s="115">
        <v>0</v>
      </c>
      <c r="BI24" s="115">
        <v>0</v>
      </c>
      <c r="BJ24" s="115">
        <v>0</v>
      </c>
    </row>
    <row r="25" spans="2:62" outlineLevel="3">
      <c r="B25" s="106">
        <v>24028419</v>
      </c>
      <c r="C25" s="106" t="s">
        <v>635</v>
      </c>
      <c r="D25" s="106" t="s">
        <v>92</v>
      </c>
      <c r="E25" s="108">
        <v>4012</v>
      </c>
      <c r="F25" s="108" t="s">
        <v>107</v>
      </c>
      <c r="G25" s="108">
        <v>40103</v>
      </c>
      <c r="H25" s="108" t="s">
        <v>426</v>
      </c>
      <c r="I25" s="106" t="s">
        <v>636</v>
      </c>
      <c r="J25" s="109" t="s">
        <v>635</v>
      </c>
      <c r="K25" s="109" t="s">
        <v>637</v>
      </c>
      <c r="L25" s="109" t="s">
        <v>165</v>
      </c>
      <c r="M25" s="109" t="s">
        <v>165</v>
      </c>
      <c r="N25" s="109" t="s">
        <v>166</v>
      </c>
      <c r="O25" s="109" t="str">
        <f>IF(N25="","",VLOOKUP(N25,Sheet1!$B$3:$C$7,2,0))</f>
        <v>急性期</v>
      </c>
      <c r="P25" s="109" t="s">
        <v>166</v>
      </c>
      <c r="Q25" s="109" t="str">
        <f>IF(P25="","",VLOOKUP(P25,Sheet1!$B$3:$C$7,2,0))</f>
        <v>急性期</v>
      </c>
      <c r="R25" s="109" t="s">
        <v>96</v>
      </c>
      <c r="S25" s="110" t="str">
        <f t="shared" si="9"/>
        <v/>
      </c>
      <c r="T25" s="111" t="str">
        <f t="shared" si="10"/>
        <v>○</v>
      </c>
      <c r="U25" s="111" t="str">
        <f t="shared" si="11"/>
        <v/>
      </c>
      <c r="V25" s="111" t="str">
        <f t="shared" si="12"/>
        <v/>
      </c>
      <c r="W25" s="111" t="str">
        <f t="shared" si="13"/>
        <v/>
      </c>
      <c r="X25" s="111" t="str">
        <f t="shared" si="14"/>
        <v/>
      </c>
      <c r="Y25" s="112" t="str">
        <f t="shared" si="15"/>
        <v/>
      </c>
      <c r="Z25" s="113" t="s">
        <v>166</v>
      </c>
      <c r="AA25" s="113" t="s">
        <v>96</v>
      </c>
      <c r="AB25" s="113" t="s">
        <v>96</v>
      </c>
      <c r="AC25" s="113" t="s">
        <v>96</v>
      </c>
      <c r="AD25" s="113" t="s">
        <v>96</v>
      </c>
      <c r="AE25" s="114" t="str">
        <f t="shared" si="16"/>
        <v>急性期</v>
      </c>
      <c r="AF25" s="115">
        <v>16</v>
      </c>
      <c r="AG25" s="115">
        <v>16</v>
      </c>
      <c r="AH25" s="115">
        <v>0</v>
      </c>
      <c r="AI25" s="115">
        <v>16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  <c r="AS25" s="115">
        <v>16</v>
      </c>
      <c r="AT25" s="115">
        <v>0</v>
      </c>
      <c r="AU25" s="115">
        <v>0</v>
      </c>
      <c r="AV25" s="115">
        <v>0</v>
      </c>
      <c r="AW25" s="115">
        <v>432</v>
      </c>
      <c r="AX25" s="115"/>
      <c r="AY25" s="115"/>
      <c r="AZ25" s="115" t="s">
        <v>96</v>
      </c>
      <c r="BA25" s="116" t="str">
        <f t="shared" si="17"/>
        <v/>
      </c>
      <c r="BB25" s="115"/>
      <c r="BC25" s="115"/>
      <c r="BD25" s="115">
        <v>0</v>
      </c>
      <c r="BE25" s="115"/>
      <c r="BF25" s="115"/>
      <c r="BG25" s="115">
        <v>0</v>
      </c>
      <c r="BH25" s="115"/>
      <c r="BI25" s="115"/>
      <c r="BJ25" s="115"/>
    </row>
    <row r="26" spans="2:62" ht="13.5" customHeight="1" outlineLevel="2">
      <c r="B26" s="106"/>
      <c r="C26" s="106"/>
      <c r="D26" s="106"/>
      <c r="E26" s="108"/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279" t="s">
        <v>2287</v>
      </c>
      <c r="T26" s="279"/>
      <c r="U26" s="279"/>
      <c r="V26" s="279"/>
      <c r="W26" s="279"/>
      <c r="X26" s="279"/>
      <c r="Y26" s="280"/>
      <c r="Z26" s="113"/>
      <c r="AA26" s="113"/>
      <c r="AB26" s="113"/>
      <c r="AC26" s="113"/>
      <c r="AD26" s="113"/>
      <c r="AE26" s="114"/>
      <c r="AF26" s="115">
        <f t="shared" ref="AF26:AV26" si="29">SUBTOTAL(9,AF21:AF25)</f>
        <v>70</v>
      </c>
      <c r="AG26" s="115">
        <f t="shared" si="29"/>
        <v>46</v>
      </c>
      <c r="AH26" s="115">
        <f t="shared" si="29"/>
        <v>24</v>
      </c>
      <c r="AI26" s="115">
        <f t="shared" si="29"/>
        <v>16</v>
      </c>
      <c r="AJ26" s="115">
        <f t="shared" si="29"/>
        <v>2</v>
      </c>
      <c r="AK26" s="115">
        <f t="shared" si="29"/>
        <v>0</v>
      </c>
      <c r="AL26" s="115">
        <f t="shared" si="29"/>
        <v>2</v>
      </c>
      <c r="AM26" s="115">
        <f t="shared" si="29"/>
        <v>2</v>
      </c>
      <c r="AN26" s="115">
        <f t="shared" si="29"/>
        <v>0</v>
      </c>
      <c r="AO26" s="115">
        <f t="shared" si="29"/>
        <v>2</v>
      </c>
      <c r="AP26" s="115">
        <f t="shared" si="29"/>
        <v>0</v>
      </c>
      <c r="AQ26" s="115">
        <f t="shared" si="29"/>
        <v>0</v>
      </c>
      <c r="AR26" s="115">
        <f t="shared" si="29"/>
        <v>0</v>
      </c>
      <c r="AS26" s="115">
        <f t="shared" si="29"/>
        <v>38</v>
      </c>
      <c r="AT26" s="115">
        <f t="shared" si="29"/>
        <v>0</v>
      </c>
      <c r="AU26" s="115">
        <f t="shared" si="29"/>
        <v>0</v>
      </c>
      <c r="AV26" s="115">
        <f t="shared" si="29"/>
        <v>19</v>
      </c>
      <c r="AW26" s="115">
        <f t="shared" ref="AW26:AY26" si="30">SUBTOTAL(9,AW21:AW25)</f>
        <v>924</v>
      </c>
      <c r="AX26" s="115">
        <f t="shared" si="30"/>
        <v>2</v>
      </c>
      <c r="AY26" s="115">
        <f t="shared" si="30"/>
        <v>0</v>
      </c>
      <c r="AZ26" s="115"/>
      <c r="BA26" s="116"/>
      <c r="BB26" s="115">
        <f t="shared" ref="BB26" si="31">SUBTOTAL(9,BB21:BB25)</f>
        <v>1</v>
      </c>
      <c r="BC26" s="115">
        <f t="shared" ref="BC26" si="32">SUBTOTAL(9,BC21:BC25)</f>
        <v>4</v>
      </c>
      <c r="BD26" s="115">
        <f t="shared" ref="BD26" si="33">SUBTOTAL(9,BD21:BD25)</f>
        <v>0</v>
      </c>
      <c r="BE26" s="115">
        <f t="shared" ref="BE26" si="34">SUBTOTAL(9,BE21:BE25)</f>
        <v>0</v>
      </c>
      <c r="BF26" s="115">
        <f t="shared" ref="BF26" si="35">SUBTOTAL(9,BF21:BF25)</f>
        <v>0</v>
      </c>
      <c r="BG26" s="115">
        <f t="shared" ref="BG26" si="36">SUBTOTAL(9,BG21:BG25)</f>
        <v>0</v>
      </c>
      <c r="BH26" s="115">
        <f t="shared" ref="BH26" si="37">SUBTOTAL(9,BH21:BH25)</f>
        <v>0</v>
      </c>
      <c r="BI26" s="115">
        <f t="shared" ref="BI26" si="38">SUBTOTAL(9,BI21:BI25)</f>
        <v>0</v>
      </c>
      <c r="BJ26" s="115">
        <f t="shared" ref="BJ26" si="39">SUBTOTAL(9,BJ21:BJ25)</f>
        <v>0</v>
      </c>
    </row>
    <row r="27" spans="2:62" outlineLevel="3">
      <c r="B27" s="106">
        <v>24028062</v>
      </c>
      <c r="C27" s="106" t="s">
        <v>197</v>
      </c>
      <c r="D27" s="106" t="s">
        <v>92</v>
      </c>
      <c r="E27" s="108">
        <v>4012</v>
      </c>
      <c r="F27" s="108" t="s">
        <v>107</v>
      </c>
      <c r="G27" s="108">
        <v>40105</v>
      </c>
      <c r="H27" s="108" t="s">
        <v>198</v>
      </c>
      <c r="I27" s="106" t="s">
        <v>199</v>
      </c>
      <c r="J27" s="109" t="s">
        <v>197</v>
      </c>
      <c r="K27" s="109" t="s">
        <v>200</v>
      </c>
      <c r="L27" s="109" t="s">
        <v>165</v>
      </c>
      <c r="M27" s="109" t="s">
        <v>165</v>
      </c>
      <c r="N27" s="109" t="s">
        <v>166</v>
      </c>
      <c r="O27" s="109" t="str">
        <f>IF(N27="","",VLOOKUP(N27,Sheet1!$B$3:$C$7,2,0))</f>
        <v>急性期</v>
      </c>
      <c r="P27" s="109" t="s">
        <v>166</v>
      </c>
      <c r="Q27" s="109" t="str">
        <f>IF(P27="","",VLOOKUP(P27,Sheet1!$B$3:$C$7,2,0))</f>
        <v>急性期</v>
      </c>
      <c r="R27" s="109" t="s">
        <v>166</v>
      </c>
      <c r="S27" s="110" t="str">
        <f t="shared" si="9"/>
        <v>○</v>
      </c>
      <c r="T27" s="111" t="str">
        <f t="shared" si="10"/>
        <v>○</v>
      </c>
      <c r="U27" s="111" t="str">
        <f t="shared" si="11"/>
        <v/>
      </c>
      <c r="V27" s="111" t="str">
        <f t="shared" si="12"/>
        <v/>
      </c>
      <c r="W27" s="111" t="str">
        <f t="shared" si="13"/>
        <v/>
      </c>
      <c r="X27" s="111" t="str">
        <f t="shared" si="14"/>
        <v/>
      </c>
      <c r="Y27" s="112" t="str">
        <f t="shared" si="15"/>
        <v/>
      </c>
      <c r="Z27" s="113" t="s">
        <v>165</v>
      </c>
      <c r="AA27" s="113" t="s">
        <v>166</v>
      </c>
      <c r="AB27" s="113" t="s">
        <v>96</v>
      </c>
      <c r="AC27" s="113" t="s">
        <v>96</v>
      </c>
      <c r="AD27" s="113" t="s">
        <v>96</v>
      </c>
      <c r="AE27" s="114" t="str">
        <f t="shared" si="16"/>
        <v>急性期</v>
      </c>
      <c r="AF27" s="115">
        <v>17</v>
      </c>
      <c r="AG27" s="115">
        <v>13</v>
      </c>
      <c r="AH27" s="115">
        <v>4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17</v>
      </c>
      <c r="AT27" s="115">
        <v>0</v>
      </c>
      <c r="AU27" s="115">
        <v>0</v>
      </c>
      <c r="AV27" s="115">
        <v>0</v>
      </c>
      <c r="AW27" s="115">
        <v>36</v>
      </c>
      <c r="AX27" s="115">
        <v>18</v>
      </c>
      <c r="AY27" s="115">
        <v>22.2</v>
      </c>
      <c r="AZ27" s="115" t="s">
        <v>166</v>
      </c>
      <c r="BA27" s="116" t="str">
        <f t="shared" si="17"/>
        <v/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</row>
    <row r="28" spans="2:62" outlineLevel="3">
      <c r="B28" s="106">
        <v>24028134</v>
      </c>
      <c r="C28" s="106" t="s">
        <v>306</v>
      </c>
      <c r="D28" s="106" t="s">
        <v>92</v>
      </c>
      <c r="E28" s="108">
        <v>4012</v>
      </c>
      <c r="F28" s="108" t="s">
        <v>107</v>
      </c>
      <c r="G28" s="108">
        <v>40105</v>
      </c>
      <c r="H28" s="108" t="s">
        <v>198</v>
      </c>
      <c r="I28" s="106" t="s">
        <v>307</v>
      </c>
      <c r="J28" s="109" t="s">
        <v>2020</v>
      </c>
      <c r="K28" s="109" t="s">
        <v>2021</v>
      </c>
      <c r="L28" s="109" t="s">
        <v>97</v>
      </c>
      <c r="M28" s="109" t="s">
        <v>97</v>
      </c>
      <c r="N28" s="109" t="s">
        <v>98</v>
      </c>
      <c r="O28" s="109" t="str">
        <f>IF(N28="","",VLOOKUP(N28,Sheet1!$B$3:$C$7,2,0))</f>
        <v>急性期</v>
      </c>
      <c r="P28" s="109" t="s">
        <v>98</v>
      </c>
      <c r="Q28" s="109" t="str">
        <f>IF(P28="","",VLOOKUP(P28,Sheet1!$B$3:$C$7,2,0))</f>
        <v>急性期</v>
      </c>
      <c r="R28" s="109" t="s">
        <v>98</v>
      </c>
      <c r="S28" s="110" t="str">
        <f t="shared" si="9"/>
        <v/>
      </c>
      <c r="T28" s="111" t="str">
        <f t="shared" si="10"/>
        <v>○</v>
      </c>
      <c r="U28" s="111" t="str">
        <f t="shared" si="11"/>
        <v/>
      </c>
      <c r="V28" s="111" t="str">
        <f t="shared" si="12"/>
        <v/>
      </c>
      <c r="W28" s="111" t="str">
        <f t="shared" si="13"/>
        <v/>
      </c>
      <c r="X28" s="111" t="str">
        <f t="shared" si="14"/>
        <v/>
      </c>
      <c r="Y28" s="112" t="str">
        <f t="shared" si="15"/>
        <v/>
      </c>
      <c r="Z28" s="113" t="s">
        <v>98</v>
      </c>
      <c r="AA28" s="113" t="s">
        <v>96</v>
      </c>
      <c r="AB28" s="113" t="s">
        <v>96</v>
      </c>
      <c r="AC28" s="113" t="s">
        <v>96</v>
      </c>
      <c r="AD28" s="113" t="s">
        <v>96</v>
      </c>
      <c r="AE28" s="114" t="str">
        <f t="shared" si="16"/>
        <v>急性期</v>
      </c>
      <c r="AF28" s="115">
        <v>19</v>
      </c>
      <c r="AG28" s="115">
        <v>19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  <c r="AS28" s="115">
        <v>19</v>
      </c>
      <c r="AT28" s="115">
        <v>0</v>
      </c>
      <c r="AU28" s="115">
        <v>0</v>
      </c>
      <c r="AV28" s="115">
        <v>0</v>
      </c>
      <c r="AW28" s="115">
        <v>505</v>
      </c>
      <c r="AX28" s="115">
        <v>0</v>
      </c>
      <c r="AY28" s="115">
        <v>0</v>
      </c>
      <c r="AZ28" s="115" t="s">
        <v>98</v>
      </c>
      <c r="BA28" s="116" t="str">
        <f t="shared" si="17"/>
        <v/>
      </c>
      <c r="BB28" s="115"/>
      <c r="BC28" s="115"/>
      <c r="BD28" s="115">
        <v>0</v>
      </c>
      <c r="BE28" s="115"/>
      <c r="BF28" s="115"/>
      <c r="BG28" s="115">
        <v>0</v>
      </c>
      <c r="BH28" s="115"/>
      <c r="BI28" s="115"/>
      <c r="BJ28" s="115"/>
    </row>
    <row r="29" spans="2:62" outlineLevel="3">
      <c r="B29" s="106">
        <v>24028339</v>
      </c>
      <c r="C29" s="106" t="s">
        <v>541</v>
      </c>
      <c r="D29" s="106" t="s">
        <v>92</v>
      </c>
      <c r="E29" s="108">
        <v>4012</v>
      </c>
      <c r="F29" s="117" t="s">
        <v>107</v>
      </c>
      <c r="G29" s="117">
        <v>40105</v>
      </c>
      <c r="H29" s="117" t="s">
        <v>198</v>
      </c>
      <c r="I29" s="118" t="s">
        <v>111</v>
      </c>
      <c r="J29" s="119" t="s">
        <v>2022</v>
      </c>
      <c r="K29" s="119" t="s">
        <v>2023</v>
      </c>
      <c r="L29" s="119" t="s">
        <v>98</v>
      </c>
      <c r="M29" s="119" t="s">
        <v>98</v>
      </c>
      <c r="N29" s="119" t="s">
        <v>96</v>
      </c>
      <c r="O29" s="119" t="str">
        <f>IF(N29="","",VLOOKUP(N29,Sheet1!$B$3:$C$7,2,0))</f>
        <v/>
      </c>
      <c r="P29" s="119" t="s">
        <v>96</v>
      </c>
      <c r="Q29" s="119" t="str">
        <f>IF(P29="","",VLOOKUP(P29,Sheet1!$B$3:$C$7,2,0))</f>
        <v/>
      </c>
      <c r="R29" s="119" t="s">
        <v>96</v>
      </c>
      <c r="S29" s="120" t="str">
        <f t="shared" si="9"/>
        <v/>
      </c>
      <c r="T29" s="121" t="str">
        <f t="shared" si="10"/>
        <v/>
      </c>
      <c r="U29" s="121" t="str">
        <f t="shared" si="11"/>
        <v/>
      </c>
      <c r="V29" s="121" t="str">
        <f t="shared" si="12"/>
        <v/>
      </c>
      <c r="W29" s="121" t="str">
        <f t="shared" si="13"/>
        <v/>
      </c>
      <c r="X29" s="121" t="str">
        <f t="shared" si="14"/>
        <v/>
      </c>
      <c r="Y29" s="122" t="str">
        <f t="shared" si="15"/>
        <v>○</v>
      </c>
      <c r="Z29" s="123" t="s">
        <v>110</v>
      </c>
      <c r="AA29" s="123" t="s">
        <v>96</v>
      </c>
      <c r="AB29" s="123" t="s">
        <v>96</v>
      </c>
      <c r="AC29" s="123" t="s">
        <v>96</v>
      </c>
      <c r="AD29" s="123" t="s">
        <v>96</v>
      </c>
      <c r="AE29" s="124" t="str">
        <f t="shared" si="16"/>
        <v>無回答</v>
      </c>
      <c r="AF29" s="125">
        <v>15</v>
      </c>
      <c r="AG29" s="125">
        <v>0</v>
      </c>
      <c r="AH29" s="125">
        <v>15</v>
      </c>
      <c r="AI29" s="125"/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/>
      <c r="AT29" s="125"/>
      <c r="AU29" s="125"/>
      <c r="AV29" s="125"/>
      <c r="AW29" s="125">
        <v>0</v>
      </c>
      <c r="AX29" s="125">
        <v>0</v>
      </c>
      <c r="AY29" s="125">
        <v>0</v>
      </c>
      <c r="AZ29" s="125" t="s">
        <v>97</v>
      </c>
      <c r="BA29" s="126" t="str">
        <f t="shared" si="17"/>
        <v>○</v>
      </c>
      <c r="BB29" s="125">
        <v>22</v>
      </c>
      <c r="BC29" s="125">
        <v>7</v>
      </c>
      <c r="BD29" s="125">
        <v>4</v>
      </c>
      <c r="BE29" s="125">
        <v>3</v>
      </c>
      <c r="BF29" s="125">
        <v>1</v>
      </c>
      <c r="BG29" s="125">
        <v>1</v>
      </c>
      <c r="BH29" s="125">
        <v>1</v>
      </c>
      <c r="BI29" s="125">
        <v>0</v>
      </c>
      <c r="BJ29" s="125"/>
    </row>
    <row r="30" spans="2:62" outlineLevel="3">
      <c r="B30" s="106">
        <v>24028379</v>
      </c>
      <c r="C30" s="106" t="s">
        <v>587</v>
      </c>
      <c r="D30" s="106" t="s">
        <v>92</v>
      </c>
      <c r="E30" s="108">
        <v>4012</v>
      </c>
      <c r="F30" s="108" t="s">
        <v>107</v>
      </c>
      <c r="G30" s="108">
        <v>40105</v>
      </c>
      <c r="H30" s="108" t="s">
        <v>198</v>
      </c>
      <c r="I30" s="106" t="s">
        <v>588</v>
      </c>
      <c r="J30" s="109" t="s">
        <v>2024</v>
      </c>
      <c r="K30" s="109" t="s">
        <v>2025</v>
      </c>
      <c r="L30" s="109" t="s">
        <v>98</v>
      </c>
      <c r="M30" s="109" t="s">
        <v>98</v>
      </c>
      <c r="N30" s="109" t="s">
        <v>98</v>
      </c>
      <c r="O30" s="109" t="str">
        <f>IF(N30="","",VLOOKUP(N30,Sheet1!$B$3:$C$7,2,0))</f>
        <v>急性期</v>
      </c>
      <c r="P30" s="109" t="s">
        <v>98</v>
      </c>
      <c r="Q30" s="109" t="str">
        <f>IF(P30="","",VLOOKUP(P30,Sheet1!$B$3:$C$7,2,0))</f>
        <v>急性期</v>
      </c>
      <c r="R30" s="109" t="s">
        <v>98</v>
      </c>
      <c r="S30" s="110" t="str">
        <f t="shared" si="9"/>
        <v/>
      </c>
      <c r="T30" s="111" t="str">
        <f t="shared" si="10"/>
        <v/>
      </c>
      <c r="U30" s="111" t="str">
        <f t="shared" si="11"/>
        <v/>
      </c>
      <c r="V30" s="111" t="str">
        <f t="shared" si="12"/>
        <v/>
      </c>
      <c r="W30" s="111" t="str">
        <f t="shared" si="13"/>
        <v/>
      </c>
      <c r="X30" s="111" t="str">
        <f t="shared" si="14"/>
        <v/>
      </c>
      <c r="Y30" s="112" t="str">
        <f t="shared" si="15"/>
        <v>○</v>
      </c>
      <c r="Z30" s="113" t="s">
        <v>110</v>
      </c>
      <c r="AA30" s="113" t="s">
        <v>96</v>
      </c>
      <c r="AB30" s="113" t="s">
        <v>96</v>
      </c>
      <c r="AC30" s="113" t="s">
        <v>96</v>
      </c>
      <c r="AD30" s="113" t="s">
        <v>96</v>
      </c>
      <c r="AE30" s="114" t="str">
        <f t="shared" si="16"/>
        <v>急性期</v>
      </c>
      <c r="AF30" s="115">
        <v>19</v>
      </c>
      <c r="AG30" s="115">
        <v>0</v>
      </c>
      <c r="AH30" s="115">
        <v>19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  <c r="AS30" s="115">
        <v>0</v>
      </c>
      <c r="AT30" s="115">
        <v>0</v>
      </c>
      <c r="AU30" s="115">
        <v>0</v>
      </c>
      <c r="AV30" s="115">
        <v>19</v>
      </c>
      <c r="AW30" s="115">
        <v>0</v>
      </c>
      <c r="AX30" s="115">
        <v>0</v>
      </c>
      <c r="AY30" s="115">
        <v>0</v>
      </c>
      <c r="AZ30" s="115" t="s">
        <v>97</v>
      </c>
      <c r="BA30" s="116" t="str">
        <f t="shared" si="17"/>
        <v>○</v>
      </c>
      <c r="BB30" s="115">
        <v>0</v>
      </c>
      <c r="BC30" s="115">
        <v>25</v>
      </c>
      <c r="BD30" s="115">
        <v>6</v>
      </c>
      <c r="BE30" s="115">
        <v>5</v>
      </c>
      <c r="BF30" s="115">
        <v>1</v>
      </c>
      <c r="BG30" s="115">
        <v>0</v>
      </c>
      <c r="BH30" s="115">
        <v>0</v>
      </c>
      <c r="BI30" s="115">
        <v>0</v>
      </c>
      <c r="BJ30" s="115">
        <v>0</v>
      </c>
    </row>
    <row r="31" spans="2:62" outlineLevel="3">
      <c r="B31" s="106">
        <v>24028581</v>
      </c>
      <c r="C31" s="106" t="s">
        <v>826</v>
      </c>
      <c r="D31" s="106" t="s">
        <v>92</v>
      </c>
      <c r="E31" s="108">
        <v>4012</v>
      </c>
      <c r="F31" s="108" t="s">
        <v>107</v>
      </c>
      <c r="G31" s="108">
        <v>40105</v>
      </c>
      <c r="H31" s="108" t="s">
        <v>198</v>
      </c>
      <c r="I31" s="106" t="s">
        <v>827</v>
      </c>
      <c r="J31" s="109" t="s">
        <v>828</v>
      </c>
      <c r="K31" s="109" t="s">
        <v>829</v>
      </c>
      <c r="L31" s="109" t="s">
        <v>165</v>
      </c>
      <c r="M31" s="109" t="s">
        <v>165</v>
      </c>
      <c r="N31" s="109" t="s">
        <v>166</v>
      </c>
      <c r="O31" s="109" t="str">
        <f>IF(N31="","",VLOOKUP(N31,Sheet1!$B$3:$C$7,2,0))</f>
        <v>急性期</v>
      </c>
      <c r="P31" s="109" t="s">
        <v>166</v>
      </c>
      <c r="Q31" s="109" t="str">
        <f>IF(P31="","",VLOOKUP(P31,Sheet1!$B$3:$C$7,2,0))</f>
        <v>急性期</v>
      </c>
      <c r="R31" s="109" t="s">
        <v>166</v>
      </c>
      <c r="S31" s="110" t="str">
        <f t="shared" si="9"/>
        <v/>
      </c>
      <c r="T31" s="111" t="str">
        <f t="shared" si="10"/>
        <v/>
      </c>
      <c r="U31" s="111" t="str">
        <f t="shared" si="11"/>
        <v>○</v>
      </c>
      <c r="V31" s="111" t="str">
        <f t="shared" si="12"/>
        <v/>
      </c>
      <c r="W31" s="111" t="str">
        <f t="shared" si="13"/>
        <v/>
      </c>
      <c r="X31" s="111" t="str">
        <f t="shared" si="14"/>
        <v/>
      </c>
      <c r="Y31" s="112" t="str">
        <f t="shared" si="15"/>
        <v/>
      </c>
      <c r="Z31" s="113" t="s">
        <v>143</v>
      </c>
      <c r="AA31" s="113" t="s">
        <v>96</v>
      </c>
      <c r="AB31" s="113" t="s">
        <v>96</v>
      </c>
      <c r="AC31" s="113" t="s">
        <v>96</v>
      </c>
      <c r="AD31" s="113"/>
      <c r="AE31" s="114" t="str">
        <f t="shared" si="16"/>
        <v>急性期</v>
      </c>
      <c r="AF31" s="115">
        <v>13</v>
      </c>
      <c r="AG31" s="115">
        <v>13</v>
      </c>
      <c r="AH31" s="115">
        <v>0</v>
      </c>
      <c r="AI31" s="115">
        <v>0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  <c r="AS31" s="115">
        <v>13</v>
      </c>
      <c r="AT31" s="115">
        <v>0</v>
      </c>
      <c r="AU31" s="115">
        <v>0</v>
      </c>
      <c r="AV31" s="115">
        <v>0</v>
      </c>
      <c r="AW31" s="115">
        <v>272</v>
      </c>
      <c r="AX31" s="115">
        <v>0</v>
      </c>
      <c r="AY31" s="115"/>
      <c r="AZ31" s="115" t="s">
        <v>166</v>
      </c>
      <c r="BA31" s="116" t="str">
        <f t="shared" si="17"/>
        <v/>
      </c>
      <c r="BB31" s="115">
        <v>0</v>
      </c>
      <c r="BC31" s="115">
        <v>0</v>
      </c>
      <c r="BD31" s="115">
        <v>0</v>
      </c>
      <c r="BE31" s="115">
        <v>0</v>
      </c>
      <c r="BF31" s="115">
        <v>0</v>
      </c>
      <c r="BG31" s="115">
        <v>0</v>
      </c>
      <c r="BH31" s="115">
        <v>0</v>
      </c>
      <c r="BI31" s="115">
        <v>0</v>
      </c>
      <c r="BJ31" s="115">
        <v>32</v>
      </c>
    </row>
    <row r="32" spans="2:62" outlineLevel="3">
      <c r="B32" s="106">
        <v>24028669</v>
      </c>
      <c r="C32" s="106" t="s">
        <v>937</v>
      </c>
      <c r="D32" s="106" t="s">
        <v>92</v>
      </c>
      <c r="E32" s="108">
        <v>4012</v>
      </c>
      <c r="F32" s="108" t="s">
        <v>107</v>
      </c>
      <c r="G32" s="108">
        <v>40105</v>
      </c>
      <c r="H32" s="108" t="s">
        <v>198</v>
      </c>
      <c r="I32" s="106" t="s">
        <v>938</v>
      </c>
      <c r="J32" s="109" t="s">
        <v>939</v>
      </c>
      <c r="K32" s="109" t="s">
        <v>940</v>
      </c>
      <c r="L32" s="109" t="s">
        <v>165</v>
      </c>
      <c r="M32" s="109" t="s">
        <v>165</v>
      </c>
      <c r="N32" s="109" t="s">
        <v>167</v>
      </c>
      <c r="O32" s="109" t="str">
        <f>IF(N32="","",VLOOKUP(N32,Sheet1!$B$3:$C$7,2,0))</f>
        <v>休棟等</v>
      </c>
      <c r="P32" s="109" t="s">
        <v>167</v>
      </c>
      <c r="Q32" s="109" t="str">
        <f>IF(P32="","",VLOOKUP(P32,Sheet1!$B$3:$C$7,2,0))</f>
        <v>休棟等</v>
      </c>
      <c r="R32" s="109" t="s">
        <v>167</v>
      </c>
      <c r="S32" s="110" t="str">
        <f t="shared" si="9"/>
        <v>○</v>
      </c>
      <c r="T32" s="111" t="str">
        <f t="shared" si="10"/>
        <v/>
      </c>
      <c r="U32" s="111" t="str">
        <f t="shared" si="11"/>
        <v/>
      </c>
      <c r="V32" s="111" t="str">
        <f t="shared" si="12"/>
        <v/>
      </c>
      <c r="W32" s="111" t="str">
        <f t="shared" si="13"/>
        <v/>
      </c>
      <c r="X32" s="111" t="str">
        <f t="shared" si="14"/>
        <v/>
      </c>
      <c r="Y32" s="112" t="str">
        <f t="shared" si="15"/>
        <v/>
      </c>
      <c r="Z32" s="113" t="s">
        <v>165</v>
      </c>
      <c r="AA32" s="113" t="s">
        <v>96</v>
      </c>
      <c r="AB32" s="113" t="s">
        <v>96</v>
      </c>
      <c r="AC32" s="113" t="s">
        <v>96</v>
      </c>
      <c r="AD32" s="113" t="s">
        <v>96</v>
      </c>
      <c r="AE32" s="114" t="str">
        <f t="shared" si="16"/>
        <v>休棟中等</v>
      </c>
      <c r="AF32" s="115">
        <v>19</v>
      </c>
      <c r="AG32" s="115">
        <v>19</v>
      </c>
      <c r="AH32" s="115">
        <v>0</v>
      </c>
      <c r="AI32" s="115">
        <v>19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  <c r="AS32" s="115">
        <v>19</v>
      </c>
      <c r="AT32" s="115">
        <v>0</v>
      </c>
      <c r="AU32" s="115">
        <v>0</v>
      </c>
      <c r="AV32" s="115">
        <v>0</v>
      </c>
      <c r="AW32" s="115">
        <v>55</v>
      </c>
      <c r="AX32" s="115"/>
      <c r="AY32" s="115">
        <v>70</v>
      </c>
      <c r="AZ32" s="115" t="s">
        <v>166</v>
      </c>
      <c r="BA32" s="116" t="str">
        <f t="shared" si="17"/>
        <v/>
      </c>
      <c r="BB32" s="115">
        <v>0</v>
      </c>
      <c r="BC32" s="115">
        <v>32</v>
      </c>
      <c r="BD32" s="115">
        <v>0</v>
      </c>
      <c r="BE32" s="115">
        <v>0</v>
      </c>
      <c r="BF32" s="115">
        <v>0</v>
      </c>
      <c r="BG32" s="115">
        <v>0</v>
      </c>
      <c r="BH32" s="115">
        <v>0</v>
      </c>
      <c r="BI32" s="115">
        <v>0</v>
      </c>
      <c r="BJ32" s="115">
        <v>0</v>
      </c>
    </row>
    <row r="33" spans="2:62" outlineLevel="3">
      <c r="B33" s="106">
        <v>24028689</v>
      </c>
      <c r="C33" s="106" t="s">
        <v>969</v>
      </c>
      <c r="D33" s="106" t="s">
        <v>92</v>
      </c>
      <c r="E33" s="108">
        <v>4012</v>
      </c>
      <c r="F33" s="108" t="s">
        <v>107</v>
      </c>
      <c r="G33" s="108">
        <v>40105</v>
      </c>
      <c r="H33" s="108" t="s">
        <v>198</v>
      </c>
      <c r="I33" s="106" t="s">
        <v>970</v>
      </c>
      <c r="J33" s="109" t="s">
        <v>2026</v>
      </c>
      <c r="K33" s="109" t="s">
        <v>2027</v>
      </c>
      <c r="L33" s="109" t="s">
        <v>97</v>
      </c>
      <c r="M33" s="109" t="s">
        <v>97</v>
      </c>
      <c r="N33" s="109" t="s">
        <v>104</v>
      </c>
      <c r="O33" s="109" t="str">
        <f>IF(N33="","",VLOOKUP(N33,Sheet1!$B$3:$C$7,2,0))</f>
        <v>慢性期</v>
      </c>
      <c r="P33" s="109" t="s">
        <v>104</v>
      </c>
      <c r="Q33" s="109" t="str">
        <f>IF(P33="","",VLOOKUP(P33,Sheet1!$B$3:$C$7,2,0))</f>
        <v>慢性期</v>
      </c>
      <c r="R33" s="109" t="s">
        <v>104</v>
      </c>
      <c r="S33" s="110" t="str">
        <f t="shared" si="9"/>
        <v>○</v>
      </c>
      <c r="T33" s="111" t="str">
        <f t="shared" si="10"/>
        <v/>
      </c>
      <c r="U33" s="111" t="str">
        <f t="shared" si="11"/>
        <v/>
      </c>
      <c r="V33" s="111" t="str">
        <f t="shared" si="12"/>
        <v>○</v>
      </c>
      <c r="W33" s="111" t="str">
        <f t="shared" si="13"/>
        <v>○</v>
      </c>
      <c r="X33" s="111" t="str">
        <f t="shared" si="14"/>
        <v/>
      </c>
      <c r="Y33" s="112" t="str">
        <f t="shared" si="15"/>
        <v/>
      </c>
      <c r="Z33" s="113" t="s">
        <v>97</v>
      </c>
      <c r="AA33" s="113" t="s">
        <v>104</v>
      </c>
      <c r="AB33" s="113" t="s">
        <v>105</v>
      </c>
      <c r="AC33" s="113" t="s">
        <v>96</v>
      </c>
      <c r="AD33" s="113" t="s">
        <v>96</v>
      </c>
      <c r="AE33" s="114" t="str">
        <f t="shared" si="16"/>
        <v>慢性期</v>
      </c>
      <c r="AF33" s="115">
        <v>19</v>
      </c>
      <c r="AG33" s="115">
        <v>19</v>
      </c>
      <c r="AH33" s="115">
        <v>0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19</v>
      </c>
      <c r="AT33" s="115">
        <v>0</v>
      </c>
      <c r="AU33" s="115">
        <v>0</v>
      </c>
      <c r="AV33" s="115">
        <v>0</v>
      </c>
      <c r="AW33" s="115">
        <v>99</v>
      </c>
      <c r="AX33" s="115">
        <v>5</v>
      </c>
      <c r="AY33" s="115">
        <v>48.4</v>
      </c>
      <c r="AZ33" s="115" t="s">
        <v>98</v>
      </c>
      <c r="BA33" s="116" t="str">
        <f t="shared" si="17"/>
        <v/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0</v>
      </c>
      <c r="BJ33" s="115">
        <v>0</v>
      </c>
    </row>
    <row r="34" spans="2:62" outlineLevel="3">
      <c r="B34" s="106">
        <v>24028826</v>
      </c>
      <c r="C34" s="106" t="s">
        <v>1147</v>
      </c>
      <c r="D34" s="106" t="s">
        <v>92</v>
      </c>
      <c r="E34" s="108">
        <v>4012</v>
      </c>
      <c r="F34" s="108" t="s">
        <v>107</v>
      </c>
      <c r="G34" s="108">
        <v>40105</v>
      </c>
      <c r="H34" s="108" t="s">
        <v>198</v>
      </c>
      <c r="I34" s="106" t="s">
        <v>1148</v>
      </c>
      <c r="J34" s="109" t="s">
        <v>1149</v>
      </c>
      <c r="K34" s="109" t="s">
        <v>1150</v>
      </c>
      <c r="L34" s="109" t="s">
        <v>166</v>
      </c>
      <c r="M34" s="109" t="s">
        <v>166</v>
      </c>
      <c r="N34" s="109" t="s">
        <v>167</v>
      </c>
      <c r="O34" s="109" t="str">
        <f>IF(N34="","",VLOOKUP(N34,Sheet1!$B$3:$C$7,2,0))</f>
        <v>休棟等</v>
      </c>
      <c r="P34" s="109" t="s">
        <v>184</v>
      </c>
      <c r="Q34" s="109" t="str">
        <f>IF(P34="","",VLOOKUP(P34,Sheet1!$B$3:$C$7,2,0))</f>
        <v>慢性期</v>
      </c>
      <c r="R34" s="109" t="s">
        <v>184</v>
      </c>
      <c r="S34" s="110" t="str">
        <f t="shared" si="9"/>
        <v/>
      </c>
      <c r="T34" s="111" t="str">
        <f t="shared" si="10"/>
        <v/>
      </c>
      <c r="U34" s="111" t="str">
        <f t="shared" si="11"/>
        <v/>
      </c>
      <c r="V34" s="111" t="str">
        <f t="shared" si="12"/>
        <v>○</v>
      </c>
      <c r="W34" s="111" t="str">
        <f t="shared" si="13"/>
        <v/>
      </c>
      <c r="X34" s="111" t="str">
        <f t="shared" si="14"/>
        <v/>
      </c>
      <c r="Y34" s="112" t="str">
        <f t="shared" si="15"/>
        <v/>
      </c>
      <c r="Z34" s="113" t="s">
        <v>184</v>
      </c>
      <c r="AA34" s="113" t="s">
        <v>96</v>
      </c>
      <c r="AB34" s="113" t="s">
        <v>96</v>
      </c>
      <c r="AC34" s="113" t="s">
        <v>96</v>
      </c>
      <c r="AD34" s="113" t="s">
        <v>96</v>
      </c>
      <c r="AE34" s="114" t="str">
        <f t="shared" si="16"/>
        <v>休棟中等</v>
      </c>
      <c r="AF34" s="115">
        <v>19</v>
      </c>
      <c r="AG34" s="115">
        <v>0</v>
      </c>
      <c r="AH34" s="115">
        <v>19</v>
      </c>
      <c r="AI34" s="115">
        <v>1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  <c r="AS34" s="115">
        <v>0</v>
      </c>
      <c r="AT34" s="115">
        <v>0</v>
      </c>
      <c r="AU34" s="115">
        <v>0</v>
      </c>
      <c r="AV34" s="115">
        <v>19</v>
      </c>
      <c r="AW34" s="115">
        <v>0</v>
      </c>
      <c r="AX34" s="115">
        <v>0</v>
      </c>
      <c r="AY34" s="115">
        <v>0</v>
      </c>
      <c r="AZ34" s="115" t="s">
        <v>166</v>
      </c>
      <c r="BA34" s="116" t="str">
        <f t="shared" si="17"/>
        <v/>
      </c>
      <c r="BB34" s="115">
        <v>0</v>
      </c>
      <c r="BC34" s="115">
        <v>0</v>
      </c>
      <c r="BD34" s="115">
        <v>0</v>
      </c>
      <c r="BE34" s="115">
        <v>0</v>
      </c>
      <c r="BF34" s="115">
        <v>0</v>
      </c>
      <c r="BG34" s="115">
        <v>0</v>
      </c>
      <c r="BH34" s="115">
        <v>0</v>
      </c>
      <c r="BI34" s="115">
        <v>0</v>
      </c>
      <c r="BJ34" s="115">
        <v>0</v>
      </c>
    </row>
    <row r="35" spans="2:62" ht="13.5" customHeight="1" outlineLevel="2">
      <c r="B35" s="106"/>
      <c r="C35" s="106"/>
      <c r="D35" s="106"/>
      <c r="E35" s="108"/>
      <c r="F35" s="130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279" t="s">
        <v>2288</v>
      </c>
      <c r="T35" s="279"/>
      <c r="U35" s="279"/>
      <c r="V35" s="279"/>
      <c r="W35" s="279"/>
      <c r="X35" s="279"/>
      <c r="Y35" s="280"/>
      <c r="Z35" s="113"/>
      <c r="AA35" s="113"/>
      <c r="AB35" s="113"/>
      <c r="AC35" s="113"/>
      <c r="AD35" s="113"/>
      <c r="AE35" s="114"/>
      <c r="AF35" s="115">
        <f t="shared" ref="AF35:AV35" si="40">SUBTOTAL(9,AF27:AF34)</f>
        <v>140</v>
      </c>
      <c r="AG35" s="115">
        <f t="shared" si="40"/>
        <v>83</v>
      </c>
      <c r="AH35" s="115">
        <f t="shared" si="40"/>
        <v>57</v>
      </c>
      <c r="AI35" s="115">
        <f t="shared" si="40"/>
        <v>20</v>
      </c>
      <c r="AJ35" s="115">
        <f t="shared" si="40"/>
        <v>0</v>
      </c>
      <c r="AK35" s="115">
        <f t="shared" si="40"/>
        <v>0</v>
      </c>
      <c r="AL35" s="115">
        <f t="shared" si="40"/>
        <v>0</v>
      </c>
      <c r="AM35" s="115">
        <f t="shared" si="40"/>
        <v>0</v>
      </c>
      <c r="AN35" s="115">
        <f t="shared" si="40"/>
        <v>0</v>
      </c>
      <c r="AO35" s="115">
        <f t="shared" si="40"/>
        <v>0</v>
      </c>
      <c r="AP35" s="115">
        <f t="shared" si="40"/>
        <v>0</v>
      </c>
      <c r="AQ35" s="115">
        <f t="shared" si="40"/>
        <v>0</v>
      </c>
      <c r="AR35" s="115">
        <f t="shared" si="40"/>
        <v>0</v>
      </c>
      <c r="AS35" s="115">
        <f t="shared" si="40"/>
        <v>87</v>
      </c>
      <c r="AT35" s="115">
        <f t="shared" si="40"/>
        <v>0</v>
      </c>
      <c r="AU35" s="115">
        <f t="shared" si="40"/>
        <v>0</v>
      </c>
      <c r="AV35" s="115">
        <f t="shared" si="40"/>
        <v>38</v>
      </c>
      <c r="AW35" s="115">
        <f t="shared" ref="AW35:AY35" si="41">SUBTOTAL(9,AW27:AW34)</f>
        <v>967</v>
      </c>
      <c r="AX35" s="115">
        <f t="shared" si="41"/>
        <v>23</v>
      </c>
      <c r="AY35" s="115">
        <f t="shared" si="41"/>
        <v>140.6</v>
      </c>
      <c r="AZ35" s="115"/>
      <c r="BA35" s="116"/>
      <c r="BB35" s="115">
        <f t="shared" ref="BB35" si="42">SUBTOTAL(9,BB27:BB34)</f>
        <v>22</v>
      </c>
      <c r="BC35" s="115">
        <f t="shared" ref="BC35" si="43">SUBTOTAL(9,BC27:BC34)</f>
        <v>64</v>
      </c>
      <c r="BD35" s="115">
        <f t="shared" ref="BD35" si="44">SUBTOTAL(9,BD27:BD34)</f>
        <v>10</v>
      </c>
      <c r="BE35" s="115">
        <f t="shared" ref="BE35" si="45">SUBTOTAL(9,BE27:BE34)</f>
        <v>8</v>
      </c>
      <c r="BF35" s="115">
        <f t="shared" ref="BF35" si="46">SUBTOTAL(9,BF27:BF34)</f>
        <v>2</v>
      </c>
      <c r="BG35" s="115">
        <f t="shared" ref="BG35" si="47">SUBTOTAL(9,BG27:BG34)</f>
        <v>1</v>
      </c>
      <c r="BH35" s="115">
        <f t="shared" ref="BH35" si="48">SUBTOTAL(9,BH27:BH34)</f>
        <v>1</v>
      </c>
      <c r="BI35" s="115">
        <f t="shared" ref="BI35" si="49">SUBTOTAL(9,BI27:BI34)</f>
        <v>0</v>
      </c>
      <c r="BJ35" s="115">
        <f t="shared" ref="BJ35" si="50">SUBTOTAL(9,BJ27:BJ34)</f>
        <v>32</v>
      </c>
    </row>
    <row r="36" spans="2:62" outlineLevel="3">
      <c r="B36" s="106">
        <v>24028115</v>
      </c>
      <c r="C36" s="106" t="s">
        <v>273</v>
      </c>
      <c r="D36" s="106" t="s">
        <v>92</v>
      </c>
      <c r="E36" s="108">
        <v>4012</v>
      </c>
      <c r="F36" s="108" t="s">
        <v>107</v>
      </c>
      <c r="G36" s="108">
        <v>40106</v>
      </c>
      <c r="H36" s="108" t="s">
        <v>274</v>
      </c>
      <c r="I36" s="106" t="s">
        <v>275</v>
      </c>
      <c r="J36" s="109" t="s">
        <v>2028</v>
      </c>
      <c r="K36" s="109" t="s">
        <v>2029</v>
      </c>
      <c r="L36" s="109" t="s">
        <v>97</v>
      </c>
      <c r="M36" s="109" t="s">
        <v>97</v>
      </c>
      <c r="N36" s="109" t="s">
        <v>98</v>
      </c>
      <c r="O36" s="109" t="str">
        <f>IF(N36="","",VLOOKUP(N36,Sheet1!$B$3:$C$7,2,0))</f>
        <v>急性期</v>
      </c>
      <c r="P36" s="109" t="s">
        <v>98</v>
      </c>
      <c r="Q36" s="109" t="str">
        <f>IF(P36="","",VLOOKUP(P36,Sheet1!$B$3:$C$7,2,0))</f>
        <v>急性期</v>
      </c>
      <c r="R36" s="109" t="s">
        <v>98</v>
      </c>
      <c r="S36" s="110" t="str">
        <f t="shared" si="9"/>
        <v/>
      </c>
      <c r="T36" s="111" t="str">
        <f t="shared" si="10"/>
        <v/>
      </c>
      <c r="U36" s="111" t="str">
        <f t="shared" si="11"/>
        <v>○</v>
      </c>
      <c r="V36" s="111" t="str">
        <f t="shared" si="12"/>
        <v/>
      </c>
      <c r="W36" s="111" t="str">
        <f t="shared" si="13"/>
        <v/>
      </c>
      <c r="X36" s="111" t="str">
        <f t="shared" si="14"/>
        <v/>
      </c>
      <c r="Y36" s="112" t="str">
        <f t="shared" si="15"/>
        <v/>
      </c>
      <c r="Z36" s="113" t="s">
        <v>99</v>
      </c>
      <c r="AA36" s="113" t="s">
        <v>96</v>
      </c>
      <c r="AB36" s="113" t="s">
        <v>96</v>
      </c>
      <c r="AC36" s="113" t="s">
        <v>96</v>
      </c>
      <c r="AD36" s="113" t="s">
        <v>96</v>
      </c>
      <c r="AE36" s="114" t="str">
        <f t="shared" si="16"/>
        <v>急性期</v>
      </c>
      <c r="AF36" s="115">
        <v>19</v>
      </c>
      <c r="AG36" s="115">
        <v>19</v>
      </c>
      <c r="AH36" s="115">
        <v>0</v>
      </c>
      <c r="AI36" s="115">
        <v>0</v>
      </c>
      <c r="AJ36" s="115">
        <v>0</v>
      </c>
      <c r="AK36" s="115">
        <v>0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5">
        <v>0</v>
      </c>
      <c r="AS36" s="115">
        <v>19</v>
      </c>
      <c r="AT36" s="115">
        <v>0</v>
      </c>
      <c r="AU36" s="115">
        <v>0</v>
      </c>
      <c r="AV36" s="115">
        <v>0</v>
      </c>
      <c r="AW36" s="115">
        <v>721</v>
      </c>
      <c r="AX36" s="115">
        <v>0</v>
      </c>
      <c r="AY36" s="115">
        <v>0</v>
      </c>
      <c r="AZ36" s="115" t="s">
        <v>98</v>
      </c>
      <c r="BA36" s="116" t="str">
        <f t="shared" si="17"/>
        <v/>
      </c>
      <c r="BB36" s="115">
        <v>0</v>
      </c>
      <c r="BC36" s="115">
        <v>0</v>
      </c>
      <c r="BD36" s="115">
        <v>0</v>
      </c>
      <c r="BE36" s="115">
        <v>0</v>
      </c>
      <c r="BF36" s="115">
        <v>0</v>
      </c>
      <c r="BG36" s="115">
        <v>0</v>
      </c>
      <c r="BH36" s="115">
        <v>0</v>
      </c>
      <c r="BI36" s="115">
        <v>0</v>
      </c>
      <c r="BJ36" s="115">
        <v>28</v>
      </c>
    </row>
    <row r="37" spans="2:62" outlineLevel="3">
      <c r="B37" s="106">
        <v>24028130</v>
      </c>
      <c r="C37" s="106" t="s">
        <v>302</v>
      </c>
      <c r="D37" s="106" t="s">
        <v>92</v>
      </c>
      <c r="E37" s="108">
        <v>4012</v>
      </c>
      <c r="F37" s="108" t="s">
        <v>107</v>
      </c>
      <c r="G37" s="108">
        <v>40106</v>
      </c>
      <c r="H37" s="108" t="s">
        <v>274</v>
      </c>
      <c r="I37" s="106" t="s">
        <v>303</v>
      </c>
      <c r="J37" s="109" t="s">
        <v>2030</v>
      </c>
      <c r="K37" s="109" t="s">
        <v>2031</v>
      </c>
      <c r="L37" s="109" t="s">
        <v>97</v>
      </c>
      <c r="M37" s="109" t="s">
        <v>97</v>
      </c>
      <c r="N37" s="109" t="s">
        <v>104</v>
      </c>
      <c r="O37" s="109" t="str">
        <f>IF(N37="","",VLOOKUP(N37,Sheet1!$B$3:$C$7,2,0))</f>
        <v>慢性期</v>
      </c>
      <c r="P37" s="109" t="s">
        <v>104</v>
      </c>
      <c r="Q37" s="109" t="str">
        <f>IF(P37="","",VLOOKUP(P37,Sheet1!$B$3:$C$7,2,0))</f>
        <v>慢性期</v>
      </c>
      <c r="R37" s="109" t="s">
        <v>96</v>
      </c>
      <c r="S37" s="110" t="str">
        <f t="shared" si="9"/>
        <v/>
      </c>
      <c r="T37" s="111" t="str">
        <f t="shared" si="10"/>
        <v/>
      </c>
      <c r="U37" s="111" t="str">
        <f t="shared" si="11"/>
        <v/>
      </c>
      <c r="V37" s="111" t="str">
        <f t="shared" si="12"/>
        <v/>
      </c>
      <c r="W37" s="111" t="str">
        <f t="shared" si="13"/>
        <v/>
      </c>
      <c r="X37" s="111" t="str">
        <f t="shared" si="14"/>
        <v/>
      </c>
      <c r="Y37" s="112" t="str">
        <f t="shared" si="15"/>
        <v/>
      </c>
      <c r="Z37" s="113" t="s">
        <v>96</v>
      </c>
      <c r="AA37" s="113" t="s">
        <v>96</v>
      </c>
      <c r="AB37" s="113" t="s">
        <v>96</v>
      </c>
      <c r="AC37" s="113" t="s">
        <v>96</v>
      </c>
      <c r="AD37" s="113" t="s">
        <v>96</v>
      </c>
      <c r="AE37" s="114" t="str">
        <f t="shared" si="16"/>
        <v>慢性期</v>
      </c>
      <c r="AF37" s="115">
        <v>18</v>
      </c>
      <c r="AG37" s="115">
        <v>17</v>
      </c>
      <c r="AH37" s="115">
        <v>1</v>
      </c>
      <c r="AI37" s="115"/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  <c r="AS37" s="115">
        <v>7</v>
      </c>
      <c r="AT37" s="115">
        <v>0</v>
      </c>
      <c r="AU37" s="115">
        <v>0</v>
      </c>
      <c r="AV37" s="115">
        <v>11</v>
      </c>
      <c r="AW37" s="115">
        <v>0</v>
      </c>
      <c r="AX37" s="115">
        <v>0</v>
      </c>
      <c r="AY37" s="115">
        <v>0</v>
      </c>
      <c r="AZ37" s="115" t="s">
        <v>98</v>
      </c>
      <c r="BA37" s="116" t="str">
        <f t="shared" si="17"/>
        <v/>
      </c>
      <c r="BB37" s="115">
        <v>0</v>
      </c>
      <c r="BC37" s="115">
        <v>0</v>
      </c>
      <c r="BD37" s="115">
        <v>0</v>
      </c>
      <c r="BE37" s="115"/>
      <c r="BF37" s="115"/>
      <c r="BG37" s="115">
        <v>0</v>
      </c>
      <c r="BH37" s="115"/>
      <c r="BI37" s="115"/>
      <c r="BJ37" s="115"/>
    </row>
    <row r="38" spans="2:62" outlineLevel="3">
      <c r="B38" s="106">
        <v>24028162</v>
      </c>
      <c r="C38" s="106" t="s">
        <v>348</v>
      </c>
      <c r="D38" s="106" t="s">
        <v>92</v>
      </c>
      <c r="E38" s="108">
        <v>4012</v>
      </c>
      <c r="F38" s="108" t="s">
        <v>107</v>
      </c>
      <c r="G38" s="108">
        <v>40106</v>
      </c>
      <c r="H38" s="108" t="s">
        <v>274</v>
      </c>
      <c r="I38" s="106" t="s">
        <v>349</v>
      </c>
      <c r="J38" s="109" t="s">
        <v>350</v>
      </c>
      <c r="K38" s="109" t="s">
        <v>351</v>
      </c>
      <c r="L38" s="109" t="s">
        <v>165</v>
      </c>
      <c r="M38" s="109" t="s">
        <v>165</v>
      </c>
      <c r="N38" s="109" t="s">
        <v>166</v>
      </c>
      <c r="O38" s="109" t="str">
        <f>IF(N38="","",VLOOKUP(N38,Sheet1!$B$3:$C$7,2,0))</f>
        <v>急性期</v>
      </c>
      <c r="P38" s="109" t="s">
        <v>166</v>
      </c>
      <c r="Q38" s="109" t="str">
        <f>IF(P38="","",VLOOKUP(P38,Sheet1!$B$3:$C$7,2,0))</f>
        <v>急性期</v>
      </c>
      <c r="R38" s="109" t="s">
        <v>166</v>
      </c>
      <c r="S38" s="110" t="str">
        <f t="shared" si="9"/>
        <v/>
      </c>
      <c r="T38" s="111" t="str">
        <f t="shared" si="10"/>
        <v>○</v>
      </c>
      <c r="U38" s="111" t="str">
        <f t="shared" si="11"/>
        <v/>
      </c>
      <c r="V38" s="111" t="str">
        <f t="shared" si="12"/>
        <v/>
      </c>
      <c r="W38" s="111" t="str">
        <f t="shared" si="13"/>
        <v/>
      </c>
      <c r="X38" s="111" t="str">
        <f t="shared" si="14"/>
        <v/>
      </c>
      <c r="Y38" s="112" t="str">
        <f t="shared" si="15"/>
        <v/>
      </c>
      <c r="Z38" s="113" t="s">
        <v>166</v>
      </c>
      <c r="AA38" s="113" t="s">
        <v>96</v>
      </c>
      <c r="AB38" s="113" t="s">
        <v>96</v>
      </c>
      <c r="AC38" s="113" t="s">
        <v>96</v>
      </c>
      <c r="AD38" s="113" t="s">
        <v>96</v>
      </c>
      <c r="AE38" s="114" t="str">
        <f t="shared" si="16"/>
        <v>急性期</v>
      </c>
      <c r="AF38" s="115">
        <v>2</v>
      </c>
      <c r="AG38" s="115">
        <v>2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  <c r="AS38" s="115">
        <v>2</v>
      </c>
      <c r="AT38" s="115">
        <v>0</v>
      </c>
      <c r="AU38" s="115">
        <v>0</v>
      </c>
      <c r="AV38" s="115">
        <v>0</v>
      </c>
      <c r="AW38" s="115">
        <v>541</v>
      </c>
      <c r="AX38" s="115">
        <v>0</v>
      </c>
      <c r="AY38" s="115"/>
      <c r="AZ38" s="115" t="s">
        <v>166</v>
      </c>
      <c r="BA38" s="116" t="str">
        <f t="shared" si="17"/>
        <v/>
      </c>
      <c r="BB38" s="115"/>
      <c r="BC38" s="115"/>
      <c r="BD38" s="115">
        <v>0</v>
      </c>
      <c r="BE38" s="115"/>
      <c r="BF38" s="115"/>
      <c r="BG38" s="115">
        <v>0</v>
      </c>
      <c r="BH38" s="115"/>
      <c r="BI38" s="115"/>
      <c r="BJ38" s="115">
        <v>0</v>
      </c>
    </row>
    <row r="39" spans="2:62" outlineLevel="3">
      <c r="B39" s="106">
        <v>24028245</v>
      </c>
      <c r="C39" s="106" t="s">
        <v>448</v>
      </c>
      <c r="D39" s="106" t="s">
        <v>92</v>
      </c>
      <c r="E39" s="108">
        <v>4012</v>
      </c>
      <c r="F39" s="108" t="s">
        <v>107</v>
      </c>
      <c r="G39" s="108">
        <v>40106</v>
      </c>
      <c r="H39" s="108" t="s">
        <v>274</v>
      </c>
      <c r="I39" s="106" t="s">
        <v>449</v>
      </c>
      <c r="J39" s="109" t="s">
        <v>2032</v>
      </c>
      <c r="K39" s="109" t="s">
        <v>2033</v>
      </c>
      <c r="L39" s="109" t="s">
        <v>98</v>
      </c>
      <c r="M39" s="109" t="s">
        <v>98</v>
      </c>
      <c r="N39" s="109" t="s">
        <v>105</v>
      </c>
      <c r="O39" s="109" t="str">
        <f>IF(N39="","",VLOOKUP(N39,Sheet1!$B$3:$C$7,2,0))</f>
        <v>休棟等</v>
      </c>
      <c r="P39" s="109" t="s">
        <v>105</v>
      </c>
      <c r="Q39" s="109" t="str">
        <f>IF(P39="","",VLOOKUP(P39,Sheet1!$B$3:$C$7,2,0))</f>
        <v>休棟等</v>
      </c>
      <c r="R39" s="109" t="s">
        <v>105</v>
      </c>
      <c r="S39" s="110" t="str">
        <f t="shared" si="9"/>
        <v/>
      </c>
      <c r="T39" s="111" t="str">
        <f t="shared" si="10"/>
        <v/>
      </c>
      <c r="U39" s="111" t="str">
        <f t="shared" si="11"/>
        <v/>
      </c>
      <c r="V39" s="111" t="str">
        <f t="shared" si="12"/>
        <v/>
      </c>
      <c r="W39" s="111" t="str">
        <f t="shared" si="13"/>
        <v/>
      </c>
      <c r="X39" s="111" t="str">
        <f t="shared" si="14"/>
        <v/>
      </c>
      <c r="Y39" s="112" t="str">
        <f t="shared" si="15"/>
        <v>○</v>
      </c>
      <c r="Z39" s="113" t="s">
        <v>110</v>
      </c>
      <c r="AA39" s="113" t="s">
        <v>96</v>
      </c>
      <c r="AB39" s="113" t="s">
        <v>96</v>
      </c>
      <c r="AC39" s="113" t="s">
        <v>96</v>
      </c>
      <c r="AD39" s="113" t="s">
        <v>96</v>
      </c>
      <c r="AE39" s="114" t="str">
        <f t="shared" si="16"/>
        <v>休棟中等</v>
      </c>
      <c r="AF39" s="115">
        <v>3</v>
      </c>
      <c r="AG39" s="115">
        <v>0</v>
      </c>
      <c r="AH39" s="115">
        <v>3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  <c r="AS39" s="115">
        <v>0</v>
      </c>
      <c r="AT39" s="115">
        <v>0</v>
      </c>
      <c r="AU39" s="115">
        <v>0</v>
      </c>
      <c r="AV39" s="115">
        <v>3</v>
      </c>
      <c r="AW39" s="115">
        <v>0</v>
      </c>
      <c r="AX39" s="115">
        <v>0</v>
      </c>
      <c r="AY39" s="115">
        <v>0</v>
      </c>
      <c r="AZ39" s="115" t="s">
        <v>96</v>
      </c>
      <c r="BA39" s="116" t="str">
        <f t="shared" si="17"/>
        <v/>
      </c>
      <c r="BB39" s="115"/>
      <c r="BC39" s="115"/>
      <c r="BD39" s="115">
        <v>0</v>
      </c>
      <c r="BE39" s="115"/>
      <c r="BF39" s="115"/>
      <c r="BG39" s="115">
        <v>0</v>
      </c>
      <c r="BH39" s="115"/>
      <c r="BI39" s="115"/>
      <c r="BJ39" s="115"/>
    </row>
    <row r="40" spans="2:62" outlineLevel="3">
      <c r="B40" s="106">
        <v>24028265</v>
      </c>
      <c r="C40" s="106" t="s">
        <v>462</v>
      </c>
      <c r="D40" s="106" t="s">
        <v>92</v>
      </c>
      <c r="E40" s="108">
        <v>4012</v>
      </c>
      <c r="F40" s="108" t="s">
        <v>107</v>
      </c>
      <c r="G40" s="108">
        <v>40106</v>
      </c>
      <c r="H40" s="108" t="s">
        <v>274</v>
      </c>
      <c r="I40" s="106" t="s">
        <v>463</v>
      </c>
      <c r="J40" s="109" t="s">
        <v>2034</v>
      </c>
      <c r="K40" s="109" t="s">
        <v>2035</v>
      </c>
      <c r="L40" s="109" t="s">
        <v>97</v>
      </c>
      <c r="M40" s="109" t="s">
        <v>97</v>
      </c>
      <c r="N40" s="109" t="s">
        <v>98</v>
      </c>
      <c r="O40" s="109" t="str">
        <f>IF(N40="","",VLOOKUP(N40,Sheet1!$B$3:$C$7,2,0))</f>
        <v>急性期</v>
      </c>
      <c r="P40" s="109" t="s">
        <v>98</v>
      </c>
      <c r="Q40" s="109" t="str">
        <f>IF(P40="","",VLOOKUP(P40,Sheet1!$B$3:$C$7,2,0))</f>
        <v>急性期</v>
      </c>
      <c r="R40" s="109" t="s">
        <v>98</v>
      </c>
      <c r="S40" s="110" t="str">
        <f t="shared" si="9"/>
        <v/>
      </c>
      <c r="T40" s="111" t="str">
        <f t="shared" si="10"/>
        <v>○</v>
      </c>
      <c r="U40" s="111" t="str">
        <f t="shared" si="11"/>
        <v>○</v>
      </c>
      <c r="V40" s="111" t="str">
        <f t="shared" si="12"/>
        <v/>
      </c>
      <c r="W40" s="111" t="str">
        <f t="shared" si="13"/>
        <v/>
      </c>
      <c r="X40" s="111" t="str">
        <f t="shared" si="14"/>
        <v/>
      </c>
      <c r="Y40" s="112" t="str">
        <f t="shared" si="15"/>
        <v/>
      </c>
      <c r="Z40" s="113" t="s">
        <v>98</v>
      </c>
      <c r="AA40" s="113" t="s">
        <v>99</v>
      </c>
      <c r="AB40" s="113" t="s">
        <v>96</v>
      </c>
      <c r="AC40" s="113" t="s">
        <v>96</v>
      </c>
      <c r="AD40" s="113" t="s">
        <v>96</v>
      </c>
      <c r="AE40" s="114" t="str">
        <f t="shared" si="16"/>
        <v>急性期</v>
      </c>
      <c r="AF40" s="115">
        <v>8</v>
      </c>
      <c r="AG40" s="115">
        <v>8</v>
      </c>
      <c r="AH40" s="115">
        <v>0</v>
      </c>
      <c r="AI40" s="115">
        <v>8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  <c r="AS40" s="115">
        <v>8</v>
      </c>
      <c r="AT40" s="115">
        <v>0</v>
      </c>
      <c r="AU40" s="115">
        <v>0</v>
      </c>
      <c r="AV40" s="115">
        <v>0</v>
      </c>
      <c r="AW40" s="115">
        <v>23</v>
      </c>
      <c r="AX40" s="115">
        <v>0</v>
      </c>
      <c r="AY40" s="115">
        <v>0</v>
      </c>
      <c r="AZ40" s="115" t="s">
        <v>98</v>
      </c>
      <c r="BA40" s="116" t="str">
        <f t="shared" si="17"/>
        <v/>
      </c>
      <c r="BB40" s="115">
        <v>0</v>
      </c>
      <c r="BC40" s="115">
        <v>0</v>
      </c>
      <c r="BD40" s="115">
        <v>0</v>
      </c>
      <c r="BE40" s="115">
        <v>0</v>
      </c>
      <c r="BF40" s="115">
        <v>0</v>
      </c>
      <c r="BG40" s="115">
        <v>0</v>
      </c>
      <c r="BH40" s="115">
        <v>0</v>
      </c>
      <c r="BI40" s="115">
        <v>0</v>
      </c>
      <c r="BJ40" s="115">
        <v>0</v>
      </c>
    </row>
    <row r="41" spans="2:62" outlineLevel="3">
      <c r="B41" s="106">
        <v>24028270</v>
      </c>
      <c r="C41" s="106" t="s">
        <v>470</v>
      </c>
      <c r="D41" s="106" t="s">
        <v>92</v>
      </c>
      <c r="E41" s="108">
        <v>4012</v>
      </c>
      <c r="F41" s="117" t="s">
        <v>107</v>
      </c>
      <c r="G41" s="117">
        <v>40106</v>
      </c>
      <c r="H41" s="117" t="s">
        <v>274</v>
      </c>
      <c r="I41" s="118" t="s">
        <v>471</v>
      </c>
      <c r="J41" s="119" t="s">
        <v>2036</v>
      </c>
      <c r="K41" s="119" t="s">
        <v>2037</v>
      </c>
      <c r="L41" s="119" t="s">
        <v>98</v>
      </c>
      <c r="M41" s="119" t="s">
        <v>98</v>
      </c>
      <c r="N41" s="119" t="s">
        <v>96</v>
      </c>
      <c r="O41" s="119" t="str">
        <f>IF(N41="","",VLOOKUP(N41,Sheet1!$B$3:$C$7,2,0))</f>
        <v/>
      </c>
      <c r="P41" s="119" t="s">
        <v>96</v>
      </c>
      <c r="Q41" s="119" t="str">
        <f>IF(P41="","",VLOOKUP(P41,Sheet1!$B$3:$C$7,2,0))</f>
        <v/>
      </c>
      <c r="R41" s="119" t="s">
        <v>96</v>
      </c>
      <c r="S41" s="120" t="str">
        <f t="shared" si="9"/>
        <v/>
      </c>
      <c r="T41" s="121" t="str">
        <f t="shared" si="10"/>
        <v/>
      </c>
      <c r="U41" s="121" t="str">
        <f t="shared" si="11"/>
        <v/>
      </c>
      <c r="V41" s="121" t="str">
        <f t="shared" si="12"/>
        <v/>
      </c>
      <c r="W41" s="121" t="str">
        <f t="shared" si="13"/>
        <v/>
      </c>
      <c r="X41" s="121" t="str">
        <f t="shared" si="14"/>
        <v>○</v>
      </c>
      <c r="Y41" s="122" t="str">
        <f t="shared" si="15"/>
        <v/>
      </c>
      <c r="Z41" s="123" t="s">
        <v>133</v>
      </c>
      <c r="AA41" s="123" t="s">
        <v>96</v>
      </c>
      <c r="AB41" s="123" t="s">
        <v>96</v>
      </c>
      <c r="AC41" s="123" t="s">
        <v>96</v>
      </c>
      <c r="AD41" s="123" t="s">
        <v>96</v>
      </c>
      <c r="AE41" s="124" t="str">
        <f t="shared" si="16"/>
        <v>無回答</v>
      </c>
      <c r="AF41" s="125">
        <v>0</v>
      </c>
      <c r="AG41" s="125">
        <v>0</v>
      </c>
      <c r="AH41" s="125">
        <v>0</v>
      </c>
      <c r="AI41" s="125">
        <v>0</v>
      </c>
      <c r="AJ41" s="125">
        <v>0</v>
      </c>
      <c r="AK41" s="125">
        <v>0</v>
      </c>
      <c r="AL41" s="125">
        <v>0</v>
      </c>
      <c r="AM41" s="125">
        <v>0</v>
      </c>
      <c r="AN41" s="125">
        <v>0</v>
      </c>
      <c r="AO41" s="125">
        <v>0</v>
      </c>
      <c r="AP41" s="125">
        <v>0</v>
      </c>
      <c r="AQ41" s="125">
        <v>0</v>
      </c>
      <c r="AR41" s="125">
        <v>0</v>
      </c>
      <c r="AS41" s="125">
        <v>0</v>
      </c>
      <c r="AT41" s="125">
        <v>0</v>
      </c>
      <c r="AU41" s="125">
        <v>0</v>
      </c>
      <c r="AV41" s="125">
        <v>0</v>
      </c>
      <c r="AW41" s="125">
        <v>0</v>
      </c>
      <c r="AX41" s="125">
        <v>0</v>
      </c>
      <c r="AY41" s="125">
        <v>0</v>
      </c>
      <c r="AZ41" s="125" t="s">
        <v>98</v>
      </c>
      <c r="BA41" s="126" t="str">
        <f t="shared" si="17"/>
        <v/>
      </c>
      <c r="BB41" s="125">
        <v>0</v>
      </c>
      <c r="BC41" s="125">
        <v>0</v>
      </c>
      <c r="BD41" s="125">
        <v>0</v>
      </c>
      <c r="BE41" s="125">
        <v>0</v>
      </c>
      <c r="BF41" s="125">
        <v>0</v>
      </c>
      <c r="BG41" s="125">
        <v>0</v>
      </c>
      <c r="BH41" s="125">
        <v>0</v>
      </c>
      <c r="BI41" s="125">
        <v>0</v>
      </c>
      <c r="BJ41" s="125">
        <v>0</v>
      </c>
    </row>
    <row r="42" spans="2:62" outlineLevel="3">
      <c r="B42" s="106">
        <v>24028314</v>
      </c>
      <c r="C42" s="106" t="s">
        <v>519</v>
      </c>
      <c r="D42" s="106" t="s">
        <v>92</v>
      </c>
      <c r="E42" s="108">
        <v>4012</v>
      </c>
      <c r="F42" s="108" t="s">
        <v>107</v>
      </c>
      <c r="G42" s="108">
        <v>40106</v>
      </c>
      <c r="H42" s="108" t="s">
        <v>274</v>
      </c>
      <c r="I42" s="106" t="s">
        <v>520</v>
      </c>
      <c r="J42" s="109" t="s">
        <v>2039</v>
      </c>
      <c r="K42" s="109" t="s">
        <v>2040</v>
      </c>
      <c r="L42" s="109" t="s">
        <v>97</v>
      </c>
      <c r="M42" s="109" t="s">
        <v>97</v>
      </c>
      <c r="N42" s="109" t="s">
        <v>98</v>
      </c>
      <c r="O42" s="109" t="str">
        <f>IF(N42="","",VLOOKUP(N42,Sheet1!$B$3:$C$7,2,0))</f>
        <v>急性期</v>
      </c>
      <c r="P42" s="109" t="s">
        <v>98</v>
      </c>
      <c r="Q42" s="109" t="str">
        <f>IF(P42="","",VLOOKUP(P42,Sheet1!$B$3:$C$7,2,0))</f>
        <v>急性期</v>
      </c>
      <c r="R42" s="109" t="s">
        <v>98</v>
      </c>
      <c r="S42" s="110" t="str">
        <f t="shared" si="9"/>
        <v/>
      </c>
      <c r="T42" s="111" t="str">
        <f t="shared" si="10"/>
        <v>○</v>
      </c>
      <c r="U42" s="111" t="str">
        <f t="shared" si="11"/>
        <v/>
      </c>
      <c r="V42" s="111" t="str">
        <f t="shared" si="12"/>
        <v/>
      </c>
      <c r="W42" s="111" t="str">
        <f t="shared" si="13"/>
        <v/>
      </c>
      <c r="X42" s="111" t="str">
        <f t="shared" si="14"/>
        <v/>
      </c>
      <c r="Y42" s="112" t="str">
        <f t="shared" si="15"/>
        <v/>
      </c>
      <c r="Z42" s="113" t="s">
        <v>98</v>
      </c>
      <c r="AA42" s="113" t="s">
        <v>96</v>
      </c>
      <c r="AB42" s="113" t="s">
        <v>96</v>
      </c>
      <c r="AC42" s="113" t="s">
        <v>96</v>
      </c>
      <c r="AD42" s="113" t="s">
        <v>96</v>
      </c>
      <c r="AE42" s="114" t="str">
        <f t="shared" si="16"/>
        <v>急性期</v>
      </c>
      <c r="AF42" s="115">
        <v>19</v>
      </c>
      <c r="AG42" s="115">
        <v>19</v>
      </c>
      <c r="AH42" s="115">
        <v>0</v>
      </c>
      <c r="AI42" s="115">
        <v>0</v>
      </c>
      <c r="AJ42" s="115">
        <v>0</v>
      </c>
      <c r="AK42" s="115">
        <v>0</v>
      </c>
      <c r="AL42" s="115">
        <v>0</v>
      </c>
      <c r="AM42" s="115">
        <v>0</v>
      </c>
      <c r="AN42" s="115">
        <v>0</v>
      </c>
      <c r="AO42" s="115">
        <v>0</v>
      </c>
      <c r="AP42" s="115">
        <v>0</v>
      </c>
      <c r="AQ42" s="115">
        <v>0</v>
      </c>
      <c r="AR42" s="115">
        <v>0</v>
      </c>
      <c r="AS42" s="115"/>
      <c r="AT42" s="115"/>
      <c r="AU42" s="115"/>
      <c r="AV42" s="115">
        <v>19</v>
      </c>
      <c r="AW42" s="115">
        <v>490</v>
      </c>
      <c r="AX42" s="115"/>
      <c r="AY42" s="115"/>
      <c r="AZ42" s="115" t="s">
        <v>96</v>
      </c>
      <c r="BA42" s="116" t="str">
        <f t="shared" si="17"/>
        <v/>
      </c>
      <c r="BB42" s="115"/>
      <c r="BC42" s="115"/>
      <c r="BD42" s="115">
        <v>0</v>
      </c>
      <c r="BE42" s="115"/>
      <c r="BF42" s="115"/>
      <c r="BG42" s="115">
        <v>0</v>
      </c>
      <c r="BH42" s="115"/>
      <c r="BI42" s="115"/>
      <c r="BJ42" s="115"/>
    </row>
    <row r="43" spans="2:62" outlineLevel="3">
      <c r="B43" s="106">
        <v>24028325</v>
      </c>
      <c r="C43" s="106" t="s">
        <v>527</v>
      </c>
      <c r="D43" s="106" t="s">
        <v>92</v>
      </c>
      <c r="E43" s="108">
        <v>4012</v>
      </c>
      <c r="F43" s="108" t="s">
        <v>107</v>
      </c>
      <c r="G43" s="108">
        <v>40106</v>
      </c>
      <c r="H43" s="108" t="s">
        <v>274</v>
      </c>
      <c r="I43" s="106" t="s">
        <v>528</v>
      </c>
      <c r="J43" s="109" t="s">
        <v>529</v>
      </c>
      <c r="K43" s="109" t="s">
        <v>530</v>
      </c>
      <c r="L43" s="109" t="s">
        <v>166</v>
      </c>
      <c r="M43" s="109" t="s">
        <v>166</v>
      </c>
      <c r="N43" s="109" t="s">
        <v>167</v>
      </c>
      <c r="O43" s="109" t="str">
        <f>IF(N43="","",VLOOKUP(N43,Sheet1!$B$3:$C$7,2,0))</f>
        <v>休棟等</v>
      </c>
      <c r="P43" s="109" t="s">
        <v>167</v>
      </c>
      <c r="Q43" s="109" t="str">
        <f>IF(P43="","",VLOOKUP(P43,Sheet1!$B$3:$C$7,2,0))</f>
        <v>休棟等</v>
      </c>
      <c r="R43" s="109" t="s">
        <v>96</v>
      </c>
      <c r="S43" s="110" t="str">
        <f t="shared" si="9"/>
        <v/>
      </c>
      <c r="T43" s="111" t="str">
        <f t="shared" si="10"/>
        <v/>
      </c>
      <c r="U43" s="111" t="str">
        <f t="shared" si="11"/>
        <v/>
      </c>
      <c r="V43" s="111" t="str">
        <f t="shared" si="12"/>
        <v/>
      </c>
      <c r="W43" s="111" t="str">
        <f t="shared" si="13"/>
        <v/>
      </c>
      <c r="X43" s="111" t="str">
        <f t="shared" si="14"/>
        <v>○</v>
      </c>
      <c r="Y43" s="112" t="str">
        <f t="shared" si="15"/>
        <v/>
      </c>
      <c r="Z43" s="113" t="s">
        <v>478</v>
      </c>
      <c r="AA43" s="113" t="s">
        <v>96</v>
      </c>
      <c r="AB43" s="113" t="s">
        <v>96</v>
      </c>
      <c r="AC43" s="113" t="s">
        <v>96</v>
      </c>
      <c r="AD43" s="113" t="s">
        <v>96</v>
      </c>
      <c r="AE43" s="114" t="str">
        <f t="shared" si="16"/>
        <v>休棟中等</v>
      </c>
      <c r="AF43" s="115">
        <v>5</v>
      </c>
      <c r="AG43" s="115">
        <v>0</v>
      </c>
      <c r="AH43" s="115">
        <v>5</v>
      </c>
      <c r="AI43" s="115">
        <v>5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  <c r="AS43" s="115">
        <v>0</v>
      </c>
      <c r="AT43" s="115">
        <v>0</v>
      </c>
      <c r="AU43" s="115">
        <v>0</v>
      </c>
      <c r="AV43" s="115">
        <v>5</v>
      </c>
      <c r="AW43" s="115">
        <v>0</v>
      </c>
      <c r="AX43" s="115">
        <v>0</v>
      </c>
      <c r="AY43" s="115">
        <v>0</v>
      </c>
      <c r="AZ43" s="115" t="s">
        <v>165</v>
      </c>
      <c r="BA43" s="116" t="str">
        <f t="shared" si="17"/>
        <v>○</v>
      </c>
      <c r="BB43" s="115">
        <v>0</v>
      </c>
      <c r="BC43" s="115">
        <v>14</v>
      </c>
      <c r="BD43" s="115">
        <v>0</v>
      </c>
      <c r="BE43" s="115"/>
      <c r="BF43" s="115"/>
      <c r="BG43" s="115">
        <v>0</v>
      </c>
      <c r="BH43" s="115"/>
      <c r="BI43" s="115"/>
      <c r="BJ43" s="115">
        <v>0</v>
      </c>
    </row>
    <row r="44" spans="2:62" outlineLevel="3">
      <c r="B44" s="106">
        <v>24028450</v>
      </c>
      <c r="C44" s="106" t="s">
        <v>673</v>
      </c>
      <c r="D44" s="106" t="s">
        <v>92</v>
      </c>
      <c r="E44" s="108">
        <v>4012</v>
      </c>
      <c r="F44" s="108" t="s">
        <v>107</v>
      </c>
      <c r="G44" s="108">
        <v>40106</v>
      </c>
      <c r="H44" s="108" t="s">
        <v>274</v>
      </c>
      <c r="I44" s="106" t="s">
        <v>674</v>
      </c>
      <c r="J44" s="109" t="s">
        <v>2041</v>
      </c>
      <c r="K44" s="109" t="s">
        <v>2042</v>
      </c>
      <c r="L44" s="109" t="s">
        <v>98</v>
      </c>
      <c r="M44" s="109" t="s">
        <v>98</v>
      </c>
      <c r="N44" s="109" t="s">
        <v>105</v>
      </c>
      <c r="O44" s="109" t="str">
        <f>IF(N44="","",VLOOKUP(N44,Sheet1!$B$3:$C$7,2,0))</f>
        <v>休棟等</v>
      </c>
      <c r="P44" s="109" t="s">
        <v>105</v>
      </c>
      <c r="Q44" s="109" t="str">
        <f>IF(P44="","",VLOOKUP(P44,Sheet1!$B$3:$C$7,2,0))</f>
        <v>休棟等</v>
      </c>
      <c r="R44" s="109" t="s">
        <v>105</v>
      </c>
      <c r="S44" s="110" t="str">
        <f t="shared" si="9"/>
        <v/>
      </c>
      <c r="T44" s="111" t="str">
        <f t="shared" si="10"/>
        <v/>
      </c>
      <c r="U44" s="111" t="str">
        <f t="shared" si="11"/>
        <v/>
      </c>
      <c r="V44" s="111" t="str">
        <f t="shared" si="12"/>
        <v/>
      </c>
      <c r="W44" s="111" t="str">
        <f t="shared" si="13"/>
        <v/>
      </c>
      <c r="X44" s="111" t="str">
        <f t="shared" si="14"/>
        <v/>
      </c>
      <c r="Y44" s="112" t="str">
        <f t="shared" si="15"/>
        <v>○</v>
      </c>
      <c r="Z44" s="113" t="s">
        <v>110</v>
      </c>
      <c r="AA44" s="113" t="s">
        <v>96</v>
      </c>
      <c r="AB44" s="113" t="s">
        <v>96</v>
      </c>
      <c r="AC44" s="113" t="s">
        <v>96</v>
      </c>
      <c r="AD44" s="113" t="s">
        <v>96</v>
      </c>
      <c r="AE44" s="114" t="str">
        <f t="shared" si="16"/>
        <v>休棟中等</v>
      </c>
      <c r="AF44" s="115">
        <v>13</v>
      </c>
      <c r="AG44" s="115">
        <v>0</v>
      </c>
      <c r="AH44" s="115">
        <v>13</v>
      </c>
      <c r="AI44" s="115">
        <v>0</v>
      </c>
      <c r="AJ44" s="115">
        <v>6</v>
      </c>
      <c r="AK44" s="115">
        <v>0</v>
      </c>
      <c r="AL44" s="115">
        <v>6</v>
      </c>
      <c r="AM44" s="115">
        <v>6</v>
      </c>
      <c r="AN44" s="115">
        <v>0</v>
      </c>
      <c r="AO44" s="115">
        <v>6</v>
      </c>
      <c r="AP44" s="115">
        <v>0</v>
      </c>
      <c r="AQ44" s="115">
        <v>0</v>
      </c>
      <c r="AR44" s="115">
        <v>0</v>
      </c>
      <c r="AS44" s="115">
        <v>0</v>
      </c>
      <c r="AT44" s="115">
        <v>0</v>
      </c>
      <c r="AU44" s="115">
        <v>0</v>
      </c>
      <c r="AV44" s="115">
        <v>19</v>
      </c>
      <c r="AW44" s="115">
        <v>0</v>
      </c>
      <c r="AX44" s="115">
        <v>0</v>
      </c>
      <c r="AY44" s="115">
        <v>0</v>
      </c>
      <c r="AZ44" s="115" t="s">
        <v>97</v>
      </c>
      <c r="BA44" s="116" t="str">
        <f t="shared" si="17"/>
        <v>○</v>
      </c>
      <c r="BB44" s="115">
        <v>3</v>
      </c>
      <c r="BC44" s="115">
        <v>50</v>
      </c>
      <c r="BD44" s="115">
        <v>0</v>
      </c>
      <c r="BE44" s="115"/>
      <c r="BF44" s="115"/>
      <c r="BG44" s="115">
        <v>0</v>
      </c>
      <c r="BH44" s="115"/>
      <c r="BI44" s="115"/>
      <c r="BJ44" s="115">
        <v>0</v>
      </c>
    </row>
    <row r="45" spans="2:62" outlineLevel="3">
      <c r="B45" s="106">
        <v>24028464</v>
      </c>
      <c r="C45" s="106" t="s">
        <v>694</v>
      </c>
      <c r="D45" s="106" t="s">
        <v>92</v>
      </c>
      <c r="E45" s="108">
        <v>4012</v>
      </c>
      <c r="F45" s="108" t="s">
        <v>107</v>
      </c>
      <c r="G45" s="108">
        <v>40106</v>
      </c>
      <c r="H45" s="108" t="s">
        <v>274</v>
      </c>
      <c r="I45" s="106" t="s">
        <v>695</v>
      </c>
      <c r="J45" s="109" t="s">
        <v>2043</v>
      </c>
      <c r="K45" s="109" t="s">
        <v>2044</v>
      </c>
      <c r="L45" s="109" t="s">
        <v>97</v>
      </c>
      <c r="M45" s="109" t="s">
        <v>97</v>
      </c>
      <c r="N45" s="109" t="s">
        <v>99</v>
      </c>
      <c r="O45" s="109" t="str">
        <f>IF(N45="","",VLOOKUP(N45,Sheet1!$B$3:$C$7,2,0))</f>
        <v>回復期</v>
      </c>
      <c r="P45" s="109" t="s">
        <v>99</v>
      </c>
      <c r="Q45" s="109" t="str">
        <f>IF(P45="","",VLOOKUP(P45,Sheet1!$B$3:$C$7,2,0))</f>
        <v>回復期</v>
      </c>
      <c r="R45" s="109" t="s">
        <v>99</v>
      </c>
      <c r="S45" s="110" t="str">
        <f t="shared" si="9"/>
        <v/>
      </c>
      <c r="T45" s="111" t="str">
        <f t="shared" si="10"/>
        <v>○</v>
      </c>
      <c r="U45" s="111" t="str">
        <f t="shared" si="11"/>
        <v>○</v>
      </c>
      <c r="V45" s="111" t="str">
        <f t="shared" si="12"/>
        <v/>
      </c>
      <c r="W45" s="111" t="str">
        <f t="shared" si="13"/>
        <v/>
      </c>
      <c r="X45" s="111" t="str">
        <f t="shared" si="14"/>
        <v/>
      </c>
      <c r="Y45" s="112" t="str">
        <f t="shared" si="15"/>
        <v/>
      </c>
      <c r="Z45" s="113" t="s">
        <v>98</v>
      </c>
      <c r="AA45" s="113" t="s">
        <v>99</v>
      </c>
      <c r="AB45" s="113" t="s">
        <v>96</v>
      </c>
      <c r="AC45" s="113" t="s">
        <v>96</v>
      </c>
      <c r="AD45" s="113" t="s">
        <v>96</v>
      </c>
      <c r="AE45" s="114" t="str">
        <f t="shared" si="16"/>
        <v>回復期</v>
      </c>
      <c r="AF45" s="115">
        <v>18</v>
      </c>
      <c r="AG45" s="115">
        <v>18</v>
      </c>
      <c r="AH45" s="115">
        <v>0</v>
      </c>
      <c r="AI45" s="115">
        <v>18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  <c r="AS45" s="115">
        <v>18</v>
      </c>
      <c r="AT45" s="115">
        <v>0</v>
      </c>
      <c r="AU45" s="115">
        <v>0</v>
      </c>
      <c r="AV45" s="115">
        <v>0</v>
      </c>
      <c r="AW45" s="115">
        <v>1230</v>
      </c>
      <c r="AX45" s="115">
        <v>25</v>
      </c>
      <c r="AY45" s="115">
        <v>0</v>
      </c>
      <c r="AZ45" s="115" t="s">
        <v>98</v>
      </c>
      <c r="BA45" s="116" t="str">
        <f t="shared" si="17"/>
        <v/>
      </c>
      <c r="BB45" s="115">
        <v>0</v>
      </c>
      <c r="BC45" s="115">
        <v>0</v>
      </c>
      <c r="BD45" s="115">
        <v>0</v>
      </c>
      <c r="BE45" s="115">
        <v>0</v>
      </c>
      <c r="BF45" s="115">
        <v>0</v>
      </c>
      <c r="BG45" s="115">
        <v>0</v>
      </c>
      <c r="BH45" s="115">
        <v>0</v>
      </c>
      <c r="BI45" s="115">
        <v>0</v>
      </c>
      <c r="BJ45" s="115">
        <v>567</v>
      </c>
    </row>
    <row r="46" spans="2:62" outlineLevel="3">
      <c r="B46" s="106">
        <v>24028508</v>
      </c>
      <c r="C46" s="106" t="s">
        <v>750</v>
      </c>
      <c r="D46" s="106" t="s">
        <v>92</v>
      </c>
      <c r="E46" s="108">
        <v>4012</v>
      </c>
      <c r="F46" s="108" t="s">
        <v>107</v>
      </c>
      <c r="G46" s="108">
        <v>40106</v>
      </c>
      <c r="H46" s="108" t="s">
        <v>274</v>
      </c>
      <c r="I46" s="106" t="s">
        <v>751</v>
      </c>
      <c r="J46" s="109" t="s">
        <v>750</v>
      </c>
      <c r="K46" s="109" t="s">
        <v>752</v>
      </c>
      <c r="L46" s="109" t="s">
        <v>165</v>
      </c>
      <c r="M46" s="109" t="s">
        <v>165</v>
      </c>
      <c r="N46" s="109" t="s">
        <v>166</v>
      </c>
      <c r="O46" s="109" t="str">
        <f>IF(N46="","",VLOOKUP(N46,Sheet1!$B$3:$C$7,2,0))</f>
        <v>急性期</v>
      </c>
      <c r="P46" s="109" t="s">
        <v>166</v>
      </c>
      <c r="Q46" s="109" t="str">
        <f>IF(P46="","",VLOOKUP(P46,Sheet1!$B$3:$C$7,2,0))</f>
        <v>急性期</v>
      </c>
      <c r="R46" s="109" t="s">
        <v>96</v>
      </c>
      <c r="S46" s="110" t="str">
        <f t="shared" si="9"/>
        <v/>
      </c>
      <c r="T46" s="111" t="str">
        <f t="shared" si="10"/>
        <v>○</v>
      </c>
      <c r="U46" s="111" t="str">
        <f t="shared" si="11"/>
        <v/>
      </c>
      <c r="V46" s="111" t="str">
        <f t="shared" si="12"/>
        <v/>
      </c>
      <c r="W46" s="111" t="str">
        <f t="shared" si="13"/>
        <v/>
      </c>
      <c r="X46" s="111" t="str">
        <f t="shared" si="14"/>
        <v/>
      </c>
      <c r="Y46" s="112" t="str">
        <f t="shared" si="15"/>
        <v/>
      </c>
      <c r="Z46" s="113" t="s">
        <v>166</v>
      </c>
      <c r="AA46" s="113" t="s">
        <v>96</v>
      </c>
      <c r="AB46" s="113" t="s">
        <v>96</v>
      </c>
      <c r="AC46" s="113" t="s">
        <v>96</v>
      </c>
      <c r="AD46" s="113" t="s">
        <v>96</v>
      </c>
      <c r="AE46" s="114" t="str">
        <f t="shared" si="16"/>
        <v>急性期</v>
      </c>
      <c r="AF46" s="115">
        <v>4</v>
      </c>
      <c r="AG46" s="115">
        <v>4</v>
      </c>
      <c r="AH46" s="115">
        <v>0</v>
      </c>
      <c r="AI46" s="115">
        <v>0</v>
      </c>
      <c r="AJ46" s="115">
        <v>0</v>
      </c>
      <c r="AK46" s="115">
        <v>0</v>
      </c>
      <c r="AL46" s="115">
        <v>0</v>
      </c>
      <c r="AM46" s="115">
        <v>0</v>
      </c>
      <c r="AN46" s="115">
        <v>0</v>
      </c>
      <c r="AO46" s="115">
        <v>0</v>
      </c>
      <c r="AP46" s="115">
        <v>0</v>
      </c>
      <c r="AQ46" s="115">
        <v>0</v>
      </c>
      <c r="AR46" s="115">
        <v>0</v>
      </c>
      <c r="AS46" s="115">
        <v>4</v>
      </c>
      <c r="AT46" s="115">
        <v>0</v>
      </c>
      <c r="AU46" s="115">
        <v>0</v>
      </c>
      <c r="AV46" s="115">
        <v>0</v>
      </c>
      <c r="AW46" s="115">
        <v>218</v>
      </c>
      <c r="AX46" s="115">
        <v>0</v>
      </c>
      <c r="AY46" s="115"/>
      <c r="AZ46" s="115" t="s">
        <v>166</v>
      </c>
      <c r="BA46" s="116" t="str">
        <f t="shared" si="17"/>
        <v/>
      </c>
      <c r="BB46" s="115">
        <v>0</v>
      </c>
      <c r="BC46" s="115">
        <v>0</v>
      </c>
      <c r="BD46" s="115">
        <v>0</v>
      </c>
      <c r="BE46" s="115">
        <v>0</v>
      </c>
      <c r="BF46" s="115">
        <v>0</v>
      </c>
      <c r="BG46" s="115">
        <v>0</v>
      </c>
      <c r="BH46" s="115">
        <v>0</v>
      </c>
      <c r="BI46" s="115">
        <v>0</v>
      </c>
      <c r="BJ46" s="115">
        <v>0</v>
      </c>
    </row>
    <row r="47" spans="2:62" outlineLevel="3">
      <c r="B47" s="106">
        <v>24028512</v>
      </c>
      <c r="C47" s="106" t="s">
        <v>757</v>
      </c>
      <c r="D47" s="106" t="s">
        <v>92</v>
      </c>
      <c r="E47" s="108">
        <v>4012</v>
      </c>
      <c r="F47" s="108" t="s">
        <v>107</v>
      </c>
      <c r="G47" s="108">
        <v>40106</v>
      </c>
      <c r="H47" s="108" t="s">
        <v>274</v>
      </c>
      <c r="I47" s="106" t="s">
        <v>758</v>
      </c>
      <c r="J47" s="109" t="s">
        <v>2045</v>
      </c>
      <c r="K47" s="109" t="s">
        <v>2046</v>
      </c>
      <c r="L47" s="109" t="s">
        <v>97</v>
      </c>
      <c r="M47" s="109" t="s">
        <v>97</v>
      </c>
      <c r="N47" s="109" t="s">
        <v>99</v>
      </c>
      <c r="O47" s="109" t="str">
        <f>IF(N47="","",VLOOKUP(N47,Sheet1!$B$3:$C$7,2,0))</f>
        <v>回復期</v>
      </c>
      <c r="P47" s="109" t="s">
        <v>99</v>
      </c>
      <c r="Q47" s="109" t="str">
        <f>IF(P47="","",VLOOKUP(P47,Sheet1!$B$3:$C$7,2,0))</f>
        <v>回復期</v>
      </c>
      <c r="R47" s="109" t="s">
        <v>96</v>
      </c>
      <c r="S47" s="110" t="str">
        <f t="shared" si="9"/>
        <v/>
      </c>
      <c r="T47" s="111" t="str">
        <f t="shared" si="10"/>
        <v>○</v>
      </c>
      <c r="U47" s="111" t="str">
        <f t="shared" si="11"/>
        <v>○</v>
      </c>
      <c r="V47" s="111" t="str">
        <f t="shared" si="12"/>
        <v/>
      </c>
      <c r="W47" s="111" t="str">
        <f t="shared" si="13"/>
        <v/>
      </c>
      <c r="X47" s="111" t="str">
        <f t="shared" si="14"/>
        <v/>
      </c>
      <c r="Y47" s="112" t="str">
        <f t="shared" si="15"/>
        <v/>
      </c>
      <c r="Z47" s="113" t="s">
        <v>98</v>
      </c>
      <c r="AA47" s="113" t="s">
        <v>99</v>
      </c>
      <c r="AB47" s="113" t="s">
        <v>96</v>
      </c>
      <c r="AC47" s="113" t="s">
        <v>96</v>
      </c>
      <c r="AD47" s="113" t="s">
        <v>96</v>
      </c>
      <c r="AE47" s="114" t="str">
        <f t="shared" si="16"/>
        <v>回復期</v>
      </c>
      <c r="AF47" s="115">
        <v>7</v>
      </c>
      <c r="AG47" s="115">
        <v>7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  <c r="AS47" s="115">
        <v>7</v>
      </c>
      <c r="AT47" s="115">
        <v>0</v>
      </c>
      <c r="AU47" s="115">
        <v>0</v>
      </c>
      <c r="AV47" s="115">
        <v>0</v>
      </c>
      <c r="AW47" s="115">
        <v>341</v>
      </c>
      <c r="AX47" s="115">
        <v>0</v>
      </c>
      <c r="AY47" s="115">
        <v>0</v>
      </c>
      <c r="AZ47" s="115" t="s">
        <v>98</v>
      </c>
      <c r="BA47" s="116" t="str">
        <f t="shared" si="17"/>
        <v/>
      </c>
      <c r="BB47" s="115">
        <v>31</v>
      </c>
      <c r="BC47" s="115">
        <v>0</v>
      </c>
      <c r="BD47" s="115">
        <v>0</v>
      </c>
      <c r="BE47" s="115">
        <v>0</v>
      </c>
      <c r="BF47" s="115">
        <v>0</v>
      </c>
      <c r="BG47" s="115">
        <v>0</v>
      </c>
      <c r="BH47" s="115">
        <v>0</v>
      </c>
      <c r="BI47" s="115">
        <v>0</v>
      </c>
      <c r="BJ47" s="115">
        <v>0</v>
      </c>
    </row>
    <row r="48" spans="2:62" outlineLevel="3">
      <c r="B48" s="106">
        <v>24028631</v>
      </c>
      <c r="C48" s="106" t="s">
        <v>879</v>
      </c>
      <c r="D48" s="106" t="s">
        <v>92</v>
      </c>
      <c r="E48" s="108">
        <v>4012</v>
      </c>
      <c r="F48" s="108" t="s">
        <v>107</v>
      </c>
      <c r="G48" s="108">
        <v>40106</v>
      </c>
      <c r="H48" s="108" t="s">
        <v>274</v>
      </c>
      <c r="I48" s="106" t="s">
        <v>111</v>
      </c>
      <c r="J48" s="109" t="s">
        <v>2047</v>
      </c>
      <c r="K48" s="109" t="s">
        <v>2048</v>
      </c>
      <c r="L48" s="109" t="s">
        <v>98</v>
      </c>
      <c r="M48" s="109" t="s">
        <v>98</v>
      </c>
      <c r="N48" s="109" t="s">
        <v>105</v>
      </c>
      <c r="O48" s="109" t="str">
        <f>IF(N48="","",VLOOKUP(N48,Sheet1!$B$3:$C$7,2,0))</f>
        <v>休棟等</v>
      </c>
      <c r="P48" s="109" t="s">
        <v>105</v>
      </c>
      <c r="Q48" s="109" t="str">
        <f>IF(P48="","",VLOOKUP(P48,Sheet1!$B$3:$C$7,2,0))</f>
        <v>休棟等</v>
      </c>
      <c r="R48" s="109" t="s">
        <v>96</v>
      </c>
      <c r="S48" s="110" t="str">
        <f t="shared" si="9"/>
        <v/>
      </c>
      <c r="T48" s="111" t="str">
        <f t="shared" si="10"/>
        <v/>
      </c>
      <c r="U48" s="111" t="str">
        <f t="shared" si="11"/>
        <v/>
      </c>
      <c r="V48" s="111" t="str">
        <f t="shared" si="12"/>
        <v/>
      </c>
      <c r="W48" s="111" t="str">
        <f t="shared" si="13"/>
        <v/>
      </c>
      <c r="X48" s="111" t="str">
        <f t="shared" si="14"/>
        <v/>
      </c>
      <c r="Y48" s="112" t="str">
        <f t="shared" si="15"/>
        <v>○</v>
      </c>
      <c r="Z48" s="113" t="s">
        <v>110</v>
      </c>
      <c r="AA48" s="113" t="s">
        <v>96</v>
      </c>
      <c r="AB48" s="113" t="s">
        <v>96</v>
      </c>
      <c r="AC48" s="113" t="s">
        <v>96</v>
      </c>
      <c r="AD48" s="113" t="s">
        <v>96</v>
      </c>
      <c r="AE48" s="114" t="str">
        <f t="shared" si="16"/>
        <v>休棟中等</v>
      </c>
      <c r="AF48" s="115">
        <v>6</v>
      </c>
      <c r="AG48" s="115">
        <v>0</v>
      </c>
      <c r="AH48" s="115">
        <v>6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>
        <v>0</v>
      </c>
      <c r="AS48" s="115">
        <v>0</v>
      </c>
      <c r="AT48" s="115">
        <v>0</v>
      </c>
      <c r="AU48" s="115">
        <v>0</v>
      </c>
      <c r="AV48" s="115">
        <v>6</v>
      </c>
      <c r="AW48" s="115">
        <v>0</v>
      </c>
      <c r="AX48" s="115">
        <v>0</v>
      </c>
      <c r="AY48" s="115">
        <v>0</v>
      </c>
      <c r="AZ48" s="115" t="s">
        <v>98</v>
      </c>
      <c r="BA48" s="116" t="str">
        <f t="shared" si="17"/>
        <v/>
      </c>
      <c r="BB48" s="115">
        <v>2</v>
      </c>
      <c r="BC48" s="115">
        <v>0</v>
      </c>
      <c r="BD48" s="115">
        <v>0</v>
      </c>
      <c r="BE48" s="115">
        <v>0</v>
      </c>
      <c r="BF48" s="115">
        <v>0</v>
      </c>
      <c r="BG48" s="115">
        <v>0</v>
      </c>
      <c r="BH48" s="115">
        <v>0</v>
      </c>
      <c r="BI48" s="115">
        <v>0</v>
      </c>
      <c r="BJ48" s="115">
        <v>0</v>
      </c>
    </row>
    <row r="49" spans="2:62" outlineLevel="3">
      <c r="B49" s="106">
        <v>24028694</v>
      </c>
      <c r="C49" s="106" t="s">
        <v>975</v>
      </c>
      <c r="D49" s="106" t="s">
        <v>92</v>
      </c>
      <c r="E49" s="108">
        <v>4012</v>
      </c>
      <c r="F49" s="108" t="s">
        <v>107</v>
      </c>
      <c r="G49" s="108">
        <v>40106</v>
      </c>
      <c r="H49" s="108" t="s">
        <v>274</v>
      </c>
      <c r="I49" s="106" t="s">
        <v>976</v>
      </c>
      <c r="J49" s="109" t="s">
        <v>2049</v>
      </c>
      <c r="K49" s="109" t="s">
        <v>2050</v>
      </c>
      <c r="L49" s="109" t="s">
        <v>98</v>
      </c>
      <c r="M49" s="109" t="s">
        <v>98</v>
      </c>
      <c r="N49" s="109" t="s">
        <v>98</v>
      </c>
      <c r="O49" s="109" t="str">
        <f>IF(N49="","",VLOOKUP(N49,Sheet1!$B$3:$C$7,2,0))</f>
        <v>急性期</v>
      </c>
      <c r="P49" s="109" t="s">
        <v>98</v>
      </c>
      <c r="Q49" s="109" t="str">
        <f>IF(P49="","",VLOOKUP(P49,Sheet1!$B$3:$C$7,2,0))</f>
        <v>急性期</v>
      </c>
      <c r="R49" s="109" t="s">
        <v>98</v>
      </c>
      <c r="S49" s="110" t="str">
        <f t="shared" si="9"/>
        <v/>
      </c>
      <c r="T49" s="111" t="str">
        <f t="shared" si="10"/>
        <v>○</v>
      </c>
      <c r="U49" s="111" t="str">
        <f t="shared" si="11"/>
        <v/>
      </c>
      <c r="V49" s="111" t="str">
        <f t="shared" si="12"/>
        <v/>
      </c>
      <c r="W49" s="111" t="str">
        <f t="shared" si="13"/>
        <v/>
      </c>
      <c r="X49" s="111" t="str">
        <f t="shared" si="14"/>
        <v/>
      </c>
      <c r="Y49" s="112" t="str">
        <f t="shared" si="15"/>
        <v/>
      </c>
      <c r="Z49" s="113" t="s">
        <v>98</v>
      </c>
      <c r="AA49" s="113" t="s">
        <v>96</v>
      </c>
      <c r="AB49" s="113" t="s">
        <v>96</v>
      </c>
      <c r="AC49" s="113" t="s">
        <v>96</v>
      </c>
      <c r="AD49" s="113" t="s">
        <v>96</v>
      </c>
      <c r="AE49" s="114" t="str">
        <f t="shared" si="16"/>
        <v>急性期</v>
      </c>
      <c r="AF49" s="115">
        <v>5</v>
      </c>
      <c r="AG49" s="115">
        <v>0</v>
      </c>
      <c r="AH49" s="115">
        <v>5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  <c r="AS49" s="115">
        <v>0</v>
      </c>
      <c r="AT49" s="115">
        <v>0</v>
      </c>
      <c r="AU49" s="115">
        <v>0</v>
      </c>
      <c r="AV49" s="115">
        <v>5</v>
      </c>
      <c r="AW49" s="115">
        <v>0</v>
      </c>
      <c r="AX49" s="115">
        <v>0</v>
      </c>
      <c r="AY49" s="115">
        <v>0</v>
      </c>
      <c r="AZ49" s="115" t="s">
        <v>98</v>
      </c>
      <c r="BA49" s="116" t="str">
        <f t="shared" si="17"/>
        <v/>
      </c>
      <c r="BB49" s="115">
        <v>0</v>
      </c>
      <c r="BC49" s="115">
        <v>0</v>
      </c>
      <c r="BD49" s="115">
        <v>0</v>
      </c>
      <c r="BE49" s="115">
        <v>0</v>
      </c>
      <c r="BF49" s="115">
        <v>0</v>
      </c>
      <c r="BG49" s="115">
        <v>0</v>
      </c>
      <c r="BH49" s="115">
        <v>0</v>
      </c>
      <c r="BI49" s="115">
        <v>0</v>
      </c>
      <c r="BJ49" s="115">
        <v>0</v>
      </c>
    </row>
    <row r="50" spans="2:62" outlineLevel="3">
      <c r="B50" s="106">
        <v>24028710</v>
      </c>
      <c r="C50" s="106" t="s">
        <v>1000</v>
      </c>
      <c r="D50" s="106" t="s">
        <v>92</v>
      </c>
      <c r="E50" s="108">
        <v>4012</v>
      </c>
      <c r="F50" s="108" t="s">
        <v>107</v>
      </c>
      <c r="G50" s="108">
        <v>40106</v>
      </c>
      <c r="H50" s="108" t="s">
        <v>274</v>
      </c>
      <c r="I50" s="106" t="s">
        <v>1001</v>
      </c>
      <c r="J50" s="109" t="s">
        <v>2051</v>
      </c>
      <c r="K50" s="109" t="s">
        <v>2052</v>
      </c>
      <c r="L50" s="109" t="s">
        <v>97</v>
      </c>
      <c r="M50" s="109" t="s">
        <v>98</v>
      </c>
      <c r="N50" s="109" t="s">
        <v>98</v>
      </c>
      <c r="O50" s="109" t="str">
        <f>IF(N50="","",VLOOKUP(N50,Sheet1!$B$3:$C$7,2,0))</f>
        <v>急性期</v>
      </c>
      <c r="P50" s="109" t="s">
        <v>98</v>
      </c>
      <c r="Q50" s="109" t="str">
        <f>IF(P50="","",VLOOKUP(P50,Sheet1!$B$3:$C$7,2,0))</f>
        <v>急性期</v>
      </c>
      <c r="R50" s="109" t="s">
        <v>96</v>
      </c>
      <c r="S50" s="110" t="str">
        <f t="shared" si="9"/>
        <v/>
      </c>
      <c r="T50" s="111" t="str">
        <f t="shared" si="10"/>
        <v>○</v>
      </c>
      <c r="U50" s="111" t="str">
        <f t="shared" si="11"/>
        <v/>
      </c>
      <c r="V50" s="111" t="str">
        <f t="shared" si="12"/>
        <v/>
      </c>
      <c r="W50" s="111" t="str">
        <f t="shared" si="13"/>
        <v/>
      </c>
      <c r="X50" s="111" t="str">
        <f t="shared" si="14"/>
        <v/>
      </c>
      <c r="Y50" s="112" t="str">
        <f t="shared" si="15"/>
        <v/>
      </c>
      <c r="Z50" s="113" t="s">
        <v>98</v>
      </c>
      <c r="AA50" s="113" t="s">
        <v>96</v>
      </c>
      <c r="AB50" s="113" t="s">
        <v>96</v>
      </c>
      <c r="AC50" s="113" t="s">
        <v>96</v>
      </c>
      <c r="AD50" s="113" t="s">
        <v>96</v>
      </c>
      <c r="AE50" s="114" t="str">
        <f t="shared" si="16"/>
        <v>急性期</v>
      </c>
      <c r="AF50" s="115">
        <v>3</v>
      </c>
      <c r="AG50" s="115">
        <v>0</v>
      </c>
      <c r="AH50" s="115">
        <v>3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>
        <v>0</v>
      </c>
      <c r="AS50" s="115">
        <v>3</v>
      </c>
      <c r="AT50" s="115">
        <v>0</v>
      </c>
      <c r="AU50" s="115">
        <v>0</v>
      </c>
      <c r="AV50" s="115">
        <v>0</v>
      </c>
      <c r="AW50" s="115">
        <v>0</v>
      </c>
      <c r="AX50" s="115">
        <v>0</v>
      </c>
      <c r="AY50" s="115">
        <v>0</v>
      </c>
      <c r="AZ50" s="115" t="s">
        <v>96</v>
      </c>
      <c r="BA50" s="116" t="str">
        <f t="shared" si="17"/>
        <v/>
      </c>
      <c r="BB50" s="115"/>
      <c r="BC50" s="115"/>
      <c r="BD50" s="115"/>
      <c r="BE50" s="115"/>
      <c r="BF50" s="115"/>
      <c r="BG50" s="115"/>
      <c r="BH50" s="115"/>
      <c r="BI50" s="115"/>
      <c r="BJ50" s="115"/>
    </row>
    <row r="51" spans="2:62" outlineLevel="3">
      <c r="B51" s="106">
        <v>24028766</v>
      </c>
      <c r="C51" s="106" t="s">
        <v>1068</v>
      </c>
      <c r="D51" s="106" t="s">
        <v>92</v>
      </c>
      <c r="E51" s="108">
        <v>4012</v>
      </c>
      <c r="F51" s="108" t="s">
        <v>107</v>
      </c>
      <c r="G51" s="108">
        <v>40106</v>
      </c>
      <c r="H51" s="108" t="s">
        <v>274</v>
      </c>
      <c r="I51" s="106" t="s">
        <v>1069</v>
      </c>
      <c r="J51" s="109" t="s">
        <v>2053</v>
      </c>
      <c r="K51" s="109" t="s">
        <v>2054</v>
      </c>
      <c r="L51" s="109" t="s">
        <v>97</v>
      </c>
      <c r="M51" s="109" t="s">
        <v>97</v>
      </c>
      <c r="N51" s="109" t="s">
        <v>104</v>
      </c>
      <c r="O51" s="109" t="str">
        <f>IF(N51="","",VLOOKUP(N51,Sheet1!$B$3:$C$7,2,0))</f>
        <v>慢性期</v>
      </c>
      <c r="P51" s="109" t="s">
        <v>104</v>
      </c>
      <c r="Q51" s="109" t="str">
        <f>IF(P51="","",VLOOKUP(P51,Sheet1!$B$3:$C$7,2,0))</f>
        <v>慢性期</v>
      </c>
      <c r="R51" s="109" t="s">
        <v>96</v>
      </c>
      <c r="S51" s="110" t="str">
        <f t="shared" si="9"/>
        <v>○</v>
      </c>
      <c r="T51" s="111" t="str">
        <f t="shared" si="10"/>
        <v/>
      </c>
      <c r="U51" s="111" t="str">
        <f t="shared" si="11"/>
        <v/>
      </c>
      <c r="V51" s="111" t="str">
        <f t="shared" si="12"/>
        <v/>
      </c>
      <c r="W51" s="111" t="str">
        <f t="shared" si="13"/>
        <v/>
      </c>
      <c r="X51" s="111" t="str">
        <f t="shared" si="14"/>
        <v/>
      </c>
      <c r="Y51" s="112" t="str">
        <f t="shared" si="15"/>
        <v/>
      </c>
      <c r="Z51" s="113" t="s">
        <v>97</v>
      </c>
      <c r="AA51" s="113" t="s">
        <v>96</v>
      </c>
      <c r="AB51" s="113" t="s">
        <v>96</v>
      </c>
      <c r="AC51" s="113" t="s">
        <v>96</v>
      </c>
      <c r="AD51" s="113" t="s">
        <v>96</v>
      </c>
      <c r="AE51" s="114" t="str">
        <f t="shared" si="16"/>
        <v>慢性期</v>
      </c>
      <c r="AF51" s="115">
        <v>10</v>
      </c>
      <c r="AG51" s="115">
        <v>10</v>
      </c>
      <c r="AH51" s="115">
        <v>0</v>
      </c>
      <c r="AI51" s="115">
        <v>0</v>
      </c>
      <c r="AJ51" s="115">
        <v>9</v>
      </c>
      <c r="AK51" s="115">
        <v>9</v>
      </c>
      <c r="AL51" s="115">
        <v>0</v>
      </c>
      <c r="AM51" s="115">
        <v>9</v>
      </c>
      <c r="AN51" s="115">
        <v>9</v>
      </c>
      <c r="AO51" s="115">
        <v>0</v>
      </c>
      <c r="AP51" s="115">
        <v>0</v>
      </c>
      <c r="AQ51" s="115">
        <v>0</v>
      </c>
      <c r="AR51" s="115">
        <v>0</v>
      </c>
      <c r="AS51" s="115">
        <v>10</v>
      </c>
      <c r="AT51" s="115">
        <v>9</v>
      </c>
      <c r="AU51" s="115">
        <v>0</v>
      </c>
      <c r="AV51" s="115">
        <v>0</v>
      </c>
      <c r="AW51" s="115">
        <v>90</v>
      </c>
      <c r="AX51" s="115">
        <v>0</v>
      </c>
      <c r="AY51" s="115">
        <v>0</v>
      </c>
      <c r="AZ51" s="115" t="s">
        <v>97</v>
      </c>
      <c r="BA51" s="116" t="str">
        <f t="shared" si="17"/>
        <v>○</v>
      </c>
      <c r="BB51" s="115">
        <v>0</v>
      </c>
      <c r="BC51" s="115">
        <v>59</v>
      </c>
      <c r="BD51" s="115">
        <v>0</v>
      </c>
      <c r="BE51" s="115">
        <v>0</v>
      </c>
      <c r="BF51" s="115">
        <v>0</v>
      </c>
      <c r="BG51" s="115">
        <v>0</v>
      </c>
      <c r="BH51" s="115">
        <v>0</v>
      </c>
      <c r="BI51" s="115">
        <v>0</v>
      </c>
      <c r="BJ51" s="115">
        <v>0</v>
      </c>
    </row>
    <row r="52" spans="2:62" outlineLevel="3">
      <c r="B52" s="106">
        <v>24028769</v>
      </c>
      <c r="C52" s="106" t="s">
        <v>1072</v>
      </c>
      <c r="D52" s="106" t="s">
        <v>92</v>
      </c>
      <c r="E52" s="108">
        <v>4012</v>
      </c>
      <c r="F52" s="108" t="s">
        <v>107</v>
      </c>
      <c r="G52" s="108">
        <v>40106</v>
      </c>
      <c r="H52" s="108" t="s">
        <v>274</v>
      </c>
      <c r="I52" s="106" t="s">
        <v>1073</v>
      </c>
      <c r="J52" s="109" t="s">
        <v>1074</v>
      </c>
      <c r="K52" s="109" t="s">
        <v>1075</v>
      </c>
      <c r="L52" s="109" t="s">
        <v>166</v>
      </c>
      <c r="M52" s="109" t="s">
        <v>166</v>
      </c>
      <c r="N52" s="109" t="s">
        <v>167</v>
      </c>
      <c r="O52" s="109" t="str">
        <f>IF(N52="","",VLOOKUP(N52,Sheet1!$B$3:$C$7,2,0))</f>
        <v>休棟等</v>
      </c>
      <c r="P52" s="109" t="s">
        <v>167</v>
      </c>
      <c r="Q52" s="109" t="str">
        <f>IF(P52="","",VLOOKUP(P52,Sheet1!$B$3:$C$7,2,0))</f>
        <v>休棟等</v>
      </c>
      <c r="R52" s="109" t="s">
        <v>96</v>
      </c>
      <c r="S52" s="110" t="str">
        <f t="shared" si="9"/>
        <v/>
      </c>
      <c r="T52" s="111" t="str">
        <f t="shared" si="10"/>
        <v/>
      </c>
      <c r="U52" s="111" t="str">
        <f t="shared" si="11"/>
        <v/>
      </c>
      <c r="V52" s="111" t="str">
        <f t="shared" si="12"/>
        <v/>
      </c>
      <c r="W52" s="111" t="str">
        <f t="shared" si="13"/>
        <v/>
      </c>
      <c r="X52" s="111" t="str">
        <f t="shared" si="14"/>
        <v/>
      </c>
      <c r="Y52" s="112" t="str">
        <f t="shared" si="15"/>
        <v>○</v>
      </c>
      <c r="Z52" s="113" t="s">
        <v>208</v>
      </c>
      <c r="AA52" s="113" t="s">
        <v>96</v>
      </c>
      <c r="AB52" s="113" t="s">
        <v>96</v>
      </c>
      <c r="AC52" s="113" t="s">
        <v>96</v>
      </c>
      <c r="AD52" s="113" t="s">
        <v>96</v>
      </c>
      <c r="AE52" s="114" t="str">
        <f t="shared" si="16"/>
        <v>休棟中等</v>
      </c>
      <c r="AF52" s="115">
        <v>19</v>
      </c>
      <c r="AG52" s="115">
        <v>0</v>
      </c>
      <c r="AH52" s="115">
        <v>19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  <c r="AS52" s="115">
        <v>0</v>
      </c>
      <c r="AT52" s="115">
        <v>0</v>
      </c>
      <c r="AU52" s="115">
        <v>0</v>
      </c>
      <c r="AV52" s="115">
        <v>19</v>
      </c>
      <c r="AW52" s="115">
        <v>0</v>
      </c>
      <c r="AX52" s="115">
        <v>0</v>
      </c>
      <c r="AY52" s="115">
        <v>0</v>
      </c>
      <c r="AZ52" s="115" t="s">
        <v>165</v>
      </c>
      <c r="BA52" s="116" t="str">
        <f t="shared" si="17"/>
        <v>○</v>
      </c>
      <c r="BB52" s="115">
        <v>0</v>
      </c>
      <c r="BC52" s="115">
        <v>83</v>
      </c>
      <c r="BD52" s="115">
        <v>5</v>
      </c>
      <c r="BE52" s="115">
        <v>2</v>
      </c>
      <c r="BF52" s="115">
        <v>3</v>
      </c>
      <c r="BG52" s="115">
        <v>4</v>
      </c>
      <c r="BH52" s="115">
        <v>4</v>
      </c>
      <c r="BI52" s="115">
        <v>0</v>
      </c>
      <c r="BJ52" s="115">
        <v>0</v>
      </c>
    </row>
    <row r="53" spans="2:62" outlineLevel="3">
      <c r="B53" s="106">
        <v>24028866</v>
      </c>
      <c r="C53" s="106" t="s">
        <v>1198</v>
      </c>
      <c r="D53" s="106" t="s">
        <v>92</v>
      </c>
      <c r="E53" s="108">
        <v>4012</v>
      </c>
      <c r="F53" s="108" t="s">
        <v>107</v>
      </c>
      <c r="G53" s="108">
        <v>40106</v>
      </c>
      <c r="H53" s="108" t="s">
        <v>274</v>
      </c>
      <c r="I53" s="106" t="s">
        <v>1199</v>
      </c>
      <c r="J53" s="109" t="s">
        <v>2055</v>
      </c>
      <c r="K53" s="109" t="s">
        <v>2056</v>
      </c>
      <c r="L53" s="109" t="s">
        <v>97</v>
      </c>
      <c r="M53" s="109" t="s">
        <v>97</v>
      </c>
      <c r="N53" s="109" t="s">
        <v>104</v>
      </c>
      <c r="O53" s="109" t="str">
        <f>IF(N53="","",VLOOKUP(N53,Sheet1!$B$3:$C$7,2,0))</f>
        <v>慢性期</v>
      </c>
      <c r="P53" s="109" t="s">
        <v>104</v>
      </c>
      <c r="Q53" s="109" t="str">
        <f>IF(P53="","",VLOOKUP(P53,Sheet1!$B$3:$C$7,2,0))</f>
        <v>慢性期</v>
      </c>
      <c r="R53" s="109" t="s">
        <v>96</v>
      </c>
      <c r="S53" s="110" t="str">
        <f t="shared" si="9"/>
        <v>○</v>
      </c>
      <c r="T53" s="111" t="str">
        <f t="shared" si="10"/>
        <v/>
      </c>
      <c r="U53" s="111" t="str">
        <f t="shared" si="11"/>
        <v/>
      </c>
      <c r="V53" s="111" t="str">
        <f t="shared" si="12"/>
        <v/>
      </c>
      <c r="W53" s="111" t="str">
        <f t="shared" si="13"/>
        <v/>
      </c>
      <c r="X53" s="111" t="str">
        <f t="shared" si="14"/>
        <v/>
      </c>
      <c r="Y53" s="112" t="str">
        <f t="shared" si="15"/>
        <v/>
      </c>
      <c r="Z53" s="113" t="s">
        <v>97</v>
      </c>
      <c r="AA53" s="113" t="s">
        <v>96</v>
      </c>
      <c r="AB53" s="113" t="s">
        <v>96</v>
      </c>
      <c r="AC53" s="113" t="s">
        <v>96</v>
      </c>
      <c r="AD53" s="113" t="s">
        <v>96</v>
      </c>
      <c r="AE53" s="114" t="str">
        <f t="shared" si="16"/>
        <v>慢性期</v>
      </c>
      <c r="AF53" s="115">
        <v>19</v>
      </c>
      <c r="AG53" s="115">
        <v>19</v>
      </c>
      <c r="AH53" s="115">
        <v>0</v>
      </c>
      <c r="AI53" s="115">
        <v>0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</v>
      </c>
      <c r="AT53" s="115">
        <v>0</v>
      </c>
      <c r="AU53" s="115">
        <v>0</v>
      </c>
      <c r="AV53" s="115">
        <v>0</v>
      </c>
      <c r="AW53" s="115">
        <v>135</v>
      </c>
      <c r="AX53" s="115">
        <v>24</v>
      </c>
      <c r="AY53" s="115">
        <v>0</v>
      </c>
      <c r="AZ53" s="115" t="s">
        <v>97</v>
      </c>
      <c r="BA53" s="116" t="str">
        <f t="shared" si="17"/>
        <v>○</v>
      </c>
      <c r="BB53" s="115">
        <v>2</v>
      </c>
      <c r="BC53" s="115">
        <v>1619</v>
      </c>
      <c r="BD53" s="115">
        <v>0</v>
      </c>
      <c r="BE53" s="115">
        <v>0</v>
      </c>
      <c r="BF53" s="115">
        <v>0</v>
      </c>
      <c r="BG53" s="115">
        <v>26</v>
      </c>
      <c r="BH53" s="115">
        <v>26</v>
      </c>
      <c r="BI53" s="115">
        <v>0</v>
      </c>
      <c r="BJ53" s="115">
        <v>0</v>
      </c>
    </row>
    <row r="54" spans="2:62" outlineLevel="3">
      <c r="B54" s="106">
        <v>24028916</v>
      </c>
      <c r="C54" s="106" t="s">
        <v>1260</v>
      </c>
      <c r="D54" s="106" t="s">
        <v>92</v>
      </c>
      <c r="E54" s="108">
        <v>4012</v>
      </c>
      <c r="F54" s="108" t="s">
        <v>107</v>
      </c>
      <c r="G54" s="108">
        <v>40106</v>
      </c>
      <c r="H54" s="108" t="s">
        <v>274</v>
      </c>
      <c r="I54" s="106" t="s">
        <v>1261</v>
      </c>
      <c r="J54" s="109" t="s">
        <v>2057</v>
      </c>
      <c r="K54" s="109" t="s">
        <v>2058</v>
      </c>
      <c r="L54" s="109" t="s">
        <v>97</v>
      </c>
      <c r="M54" s="109" t="s">
        <v>97</v>
      </c>
      <c r="N54" s="109" t="s">
        <v>104</v>
      </c>
      <c r="O54" s="109" t="str">
        <f>IF(N54="","",VLOOKUP(N54,Sheet1!$B$3:$C$7,2,0))</f>
        <v>慢性期</v>
      </c>
      <c r="P54" s="109" t="s">
        <v>104</v>
      </c>
      <c r="Q54" s="109" t="str">
        <f>IF(P54="","",VLOOKUP(P54,Sheet1!$B$3:$C$7,2,0))</f>
        <v>慢性期</v>
      </c>
      <c r="R54" s="109" t="s">
        <v>104</v>
      </c>
      <c r="S54" s="110" t="str">
        <f t="shared" si="9"/>
        <v>○</v>
      </c>
      <c r="T54" s="111" t="str">
        <f t="shared" si="10"/>
        <v/>
      </c>
      <c r="U54" s="111" t="str">
        <f t="shared" si="11"/>
        <v/>
      </c>
      <c r="V54" s="111" t="str">
        <f t="shared" si="12"/>
        <v>○</v>
      </c>
      <c r="W54" s="111" t="str">
        <f t="shared" si="13"/>
        <v/>
      </c>
      <c r="X54" s="111" t="str">
        <f t="shared" si="14"/>
        <v/>
      </c>
      <c r="Y54" s="112" t="str">
        <f t="shared" si="15"/>
        <v/>
      </c>
      <c r="Z54" s="113" t="s">
        <v>97</v>
      </c>
      <c r="AA54" s="113" t="s">
        <v>104</v>
      </c>
      <c r="AB54" s="113" t="s">
        <v>96</v>
      </c>
      <c r="AC54" s="113" t="s">
        <v>96</v>
      </c>
      <c r="AD54" s="113" t="s">
        <v>96</v>
      </c>
      <c r="AE54" s="114" t="str">
        <f t="shared" si="16"/>
        <v>慢性期</v>
      </c>
      <c r="AF54" s="115">
        <v>7</v>
      </c>
      <c r="AG54" s="115">
        <v>7</v>
      </c>
      <c r="AH54" s="115">
        <v>0</v>
      </c>
      <c r="AI54" s="115">
        <v>0</v>
      </c>
      <c r="AJ54" s="115">
        <v>5</v>
      </c>
      <c r="AK54" s="115">
        <v>5</v>
      </c>
      <c r="AL54" s="115">
        <v>0</v>
      </c>
      <c r="AM54" s="115">
        <v>5</v>
      </c>
      <c r="AN54" s="115">
        <v>5</v>
      </c>
      <c r="AO54" s="115">
        <v>0</v>
      </c>
      <c r="AP54" s="115">
        <v>0</v>
      </c>
      <c r="AQ54" s="115">
        <v>0</v>
      </c>
      <c r="AR54" s="115">
        <v>0</v>
      </c>
      <c r="AS54" s="115">
        <v>7</v>
      </c>
      <c r="AT54" s="115">
        <v>5</v>
      </c>
      <c r="AU54" s="115">
        <v>0</v>
      </c>
      <c r="AV54" s="115">
        <v>0</v>
      </c>
      <c r="AW54" s="115">
        <v>9</v>
      </c>
      <c r="AX54" s="115">
        <v>0</v>
      </c>
      <c r="AY54" s="115">
        <v>0</v>
      </c>
      <c r="AZ54" s="115" t="s">
        <v>97</v>
      </c>
      <c r="BA54" s="116" t="str">
        <f t="shared" si="17"/>
        <v>○</v>
      </c>
      <c r="BB54" s="115">
        <v>0</v>
      </c>
      <c r="BC54" s="115">
        <v>72</v>
      </c>
      <c r="BD54" s="115">
        <v>0</v>
      </c>
      <c r="BE54" s="115">
        <v>0</v>
      </c>
      <c r="BF54" s="115">
        <v>0</v>
      </c>
      <c r="BG54" s="115">
        <v>0</v>
      </c>
      <c r="BH54" s="115">
        <v>0</v>
      </c>
      <c r="BI54" s="115">
        <v>0</v>
      </c>
      <c r="BJ54" s="115"/>
    </row>
    <row r="55" spans="2:62" ht="13.5" customHeight="1" outlineLevel="2">
      <c r="B55" s="106"/>
      <c r="C55" s="106"/>
      <c r="D55" s="106"/>
      <c r="E55" s="108"/>
      <c r="F55" s="130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279" t="s">
        <v>2289</v>
      </c>
      <c r="T55" s="279"/>
      <c r="U55" s="279"/>
      <c r="V55" s="279"/>
      <c r="W55" s="279"/>
      <c r="X55" s="279"/>
      <c r="Y55" s="280"/>
      <c r="Z55" s="113"/>
      <c r="AA55" s="113"/>
      <c r="AB55" s="113"/>
      <c r="AC55" s="113"/>
      <c r="AD55" s="113"/>
      <c r="AE55" s="114"/>
      <c r="AF55" s="115">
        <f t="shared" ref="AF55:AV55" si="51">SUBTOTAL(9,AF36:AF54)</f>
        <v>185</v>
      </c>
      <c r="AG55" s="115">
        <f t="shared" si="51"/>
        <v>130</v>
      </c>
      <c r="AH55" s="115">
        <f t="shared" si="51"/>
        <v>55</v>
      </c>
      <c r="AI55" s="115">
        <f t="shared" si="51"/>
        <v>31</v>
      </c>
      <c r="AJ55" s="115">
        <f t="shared" si="51"/>
        <v>20</v>
      </c>
      <c r="AK55" s="115">
        <f t="shared" si="51"/>
        <v>14</v>
      </c>
      <c r="AL55" s="115">
        <f t="shared" si="51"/>
        <v>6</v>
      </c>
      <c r="AM55" s="115">
        <f t="shared" si="51"/>
        <v>20</v>
      </c>
      <c r="AN55" s="115">
        <f t="shared" si="51"/>
        <v>14</v>
      </c>
      <c r="AO55" s="115">
        <f t="shared" si="51"/>
        <v>6</v>
      </c>
      <c r="AP55" s="115">
        <f t="shared" si="51"/>
        <v>0</v>
      </c>
      <c r="AQ55" s="115">
        <f t="shared" si="51"/>
        <v>0</v>
      </c>
      <c r="AR55" s="115">
        <f t="shared" si="51"/>
        <v>0</v>
      </c>
      <c r="AS55" s="115">
        <f t="shared" si="51"/>
        <v>104</v>
      </c>
      <c r="AT55" s="115">
        <f t="shared" si="51"/>
        <v>14</v>
      </c>
      <c r="AU55" s="115">
        <f t="shared" si="51"/>
        <v>0</v>
      </c>
      <c r="AV55" s="115">
        <f t="shared" si="51"/>
        <v>87</v>
      </c>
      <c r="AW55" s="115">
        <f t="shared" ref="AW55:AY55" si="52">SUBTOTAL(9,AW36:AW54)</f>
        <v>3798</v>
      </c>
      <c r="AX55" s="115">
        <f t="shared" si="52"/>
        <v>49</v>
      </c>
      <c r="AY55" s="115">
        <f t="shared" si="52"/>
        <v>0</v>
      </c>
      <c r="AZ55" s="115"/>
      <c r="BA55" s="116"/>
      <c r="BB55" s="115">
        <f t="shared" ref="BB55" si="53">SUBTOTAL(9,BB36:BB54)</f>
        <v>38</v>
      </c>
      <c r="BC55" s="115">
        <f t="shared" ref="BC55" si="54">SUBTOTAL(9,BC36:BC54)</f>
        <v>1897</v>
      </c>
      <c r="BD55" s="115">
        <f t="shared" ref="BD55" si="55">SUBTOTAL(9,BD36:BD54)</f>
        <v>5</v>
      </c>
      <c r="BE55" s="115">
        <f t="shared" ref="BE55" si="56">SUBTOTAL(9,BE36:BE54)</f>
        <v>2</v>
      </c>
      <c r="BF55" s="115">
        <f t="shared" ref="BF55" si="57">SUBTOTAL(9,BF36:BF54)</f>
        <v>3</v>
      </c>
      <c r="BG55" s="115">
        <f t="shared" ref="BG55" si="58">SUBTOTAL(9,BG36:BG54)</f>
        <v>30</v>
      </c>
      <c r="BH55" s="115">
        <f t="shared" ref="BH55" si="59">SUBTOTAL(9,BH36:BH54)</f>
        <v>30</v>
      </c>
      <c r="BI55" s="115">
        <f t="shared" ref="BI55" si="60">SUBTOTAL(9,BI36:BI54)</f>
        <v>0</v>
      </c>
      <c r="BJ55" s="115">
        <f t="shared" ref="BJ55" si="61">SUBTOTAL(9,BJ36:BJ54)</f>
        <v>595</v>
      </c>
    </row>
    <row r="56" spans="2:62" outlineLevel="3">
      <c r="B56" s="106">
        <v>24028005</v>
      </c>
      <c r="C56" s="106" t="s">
        <v>106</v>
      </c>
      <c r="D56" s="106" t="s">
        <v>92</v>
      </c>
      <c r="E56" s="108">
        <v>4012</v>
      </c>
      <c r="F56" s="108" t="s">
        <v>107</v>
      </c>
      <c r="G56" s="108">
        <v>40107</v>
      </c>
      <c r="H56" s="108" t="s">
        <v>108</v>
      </c>
      <c r="I56" s="106" t="s">
        <v>109</v>
      </c>
      <c r="J56" s="109" t="s">
        <v>2059</v>
      </c>
      <c r="K56" s="109" t="s">
        <v>2060</v>
      </c>
      <c r="L56" s="109" t="s">
        <v>97</v>
      </c>
      <c r="M56" s="109" t="s">
        <v>98</v>
      </c>
      <c r="N56" s="109" t="s">
        <v>105</v>
      </c>
      <c r="O56" s="109" t="str">
        <f>IF(N56="","",VLOOKUP(N56,Sheet1!$B$3:$C$7,2,0))</f>
        <v>休棟等</v>
      </c>
      <c r="P56" s="109" t="s">
        <v>105</v>
      </c>
      <c r="Q56" s="109" t="str">
        <f>IF(P56="","",VLOOKUP(P56,Sheet1!$B$3:$C$7,2,0))</f>
        <v>休棟等</v>
      </c>
      <c r="R56" s="109" t="s">
        <v>96</v>
      </c>
      <c r="S56" s="110" t="str">
        <f t="shared" si="9"/>
        <v/>
      </c>
      <c r="T56" s="111" t="str">
        <f t="shared" si="10"/>
        <v/>
      </c>
      <c r="U56" s="111" t="str">
        <f t="shared" si="11"/>
        <v/>
      </c>
      <c r="V56" s="111" t="str">
        <f t="shared" si="12"/>
        <v/>
      </c>
      <c r="W56" s="111" t="str">
        <f t="shared" si="13"/>
        <v/>
      </c>
      <c r="X56" s="111" t="str">
        <f t="shared" si="14"/>
        <v/>
      </c>
      <c r="Y56" s="112" t="str">
        <f t="shared" si="15"/>
        <v>○</v>
      </c>
      <c r="Z56" s="113" t="s">
        <v>110</v>
      </c>
      <c r="AA56" s="113" t="s">
        <v>96</v>
      </c>
      <c r="AB56" s="113" t="s">
        <v>96</v>
      </c>
      <c r="AC56" s="113" t="s">
        <v>96</v>
      </c>
      <c r="AD56" s="113" t="s">
        <v>96</v>
      </c>
      <c r="AE56" s="114" t="str">
        <f t="shared" si="16"/>
        <v>休棟中等</v>
      </c>
      <c r="AF56" s="115">
        <v>7</v>
      </c>
      <c r="AG56" s="115">
        <v>0</v>
      </c>
      <c r="AH56" s="115">
        <v>7</v>
      </c>
      <c r="AI56" s="115">
        <v>0</v>
      </c>
      <c r="AJ56" s="115">
        <v>6</v>
      </c>
      <c r="AK56" s="115">
        <v>0</v>
      </c>
      <c r="AL56" s="115">
        <v>6</v>
      </c>
      <c r="AM56" s="115">
        <v>6</v>
      </c>
      <c r="AN56" s="115">
        <v>0</v>
      </c>
      <c r="AO56" s="115">
        <v>6</v>
      </c>
      <c r="AP56" s="115">
        <v>0</v>
      </c>
      <c r="AQ56" s="115">
        <v>0</v>
      </c>
      <c r="AR56" s="115">
        <v>0</v>
      </c>
      <c r="AS56" s="115"/>
      <c r="AT56" s="115"/>
      <c r="AU56" s="115"/>
      <c r="AV56" s="115">
        <v>13</v>
      </c>
      <c r="AW56" s="115">
        <v>0</v>
      </c>
      <c r="AX56" s="115">
        <v>0</v>
      </c>
      <c r="AY56" s="115">
        <v>0</v>
      </c>
      <c r="AZ56" s="115" t="s">
        <v>98</v>
      </c>
      <c r="BA56" s="116" t="str">
        <f t="shared" si="17"/>
        <v/>
      </c>
      <c r="BB56" s="115"/>
      <c r="BC56" s="115"/>
      <c r="BD56" s="115">
        <v>0</v>
      </c>
      <c r="BE56" s="115"/>
      <c r="BF56" s="115"/>
      <c r="BG56" s="115">
        <v>0</v>
      </c>
      <c r="BH56" s="115"/>
      <c r="BI56" s="115"/>
      <c r="BJ56" s="115">
        <v>0</v>
      </c>
    </row>
    <row r="57" spans="2:62" outlineLevel="3">
      <c r="B57" s="106">
        <v>24028229</v>
      </c>
      <c r="C57" s="106" t="s">
        <v>428</v>
      </c>
      <c r="D57" s="106" t="s">
        <v>92</v>
      </c>
      <c r="E57" s="108">
        <v>4012</v>
      </c>
      <c r="F57" s="108" t="s">
        <v>107</v>
      </c>
      <c r="G57" s="108">
        <v>40107</v>
      </c>
      <c r="H57" s="108" t="s">
        <v>108</v>
      </c>
      <c r="I57" s="106" t="s">
        <v>429</v>
      </c>
      <c r="J57" s="109" t="s">
        <v>2061</v>
      </c>
      <c r="K57" s="109" t="s">
        <v>2062</v>
      </c>
      <c r="L57" s="109" t="s">
        <v>97</v>
      </c>
      <c r="M57" s="109" t="s">
        <v>97</v>
      </c>
      <c r="N57" s="109" t="s">
        <v>98</v>
      </c>
      <c r="O57" s="109" t="str">
        <f>IF(N57="","",VLOOKUP(N57,Sheet1!$B$3:$C$7,2,0))</f>
        <v>急性期</v>
      </c>
      <c r="P57" s="109" t="s">
        <v>98</v>
      </c>
      <c r="Q57" s="109" t="str">
        <f>IF(P57="","",VLOOKUP(P57,Sheet1!$B$3:$C$7,2,0))</f>
        <v>急性期</v>
      </c>
      <c r="R57" s="109" t="s">
        <v>96</v>
      </c>
      <c r="S57" s="110" t="str">
        <f t="shared" si="9"/>
        <v/>
      </c>
      <c r="T57" s="111" t="str">
        <f t="shared" si="10"/>
        <v/>
      </c>
      <c r="U57" s="111" t="str">
        <f t="shared" si="11"/>
        <v/>
      </c>
      <c r="V57" s="111" t="str">
        <f t="shared" si="12"/>
        <v/>
      </c>
      <c r="W57" s="111" t="str">
        <f t="shared" si="13"/>
        <v/>
      </c>
      <c r="X57" s="111" t="str">
        <f t="shared" si="14"/>
        <v>○</v>
      </c>
      <c r="Y57" s="112" t="str">
        <f t="shared" si="15"/>
        <v/>
      </c>
      <c r="Z57" s="113" t="s">
        <v>133</v>
      </c>
      <c r="AA57" s="113" t="s">
        <v>96</v>
      </c>
      <c r="AB57" s="113" t="s">
        <v>96</v>
      </c>
      <c r="AC57" s="113" t="s">
        <v>96</v>
      </c>
      <c r="AD57" s="113" t="s">
        <v>96</v>
      </c>
      <c r="AE57" s="114" t="str">
        <f t="shared" si="16"/>
        <v>急性期</v>
      </c>
      <c r="AF57" s="115">
        <v>12</v>
      </c>
      <c r="AG57" s="115">
        <v>12</v>
      </c>
      <c r="AH57" s="115">
        <v>0</v>
      </c>
      <c r="AI57" s="115">
        <v>12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>
        <v>0</v>
      </c>
      <c r="AS57" s="115">
        <v>12</v>
      </c>
      <c r="AT57" s="115">
        <v>0</v>
      </c>
      <c r="AU57" s="115">
        <v>0</v>
      </c>
      <c r="AV57" s="115">
        <v>0</v>
      </c>
      <c r="AW57" s="115">
        <v>303</v>
      </c>
      <c r="AX57" s="115">
        <v>0</v>
      </c>
      <c r="AY57" s="115"/>
      <c r="AZ57" s="115" t="s">
        <v>96</v>
      </c>
      <c r="BA57" s="116" t="str">
        <f t="shared" si="17"/>
        <v/>
      </c>
      <c r="BB57" s="115"/>
      <c r="BC57" s="115"/>
      <c r="BD57" s="115">
        <v>0</v>
      </c>
      <c r="BE57" s="115"/>
      <c r="BF57" s="115"/>
      <c r="BG57" s="115">
        <v>0</v>
      </c>
      <c r="BH57" s="115"/>
      <c r="BI57" s="115"/>
      <c r="BJ57" s="115"/>
    </row>
    <row r="58" spans="2:62" outlineLevel="3">
      <c r="B58" s="106">
        <v>24028261</v>
      </c>
      <c r="C58" s="106" t="s">
        <v>460</v>
      </c>
      <c r="D58" s="106" t="s">
        <v>92</v>
      </c>
      <c r="E58" s="108">
        <v>4012</v>
      </c>
      <c r="F58" s="108" t="s">
        <v>107</v>
      </c>
      <c r="G58" s="108">
        <v>40107</v>
      </c>
      <c r="H58" s="108" t="s">
        <v>108</v>
      </c>
      <c r="I58" s="106" t="s">
        <v>461</v>
      </c>
      <c r="J58" s="109" t="s">
        <v>2063</v>
      </c>
      <c r="K58" s="109" t="s">
        <v>2064</v>
      </c>
      <c r="L58" s="109" t="s">
        <v>97</v>
      </c>
      <c r="M58" s="109" t="s">
        <v>97</v>
      </c>
      <c r="N58" s="109" t="s">
        <v>98</v>
      </c>
      <c r="O58" s="109" t="str">
        <f>IF(N58="","",VLOOKUP(N58,Sheet1!$B$3:$C$7,2,0))</f>
        <v>急性期</v>
      </c>
      <c r="P58" s="109" t="s">
        <v>98</v>
      </c>
      <c r="Q58" s="109" t="str">
        <f>IF(P58="","",VLOOKUP(P58,Sheet1!$B$3:$C$7,2,0))</f>
        <v>急性期</v>
      </c>
      <c r="R58" s="109" t="s">
        <v>96</v>
      </c>
      <c r="S58" s="110" t="str">
        <f t="shared" si="9"/>
        <v/>
      </c>
      <c r="T58" s="111" t="str">
        <f t="shared" si="10"/>
        <v>○</v>
      </c>
      <c r="U58" s="111" t="str">
        <f t="shared" si="11"/>
        <v/>
      </c>
      <c r="V58" s="111" t="str">
        <f t="shared" si="12"/>
        <v/>
      </c>
      <c r="W58" s="111" t="str">
        <f t="shared" si="13"/>
        <v/>
      </c>
      <c r="X58" s="111" t="str">
        <f t="shared" si="14"/>
        <v/>
      </c>
      <c r="Y58" s="112" t="str">
        <f t="shared" si="15"/>
        <v/>
      </c>
      <c r="Z58" s="113" t="s">
        <v>98</v>
      </c>
      <c r="AA58" s="113" t="s">
        <v>96</v>
      </c>
      <c r="AB58" s="113" t="s">
        <v>96</v>
      </c>
      <c r="AC58" s="113" t="s">
        <v>96</v>
      </c>
      <c r="AD58" s="113" t="s">
        <v>96</v>
      </c>
      <c r="AE58" s="114" t="str">
        <f t="shared" si="16"/>
        <v>急性期</v>
      </c>
      <c r="AF58" s="115">
        <v>12</v>
      </c>
      <c r="AG58" s="115">
        <v>12</v>
      </c>
      <c r="AH58" s="115">
        <v>0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  <c r="AS58" s="115">
        <v>12</v>
      </c>
      <c r="AT58" s="115">
        <v>0</v>
      </c>
      <c r="AU58" s="115">
        <v>0</v>
      </c>
      <c r="AV58" s="115">
        <v>0</v>
      </c>
      <c r="AW58" s="115">
        <v>301</v>
      </c>
      <c r="AX58" s="115"/>
      <c r="AY58" s="115"/>
      <c r="AZ58" s="115" t="s">
        <v>98</v>
      </c>
      <c r="BA58" s="116" t="str">
        <f t="shared" si="17"/>
        <v/>
      </c>
      <c r="BB58" s="115">
        <v>0</v>
      </c>
      <c r="BC58" s="115">
        <v>0</v>
      </c>
      <c r="BD58" s="115">
        <v>0</v>
      </c>
      <c r="BE58" s="115">
        <v>0</v>
      </c>
      <c r="BF58" s="115">
        <v>0</v>
      </c>
      <c r="BG58" s="115">
        <v>0</v>
      </c>
      <c r="BH58" s="115">
        <v>0</v>
      </c>
      <c r="BI58" s="115">
        <v>0</v>
      </c>
      <c r="BJ58" s="115">
        <v>18</v>
      </c>
    </row>
    <row r="59" spans="2:62" outlineLevel="3">
      <c r="B59" s="106">
        <v>24028340</v>
      </c>
      <c r="C59" s="106" t="s">
        <v>542</v>
      </c>
      <c r="D59" s="106" t="s">
        <v>92</v>
      </c>
      <c r="E59" s="108">
        <v>4012</v>
      </c>
      <c r="F59" s="108" t="s">
        <v>107</v>
      </c>
      <c r="G59" s="108">
        <v>40107</v>
      </c>
      <c r="H59" s="108" t="s">
        <v>108</v>
      </c>
      <c r="I59" s="106" t="s">
        <v>543</v>
      </c>
      <c r="J59" s="109" t="s">
        <v>2065</v>
      </c>
      <c r="K59" s="109" t="s">
        <v>2066</v>
      </c>
      <c r="L59" s="109" t="s">
        <v>97</v>
      </c>
      <c r="M59" s="109" t="s">
        <v>97</v>
      </c>
      <c r="N59" s="109" t="s">
        <v>98</v>
      </c>
      <c r="O59" s="109" t="str">
        <f>IF(N59="","",VLOOKUP(N59,Sheet1!$B$3:$C$7,2,0))</f>
        <v>急性期</v>
      </c>
      <c r="P59" s="109" t="s">
        <v>98</v>
      </c>
      <c r="Q59" s="109" t="str">
        <f>IF(P59="","",VLOOKUP(P59,Sheet1!$B$3:$C$7,2,0))</f>
        <v>急性期</v>
      </c>
      <c r="R59" s="109" t="s">
        <v>98</v>
      </c>
      <c r="S59" s="110" t="str">
        <f t="shared" si="9"/>
        <v>○</v>
      </c>
      <c r="T59" s="111" t="str">
        <f t="shared" si="10"/>
        <v>○</v>
      </c>
      <c r="U59" s="111" t="str">
        <f t="shared" si="11"/>
        <v>○</v>
      </c>
      <c r="V59" s="111" t="str">
        <f t="shared" si="12"/>
        <v/>
      </c>
      <c r="W59" s="111" t="str">
        <f t="shared" si="13"/>
        <v/>
      </c>
      <c r="X59" s="111" t="str">
        <f t="shared" si="14"/>
        <v/>
      </c>
      <c r="Y59" s="112" t="str">
        <f t="shared" si="15"/>
        <v/>
      </c>
      <c r="Z59" s="113" t="s">
        <v>97</v>
      </c>
      <c r="AA59" s="113" t="s">
        <v>98</v>
      </c>
      <c r="AB59" s="113" t="s">
        <v>99</v>
      </c>
      <c r="AC59" s="113" t="s">
        <v>96</v>
      </c>
      <c r="AD59" s="113" t="s">
        <v>96</v>
      </c>
      <c r="AE59" s="114" t="str">
        <f t="shared" si="16"/>
        <v>急性期</v>
      </c>
      <c r="AF59" s="115">
        <v>10</v>
      </c>
      <c r="AG59" s="115">
        <v>10</v>
      </c>
      <c r="AH59" s="115">
        <v>0</v>
      </c>
      <c r="AI59" s="115">
        <v>0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>
        <v>0</v>
      </c>
      <c r="AS59" s="115">
        <v>10</v>
      </c>
      <c r="AT59" s="115">
        <v>0</v>
      </c>
      <c r="AU59" s="115">
        <v>0</v>
      </c>
      <c r="AV59" s="115">
        <v>0</v>
      </c>
      <c r="AW59" s="115">
        <v>443</v>
      </c>
      <c r="AX59" s="115">
        <v>5</v>
      </c>
      <c r="AY59" s="115">
        <v>0</v>
      </c>
      <c r="AZ59" s="115" t="s">
        <v>98</v>
      </c>
      <c r="BA59" s="116" t="str">
        <f t="shared" si="17"/>
        <v/>
      </c>
      <c r="BB59" s="115">
        <v>0</v>
      </c>
      <c r="BC59" s="115">
        <v>0</v>
      </c>
      <c r="BD59" s="115">
        <v>0</v>
      </c>
      <c r="BE59" s="115">
        <v>0</v>
      </c>
      <c r="BF59" s="115">
        <v>0</v>
      </c>
      <c r="BG59" s="115">
        <v>0</v>
      </c>
      <c r="BH59" s="115">
        <v>0</v>
      </c>
      <c r="BI59" s="115">
        <v>0</v>
      </c>
      <c r="BJ59" s="115">
        <v>0</v>
      </c>
    </row>
    <row r="60" spans="2:62" outlineLevel="3">
      <c r="B60" s="106">
        <v>24028481</v>
      </c>
      <c r="C60" s="106" t="s">
        <v>715</v>
      </c>
      <c r="D60" s="106" t="s">
        <v>92</v>
      </c>
      <c r="E60" s="108">
        <v>4012</v>
      </c>
      <c r="F60" s="108" t="s">
        <v>107</v>
      </c>
      <c r="G60" s="108">
        <v>40107</v>
      </c>
      <c r="H60" s="108" t="s">
        <v>108</v>
      </c>
      <c r="I60" s="106" t="s">
        <v>716</v>
      </c>
      <c r="J60" s="109" t="s">
        <v>2067</v>
      </c>
      <c r="K60" s="109" t="s">
        <v>2068</v>
      </c>
      <c r="L60" s="109" t="s">
        <v>97</v>
      </c>
      <c r="M60" s="109" t="s">
        <v>97</v>
      </c>
      <c r="N60" s="109" t="s">
        <v>104</v>
      </c>
      <c r="O60" s="109" t="str">
        <f>IF(N60="","",VLOOKUP(N60,Sheet1!$B$3:$C$7,2,0))</f>
        <v>慢性期</v>
      </c>
      <c r="P60" s="109" t="s">
        <v>104</v>
      </c>
      <c r="Q60" s="109" t="str">
        <f>IF(P60="","",VLOOKUP(P60,Sheet1!$B$3:$C$7,2,0))</f>
        <v>慢性期</v>
      </c>
      <c r="R60" s="109" t="s">
        <v>104</v>
      </c>
      <c r="S60" s="110" t="str">
        <f t="shared" si="9"/>
        <v>○</v>
      </c>
      <c r="T60" s="111" t="str">
        <f t="shared" si="10"/>
        <v/>
      </c>
      <c r="U60" s="111" t="str">
        <f t="shared" si="11"/>
        <v/>
      </c>
      <c r="V60" s="111" t="str">
        <f t="shared" si="12"/>
        <v>○</v>
      </c>
      <c r="W60" s="111" t="str">
        <f t="shared" si="13"/>
        <v/>
      </c>
      <c r="X60" s="111" t="str">
        <f t="shared" si="14"/>
        <v/>
      </c>
      <c r="Y60" s="112" t="str">
        <f t="shared" si="15"/>
        <v/>
      </c>
      <c r="Z60" s="113" t="s">
        <v>97</v>
      </c>
      <c r="AA60" s="113" t="s">
        <v>104</v>
      </c>
      <c r="AB60" s="113" t="s">
        <v>96</v>
      </c>
      <c r="AC60" s="113" t="s">
        <v>96</v>
      </c>
      <c r="AD60" s="113" t="s">
        <v>96</v>
      </c>
      <c r="AE60" s="114" t="str">
        <f t="shared" si="16"/>
        <v>慢性期</v>
      </c>
      <c r="AF60" s="115">
        <v>1</v>
      </c>
      <c r="AG60" s="115">
        <v>1</v>
      </c>
      <c r="AH60" s="115">
        <v>0</v>
      </c>
      <c r="AI60" s="115">
        <v>0</v>
      </c>
      <c r="AJ60" s="115">
        <v>18</v>
      </c>
      <c r="AK60" s="115">
        <v>5</v>
      </c>
      <c r="AL60" s="115">
        <v>13</v>
      </c>
      <c r="AM60" s="115">
        <v>18</v>
      </c>
      <c r="AN60" s="115">
        <v>5</v>
      </c>
      <c r="AO60" s="115">
        <v>13</v>
      </c>
      <c r="AP60" s="115">
        <v>0</v>
      </c>
      <c r="AQ60" s="115">
        <v>0</v>
      </c>
      <c r="AR60" s="115">
        <v>0</v>
      </c>
      <c r="AS60" s="115"/>
      <c r="AT60" s="115"/>
      <c r="AU60" s="115"/>
      <c r="AV60" s="115">
        <v>19</v>
      </c>
      <c r="AW60" s="115">
        <v>7</v>
      </c>
      <c r="AX60" s="115">
        <v>0</v>
      </c>
      <c r="AY60" s="115">
        <v>100</v>
      </c>
      <c r="AZ60" s="115" t="s">
        <v>97</v>
      </c>
      <c r="BA60" s="116" t="str">
        <f t="shared" si="17"/>
        <v>○</v>
      </c>
      <c r="BB60" s="115">
        <v>4</v>
      </c>
      <c r="BC60" s="115">
        <v>18</v>
      </c>
      <c r="BD60" s="115">
        <v>0</v>
      </c>
      <c r="BE60" s="115">
        <v>0</v>
      </c>
      <c r="BF60" s="115">
        <v>0</v>
      </c>
      <c r="BG60" s="115">
        <v>3</v>
      </c>
      <c r="BH60" s="115">
        <v>3</v>
      </c>
      <c r="BI60" s="115">
        <v>0</v>
      </c>
      <c r="BJ60" s="115">
        <v>0</v>
      </c>
    </row>
    <row r="61" spans="2:62" outlineLevel="3">
      <c r="B61" s="106">
        <v>24028495</v>
      </c>
      <c r="C61" s="106" t="s">
        <v>739</v>
      </c>
      <c r="D61" s="106" t="s">
        <v>92</v>
      </c>
      <c r="E61" s="108">
        <v>4012</v>
      </c>
      <c r="F61" s="108" t="s">
        <v>107</v>
      </c>
      <c r="G61" s="108">
        <v>40107</v>
      </c>
      <c r="H61" s="108" t="s">
        <v>108</v>
      </c>
      <c r="I61" s="106" t="s">
        <v>740</v>
      </c>
      <c r="J61" s="109" t="s">
        <v>2069</v>
      </c>
      <c r="K61" s="109" t="s">
        <v>2070</v>
      </c>
      <c r="L61" s="109" t="s">
        <v>97</v>
      </c>
      <c r="M61" s="109" t="s">
        <v>97</v>
      </c>
      <c r="N61" s="109" t="s">
        <v>98</v>
      </c>
      <c r="O61" s="109" t="str">
        <f>IF(N61="","",VLOOKUP(N61,Sheet1!$B$3:$C$7,2,0))</f>
        <v>急性期</v>
      </c>
      <c r="P61" s="109" t="s">
        <v>98</v>
      </c>
      <c r="Q61" s="109" t="str">
        <f>IF(P61="","",VLOOKUP(P61,Sheet1!$B$3:$C$7,2,0))</f>
        <v>急性期</v>
      </c>
      <c r="R61" s="109" t="s">
        <v>98</v>
      </c>
      <c r="S61" s="110" t="str">
        <f t="shared" si="9"/>
        <v>○</v>
      </c>
      <c r="T61" s="111" t="str">
        <f t="shared" si="10"/>
        <v>○</v>
      </c>
      <c r="U61" s="111" t="str">
        <f t="shared" si="11"/>
        <v>○</v>
      </c>
      <c r="V61" s="111" t="str">
        <f t="shared" si="12"/>
        <v>○</v>
      </c>
      <c r="W61" s="111" t="str">
        <f t="shared" si="13"/>
        <v>○</v>
      </c>
      <c r="X61" s="111" t="str">
        <f t="shared" si="14"/>
        <v/>
      </c>
      <c r="Y61" s="112" t="str">
        <f t="shared" si="15"/>
        <v/>
      </c>
      <c r="Z61" s="113" t="s">
        <v>97</v>
      </c>
      <c r="AA61" s="113" t="s">
        <v>98</v>
      </c>
      <c r="AB61" s="113" t="s">
        <v>99</v>
      </c>
      <c r="AC61" s="113" t="s">
        <v>104</v>
      </c>
      <c r="AD61" s="113" t="s">
        <v>105</v>
      </c>
      <c r="AE61" s="114" t="str">
        <f t="shared" si="16"/>
        <v>急性期</v>
      </c>
      <c r="AF61" s="115">
        <v>19</v>
      </c>
      <c r="AG61" s="115">
        <v>19</v>
      </c>
      <c r="AH61" s="115">
        <v>0</v>
      </c>
      <c r="AI61" s="115">
        <v>2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>
        <v>0</v>
      </c>
      <c r="AS61" s="115">
        <v>19</v>
      </c>
      <c r="AT61" s="115">
        <v>0</v>
      </c>
      <c r="AU61" s="115">
        <v>0</v>
      </c>
      <c r="AV61" s="115">
        <v>0</v>
      </c>
      <c r="AW61" s="115">
        <v>42</v>
      </c>
      <c r="AX61" s="115">
        <v>0</v>
      </c>
      <c r="AY61" s="115">
        <v>23.8</v>
      </c>
      <c r="AZ61" s="115" t="s">
        <v>97</v>
      </c>
      <c r="BA61" s="116" t="str">
        <f t="shared" si="17"/>
        <v>○</v>
      </c>
      <c r="BB61" s="115">
        <v>0</v>
      </c>
      <c r="BC61" s="115">
        <v>32</v>
      </c>
      <c r="BD61" s="115">
        <v>0</v>
      </c>
      <c r="BE61" s="115">
        <v>0</v>
      </c>
      <c r="BF61" s="115">
        <v>0</v>
      </c>
      <c r="BG61" s="115">
        <v>2</v>
      </c>
      <c r="BH61" s="115">
        <v>2</v>
      </c>
      <c r="BI61" s="115">
        <v>0</v>
      </c>
      <c r="BJ61" s="115">
        <v>0</v>
      </c>
    </row>
    <row r="62" spans="2:62" outlineLevel="3">
      <c r="B62" s="106">
        <v>24028558</v>
      </c>
      <c r="C62" s="106" t="s">
        <v>808</v>
      </c>
      <c r="D62" s="106" t="s">
        <v>92</v>
      </c>
      <c r="E62" s="108">
        <v>4012</v>
      </c>
      <c r="F62" s="108" t="s">
        <v>107</v>
      </c>
      <c r="G62" s="108">
        <v>40107</v>
      </c>
      <c r="H62" s="108" t="s">
        <v>108</v>
      </c>
      <c r="I62" s="106" t="s">
        <v>809</v>
      </c>
      <c r="J62" s="109" t="s">
        <v>2071</v>
      </c>
      <c r="K62" s="109" t="s">
        <v>2072</v>
      </c>
      <c r="L62" s="109" t="s">
        <v>97</v>
      </c>
      <c r="M62" s="109" t="s">
        <v>97</v>
      </c>
      <c r="N62" s="109" t="s">
        <v>98</v>
      </c>
      <c r="O62" s="109" t="str">
        <f>IF(N62="","",VLOOKUP(N62,Sheet1!$B$3:$C$7,2,0))</f>
        <v>急性期</v>
      </c>
      <c r="P62" s="109" t="s">
        <v>98</v>
      </c>
      <c r="Q62" s="109" t="str">
        <f>IF(P62="","",VLOOKUP(P62,Sheet1!$B$3:$C$7,2,0))</f>
        <v>急性期</v>
      </c>
      <c r="R62" s="109" t="s">
        <v>98</v>
      </c>
      <c r="S62" s="110" t="str">
        <f t="shared" si="9"/>
        <v/>
      </c>
      <c r="T62" s="111" t="str">
        <f t="shared" si="10"/>
        <v/>
      </c>
      <c r="U62" s="111" t="str">
        <f t="shared" si="11"/>
        <v/>
      </c>
      <c r="V62" s="111" t="str">
        <f t="shared" si="12"/>
        <v/>
      </c>
      <c r="W62" s="111" t="str">
        <f t="shared" si="13"/>
        <v/>
      </c>
      <c r="X62" s="111" t="str">
        <f t="shared" si="14"/>
        <v>○</v>
      </c>
      <c r="Y62" s="112" t="str">
        <f t="shared" si="15"/>
        <v/>
      </c>
      <c r="Z62" s="113" t="s">
        <v>133</v>
      </c>
      <c r="AA62" s="113" t="s">
        <v>96</v>
      </c>
      <c r="AB62" s="113" t="s">
        <v>96</v>
      </c>
      <c r="AC62" s="113" t="s">
        <v>96</v>
      </c>
      <c r="AD62" s="113" t="s">
        <v>96</v>
      </c>
      <c r="AE62" s="114" t="str">
        <f t="shared" si="16"/>
        <v>急性期</v>
      </c>
      <c r="AF62" s="115">
        <v>11</v>
      </c>
      <c r="AG62" s="115">
        <v>11</v>
      </c>
      <c r="AH62" s="115">
        <v>0</v>
      </c>
      <c r="AI62" s="115">
        <v>0</v>
      </c>
      <c r="AJ62" s="115">
        <v>0</v>
      </c>
      <c r="AK62" s="115">
        <v>0</v>
      </c>
      <c r="AL62" s="115">
        <v>0</v>
      </c>
      <c r="AM62" s="115">
        <v>0</v>
      </c>
      <c r="AN62" s="115">
        <v>0</v>
      </c>
      <c r="AO62" s="115">
        <v>0</v>
      </c>
      <c r="AP62" s="115">
        <v>0</v>
      </c>
      <c r="AQ62" s="115">
        <v>0</v>
      </c>
      <c r="AR62" s="115">
        <v>0</v>
      </c>
      <c r="AS62" s="115">
        <v>11</v>
      </c>
      <c r="AT62" s="115">
        <v>0</v>
      </c>
      <c r="AU62" s="115">
        <v>0</v>
      </c>
      <c r="AV62" s="115">
        <v>0</v>
      </c>
      <c r="AW62" s="115">
        <v>672</v>
      </c>
      <c r="AX62" s="115"/>
      <c r="AY62" s="115"/>
      <c r="AZ62" s="115" t="s">
        <v>98</v>
      </c>
      <c r="BA62" s="116" t="str">
        <f t="shared" si="17"/>
        <v/>
      </c>
      <c r="BB62" s="115"/>
      <c r="BC62" s="115"/>
      <c r="BD62" s="115">
        <v>0</v>
      </c>
      <c r="BE62" s="115"/>
      <c r="BF62" s="115"/>
      <c r="BG62" s="115">
        <v>0</v>
      </c>
      <c r="BH62" s="115"/>
      <c r="BI62" s="115"/>
      <c r="BJ62" s="115">
        <v>31</v>
      </c>
    </row>
    <row r="63" spans="2:62" outlineLevel="3">
      <c r="B63" s="106">
        <v>24028563</v>
      </c>
      <c r="C63" s="106" t="s">
        <v>810</v>
      </c>
      <c r="D63" s="106" t="s">
        <v>92</v>
      </c>
      <c r="E63" s="108">
        <v>4012</v>
      </c>
      <c r="F63" s="108" t="s">
        <v>107</v>
      </c>
      <c r="G63" s="108">
        <v>40107</v>
      </c>
      <c r="H63" s="108" t="s">
        <v>108</v>
      </c>
      <c r="I63" s="106" t="s">
        <v>811</v>
      </c>
      <c r="J63" s="109" t="s">
        <v>2073</v>
      </c>
      <c r="K63" s="109" t="s">
        <v>2074</v>
      </c>
      <c r="L63" s="109" t="s">
        <v>97</v>
      </c>
      <c r="M63" s="109" t="s">
        <v>97</v>
      </c>
      <c r="N63" s="109" t="s">
        <v>98</v>
      </c>
      <c r="O63" s="109" t="str">
        <f>IF(N63="","",VLOOKUP(N63,Sheet1!$B$3:$C$7,2,0))</f>
        <v>急性期</v>
      </c>
      <c r="P63" s="109" t="s">
        <v>98</v>
      </c>
      <c r="Q63" s="109" t="str">
        <f>IF(P63="","",VLOOKUP(P63,Sheet1!$B$3:$C$7,2,0))</f>
        <v>急性期</v>
      </c>
      <c r="R63" s="109" t="s">
        <v>96</v>
      </c>
      <c r="S63" s="110" t="str">
        <f t="shared" si="9"/>
        <v/>
      </c>
      <c r="T63" s="111" t="str">
        <f t="shared" si="10"/>
        <v>○</v>
      </c>
      <c r="U63" s="111" t="str">
        <f t="shared" si="11"/>
        <v/>
      </c>
      <c r="V63" s="111" t="str">
        <f t="shared" si="12"/>
        <v/>
      </c>
      <c r="W63" s="111" t="str">
        <f t="shared" si="13"/>
        <v/>
      </c>
      <c r="X63" s="111" t="str">
        <f t="shared" si="14"/>
        <v/>
      </c>
      <c r="Y63" s="112" t="str">
        <f t="shared" si="15"/>
        <v/>
      </c>
      <c r="Z63" s="113" t="s">
        <v>98</v>
      </c>
      <c r="AA63" s="113" t="s">
        <v>96</v>
      </c>
      <c r="AB63" s="113" t="s">
        <v>96</v>
      </c>
      <c r="AC63" s="113" t="s">
        <v>96</v>
      </c>
      <c r="AD63" s="113" t="s">
        <v>96</v>
      </c>
      <c r="AE63" s="114" t="str">
        <f t="shared" si="16"/>
        <v>急性期</v>
      </c>
      <c r="AF63" s="115">
        <v>4</v>
      </c>
      <c r="AG63" s="115">
        <v>1</v>
      </c>
      <c r="AH63" s="115">
        <v>3</v>
      </c>
      <c r="AI63" s="115">
        <v>0</v>
      </c>
      <c r="AJ63" s="115">
        <v>0</v>
      </c>
      <c r="AK63" s="115">
        <v>0</v>
      </c>
      <c r="AL63" s="115">
        <v>0</v>
      </c>
      <c r="AM63" s="115">
        <v>0</v>
      </c>
      <c r="AN63" s="115">
        <v>0</v>
      </c>
      <c r="AO63" s="115">
        <v>0</v>
      </c>
      <c r="AP63" s="115">
        <v>0</v>
      </c>
      <c r="AQ63" s="115">
        <v>0</v>
      </c>
      <c r="AR63" s="115">
        <v>0</v>
      </c>
      <c r="AS63" s="115">
        <v>4</v>
      </c>
      <c r="AT63" s="115">
        <v>0</v>
      </c>
      <c r="AU63" s="115">
        <v>0</v>
      </c>
      <c r="AV63" s="115">
        <v>0</v>
      </c>
      <c r="AW63" s="115">
        <v>16</v>
      </c>
      <c r="AX63" s="115"/>
      <c r="AY63" s="115"/>
      <c r="AZ63" s="115" t="s">
        <v>98</v>
      </c>
      <c r="BA63" s="116" t="str">
        <f t="shared" si="17"/>
        <v/>
      </c>
      <c r="BB63" s="115"/>
      <c r="BC63" s="115"/>
      <c r="BD63" s="115">
        <v>0</v>
      </c>
      <c r="BE63" s="115"/>
      <c r="BF63" s="115"/>
      <c r="BG63" s="115">
        <v>0</v>
      </c>
      <c r="BH63" s="115"/>
      <c r="BI63" s="115"/>
      <c r="BJ63" s="115">
        <v>0</v>
      </c>
    </row>
    <row r="64" spans="2:62" outlineLevel="3">
      <c r="B64" s="106">
        <v>24028599</v>
      </c>
      <c r="C64" s="106" t="s">
        <v>843</v>
      </c>
      <c r="D64" s="106" t="s">
        <v>92</v>
      </c>
      <c r="E64" s="108">
        <v>4012</v>
      </c>
      <c r="F64" s="108" t="s">
        <v>107</v>
      </c>
      <c r="G64" s="108">
        <v>40107</v>
      </c>
      <c r="H64" s="108" t="s">
        <v>108</v>
      </c>
      <c r="I64" s="106" t="s">
        <v>844</v>
      </c>
      <c r="J64" s="109" t="s">
        <v>2075</v>
      </c>
      <c r="K64" s="109" t="s">
        <v>2076</v>
      </c>
      <c r="L64" s="109" t="s">
        <v>97</v>
      </c>
      <c r="M64" s="109" t="s">
        <v>97</v>
      </c>
      <c r="N64" s="109" t="s">
        <v>98</v>
      </c>
      <c r="O64" s="109" t="str">
        <f>IF(N64="","",VLOOKUP(N64,Sheet1!$B$3:$C$7,2,0))</f>
        <v>急性期</v>
      </c>
      <c r="P64" s="109" t="s">
        <v>98</v>
      </c>
      <c r="Q64" s="109" t="str">
        <f>IF(P64="","",VLOOKUP(P64,Sheet1!$B$3:$C$7,2,0))</f>
        <v>急性期</v>
      </c>
      <c r="R64" s="109" t="s">
        <v>98</v>
      </c>
      <c r="S64" s="110" t="str">
        <f t="shared" si="9"/>
        <v/>
      </c>
      <c r="T64" s="111" t="str">
        <f t="shared" si="10"/>
        <v>○</v>
      </c>
      <c r="U64" s="111" t="str">
        <f t="shared" si="11"/>
        <v>○</v>
      </c>
      <c r="V64" s="111" t="str">
        <f t="shared" si="12"/>
        <v/>
      </c>
      <c r="W64" s="111" t="str">
        <f t="shared" si="13"/>
        <v/>
      </c>
      <c r="X64" s="111" t="str">
        <f t="shared" si="14"/>
        <v/>
      </c>
      <c r="Y64" s="112" t="str">
        <f t="shared" si="15"/>
        <v/>
      </c>
      <c r="Z64" s="113" t="s">
        <v>98</v>
      </c>
      <c r="AA64" s="113" t="s">
        <v>99</v>
      </c>
      <c r="AB64" s="113" t="s">
        <v>96</v>
      </c>
      <c r="AC64" s="113" t="s">
        <v>96</v>
      </c>
      <c r="AD64" s="113" t="s">
        <v>96</v>
      </c>
      <c r="AE64" s="114" t="str">
        <f t="shared" si="16"/>
        <v>急性期</v>
      </c>
      <c r="AF64" s="115">
        <v>7</v>
      </c>
      <c r="AG64" s="115">
        <v>7</v>
      </c>
      <c r="AH64" s="115">
        <v>0</v>
      </c>
      <c r="AI64" s="115">
        <v>0</v>
      </c>
      <c r="AJ64" s="115">
        <v>0</v>
      </c>
      <c r="AK64" s="115">
        <v>0</v>
      </c>
      <c r="AL64" s="115">
        <v>0</v>
      </c>
      <c r="AM64" s="115">
        <v>0</v>
      </c>
      <c r="AN64" s="115">
        <v>0</v>
      </c>
      <c r="AO64" s="115">
        <v>0</v>
      </c>
      <c r="AP64" s="115">
        <v>0</v>
      </c>
      <c r="AQ64" s="115">
        <v>0</v>
      </c>
      <c r="AR64" s="115">
        <v>0</v>
      </c>
      <c r="AS64" s="115">
        <v>7</v>
      </c>
      <c r="AT64" s="115">
        <v>0</v>
      </c>
      <c r="AU64" s="115">
        <v>0</v>
      </c>
      <c r="AV64" s="115">
        <v>0</v>
      </c>
      <c r="AW64" s="115">
        <v>132</v>
      </c>
      <c r="AX64" s="115">
        <v>0</v>
      </c>
      <c r="AY64" s="115">
        <v>0</v>
      </c>
      <c r="AZ64" s="115" t="s">
        <v>98</v>
      </c>
      <c r="BA64" s="116" t="str">
        <f t="shared" si="17"/>
        <v/>
      </c>
      <c r="BB64" s="115">
        <v>0</v>
      </c>
      <c r="BC64" s="115">
        <v>0</v>
      </c>
      <c r="BD64" s="115">
        <v>0</v>
      </c>
      <c r="BE64" s="115">
        <v>0</v>
      </c>
      <c r="BF64" s="115">
        <v>0</v>
      </c>
      <c r="BG64" s="115">
        <v>0</v>
      </c>
      <c r="BH64" s="115">
        <v>0</v>
      </c>
      <c r="BI64" s="115">
        <v>0</v>
      </c>
      <c r="BJ64" s="115">
        <v>0</v>
      </c>
    </row>
    <row r="65" spans="2:62" outlineLevel="3">
      <c r="B65" s="106">
        <v>24028627</v>
      </c>
      <c r="C65" s="106" t="s">
        <v>875</v>
      </c>
      <c r="D65" s="106" t="s">
        <v>92</v>
      </c>
      <c r="E65" s="108">
        <v>4012</v>
      </c>
      <c r="F65" s="108" t="s">
        <v>107</v>
      </c>
      <c r="G65" s="108">
        <v>40107</v>
      </c>
      <c r="H65" s="108" t="s">
        <v>108</v>
      </c>
      <c r="I65" s="106" t="s">
        <v>876</v>
      </c>
      <c r="J65" s="109" t="s">
        <v>2077</v>
      </c>
      <c r="K65" s="109" t="s">
        <v>2078</v>
      </c>
      <c r="L65" s="109" t="s">
        <v>97</v>
      </c>
      <c r="M65" s="109" t="s">
        <v>97</v>
      </c>
      <c r="N65" s="109" t="s">
        <v>104</v>
      </c>
      <c r="O65" s="109" t="str">
        <f>IF(N65="","",VLOOKUP(N65,Sheet1!$B$3:$C$7,2,0))</f>
        <v>慢性期</v>
      </c>
      <c r="P65" s="109" t="s">
        <v>104</v>
      </c>
      <c r="Q65" s="109" t="str">
        <f>IF(P65="","",VLOOKUP(P65,Sheet1!$B$3:$C$7,2,0))</f>
        <v>慢性期</v>
      </c>
      <c r="R65" s="109" t="s">
        <v>104</v>
      </c>
      <c r="S65" s="110" t="str">
        <f t="shared" si="9"/>
        <v>○</v>
      </c>
      <c r="T65" s="111" t="str">
        <f t="shared" si="10"/>
        <v>○</v>
      </c>
      <c r="U65" s="111" t="str">
        <f t="shared" si="11"/>
        <v>○</v>
      </c>
      <c r="V65" s="111" t="str">
        <f t="shared" si="12"/>
        <v>○</v>
      </c>
      <c r="W65" s="111" t="str">
        <f t="shared" si="13"/>
        <v>○</v>
      </c>
      <c r="X65" s="111" t="str">
        <f t="shared" si="14"/>
        <v/>
      </c>
      <c r="Y65" s="112" t="str">
        <f t="shared" si="15"/>
        <v/>
      </c>
      <c r="Z65" s="113" t="s">
        <v>97</v>
      </c>
      <c r="AA65" s="113" t="s">
        <v>98</v>
      </c>
      <c r="AB65" s="113" t="s">
        <v>99</v>
      </c>
      <c r="AC65" s="113" t="s">
        <v>104</v>
      </c>
      <c r="AD65" s="113" t="s">
        <v>105</v>
      </c>
      <c r="AE65" s="114" t="str">
        <f t="shared" si="16"/>
        <v>慢性期</v>
      </c>
      <c r="AF65" s="115">
        <v>4</v>
      </c>
      <c r="AG65" s="115">
        <v>4</v>
      </c>
      <c r="AH65" s="115">
        <v>0</v>
      </c>
      <c r="AI65" s="115">
        <v>0</v>
      </c>
      <c r="AJ65" s="115">
        <v>15</v>
      </c>
      <c r="AK65" s="115">
        <v>15</v>
      </c>
      <c r="AL65" s="115">
        <v>0</v>
      </c>
      <c r="AM65" s="115">
        <v>7</v>
      </c>
      <c r="AN65" s="115">
        <v>7</v>
      </c>
      <c r="AO65" s="115">
        <v>0</v>
      </c>
      <c r="AP65" s="115">
        <v>8</v>
      </c>
      <c r="AQ65" s="115">
        <v>8</v>
      </c>
      <c r="AR65" s="115">
        <v>0</v>
      </c>
      <c r="AS65" s="115">
        <v>4</v>
      </c>
      <c r="AT65" s="115">
        <v>7</v>
      </c>
      <c r="AU65" s="115">
        <v>8</v>
      </c>
      <c r="AV65" s="115">
        <v>0</v>
      </c>
      <c r="AW65" s="115">
        <v>30</v>
      </c>
      <c r="AX65" s="115">
        <v>22</v>
      </c>
      <c r="AY65" s="115">
        <v>0.1</v>
      </c>
      <c r="AZ65" s="115" t="s">
        <v>97</v>
      </c>
      <c r="BA65" s="116" t="str">
        <f t="shared" si="17"/>
        <v>○</v>
      </c>
      <c r="BB65" s="115">
        <v>0</v>
      </c>
      <c r="BC65" s="115">
        <v>94</v>
      </c>
      <c r="BD65" s="115">
        <v>1</v>
      </c>
      <c r="BE65" s="115">
        <v>0</v>
      </c>
      <c r="BF65" s="115">
        <v>1</v>
      </c>
      <c r="BG65" s="115">
        <v>1</v>
      </c>
      <c r="BH65" s="115">
        <v>0</v>
      </c>
      <c r="BI65" s="115">
        <v>1</v>
      </c>
      <c r="BJ65" s="115"/>
    </row>
    <row r="66" spans="2:62" outlineLevel="3">
      <c r="B66" s="106">
        <v>24028634</v>
      </c>
      <c r="C66" s="106" t="s">
        <v>882</v>
      </c>
      <c r="D66" s="106" t="s">
        <v>92</v>
      </c>
      <c r="E66" s="108">
        <v>4012</v>
      </c>
      <c r="F66" s="108" t="s">
        <v>107</v>
      </c>
      <c r="G66" s="108">
        <v>40107</v>
      </c>
      <c r="H66" s="108" t="s">
        <v>108</v>
      </c>
      <c r="I66" s="106" t="s">
        <v>883</v>
      </c>
      <c r="J66" s="109" t="s">
        <v>2079</v>
      </c>
      <c r="K66" s="109" t="s">
        <v>2080</v>
      </c>
      <c r="L66" s="109" t="s">
        <v>97</v>
      </c>
      <c r="M66" s="109" t="s">
        <v>98</v>
      </c>
      <c r="N66" s="109" t="s">
        <v>99</v>
      </c>
      <c r="O66" s="109" t="str">
        <f>IF(N66="","",VLOOKUP(N66,Sheet1!$B$3:$C$7,2,0))</f>
        <v>回復期</v>
      </c>
      <c r="P66" s="109" t="s">
        <v>99</v>
      </c>
      <c r="Q66" s="109" t="str">
        <f>IF(P66="","",VLOOKUP(P66,Sheet1!$B$3:$C$7,2,0))</f>
        <v>回復期</v>
      </c>
      <c r="R66" s="109" t="s">
        <v>99</v>
      </c>
      <c r="S66" s="110" t="str">
        <f t="shared" si="9"/>
        <v>○</v>
      </c>
      <c r="T66" s="111" t="str">
        <f t="shared" si="10"/>
        <v>○</v>
      </c>
      <c r="U66" s="111" t="str">
        <f t="shared" si="11"/>
        <v/>
      </c>
      <c r="V66" s="111" t="str">
        <f t="shared" si="12"/>
        <v>○</v>
      </c>
      <c r="W66" s="111" t="str">
        <f t="shared" si="13"/>
        <v/>
      </c>
      <c r="X66" s="111" t="str">
        <f t="shared" si="14"/>
        <v/>
      </c>
      <c r="Y66" s="112" t="str">
        <f t="shared" si="15"/>
        <v/>
      </c>
      <c r="Z66" s="113" t="s">
        <v>97</v>
      </c>
      <c r="AA66" s="113" t="s">
        <v>98</v>
      </c>
      <c r="AB66" s="113" t="s">
        <v>104</v>
      </c>
      <c r="AC66" s="113" t="s">
        <v>96</v>
      </c>
      <c r="AD66" s="113" t="s">
        <v>96</v>
      </c>
      <c r="AE66" s="114" t="str">
        <f t="shared" si="16"/>
        <v>回復期</v>
      </c>
      <c r="AF66" s="115">
        <v>2</v>
      </c>
      <c r="AG66" s="115">
        <v>0</v>
      </c>
      <c r="AH66" s="115">
        <v>2</v>
      </c>
      <c r="AI66" s="115">
        <v>0</v>
      </c>
      <c r="AJ66" s="115">
        <v>4</v>
      </c>
      <c r="AK66" s="115">
        <v>0</v>
      </c>
      <c r="AL66" s="115">
        <v>4</v>
      </c>
      <c r="AM66" s="115">
        <v>4</v>
      </c>
      <c r="AN66" s="115">
        <v>0</v>
      </c>
      <c r="AO66" s="115">
        <v>4</v>
      </c>
      <c r="AP66" s="115">
        <v>0</v>
      </c>
      <c r="AQ66" s="115">
        <v>0</v>
      </c>
      <c r="AR66" s="115">
        <v>0</v>
      </c>
      <c r="AS66" s="115">
        <v>2</v>
      </c>
      <c r="AT66" s="115">
        <v>4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 t="s">
        <v>98</v>
      </c>
      <c r="BA66" s="116" t="str">
        <f t="shared" si="17"/>
        <v/>
      </c>
      <c r="BB66" s="115">
        <v>1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</row>
    <row r="67" spans="2:62" outlineLevel="3">
      <c r="B67" s="106">
        <v>24028639</v>
      </c>
      <c r="C67" s="106" t="s">
        <v>892</v>
      </c>
      <c r="D67" s="106" t="s">
        <v>92</v>
      </c>
      <c r="E67" s="108">
        <v>4012</v>
      </c>
      <c r="F67" s="108" t="s">
        <v>107</v>
      </c>
      <c r="G67" s="108">
        <v>40107</v>
      </c>
      <c r="H67" s="108" t="s">
        <v>108</v>
      </c>
      <c r="I67" s="106" t="s">
        <v>893</v>
      </c>
      <c r="J67" s="109" t="s">
        <v>2081</v>
      </c>
      <c r="K67" s="109" t="s">
        <v>2082</v>
      </c>
      <c r="L67" s="109" t="s">
        <v>97</v>
      </c>
      <c r="M67" s="109" t="s">
        <v>97</v>
      </c>
      <c r="N67" s="109" t="s">
        <v>105</v>
      </c>
      <c r="O67" s="109" t="str">
        <f>IF(N67="","",VLOOKUP(N67,Sheet1!$B$3:$C$7,2,0))</f>
        <v>休棟等</v>
      </c>
      <c r="P67" s="109" t="s">
        <v>105</v>
      </c>
      <c r="Q67" s="109" t="str">
        <f>IF(P67="","",VLOOKUP(P67,Sheet1!$B$3:$C$7,2,0))</f>
        <v>休棟等</v>
      </c>
      <c r="R67" s="109" t="s">
        <v>105</v>
      </c>
      <c r="S67" s="110" t="str">
        <f t="shared" si="9"/>
        <v/>
      </c>
      <c r="T67" s="111" t="str">
        <f t="shared" si="10"/>
        <v>○</v>
      </c>
      <c r="U67" s="111" t="str">
        <f t="shared" si="11"/>
        <v/>
      </c>
      <c r="V67" s="111" t="str">
        <f t="shared" si="12"/>
        <v/>
      </c>
      <c r="W67" s="111" t="str">
        <f t="shared" si="13"/>
        <v/>
      </c>
      <c r="X67" s="111" t="str">
        <f t="shared" si="14"/>
        <v/>
      </c>
      <c r="Y67" s="112" t="str">
        <f t="shared" si="15"/>
        <v/>
      </c>
      <c r="Z67" s="113" t="s">
        <v>98</v>
      </c>
      <c r="AA67" s="113" t="s">
        <v>96</v>
      </c>
      <c r="AB67" s="113" t="s">
        <v>96</v>
      </c>
      <c r="AC67" s="113" t="s">
        <v>96</v>
      </c>
      <c r="AD67" s="113" t="s">
        <v>96</v>
      </c>
      <c r="AE67" s="114" t="str">
        <f t="shared" si="16"/>
        <v>休棟中等</v>
      </c>
      <c r="AF67" s="115">
        <v>19</v>
      </c>
      <c r="AG67" s="115">
        <v>19</v>
      </c>
      <c r="AH67" s="115">
        <v>0</v>
      </c>
      <c r="AI67" s="115">
        <v>0</v>
      </c>
      <c r="AJ67" s="115">
        <v>0</v>
      </c>
      <c r="AK67" s="115">
        <v>0</v>
      </c>
      <c r="AL67" s="115">
        <v>0</v>
      </c>
      <c r="AM67" s="115">
        <v>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19</v>
      </c>
      <c r="AT67" s="115">
        <v>0</v>
      </c>
      <c r="AU67" s="115">
        <v>0</v>
      </c>
      <c r="AV67" s="115">
        <v>0</v>
      </c>
      <c r="AW67" s="115">
        <v>360</v>
      </c>
      <c r="AX67" s="115">
        <v>0</v>
      </c>
      <c r="AY67" s="115">
        <v>0</v>
      </c>
      <c r="AZ67" s="115" t="s">
        <v>98</v>
      </c>
      <c r="BA67" s="116" t="str">
        <f t="shared" si="17"/>
        <v/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0</v>
      </c>
    </row>
    <row r="68" spans="2:62" outlineLevel="3">
      <c r="B68" s="106">
        <v>24028711</v>
      </c>
      <c r="C68" s="106" t="s">
        <v>1002</v>
      </c>
      <c r="D68" s="106" t="s">
        <v>92</v>
      </c>
      <c r="E68" s="108">
        <v>4012</v>
      </c>
      <c r="F68" s="108" t="s">
        <v>107</v>
      </c>
      <c r="G68" s="108">
        <v>40107</v>
      </c>
      <c r="H68" s="108" t="s">
        <v>108</v>
      </c>
      <c r="I68" s="106" t="s">
        <v>1003</v>
      </c>
      <c r="J68" s="109" t="s">
        <v>2083</v>
      </c>
      <c r="K68" s="109" t="s">
        <v>2084</v>
      </c>
      <c r="L68" s="109" t="s">
        <v>97</v>
      </c>
      <c r="M68" s="109" t="s">
        <v>97</v>
      </c>
      <c r="N68" s="109" t="s">
        <v>98</v>
      </c>
      <c r="O68" s="109" t="str">
        <f>IF(N68="","",VLOOKUP(N68,Sheet1!$B$3:$C$7,2,0))</f>
        <v>急性期</v>
      </c>
      <c r="P68" s="109" t="s">
        <v>98</v>
      </c>
      <c r="Q68" s="109" t="str">
        <f>IF(P68="","",VLOOKUP(P68,Sheet1!$B$3:$C$7,2,0))</f>
        <v>急性期</v>
      </c>
      <c r="R68" s="109" t="s">
        <v>96</v>
      </c>
      <c r="S68" s="110" t="str">
        <f t="shared" si="9"/>
        <v>○</v>
      </c>
      <c r="T68" s="111" t="str">
        <f t="shared" si="10"/>
        <v>○</v>
      </c>
      <c r="U68" s="111" t="str">
        <f t="shared" si="11"/>
        <v>○</v>
      </c>
      <c r="V68" s="111" t="str">
        <f t="shared" si="12"/>
        <v>○</v>
      </c>
      <c r="W68" s="111" t="str">
        <f t="shared" si="13"/>
        <v>○</v>
      </c>
      <c r="X68" s="111" t="str">
        <f t="shared" si="14"/>
        <v/>
      </c>
      <c r="Y68" s="112" t="str">
        <f t="shared" si="15"/>
        <v/>
      </c>
      <c r="Z68" s="113" t="s">
        <v>97</v>
      </c>
      <c r="AA68" s="113" t="s">
        <v>98</v>
      </c>
      <c r="AB68" s="113" t="s">
        <v>99</v>
      </c>
      <c r="AC68" s="113" t="s">
        <v>104</v>
      </c>
      <c r="AD68" s="113" t="s">
        <v>105</v>
      </c>
      <c r="AE68" s="114" t="str">
        <f t="shared" si="16"/>
        <v>急性期</v>
      </c>
      <c r="AF68" s="115">
        <v>19</v>
      </c>
      <c r="AG68" s="115">
        <v>19</v>
      </c>
      <c r="AH68" s="115">
        <v>0</v>
      </c>
      <c r="AI68" s="115">
        <v>0</v>
      </c>
      <c r="AJ68" s="115">
        <v>0</v>
      </c>
      <c r="AK68" s="115">
        <v>0</v>
      </c>
      <c r="AL68" s="115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19</v>
      </c>
      <c r="AT68" s="115">
        <v>0</v>
      </c>
      <c r="AU68" s="115">
        <v>0</v>
      </c>
      <c r="AV68" s="115">
        <v>0</v>
      </c>
      <c r="AW68" s="115">
        <v>467</v>
      </c>
      <c r="AX68" s="115"/>
      <c r="AY68" s="115">
        <v>4</v>
      </c>
      <c r="AZ68" s="115" t="s">
        <v>97</v>
      </c>
      <c r="BA68" s="116" t="str">
        <f t="shared" si="17"/>
        <v>○</v>
      </c>
      <c r="BB68" s="115">
        <v>0</v>
      </c>
      <c r="BC68" s="115">
        <v>138</v>
      </c>
      <c r="BD68" s="115">
        <v>1</v>
      </c>
      <c r="BE68" s="115">
        <v>0</v>
      </c>
      <c r="BF68" s="115">
        <v>1</v>
      </c>
      <c r="BG68" s="115">
        <v>2</v>
      </c>
      <c r="BH68" s="115">
        <v>0</v>
      </c>
      <c r="BI68" s="115">
        <v>2</v>
      </c>
      <c r="BJ68" s="115">
        <v>0</v>
      </c>
    </row>
    <row r="69" spans="2:62" outlineLevel="3">
      <c r="B69" s="106">
        <v>24028721</v>
      </c>
      <c r="C69" s="106" t="s">
        <v>1017</v>
      </c>
      <c r="D69" s="106" t="s">
        <v>92</v>
      </c>
      <c r="E69" s="108">
        <v>4012</v>
      </c>
      <c r="F69" s="108" t="s">
        <v>107</v>
      </c>
      <c r="G69" s="108">
        <v>40107</v>
      </c>
      <c r="H69" s="108" t="s">
        <v>108</v>
      </c>
      <c r="I69" s="106" t="s">
        <v>1018</v>
      </c>
      <c r="J69" s="109" t="s">
        <v>2085</v>
      </c>
      <c r="K69" s="109" t="s">
        <v>2086</v>
      </c>
      <c r="L69" s="109" t="s">
        <v>97</v>
      </c>
      <c r="M69" s="109" t="s">
        <v>97</v>
      </c>
      <c r="N69" s="109" t="s">
        <v>99</v>
      </c>
      <c r="O69" s="109" t="str">
        <f>IF(N69="","",VLOOKUP(N69,Sheet1!$B$3:$C$7,2,0))</f>
        <v>回復期</v>
      </c>
      <c r="P69" s="109" t="s">
        <v>99</v>
      </c>
      <c r="Q69" s="109" t="str">
        <f>IF(P69="","",VLOOKUP(P69,Sheet1!$B$3:$C$7,2,0))</f>
        <v>回復期</v>
      </c>
      <c r="R69" s="109" t="s">
        <v>99</v>
      </c>
      <c r="S69" s="110" t="str">
        <f t="shared" si="9"/>
        <v/>
      </c>
      <c r="T69" s="111" t="str">
        <f t="shared" si="10"/>
        <v>○</v>
      </c>
      <c r="U69" s="111" t="str">
        <f t="shared" si="11"/>
        <v/>
      </c>
      <c r="V69" s="111" t="str">
        <f t="shared" si="12"/>
        <v/>
      </c>
      <c r="W69" s="111" t="str">
        <f t="shared" si="13"/>
        <v/>
      </c>
      <c r="X69" s="111" t="str">
        <f t="shared" si="14"/>
        <v/>
      </c>
      <c r="Y69" s="112" t="str">
        <f t="shared" si="15"/>
        <v/>
      </c>
      <c r="Z69" s="113" t="s">
        <v>98</v>
      </c>
      <c r="AA69" s="113" t="s">
        <v>96</v>
      </c>
      <c r="AB69" s="113" t="s">
        <v>96</v>
      </c>
      <c r="AC69" s="113" t="s">
        <v>96</v>
      </c>
      <c r="AD69" s="113" t="s">
        <v>96</v>
      </c>
      <c r="AE69" s="114" t="str">
        <f t="shared" si="16"/>
        <v>回復期</v>
      </c>
      <c r="AF69" s="115">
        <v>3</v>
      </c>
      <c r="AG69" s="115">
        <v>3</v>
      </c>
      <c r="AH69" s="115">
        <v>0</v>
      </c>
      <c r="AI69" s="115">
        <v>1</v>
      </c>
      <c r="AJ69" s="115">
        <v>0</v>
      </c>
      <c r="AK69" s="115">
        <v>0</v>
      </c>
      <c r="AL69" s="115">
        <v>0</v>
      </c>
      <c r="AM69" s="115">
        <v>0</v>
      </c>
      <c r="AN69" s="115">
        <v>0</v>
      </c>
      <c r="AO69" s="115">
        <v>0</v>
      </c>
      <c r="AP69" s="115">
        <v>0</v>
      </c>
      <c r="AQ69" s="115">
        <v>0</v>
      </c>
      <c r="AR69" s="115">
        <v>0</v>
      </c>
      <c r="AS69" s="115">
        <v>3</v>
      </c>
      <c r="AT69" s="115">
        <v>0</v>
      </c>
      <c r="AU69" s="115">
        <v>0</v>
      </c>
      <c r="AV69" s="115">
        <v>0</v>
      </c>
      <c r="AW69" s="115">
        <v>8</v>
      </c>
      <c r="AX69" s="115">
        <v>0</v>
      </c>
      <c r="AY69" s="115">
        <v>0</v>
      </c>
      <c r="AZ69" s="115" t="s">
        <v>98</v>
      </c>
      <c r="BA69" s="116" t="str">
        <f t="shared" si="17"/>
        <v/>
      </c>
      <c r="BB69" s="115">
        <v>0</v>
      </c>
      <c r="BC69" s="115">
        <v>0</v>
      </c>
      <c r="BD69" s="115">
        <v>0</v>
      </c>
      <c r="BE69" s="115">
        <v>0</v>
      </c>
      <c r="BF69" s="115">
        <v>0</v>
      </c>
      <c r="BG69" s="115">
        <v>0</v>
      </c>
      <c r="BH69" s="115">
        <v>0</v>
      </c>
      <c r="BI69" s="115">
        <v>0</v>
      </c>
      <c r="BJ69" s="115">
        <v>0</v>
      </c>
    </row>
    <row r="70" spans="2:62" outlineLevel="3">
      <c r="B70" s="106">
        <v>24028802</v>
      </c>
      <c r="C70" s="106" t="s">
        <v>1108</v>
      </c>
      <c r="D70" s="106" t="s">
        <v>92</v>
      </c>
      <c r="E70" s="108">
        <v>4012</v>
      </c>
      <c r="F70" s="108" t="s">
        <v>107</v>
      </c>
      <c r="G70" s="108">
        <v>40107</v>
      </c>
      <c r="H70" s="108" t="s">
        <v>108</v>
      </c>
      <c r="I70" s="106" t="s">
        <v>1109</v>
      </c>
      <c r="J70" s="109" t="s">
        <v>2087</v>
      </c>
      <c r="K70" s="109" t="s">
        <v>2088</v>
      </c>
      <c r="L70" s="109" t="s">
        <v>97</v>
      </c>
      <c r="M70" s="109" t="s">
        <v>97</v>
      </c>
      <c r="N70" s="109" t="s">
        <v>104</v>
      </c>
      <c r="O70" s="109" t="str">
        <f>IF(N70="","",VLOOKUP(N70,Sheet1!$B$3:$C$7,2,0))</f>
        <v>慢性期</v>
      </c>
      <c r="P70" s="109" t="s">
        <v>104</v>
      </c>
      <c r="Q70" s="109" t="str">
        <f>IF(P70="","",VLOOKUP(P70,Sheet1!$B$3:$C$7,2,0))</f>
        <v>慢性期</v>
      </c>
      <c r="R70" s="109" t="s">
        <v>104</v>
      </c>
      <c r="S70" s="110" t="str">
        <f t="shared" si="9"/>
        <v/>
      </c>
      <c r="T70" s="111" t="str">
        <f t="shared" si="10"/>
        <v/>
      </c>
      <c r="U70" s="111" t="str">
        <f t="shared" si="11"/>
        <v/>
      </c>
      <c r="V70" s="111" t="str">
        <f t="shared" si="12"/>
        <v/>
      </c>
      <c r="W70" s="111" t="str">
        <f t="shared" si="13"/>
        <v/>
      </c>
      <c r="X70" s="111" t="str">
        <f t="shared" si="14"/>
        <v>○</v>
      </c>
      <c r="Y70" s="112" t="str">
        <f t="shared" si="15"/>
        <v/>
      </c>
      <c r="Z70" s="113" t="s">
        <v>133</v>
      </c>
      <c r="AA70" s="113" t="s">
        <v>96</v>
      </c>
      <c r="AB70" s="113" t="s">
        <v>96</v>
      </c>
      <c r="AC70" s="113" t="s">
        <v>96</v>
      </c>
      <c r="AD70" s="113" t="s">
        <v>96</v>
      </c>
      <c r="AE70" s="114" t="str">
        <f t="shared" si="16"/>
        <v>慢性期</v>
      </c>
      <c r="AF70" s="115">
        <v>0</v>
      </c>
      <c r="AG70" s="115">
        <v>0</v>
      </c>
      <c r="AH70" s="115">
        <v>0</v>
      </c>
      <c r="AI70" s="115">
        <v>0</v>
      </c>
      <c r="AJ70" s="115">
        <v>19</v>
      </c>
      <c r="AK70" s="115">
        <v>16</v>
      </c>
      <c r="AL70" s="115">
        <v>3</v>
      </c>
      <c r="AM70" s="115">
        <v>16</v>
      </c>
      <c r="AN70" s="115">
        <v>16</v>
      </c>
      <c r="AO70" s="115">
        <v>0</v>
      </c>
      <c r="AP70" s="115">
        <v>3</v>
      </c>
      <c r="AQ70" s="115">
        <v>0</v>
      </c>
      <c r="AR70" s="115">
        <v>3</v>
      </c>
      <c r="AS70" s="115">
        <v>0</v>
      </c>
      <c r="AT70" s="115">
        <v>16</v>
      </c>
      <c r="AU70" s="115">
        <v>0</v>
      </c>
      <c r="AV70" s="115">
        <v>3</v>
      </c>
      <c r="AW70" s="115">
        <v>23</v>
      </c>
      <c r="AX70" s="115">
        <v>0</v>
      </c>
      <c r="AY70" s="115">
        <v>0</v>
      </c>
      <c r="AZ70" s="115" t="s">
        <v>98</v>
      </c>
      <c r="BA70" s="116" t="str">
        <f t="shared" si="17"/>
        <v/>
      </c>
      <c r="BB70" s="115"/>
      <c r="BC70" s="115"/>
      <c r="BD70" s="115">
        <v>0</v>
      </c>
      <c r="BE70" s="115"/>
      <c r="BF70" s="115"/>
      <c r="BG70" s="115">
        <v>0</v>
      </c>
      <c r="BH70" s="115"/>
      <c r="BI70" s="115"/>
      <c r="BJ70" s="115"/>
    </row>
    <row r="71" spans="2:62" outlineLevel="3">
      <c r="B71" s="106">
        <v>24028856</v>
      </c>
      <c r="C71" s="106" t="s">
        <v>1186</v>
      </c>
      <c r="D71" s="106" t="s">
        <v>92</v>
      </c>
      <c r="E71" s="108">
        <v>4012</v>
      </c>
      <c r="F71" s="108" t="s">
        <v>107</v>
      </c>
      <c r="G71" s="108">
        <v>40107</v>
      </c>
      <c r="H71" s="108" t="s">
        <v>108</v>
      </c>
      <c r="I71" s="106" t="s">
        <v>1187</v>
      </c>
      <c r="J71" s="109" t="s">
        <v>2089</v>
      </c>
      <c r="K71" s="109" t="s">
        <v>2090</v>
      </c>
      <c r="L71" s="109" t="s">
        <v>98</v>
      </c>
      <c r="M71" s="109" t="s">
        <v>97</v>
      </c>
      <c r="N71" s="109" t="s">
        <v>98</v>
      </c>
      <c r="O71" s="109" t="str">
        <f>IF(N71="","",VLOOKUP(N71,Sheet1!$B$3:$C$7,2,0))</f>
        <v>急性期</v>
      </c>
      <c r="P71" s="109" t="s">
        <v>98</v>
      </c>
      <c r="Q71" s="109" t="str">
        <f>IF(P71="","",VLOOKUP(P71,Sheet1!$B$3:$C$7,2,0))</f>
        <v>急性期</v>
      </c>
      <c r="R71" s="109" t="s">
        <v>96</v>
      </c>
      <c r="S71" s="110" t="str">
        <f t="shared" si="9"/>
        <v/>
      </c>
      <c r="T71" s="111" t="str">
        <f t="shared" si="10"/>
        <v/>
      </c>
      <c r="U71" s="111" t="str">
        <f t="shared" si="11"/>
        <v/>
      </c>
      <c r="V71" s="111" t="str">
        <f t="shared" si="12"/>
        <v/>
      </c>
      <c r="W71" s="111" t="str">
        <f t="shared" si="13"/>
        <v/>
      </c>
      <c r="X71" s="111" t="str">
        <f t="shared" si="14"/>
        <v/>
      </c>
      <c r="Y71" s="112" t="str">
        <f t="shared" si="15"/>
        <v>○</v>
      </c>
      <c r="Z71" s="113" t="s">
        <v>110</v>
      </c>
      <c r="AA71" s="113" t="s">
        <v>96</v>
      </c>
      <c r="AB71" s="113" t="s">
        <v>96</v>
      </c>
      <c r="AC71" s="113" t="s">
        <v>96</v>
      </c>
      <c r="AD71" s="113" t="s">
        <v>96</v>
      </c>
      <c r="AE71" s="114" t="str">
        <f t="shared" si="16"/>
        <v>急性期</v>
      </c>
      <c r="AF71" s="115">
        <v>9</v>
      </c>
      <c r="AG71" s="115">
        <v>9</v>
      </c>
      <c r="AH71" s="115">
        <v>0</v>
      </c>
      <c r="AI71" s="115">
        <v>0</v>
      </c>
      <c r="AJ71" s="115">
        <v>0</v>
      </c>
      <c r="AK71" s="115">
        <v>0</v>
      </c>
      <c r="AL71" s="115">
        <v>0</v>
      </c>
      <c r="AM71" s="115">
        <v>0</v>
      </c>
      <c r="AN71" s="115">
        <v>0</v>
      </c>
      <c r="AO71" s="115">
        <v>0</v>
      </c>
      <c r="AP71" s="115">
        <v>0</v>
      </c>
      <c r="AQ71" s="115">
        <v>0</v>
      </c>
      <c r="AR71" s="115">
        <v>0</v>
      </c>
      <c r="AS71" s="115">
        <v>0</v>
      </c>
      <c r="AT71" s="115">
        <v>0</v>
      </c>
      <c r="AU71" s="115">
        <v>0</v>
      </c>
      <c r="AV71" s="115">
        <v>9</v>
      </c>
      <c r="AW71" s="115">
        <v>162</v>
      </c>
      <c r="AX71" s="115">
        <v>0</v>
      </c>
      <c r="AY71" s="115"/>
      <c r="AZ71" s="115" t="s">
        <v>98</v>
      </c>
      <c r="BA71" s="116" t="str">
        <f t="shared" si="17"/>
        <v/>
      </c>
      <c r="BB71" s="115">
        <v>0</v>
      </c>
      <c r="BC71" s="115">
        <v>0</v>
      </c>
      <c r="BD71" s="115">
        <v>0</v>
      </c>
      <c r="BE71" s="115"/>
      <c r="BF71" s="115"/>
      <c r="BG71" s="115">
        <v>0</v>
      </c>
      <c r="BH71" s="115"/>
      <c r="BI71" s="115"/>
      <c r="BJ71" s="115">
        <v>0</v>
      </c>
    </row>
    <row r="72" spans="2:62" outlineLevel="3">
      <c r="B72" s="106">
        <v>24028893</v>
      </c>
      <c r="C72" s="106" t="s">
        <v>1235</v>
      </c>
      <c r="D72" s="106" t="s">
        <v>92</v>
      </c>
      <c r="E72" s="108">
        <v>4012</v>
      </c>
      <c r="F72" s="108" t="s">
        <v>107</v>
      </c>
      <c r="G72" s="108">
        <v>40107</v>
      </c>
      <c r="H72" s="108" t="s">
        <v>108</v>
      </c>
      <c r="I72" s="106" t="s">
        <v>1236</v>
      </c>
      <c r="J72" s="109" t="s">
        <v>2091</v>
      </c>
      <c r="K72" s="109" t="s">
        <v>2092</v>
      </c>
      <c r="L72" s="109" t="s">
        <v>97</v>
      </c>
      <c r="M72" s="109" t="s">
        <v>97</v>
      </c>
      <c r="N72" s="109" t="s">
        <v>97</v>
      </c>
      <c r="O72" s="109" t="str">
        <f>IF(N72="","",VLOOKUP(N72,Sheet1!$B$3:$C$7,2,0))</f>
        <v>高度急性期</v>
      </c>
      <c r="P72" s="109" t="s">
        <v>97</v>
      </c>
      <c r="Q72" s="109" t="str">
        <f>IF(P72="","",VLOOKUP(P72,Sheet1!$B$3:$C$7,2,0))</f>
        <v>高度急性期</v>
      </c>
      <c r="R72" s="109" t="s">
        <v>96</v>
      </c>
      <c r="S72" s="110" t="str">
        <f t="shared" si="9"/>
        <v/>
      </c>
      <c r="T72" s="111" t="str">
        <f t="shared" si="10"/>
        <v/>
      </c>
      <c r="U72" s="111" t="str">
        <f t="shared" si="11"/>
        <v/>
      </c>
      <c r="V72" s="111" t="str">
        <f t="shared" si="12"/>
        <v/>
      </c>
      <c r="W72" s="111" t="str">
        <f t="shared" si="13"/>
        <v/>
      </c>
      <c r="X72" s="111" t="str">
        <f t="shared" si="14"/>
        <v>○</v>
      </c>
      <c r="Y72" s="112" t="str">
        <f t="shared" si="15"/>
        <v/>
      </c>
      <c r="Z72" s="113" t="s">
        <v>133</v>
      </c>
      <c r="AA72" s="113" t="s">
        <v>96</v>
      </c>
      <c r="AB72" s="113" t="s">
        <v>96</v>
      </c>
      <c r="AC72" s="113" t="s">
        <v>96</v>
      </c>
      <c r="AD72" s="113" t="s">
        <v>96</v>
      </c>
      <c r="AE72" s="114" t="str">
        <f t="shared" si="16"/>
        <v>高度急性期</v>
      </c>
      <c r="AF72" s="115">
        <v>19</v>
      </c>
      <c r="AG72" s="115">
        <v>19</v>
      </c>
      <c r="AH72" s="115">
        <v>0</v>
      </c>
      <c r="AI72" s="115"/>
      <c r="AJ72" s="115">
        <v>0</v>
      </c>
      <c r="AK72" s="115">
        <v>0</v>
      </c>
      <c r="AL72" s="115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19</v>
      </c>
      <c r="AT72" s="115">
        <v>0</v>
      </c>
      <c r="AU72" s="115">
        <v>0</v>
      </c>
      <c r="AV72" s="115">
        <v>0</v>
      </c>
      <c r="AW72" s="115">
        <v>414</v>
      </c>
      <c r="AX72" s="115"/>
      <c r="AY72" s="115"/>
      <c r="AZ72" s="115" t="s">
        <v>98</v>
      </c>
      <c r="BA72" s="116" t="str">
        <f t="shared" si="17"/>
        <v/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31</v>
      </c>
    </row>
    <row r="73" spans="2:62" outlineLevel="3">
      <c r="B73" s="106">
        <v>24028912</v>
      </c>
      <c r="C73" s="106" t="s">
        <v>1256</v>
      </c>
      <c r="D73" s="106" t="s">
        <v>92</v>
      </c>
      <c r="E73" s="108">
        <v>4012</v>
      </c>
      <c r="F73" s="108" t="s">
        <v>107</v>
      </c>
      <c r="G73" s="108">
        <v>40107</v>
      </c>
      <c r="H73" s="108" t="s">
        <v>108</v>
      </c>
      <c r="I73" s="106" t="s">
        <v>1257</v>
      </c>
      <c r="J73" s="109" t="s">
        <v>2093</v>
      </c>
      <c r="K73" s="109" t="s">
        <v>2094</v>
      </c>
      <c r="L73" s="109" t="s">
        <v>97</v>
      </c>
      <c r="M73" s="109" t="s">
        <v>97</v>
      </c>
      <c r="N73" s="109" t="s">
        <v>98</v>
      </c>
      <c r="O73" s="109" t="str">
        <f>IF(N73="","",VLOOKUP(N73,Sheet1!$B$3:$C$7,2,0))</f>
        <v>急性期</v>
      </c>
      <c r="P73" s="109" t="s">
        <v>98</v>
      </c>
      <c r="Q73" s="109" t="str">
        <f>IF(P73="","",VLOOKUP(P73,Sheet1!$B$3:$C$7,2,0))</f>
        <v>急性期</v>
      </c>
      <c r="R73" s="109" t="s">
        <v>96</v>
      </c>
      <c r="S73" s="110" t="str">
        <f t="shared" si="9"/>
        <v/>
      </c>
      <c r="T73" s="111" t="str">
        <f t="shared" si="10"/>
        <v>○</v>
      </c>
      <c r="U73" s="111" t="str">
        <f t="shared" si="11"/>
        <v/>
      </c>
      <c r="V73" s="111" t="str">
        <f t="shared" si="12"/>
        <v/>
      </c>
      <c r="W73" s="111" t="str">
        <f t="shared" si="13"/>
        <v/>
      </c>
      <c r="X73" s="111" t="str">
        <f t="shared" si="14"/>
        <v/>
      </c>
      <c r="Y73" s="112" t="str">
        <f t="shared" si="15"/>
        <v/>
      </c>
      <c r="Z73" s="113" t="s">
        <v>98</v>
      </c>
      <c r="AA73" s="113" t="s">
        <v>96</v>
      </c>
      <c r="AB73" s="113" t="s">
        <v>96</v>
      </c>
      <c r="AC73" s="113" t="s">
        <v>96</v>
      </c>
      <c r="AD73" s="113" t="s">
        <v>96</v>
      </c>
      <c r="AE73" s="114" t="str">
        <f t="shared" si="16"/>
        <v>急性期</v>
      </c>
      <c r="AF73" s="115">
        <v>10</v>
      </c>
      <c r="AG73" s="115">
        <v>1</v>
      </c>
      <c r="AH73" s="115">
        <v>9</v>
      </c>
      <c r="AI73" s="115">
        <v>10</v>
      </c>
      <c r="AJ73" s="115">
        <v>0</v>
      </c>
      <c r="AK73" s="115">
        <v>0</v>
      </c>
      <c r="AL73" s="115">
        <v>0</v>
      </c>
      <c r="AM73" s="115">
        <v>0</v>
      </c>
      <c r="AN73" s="115">
        <v>0</v>
      </c>
      <c r="AO73" s="115">
        <v>0</v>
      </c>
      <c r="AP73" s="115">
        <v>0</v>
      </c>
      <c r="AQ73" s="115">
        <v>0</v>
      </c>
      <c r="AR73" s="115">
        <v>0</v>
      </c>
      <c r="AS73" s="115">
        <v>10</v>
      </c>
      <c r="AT73" s="115">
        <v>0</v>
      </c>
      <c r="AU73" s="115">
        <v>0</v>
      </c>
      <c r="AV73" s="115">
        <v>0</v>
      </c>
      <c r="AW73" s="115">
        <v>12</v>
      </c>
      <c r="AX73" s="115"/>
      <c r="AY73" s="115"/>
      <c r="AZ73" s="115" t="s">
        <v>96</v>
      </c>
      <c r="BA73" s="116" t="str">
        <f t="shared" si="17"/>
        <v/>
      </c>
      <c r="BB73" s="115"/>
      <c r="BC73" s="115"/>
      <c r="BD73" s="115"/>
      <c r="BE73" s="115"/>
      <c r="BF73" s="115"/>
      <c r="BG73" s="115"/>
      <c r="BH73" s="115"/>
      <c r="BI73" s="115"/>
      <c r="BJ73" s="115"/>
    </row>
    <row r="74" spans="2:62" ht="13.5" customHeight="1" outlineLevel="2">
      <c r="B74" s="106"/>
      <c r="C74" s="106"/>
      <c r="D74" s="106"/>
      <c r="E74" s="108"/>
      <c r="F74" s="130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279" t="s">
        <v>2290</v>
      </c>
      <c r="T74" s="279"/>
      <c r="U74" s="279"/>
      <c r="V74" s="279"/>
      <c r="W74" s="279"/>
      <c r="X74" s="279"/>
      <c r="Y74" s="280"/>
      <c r="Z74" s="113"/>
      <c r="AA74" s="113"/>
      <c r="AB74" s="113"/>
      <c r="AC74" s="113"/>
      <c r="AD74" s="113"/>
      <c r="AE74" s="114"/>
      <c r="AF74" s="115">
        <f t="shared" ref="AF74:AV74" si="62">SUBTOTAL(9,AF56:AF73)</f>
        <v>168</v>
      </c>
      <c r="AG74" s="115">
        <f t="shared" si="62"/>
        <v>147</v>
      </c>
      <c r="AH74" s="115">
        <f t="shared" si="62"/>
        <v>21</v>
      </c>
      <c r="AI74" s="115">
        <f t="shared" si="62"/>
        <v>25</v>
      </c>
      <c r="AJ74" s="115">
        <f t="shared" si="62"/>
        <v>62</v>
      </c>
      <c r="AK74" s="115">
        <f t="shared" si="62"/>
        <v>36</v>
      </c>
      <c r="AL74" s="115">
        <f t="shared" si="62"/>
        <v>26</v>
      </c>
      <c r="AM74" s="115">
        <f t="shared" si="62"/>
        <v>51</v>
      </c>
      <c r="AN74" s="115">
        <f t="shared" si="62"/>
        <v>28</v>
      </c>
      <c r="AO74" s="115">
        <f t="shared" si="62"/>
        <v>23</v>
      </c>
      <c r="AP74" s="115">
        <f t="shared" si="62"/>
        <v>11</v>
      </c>
      <c r="AQ74" s="115">
        <f t="shared" si="62"/>
        <v>8</v>
      </c>
      <c r="AR74" s="115">
        <f t="shared" si="62"/>
        <v>3</v>
      </c>
      <c r="AS74" s="115">
        <f t="shared" si="62"/>
        <v>151</v>
      </c>
      <c r="AT74" s="115">
        <f t="shared" si="62"/>
        <v>27</v>
      </c>
      <c r="AU74" s="115">
        <f t="shared" si="62"/>
        <v>8</v>
      </c>
      <c r="AV74" s="115">
        <f t="shared" si="62"/>
        <v>44</v>
      </c>
      <c r="AW74" s="115">
        <f t="shared" ref="AW74:AY74" si="63">SUBTOTAL(9,AW56:AW73)</f>
        <v>3392</v>
      </c>
      <c r="AX74" s="115">
        <f t="shared" si="63"/>
        <v>27</v>
      </c>
      <c r="AY74" s="115">
        <f t="shared" si="63"/>
        <v>127.89999999999999</v>
      </c>
      <c r="AZ74" s="115"/>
      <c r="BA74" s="116"/>
      <c r="BB74" s="115">
        <f t="shared" ref="BB74" si="64">SUBTOTAL(9,BB56:BB73)</f>
        <v>5</v>
      </c>
      <c r="BC74" s="115">
        <f t="shared" ref="BC74" si="65">SUBTOTAL(9,BC56:BC73)</f>
        <v>282</v>
      </c>
      <c r="BD74" s="115">
        <f t="shared" ref="BD74" si="66">SUBTOTAL(9,BD56:BD73)</f>
        <v>2</v>
      </c>
      <c r="BE74" s="115">
        <f t="shared" ref="BE74" si="67">SUBTOTAL(9,BE56:BE73)</f>
        <v>0</v>
      </c>
      <c r="BF74" s="115">
        <f t="shared" ref="BF74" si="68">SUBTOTAL(9,BF56:BF73)</f>
        <v>2</v>
      </c>
      <c r="BG74" s="115">
        <f t="shared" ref="BG74" si="69">SUBTOTAL(9,BG56:BG73)</f>
        <v>8</v>
      </c>
      <c r="BH74" s="115">
        <f t="shared" ref="BH74" si="70">SUBTOTAL(9,BH56:BH73)</f>
        <v>5</v>
      </c>
      <c r="BI74" s="115">
        <f t="shared" ref="BI74" si="71">SUBTOTAL(9,BI56:BI73)</f>
        <v>3</v>
      </c>
      <c r="BJ74" s="115">
        <f t="shared" ref="BJ74" si="72">SUBTOTAL(9,BJ56:BJ73)</f>
        <v>80</v>
      </c>
    </row>
    <row r="75" spans="2:62" outlineLevel="3">
      <c r="B75" s="106">
        <v>24028104</v>
      </c>
      <c r="C75" s="106" t="s">
        <v>261</v>
      </c>
      <c r="D75" s="106" t="s">
        <v>92</v>
      </c>
      <c r="E75" s="108">
        <v>4012</v>
      </c>
      <c r="F75" s="108" t="s">
        <v>107</v>
      </c>
      <c r="G75" s="108">
        <v>40108</v>
      </c>
      <c r="H75" s="108" t="s">
        <v>262</v>
      </c>
      <c r="I75" s="106" t="s">
        <v>263</v>
      </c>
      <c r="J75" s="109" t="s">
        <v>2095</v>
      </c>
      <c r="K75" s="109" t="s">
        <v>2096</v>
      </c>
      <c r="L75" s="109" t="s">
        <v>97</v>
      </c>
      <c r="M75" s="109" t="s">
        <v>97</v>
      </c>
      <c r="N75" s="109" t="s">
        <v>98</v>
      </c>
      <c r="O75" s="109" t="str">
        <f>IF(N75="","",VLOOKUP(N75,Sheet1!$B$3:$C$7,2,0))</f>
        <v>急性期</v>
      </c>
      <c r="P75" s="109" t="s">
        <v>98</v>
      </c>
      <c r="Q75" s="109" t="str">
        <f>IF(P75="","",VLOOKUP(P75,Sheet1!$B$3:$C$7,2,0))</f>
        <v>急性期</v>
      </c>
      <c r="R75" s="109" t="s">
        <v>98</v>
      </c>
      <c r="S75" s="110" t="str">
        <f t="shared" si="9"/>
        <v/>
      </c>
      <c r="T75" s="111" t="str">
        <f t="shared" si="10"/>
        <v>○</v>
      </c>
      <c r="U75" s="111" t="str">
        <f t="shared" si="11"/>
        <v>○</v>
      </c>
      <c r="V75" s="111" t="str">
        <f t="shared" si="12"/>
        <v/>
      </c>
      <c r="W75" s="111" t="str">
        <f t="shared" si="13"/>
        <v/>
      </c>
      <c r="X75" s="111" t="str">
        <f t="shared" si="14"/>
        <v/>
      </c>
      <c r="Y75" s="112" t="str">
        <f t="shared" si="15"/>
        <v/>
      </c>
      <c r="Z75" s="113" t="s">
        <v>98</v>
      </c>
      <c r="AA75" s="113" t="s">
        <v>99</v>
      </c>
      <c r="AB75" s="113" t="s">
        <v>96</v>
      </c>
      <c r="AC75" s="113" t="s">
        <v>96</v>
      </c>
      <c r="AD75" s="113" t="s">
        <v>96</v>
      </c>
      <c r="AE75" s="114" t="str">
        <f t="shared" si="16"/>
        <v>急性期</v>
      </c>
      <c r="AF75" s="115">
        <v>8</v>
      </c>
      <c r="AG75" s="115">
        <v>2</v>
      </c>
      <c r="AH75" s="115">
        <v>6</v>
      </c>
      <c r="AI75" s="115">
        <v>0</v>
      </c>
      <c r="AJ75" s="115">
        <v>0</v>
      </c>
      <c r="AK75" s="115">
        <v>0</v>
      </c>
      <c r="AL75" s="115">
        <v>0</v>
      </c>
      <c r="AM75" s="115">
        <v>0</v>
      </c>
      <c r="AN75" s="115">
        <v>0</v>
      </c>
      <c r="AO75" s="115">
        <v>0</v>
      </c>
      <c r="AP75" s="115">
        <v>0</v>
      </c>
      <c r="AQ75" s="115">
        <v>0</v>
      </c>
      <c r="AR75" s="115">
        <v>0</v>
      </c>
      <c r="AS75" s="115">
        <v>8</v>
      </c>
      <c r="AT75" s="115">
        <v>0</v>
      </c>
      <c r="AU75" s="115">
        <v>0</v>
      </c>
      <c r="AV75" s="115">
        <v>0</v>
      </c>
      <c r="AW75" s="115">
        <v>484</v>
      </c>
      <c r="AX75" s="115">
        <v>5</v>
      </c>
      <c r="AY75" s="115">
        <v>0</v>
      </c>
      <c r="AZ75" s="115" t="s">
        <v>98</v>
      </c>
      <c r="BA75" s="116" t="str">
        <f t="shared" si="17"/>
        <v/>
      </c>
      <c r="BB75" s="115">
        <v>0</v>
      </c>
      <c r="BC75" s="115">
        <v>0</v>
      </c>
      <c r="BD75" s="115">
        <v>0</v>
      </c>
      <c r="BE75" s="115"/>
      <c r="BF75" s="115"/>
      <c r="BG75" s="115">
        <v>0</v>
      </c>
      <c r="BH75" s="115"/>
      <c r="BI75" s="115"/>
      <c r="BJ75" s="115">
        <v>17</v>
      </c>
    </row>
    <row r="76" spans="2:62" outlineLevel="3">
      <c r="B76" s="106">
        <v>24028152</v>
      </c>
      <c r="C76" s="106" t="s">
        <v>330</v>
      </c>
      <c r="D76" s="106" t="s">
        <v>92</v>
      </c>
      <c r="E76" s="108">
        <v>4012</v>
      </c>
      <c r="F76" s="108" t="s">
        <v>107</v>
      </c>
      <c r="G76" s="108">
        <v>40108</v>
      </c>
      <c r="H76" s="108" t="s">
        <v>262</v>
      </c>
      <c r="I76" s="106" t="s">
        <v>331</v>
      </c>
      <c r="J76" s="109" t="s">
        <v>332</v>
      </c>
      <c r="K76" s="109" t="s">
        <v>333</v>
      </c>
      <c r="L76" s="109" t="s">
        <v>165</v>
      </c>
      <c r="M76" s="109" t="s">
        <v>165</v>
      </c>
      <c r="N76" s="109" t="s">
        <v>184</v>
      </c>
      <c r="O76" s="109" t="str">
        <f>IF(N76="","",VLOOKUP(N76,Sheet1!$B$3:$C$7,2,0))</f>
        <v>慢性期</v>
      </c>
      <c r="P76" s="109" t="s">
        <v>184</v>
      </c>
      <c r="Q76" s="109" t="str">
        <f>IF(P76="","",VLOOKUP(P76,Sheet1!$B$3:$C$7,2,0))</f>
        <v>慢性期</v>
      </c>
      <c r="R76" s="109" t="s">
        <v>96</v>
      </c>
      <c r="S76" s="110" t="str">
        <f t="shared" si="9"/>
        <v>○</v>
      </c>
      <c r="T76" s="111" t="str">
        <f t="shared" si="10"/>
        <v>○</v>
      </c>
      <c r="U76" s="111" t="str">
        <f t="shared" si="11"/>
        <v>○</v>
      </c>
      <c r="V76" s="111" t="str">
        <f t="shared" si="12"/>
        <v/>
      </c>
      <c r="W76" s="111" t="str">
        <f t="shared" si="13"/>
        <v/>
      </c>
      <c r="X76" s="111" t="str">
        <f t="shared" si="14"/>
        <v/>
      </c>
      <c r="Y76" s="112" t="str">
        <f t="shared" si="15"/>
        <v/>
      </c>
      <c r="Z76" s="113" t="s">
        <v>165</v>
      </c>
      <c r="AA76" s="113" t="s">
        <v>166</v>
      </c>
      <c r="AB76" s="113" t="s">
        <v>143</v>
      </c>
      <c r="AC76" s="113" t="s">
        <v>96</v>
      </c>
      <c r="AD76" s="113" t="s">
        <v>96</v>
      </c>
      <c r="AE76" s="114" t="str">
        <f t="shared" si="16"/>
        <v>慢性期</v>
      </c>
      <c r="AF76" s="115">
        <v>2</v>
      </c>
      <c r="AG76" s="115">
        <v>2</v>
      </c>
      <c r="AH76" s="115">
        <v>0</v>
      </c>
      <c r="AI76" s="115">
        <v>0</v>
      </c>
      <c r="AJ76" s="115">
        <v>10</v>
      </c>
      <c r="AK76" s="115">
        <v>10</v>
      </c>
      <c r="AL76" s="115">
        <v>0</v>
      </c>
      <c r="AM76" s="115">
        <v>10</v>
      </c>
      <c r="AN76" s="115">
        <v>10</v>
      </c>
      <c r="AO76" s="115">
        <v>0</v>
      </c>
      <c r="AP76" s="115">
        <v>0</v>
      </c>
      <c r="AQ76" s="115">
        <v>0</v>
      </c>
      <c r="AR76" s="115">
        <v>0</v>
      </c>
      <c r="AS76" s="115">
        <v>2</v>
      </c>
      <c r="AT76" s="115">
        <v>10</v>
      </c>
      <c r="AU76" s="115">
        <v>0</v>
      </c>
      <c r="AV76" s="115">
        <v>0</v>
      </c>
      <c r="AW76" s="115">
        <v>65</v>
      </c>
      <c r="AX76" s="115"/>
      <c r="AY76" s="115"/>
      <c r="AZ76" s="115" t="s">
        <v>96</v>
      </c>
      <c r="BA76" s="116" t="str">
        <f t="shared" si="17"/>
        <v/>
      </c>
      <c r="BB76" s="115"/>
      <c r="BC76" s="115"/>
      <c r="BD76" s="115">
        <v>0</v>
      </c>
      <c r="BE76" s="115"/>
      <c r="BF76" s="115"/>
      <c r="BG76" s="115">
        <v>0</v>
      </c>
      <c r="BH76" s="115"/>
      <c r="BI76" s="115"/>
      <c r="BJ76" s="115"/>
    </row>
    <row r="77" spans="2:62" outlineLevel="3">
      <c r="B77" s="106">
        <v>24028183</v>
      </c>
      <c r="C77" s="106" t="s">
        <v>375</v>
      </c>
      <c r="D77" s="106" t="s">
        <v>92</v>
      </c>
      <c r="E77" s="108">
        <v>4012</v>
      </c>
      <c r="F77" s="117" t="s">
        <v>107</v>
      </c>
      <c r="G77" s="117">
        <v>40108</v>
      </c>
      <c r="H77" s="117" t="s">
        <v>262</v>
      </c>
      <c r="I77" s="118" t="s">
        <v>376</v>
      </c>
      <c r="J77" s="119" t="s">
        <v>2097</v>
      </c>
      <c r="K77" s="119" t="s">
        <v>2098</v>
      </c>
      <c r="L77" s="119" t="s">
        <v>97</v>
      </c>
      <c r="M77" s="119" t="s">
        <v>97</v>
      </c>
      <c r="N77" s="119" t="s">
        <v>98</v>
      </c>
      <c r="O77" s="119" t="s">
        <v>2314</v>
      </c>
      <c r="P77" s="119" t="s">
        <v>98</v>
      </c>
      <c r="Q77" s="119" t="str">
        <f>IF(P77="","",VLOOKUP(P77,Sheet1!$B$3:$C$7,2,0))</f>
        <v>急性期</v>
      </c>
      <c r="R77" s="119" t="s">
        <v>98</v>
      </c>
      <c r="S77" s="120" t="str">
        <f t="shared" si="9"/>
        <v/>
      </c>
      <c r="T77" s="121" t="str">
        <f t="shared" si="10"/>
        <v>○</v>
      </c>
      <c r="U77" s="121" t="str">
        <f t="shared" si="11"/>
        <v>○</v>
      </c>
      <c r="V77" s="121" t="str">
        <f t="shared" si="12"/>
        <v/>
      </c>
      <c r="W77" s="121" t="str">
        <f t="shared" si="13"/>
        <v/>
      </c>
      <c r="X77" s="121" t="str">
        <f t="shared" si="14"/>
        <v/>
      </c>
      <c r="Y77" s="122" t="str">
        <f t="shared" si="15"/>
        <v/>
      </c>
      <c r="Z77" s="123" t="s">
        <v>98</v>
      </c>
      <c r="AA77" s="123" t="s">
        <v>99</v>
      </c>
      <c r="AB77" s="123" t="s">
        <v>96</v>
      </c>
      <c r="AC77" s="123" t="s">
        <v>96</v>
      </c>
      <c r="AD77" s="123" t="s">
        <v>96</v>
      </c>
      <c r="AE77" s="124" t="str">
        <f t="shared" si="16"/>
        <v>急性期</v>
      </c>
      <c r="AF77" s="125">
        <v>7</v>
      </c>
      <c r="AG77" s="125">
        <v>5</v>
      </c>
      <c r="AH77" s="125">
        <v>2</v>
      </c>
      <c r="AI77" s="125">
        <v>7</v>
      </c>
      <c r="AJ77" s="125">
        <v>0</v>
      </c>
      <c r="AK77" s="125">
        <v>0</v>
      </c>
      <c r="AL77" s="125">
        <v>0</v>
      </c>
      <c r="AM77" s="125">
        <v>0</v>
      </c>
      <c r="AN77" s="125">
        <v>0</v>
      </c>
      <c r="AO77" s="125">
        <v>0</v>
      </c>
      <c r="AP77" s="125">
        <v>0</v>
      </c>
      <c r="AQ77" s="125">
        <v>0</v>
      </c>
      <c r="AR77" s="125">
        <v>0</v>
      </c>
      <c r="AS77" s="125">
        <v>7</v>
      </c>
      <c r="AT77" s="125">
        <v>0</v>
      </c>
      <c r="AU77" s="125">
        <v>0</v>
      </c>
      <c r="AV77" s="125">
        <v>0</v>
      </c>
      <c r="AW77" s="125">
        <v>104</v>
      </c>
      <c r="AX77" s="125">
        <v>0</v>
      </c>
      <c r="AY77" s="125">
        <v>0</v>
      </c>
      <c r="AZ77" s="125" t="s">
        <v>96</v>
      </c>
      <c r="BA77" s="126" t="str">
        <f t="shared" si="17"/>
        <v/>
      </c>
      <c r="BB77" s="125">
        <v>0</v>
      </c>
      <c r="BC77" s="125">
        <v>0</v>
      </c>
      <c r="BD77" s="125">
        <v>0</v>
      </c>
      <c r="BE77" s="125">
        <v>0</v>
      </c>
      <c r="BF77" s="125">
        <v>0</v>
      </c>
      <c r="BG77" s="125">
        <v>0</v>
      </c>
      <c r="BH77" s="125">
        <v>0</v>
      </c>
      <c r="BI77" s="125">
        <v>0</v>
      </c>
      <c r="BJ77" s="125">
        <v>3</v>
      </c>
    </row>
    <row r="78" spans="2:62" outlineLevel="3">
      <c r="B78" s="106">
        <v>24028203</v>
      </c>
      <c r="C78" s="106" t="s">
        <v>391</v>
      </c>
      <c r="D78" s="106" t="s">
        <v>92</v>
      </c>
      <c r="E78" s="108">
        <v>4012</v>
      </c>
      <c r="F78" s="108" t="s">
        <v>107</v>
      </c>
      <c r="G78" s="108">
        <v>40108</v>
      </c>
      <c r="H78" s="108" t="s">
        <v>262</v>
      </c>
      <c r="I78" s="106" t="s">
        <v>392</v>
      </c>
      <c r="J78" s="109" t="s">
        <v>2099</v>
      </c>
      <c r="K78" s="109" t="s">
        <v>2100</v>
      </c>
      <c r="L78" s="109" t="s">
        <v>97</v>
      </c>
      <c r="M78" s="109" t="s">
        <v>97</v>
      </c>
      <c r="N78" s="109" t="s">
        <v>104</v>
      </c>
      <c r="O78" s="109" t="str">
        <f>IF(N78="","",VLOOKUP(N78,Sheet1!$B$3:$C$7,2,0))</f>
        <v>慢性期</v>
      </c>
      <c r="P78" s="109" t="s">
        <v>104</v>
      </c>
      <c r="Q78" s="109" t="str">
        <f>IF(P78="","",VLOOKUP(P78,Sheet1!$B$3:$C$7,2,0))</f>
        <v>慢性期</v>
      </c>
      <c r="R78" s="109" t="s">
        <v>96</v>
      </c>
      <c r="S78" s="110" t="str">
        <f t="shared" ref="S78:S124" si="73">IF(OR(Z78="1",AA78="1",AB78="1",AC78="1",AD78="1"),"○","")</f>
        <v/>
      </c>
      <c r="T78" s="111" t="str">
        <f t="shared" ref="T78:T124" si="74">IF(OR(Z78="2",AA78="2",AB78="2",AC78="2",AD78="2"),"○","")</f>
        <v>○</v>
      </c>
      <c r="U78" s="111" t="str">
        <f t="shared" ref="U78:U124" si="75">IF(OR(Z78="3",AA78="3",AB78="3",AC78="3",AD78="3"),"○","")</f>
        <v>○</v>
      </c>
      <c r="V78" s="111" t="str">
        <f t="shared" ref="V78:V124" si="76">IF(OR(Z78="4",AA78="4",AB78="4",AC78="4",AD78="4"),"○","")</f>
        <v/>
      </c>
      <c r="W78" s="111" t="str">
        <f t="shared" ref="W78:W124" si="77">IF(OR(Z78="5",AA78="5",AB78="5",AC78="5",AD78="5"),"○","")</f>
        <v/>
      </c>
      <c r="X78" s="111" t="str">
        <f t="shared" ref="X78:X124" si="78">IF(OR(Z78="6",AA78="6",AB78="6",AC78="6",AD78="6"),"○","")</f>
        <v/>
      </c>
      <c r="Y78" s="112" t="str">
        <f t="shared" ref="Y78:Y124" si="79">IF(OR(Z78="7",AA78="7",AB78="7",AC78="7",AD78="7"),"○","")</f>
        <v/>
      </c>
      <c r="Z78" s="113" t="s">
        <v>98</v>
      </c>
      <c r="AA78" s="113" t="s">
        <v>99</v>
      </c>
      <c r="AB78" s="113" t="s">
        <v>96</v>
      </c>
      <c r="AC78" s="113" t="s">
        <v>96</v>
      </c>
      <c r="AD78" s="113" t="s">
        <v>96</v>
      </c>
      <c r="AE78" s="114" t="str">
        <f t="shared" ref="AE78:AE124" si="80">IF(N78="1","高度急性期",IF(N78="2","急性期",IF(N78="3","回復期",IF(N78="4","慢性期",IF(N78="5","休棟中等","無回答")))))</f>
        <v>慢性期</v>
      </c>
      <c r="AF78" s="115">
        <v>19</v>
      </c>
      <c r="AG78" s="115">
        <v>19</v>
      </c>
      <c r="AH78" s="115">
        <v>0</v>
      </c>
      <c r="AI78" s="115">
        <v>0</v>
      </c>
      <c r="AJ78" s="115">
        <v>0</v>
      </c>
      <c r="AK78" s="115">
        <v>0</v>
      </c>
      <c r="AL78" s="115">
        <v>0</v>
      </c>
      <c r="AM78" s="115">
        <v>0</v>
      </c>
      <c r="AN78" s="115">
        <v>0</v>
      </c>
      <c r="AO78" s="115">
        <v>0</v>
      </c>
      <c r="AP78" s="115">
        <v>0</v>
      </c>
      <c r="AQ78" s="115">
        <v>0</v>
      </c>
      <c r="AR78" s="115">
        <v>0</v>
      </c>
      <c r="AS78" s="115">
        <v>19</v>
      </c>
      <c r="AT78" s="115">
        <v>0</v>
      </c>
      <c r="AU78" s="115">
        <v>0</v>
      </c>
      <c r="AV78" s="115">
        <v>0</v>
      </c>
      <c r="AW78" s="115">
        <v>74</v>
      </c>
      <c r="AX78" s="115">
        <v>8</v>
      </c>
      <c r="AY78" s="115">
        <v>0</v>
      </c>
      <c r="AZ78" s="115" t="s">
        <v>98</v>
      </c>
      <c r="BA78" s="116" t="str">
        <f t="shared" si="17"/>
        <v/>
      </c>
      <c r="BB78" s="115">
        <v>0</v>
      </c>
      <c r="BC78" s="115">
        <v>0</v>
      </c>
      <c r="BD78" s="115">
        <v>0</v>
      </c>
      <c r="BE78" s="115">
        <v>0</v>
      </c>
      <c r="BF78" s="115">
        <v>0</v>
      </c>
      <c r="BG78" s="115">
        <v>0</v>
      </c>
      <c r="BH78" s="115">
        <v>0</v>
      </c>
      <c r="BI78" s="115">
        <v>0</v>
      </c>
      <c r="BJ78" s="115">
        <v>0</v>
      </c>
    </row>
    <row r="79" spans="2:62" outlineLevel="3">
      <c r="B79" s="106">
        <v>24028372</v>
      </c>
      <c r="C79" s="106" t="s">
        <v>581</v>
      </c>
      <c r="D79" s="106" t="s">
        <v>92</v>
      </c>
      <c r="E79" s="108">
        <v>4012</v>
      </c>
      <c r="F79" s="117" t="s">
        <v>107</v>
      </c>
      <c r="G79" s="117">
        <v>40108</v>
      </c>
      <c r="H79" s="117" t="s">
        <v>262</v>
      </c>
      <c r="I79" s="118" t="s">
        <v>582</v>
      </c>
      <c r="J79" s="119" t="s">
        <v>2101</v>
      </c>
      <c r="K79" s="119" t="s">
        <v>2102</v>
      </c>
      <c r="L79" s="119" t="s">
        <v>97</v>
      </c>
      <c r="M79" s="119" t="s">
        <v>98</v>
      </c>
      <c r="N79" s="119" t="s">
        <v>98</v>
      </c>
      <c r="O79" s="119" t="s">
        <v>2314</v>
      </c>
      <c r="P79" s="119" t="s">
        <v>104</v>
      </c>
      <c r="Q79" s="119" t="str">
        <f>IF(P79="","",VLOOKUP(P79,Sheet1!$B$3:$C$7,2,0))</f>
        <v>慢性期</v>
      </c>
      <c r="R79" s="119" t="s">
        <v>104</v>
      </c>
      <c r="S79" s="120" t="str">
        <f t="shared" si="73"/>
        <v>○</v>
      </c>
      <c r="T79" s="121" t="str">
        <f t="shared" si="74"/>
        <v>○</v>
      </c>
      <c r="U79" s="121" t="str">
        <f t="shared" si="75"/>
        <v>○</v>
      </c>
      <c r="V79" s="121" t="str">
        <f t="shared" si="76"/>
        <v>○</v>
      </c>
      <c r="W79" s="121" t="str">
        <f t="shared" si="77"/>
        <v/>
      </c>
      <c r="X79" s="121" t="str">
        <f t="shared" si="78"/>
        <v/>
      </c>
      <c r="Y79" s="122" t="str">
        <f t="shared" si="79"/>
        <v/>
      </c>
      <c r="Z79" s="123" t="s">
        <v>97</v>
      </c>
      <c r="AA79" s="123" t="s">
        <v>98</v>
      </c>
      <c r="AB79" s="123" t="s">
        <v>99</v>
      </c>
      <c r="AC79" s="123" t="s">
        <v>104</v>
      </c>
      <c r="AD79" s="123"/>
      <c r="AE79" s="124" t="str">
        <f t="shared" si="80"/>
        <v>急性期</v>
      </c>
      <c r="AF79" s="125">
        <v>9</v>
      </c>
      <c r="AG79" s="125"/>
      <c r="AH79" s="125"/>
      <c r="AI79" s="125">
        <v>0</v>
      </c>
      <c r="AJ79" s="125">
        <v>0</v>
      </c>
      <c r="AK79" s="125"/>
      <c r="AL79" s="125"/>
      <c r="AM79" s="125"/>
      <c r="AN79" s="125"/>
      <c r="AO79" s="125"/>
      <c r="AP79" s="125"/>
      <c r="AQ79" s="125"/>
      <c r="AR79" s="125"/>
      <c r="AS79" s="125">
        <v>9</v>
      </c>
      <c r="AT79" s="125">
        <v>0</v>
      </c>
      <c r="AU79" s="125">
        <v>0</v>
      </c>
      <c r="AV79" s="125"/>
      <c r="AW79" s="125">
        <v>0</v>
      </c>
      <c r="AX79" s="125">
        <v>0</v>
      </c>
      <c r="AY79" s="125">
        <v>0</v>
      </c>
      <c r="AZ79" s="125" t="s">
        <v>97</v>
      </c>
      <c r="BA79" s="126" t="str">
        <f t="shared" ref="BA79:BA124" si="81">IF(AZ79="1","○","")</f>
        <v>○</v>
      </c>
      <c r="BB79" s="125">
        <v>0</v>
      </c>
      <c r="BC79" s="125">
        <v>0</v>
      </c>
      <c r="BD79" s="125">
        <v>0</v>
      </c>
      <c r="BE79" s="125">
        <v>0</v>
      </c>
      <c r="BF79" s="125">
        <v>0</v>
      </c>
      <c r="BG79" s="125">
        <v>0</v>
      </c>
      <c r="BH79" s="125">
        <v>0</v>
      </c>
      <c r="BI79" s="125">
        <v>0</v>
      </c>
      <c r="BJ79" s="125">
        <v>0</v>
      </c>
    </row>
    <row r="80" spans="2:62" outlineLevel="3">
      <c r="B80" s="106">
        <v>24028747</v>
      </c>
      <c r="C80" s="106" t="s">
        <v>1041</v>
      </c>
      <c r="D80" s="106" t="s">
        <v>92</v>
      </c>
      <c r="E80" s="108">
        <v>4012</v>
      </c>
      <c r="F80" s="108" t="s">
        <v>107</v>
      </c>
      <c r="G80" s="108">
        <v>40108</v>
      </c>
      <c r="H80" s="108" t="s">
        <v>262</v>
      </c>
      <c r="I80" s="106" t="s">
        <v>1042</v>
      </c>
      <c r="J80" s="109" t="s">
        <v>2103</v>
      </c>
      <c r="K80" s="109" t="s">
        <v>2104</v>
      </c>
      <c r="L80" s="109" t="s">
        <v>97</v>
      </c>
      <c r="M80" s="109" t="s">
        <v>97</v>
      </c>
      <c r="N80" s="109" t="s">
        <v>99</v>
      </c>
      <c r="O80" s="109" t="str">
        <f>IF(N80="","",VLOOKUP(N80,Sheet1!$B$3:$C$7,2,0))</f>
        <v>回復期</v>
      </c>
      <c r="P80" s="109" t="s">
        <v>99</v>
      </c>
      <c r="Q80" s="109" t="str">
        <f>IF(P80="","",VLOOKUP(P80,Sheet1!$B$3:$C$7,2,0))</f>
        <v>回復期</v>
      </c>
      <c r="R80" s="109" t="s">
        <v>96</v>
      </c>
      <c r="S80" s="110" t="str">
        <f t="shared" si="73"/>
        <v>○</v>
      </c>
      <c r="T80" s="111" t="str">
        <f t="shared" si="74"/>
        <v>○</v>
      </c>
      <c r="U80" s="111" t="str">
        <f t="shared" si="75"/>
        <v/>
      </c>
      <c r="V80" s="111" t="str">
        <f t="shared" si="76"/>
        <v/>
      </c>
      <c r="W80" s="111" t="str">
        <f t="shared" si="77"/>
        <v/>
      </c>
      <c r="X80" s="111" t="str">
        <f t="shared" si="78"/>
        <v/>
      </c>
      <c r="Y80" s="112" t="str">
        <f t="shared" si="79"/>
        <v/>
      </c>
      <c r="Z80" s="113" t="s">
        <v>97</v>
      </c>
      <c r="AA80" s="113" t="s">
        <v>98</v>
      </c>
      <c r="AB80" s="113" t="s">
        <v>96</v>
      </c>
      <c r="AC80" s="113" t="s">
        <v>96</v>
      </c>
      <c r="AD80" s="113" t="s">
        <v>96</v>
      </c>
      <c r="AE80" s="114" t="str">
        <f t="shared" si="80"/>
        <v>回復期</v>
      </c>
      <c r="AF80" s="115">
        <v>19</v>
      </c>
      <c r="AG80" s="115">
        <v>19</v>
      </c>
      <c r="AH80" s="115">
        <v>0</v>
      </c>
      <c r="AI80" s="115">
        <v>0</v>
      </c>
      <c r="AJ80" s="115">
        <v>0</v>
      </c>
      <c r="AK80" s="115">
        <v>0</v>
      </c>
      <c r="AL80" s="115">
        <v>0</v>
      </c>
      <c r="AM80" s="115">
        <v>0</v>
      </c>
      <c r="AN80" s="115">
        <v>0</v>
      </c>
      <c r="AO80" s="115">
        <v>0</v>
      </c>
      <c r="AP80" s="115">
        <v>0</v>
      </c>
      <c r="AQ80" s="115">
        <v>0</v>
      </c>
      <c r="AR80" s="115">
        <v>0</v>
      </c>
      <c r="AS80" s="115">
        <v>19</v>
      </c>
      <c r="AT80" s="115">
        <v>0</v>
      </c>
      <c r="AU80" s="115">
        <v>0</v>
      </c>
      <c r="AV80" s="115">
        <v>0</v>
      </c>
      <c r="AW80" s="115">
        <v>132</v>
      </c>
      <c r="AX80" s="115">
        <v>0</v>
      </c>
      <c r="AY80" s="115"/>
      <c r="AZ80" s="115" t="s">
        <v>98</v>
      </c>
      <c r="BA80" s="116" t="str">
        <f t="shared" si="81"/>
        <v/>
      </c>
      <c r="BB80" s="115"/>
      <c r="BC80" s="115"/>
      <c r="BD80" s="115">
        <v>0</v>
      </c>
      <c r="BE80" s="115"/>
      <c r="BF80" s="115"/>
      <c r="BG80" s="115">
        <v>0</v>
      </c>
      <c r="BH80" s="115"/>
      <c r="BI80" s="115"/>
      <c r="BJ80" s="115"/>
    </row>
    <row r="81" spans="2:62" outlineLevel="3">
      <c r="B81" s="106">
        <v>24028842</v>
      </c>
      <c r="C81" s="106" t="s">
        <v>1174</v>
      </c>
      <c r="D81" s="106" t="s">
        <v>92</v>
      </c>
      <c r="E81" s="108">
        <v>4012</v>
      </c>
      <c r="F81" s="108" t="s">
        <v>107</v>
      </c>
      <c r="G81" s="108">
        <v>40108</v>
      </c>
      <c r="H81" s="108" t="s">
        <v>262</v>
      </c>
      <c r="I81" s="106" t="s">
        <v>1175</v>
      </c>
      <c r="J81" s="109" t="s">
        <v>2105</v>
      </c>
      <c r="K81" s="109" t="s">
        <v>2106</v>
      </c>
      <c r="L81" s="109" t="s">
        <v>97</v>
      </c>
      <c r="M81" s="109" t="s">
        <v>97</v>
      </c>
      <c r="N81" s="109" t="s">
        <v>98</v>
      </c>
      <c r="O81" s="109" t="str">
        <f>IF(N81="","",VLOOKUP(N81,Sheet1!$B$3:$C$7,2,0))</f>
        <v>急性期</v>
      </c>
      <c r="P81" s="109" t="s">
        <v>98</v>
      </c>
      <c r="Q81" s="109" t="str">
        <f>IF(P81="","",VLOOKUP(P81,Sheet1!$B$3:$C$7,2,0))</f>
        <v>急性期</v>
      </c>
      <c r="R81" s="109" t="s">
        <v>98</v>
      </c>
      <c r="S81" s="110" t="str">
        <f t="shared" si="73"/>
        <v>○</v>
      </c>
      <c r="T81" s="111" t="str">
        <f t="shared" si="74"/>
        <v>○</v>
      </c>
      <c r="U81" s="111" t="str">
        <f t="shared" si="75"/>
        <v>○</v>
      </c>
      <c r="V81" s="111" t="str">
        <f t="shared" si="76"/>
        <v/>
      </c>
      <c r="W81" s="111" t="str">
        <f t="shared" si="77"/>
        <v/>
      </c>
      <c r="X81" s="111" t="str">
        <f t="shared" si="78"/>
        <v/>
      </c>
      <c r="Y81" s="112" t="str">
        <f t="shared" si="79"/>
        <v/>
      </c>
      <c r="Z81" s="113" t="s">
        <v>97</v>
      </c>
      <c r="AA81" s="113" t="s">
        <v>98</v>
      </c>
      <c r="AB81" s="113" t="s">
        <v>99</v>
      </c>
      <c r="AC81" s="113" t="s">
        <v>96</v>
      </c>
      <c r="AD81" s="113" t="s">
        <v>96</v>
      </c>
      <c r="AE81" s="114" t="str">
        <f t="shared" si="80"/>
        <v>急性期</v>
      </c>
      <c r="AF81" s="115">
        <v>5</v>
      </c>
      <c r="AG81" s="115">
        <v>4</v>
      </c>
      <c r="AH81" s="115">
        <v>1</v>
      </c>
      <c r="AI81" s="115">
        <v>5</v>
      </c>
      <c r="AJ81" s="115">
        <v>0</v>
      </c>
      <c r="AK81" s="115">
        <v>0</v>
      </c>
      <c r="AL81" s="115">
        <v>0</v>
      </c>
      <c r="AM81" s="115">
        <v>0</v>
      </c>
      <c r="AN81" s="115">
        <v>0</v>
      </c>
      <c r="AO81" s="115">
        <v>0</v>
      </c>
      <c r="AP81" s="115">
        <v>0</v>
      </c>
      <c r="AQ81" s="115">
        <v>0</v>
      </c>
      <c r="AR81" s="115">
        <v>0</v>
      </c>
      <c r="AS81" s="115">
        <v>5</v>
      </c>
      <c r="AT81" s="115">
        <v>0</v>
      </c>
      <c r="AU81" s="115">
        <v>0</v>
      </c>
      <c r="AV81" s="115">
        <v>0</v>
      </c>
      <c r="AW81" s="115">
        <v>21</v>
      </c>
      <c r="AX81" s="115">
        <v>21</v>
      </c>
      <c r="AY81" s="115">
        <v>0</v>
      </c>
      <c r="AZ81" s="115" t="s">
        <v>98</v>
      </c>
      <c r="BA81" s="116" t="str">
        <f t="shared" si="81"/>
        <v/>
      </c>
      <c r="BB81" s="115">
        <v>0</v>
      </c>
      <c r="BC81" s="115">
        <v>0</v>
      </c>
      <c r="BD81" s="115">
        <v>0</v>
      </c>
      <c r="BE81" s="115">
        <v>0</v>
      </c>
      <c r="BF81" s="115">
        <v>0</v>
      </c>
      <c r="BG81" s="115">
        <v>0</v>
      </c>
      <c r="BH81" s="115">
        <v>0</v>
      </c>
      <c r="BI81" s="115">
        <v>0</v>
      </c>
      <c r="BJ81" s="115">
        <v>0</v>
      </c>
    </row>
    <row r="82" spans="2:62" outlineLevel="3">
      <c r="B82" s="106">
        <v>24028884</v>
      </c>
      <c r="C82" s="106" t="s">
        <v>1221</v>
      </c>
      <c r="D82" s="106" t="s">
        <v>92</v>
      </c>
      <c r="E82" s="108">
        <v>4012</v>
      </c>
      <c r="F82" s="108" t="s">
        <v>107</v>
      </c>
      <c r="G82" s="108">
        <v>40108</v>
      </c>
      <c r="H82" s="108" t="s">
        <v>262</v>
      </c>
      <c r="I82" s="106" t="s">
        <v>1222</v>
      </c>
      <c r="J82" s="109" t="s">
        <v>2107</v>
      </c>
      <c r="K82" s="109" t="s">
        <v>2108</v>
      </c>
      <c r="L82" s="109" t="s">
        <v>97</v>
      </c>
      <c r="M82" s="109" t="s">
        <v>97</v>
      </c>
      <c r="N82" s="109" t="s">
        <v>99</v>
      </c>
      <c r="O82" s="109" t="str">
        <f>IF(N82="","",VLOOKUP(N82,Sheet1!$B$3:$C$7,2,0))</f>
        <v>回復期</v>
      </c>
      <c r="P82" s="109" t="s">
        <v>99</v>
      </c>
      <c r="Q82" s="109" t="str">
        <f>IF(P82="","",VLOOKUP(P82,Sheet1!$B$3:$C$7,2,0))</f>
        <v>回復期</v>
      </c>
      <c r="R82" s="109" t="s">
        <v>105</v>
      </c>
      <c r="S82" s="110" t="str">
        <f t="shared" si="73"/>
        <v>○</v>
      </c>
      <c r="T82" s="111" t="str">
        <f t="shared" si="74"/>
        <v/>
      </c>
      <c r="U82" s="111" t="str">
        <f t="shared" si="75"/>
        <v>○</v>
      </c>
      <c r="V82" s="111" t="str">
        <f t="shared" si="76"/>
        <v>○</v>
      </c>
      <c r="W82" s="111" t="str">
        <f t="shared" si="77"/>
        <v/>
      </c>
      <c r="X82" s="111" t="str">
        <f t="shared" si="78"/>
        <v/>
      </c>
      <c r="Y82" s="112" t="str">
        <f t="shared" si="79"/>
        <v/>
      </c>
      <c r="Z82" s="113" t="s">
        <v>97</v>
      </c>
      <c r="AA82" s="113" t="s">
        <v>99</v>
      </c>
      <c r="AB82" s="113" t="s">
        <v>104</v>
      </c>
      <c r="AC82" s="113" t="s">
        <v>96</v>
      </c>
      <c r="AD82" s="113" t="s">
        <v>96</v>
      </c>
      <c r="AE82" s="114" t="str">
        <f t="shared" si="80"/>
        <v>回復期</v>
      </c>
      <c r="AF82" s="115">
        <v>13</v>
      </c>
      <c r="AG82" s="115">
        <v>10</v>
      </c>
      <c r="AH82" s="115">
        <v>3</v>
      </c>
      <c r="AI82" s="115">
        <v>13</v>
      </c>
      <c r="AJ82" s="115">
        <v>0</v>
      </c>
      <c r="AK82" s="115">
        <v>0</v>
      </c>
      <c r="AL82" s="115">
        <v>0</v>
      </c>
      <c r="AM82" s="115">
        <v>0</v>
      </c>
      <c r="AN82" s="115">
        <v>0</v>
      </c>
      <c r="AO82" s="115">
        <v>0</v>
      </c>
      <c r="AP82" s="115">
        <v>0</v>
      </c>
      <c r="AQ82" s="115">
        <v>0</v>
      </c>
      <c r="AR82" s="115">
        <v>0</v>
      </c>
      <c r="AS82" s="115">
        <v>13</v>
      </c>
      <c r="AT82" s="115">
        <v>0</v>
      </c>
      <c r="AU82" s="115">
        <v>0</v>
      </c>
      <c r="AV82" s="115">
        <v>0</v>
      </c>
      <c r="AW82" s="115">
        <v>55</v>
      </c>
      <c r="AX82" s="115"/>
      <c r="AY82" s="115"/>
      <c r="AZ82" s="115" t="s">
        <v>98</v>
      </c>
      <c r="BA82" s="116" t="str">
        <f t="shared" si="81"/>
        <v/>
      </c>
      <c r="BB82" s="115">
        <v>2</v>
      </c>
      <c r="BC82" s="115">
        <v>82</v>
      </c>
      <c r="BD82" s="115">
        <v>1</v>
      </c>
      <c r="BE82" s="115">
        <v>0</v>
      </c>
      <c r="BF82" s="115">
        <v>1</v>
      </c>
      <c r="BG82" s="115">
        <v>0</v>
      </c>
      <c r="BH82" s="115">
        <v>0</v>
      </c>
      <c r="BI82" s="115">
        <v>0</v>
      </c>
      <c r="BJ82" s="115"/>
    </row>
    <row r="83" spans="2:62" outlineLevel="3">
      <c r="B83" s="106">
        <v>24028905</v>
      </c>
      <c r="C83" s="106" t="s">
        <v>1241</v>
      </c>
      <c r="D83" s="106" t="s">
        <v>92</v>
      </c>
      <c r="E83" s="108">
        <v>4012</v>
      </c>
      <c r="F83" s="108" t="s">
        <v>107</v>
      </c>
      <c r="G83" s="108">
        <v>40108</v>
      </c>
      <c r="H83" s="108" t="s">
        <v>262</v>
      </c>
      <c r="I83" s="106" t="s">
        <v>1242</v>
      </c>
      <c r="J83" s="109" t="s">
        <v>1241</v>
      </c>
      <c r="K83" s="109" t="s">
        <v>1243</v>
      </c>
      <c r="L83" s="109" t="s">
        <v>166</v>
      </c>
      <c r="M83" s="109" t="s">
        <v>166</v>
      </c>
      <c r="N83" s="109" t="s">
        <v>167</v>
      </c>
      <c r="O83" s="109" t="str">
        <f>IF(N83="","",VLOOKUP(N83,Sheet1!$B$3:$C$7,2,0))</f>
        <v>休棟等</v>
      </c>
      <c r="P83" s="109" t="s">
        <v>167</v>
      </c>
      <c r="Q83" s="109" t="str">
        <f>IF(P83="","",VLOOKUP(P83,Sheet1!$B$3:$C$7,2,0))</f>
        <v>休棟等</v>
      </c>
      <c r="R83" s="109" t="s">
        <v>96</v>
      </c>
      <c r="S83" s="110" t="str">
        <f t="shared" si="73"/>
        <v/>
      </c>
      <c r="T83" s="111" t="str">
        <f t="shared" si="74"/>
        <v/>
      </c>
      <c r="U83" s="111" t="str">
        <f t="shared" si="75"/>
        <v/>
      </c>
      <c r="V83" s="111" t="str">
        <f t="shared" si="76"/>
        <v/>
      </c>
      <c r="W83" s="111" t="str">
        <f t="shared" si="77"/>
        <v/>
      </c>
      <c r="X83" s="111" t="str">
        <f t="shared" si="78"/>
        <v/>
      </c>
      <c r="Y83" s="112" t="str">
        <f t="shared" si="79"/>
        <v>○</v>
      </c>
      <c r="Z83" s="113" t="s">
        <v>208</v>
      </c>
      <c r="AA83" s="113" t="s">
        <v>96</v>
      </c>
      <c r="AB83" s="113" t="s">
        <v>96</v>
      </c>
      <c r="AC83" s="113" t="s">
        <v>96</v>
      </c>
      <c r="AD83" s="113" t="s">
        <v>96</v>
      </c>
      <c r="AE83" s="114" t="str">
        <f t="shared" si="80"/>
        <v>休棟中等</v>
      </c>
      <c r="AF83" s="115">
        <v>9</v>
      </c>
      <c r="AG83" s="115">
        <v>0</v>
      </c>
      <c r="AH83" s="115">
        <v>9</v>
      </c>
      <c r="AI83" s="115">
        <v>0</v>
      </c>
      <c r="AJ83" s="115">
        <v>0</v>
      </c>
      <c r="AK83" s="115">
        <v>0</v>
      </c>
      <c r="AL83" s="115">
        <v>0</v>
      </c>
      <c r="AM83" s="115">
        <v>0</v>
      </c>
      <c r="AN83" s="115">
        <v>0</v>
      </c>
      <c r="AO83" s="115">
        <v>0</v>
      </c>
      <c r="AP83" s="115">
        <v>0</v>
      </c>
      <c r="AQ83" s="115">
        <v>0</v>
      </c>
      <c r="AR83" s="115">
        <v>0</v>
      </c>
      <c r="AS83" s="115"/>
      <c r="AT83" s="115"/>
      <c r="AU83" s="115"/>
      <c r="AV83" s="115">
        <v>9</v>
      </c>
      <c r="AW83" s="115">
        <v>0</v>
      </c>
      <c r="AX83" s="115">
        <v>0</v>
      </c>
      <c r="AY83" s="115">
        <v>0</v>
      </c>
      <c r="AZ83" s="115" t="s">
        <v>166</v>
      </c>
      <c r="BA83" s="116" t="str">
        <f t="shared" si="81"/>
        <v/>
      </c>
      <c r="BB83" s="115">
        <v>0</v>
      </c>
      <c r="BC83" s="115">
        <v>0</v>
      </c>
      <c r="BD83" s="115">
        <v>0</v>
      </c>
      <c r="BE83" s="115"/>
      <c r="BF83" s="115"/>
      <c r="BG83" s="115">
        <v>0</v>
      </c>
      <c r="BH83" s="115"/>
      <c r="BI83" s="115"/>
      <c r="BJ83" s="115">
        <v>0</v>
      </c>
    </row>
    <row r="84" spans="2:62" ht="13.5" customHeight="1" outlineLevel="2">
      <c r="B84" s="106"/>
      <c r="C84" s="106"/>
      <c r="D84" s="106"/>
      <c r="E84" s="108"/>
      <c r="F84" s="130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279" t="s">
        <v>2291</v>
      </c>
      <c r="T84" s="279"/>
      <c r="U84" s="279"/>
      <c r="V84" s="279"/>
      <c r="W84" s="279"/>
      <c r="X84" s="279"/>
      <c r="Y84" s="280"/>
      <c r="Z84" s="113"/>
      <c r="AA84" s="113"/>
      <c r="AB84" s="113"/>
      <c r="AC84" s="113"/>
      <c r="AD84" s="113"/>
      <c r="AE84" s="114"/>
      <c r="AF84" s="115">
        <f t="shared" ref="AF84:AV84" si="82">SUBTOTAL(9,AF75:AF83)</f>
        <v>91</v>
      </c>
      <c r="AG84" s="115">
        <f t="shared" si="82"/>
        <v>61</v>
      </c>
      <c r="AH84" s="115">
        <f t="shared" si="82"/>
        <v>21</v>
      </c>
      <c r="AI84" s="115">
        <f t="shared" si="82"/>
        <v>25</v>
      </c>
      <c r="AJ84" s="115">
        <f t="shared" si="82"/>
        <v>10</v>
      </c>
      <c r="AK84" s="115">
        <f t="shared" si="82"/>
        <v>10</v>
      </c>
      <c r="AL84" s="115">
        <f t="shared" si="82"/>
        <v>0</v>
      </c>
      <c r="AM84" s="115">
        <f t="shared" si="82"/>
        <v>10</v>
      </c>
      <c r="AN84" s="115">
        <f t="shared" si="82"/>
        <v>10</v>
      </c>
      <c r="AO84" s="115">
        <f t="shared" si="82"/>
        <v>0</v>
      </c>
      <c r="AP84" s="115">
        <f t="shared" si="82"/>
        <v>0</v>
      </c>
      <c r="AQ84" s="115">
        <f t="shared" si="82"/>
        <v>0</v>
      </c>
      <c r="AR84" s="115">
        <f t="shared" si="82"/>
        <v>0</v>
      </c>
      <c r="AS84" s="115">
        <f t="shared" si="82"/>
        <v>82</v>
      </c>
      <c r="AT84" s="115">
        <f t="shared" si="82"/>
        <v>10</v>
      </c>
      <c r="AU84" s="115">
        <f t="shared" si="82"/>
        <v>0</v>
      </c>
      <c r="AV84" s="115">
        <f t="shared" si="82"/>
        <v>9</v>
      </c>
      <c r="AW84" s="115">
        <f t="shared" ref="AW84:AY84" si="83">SUBTOTAL(9,AW75:AW83)</f>
        <v>935</v>
      </c>
      <c r="AX84" s="115">
        <f t="shared" si="83"/>
        <v>34</v>
      </c>
      <c r="AY84" s="115">
        <f t="shared" si="83"/>
        <v>0</v>
      </c>
      <c r="AZ84" s="115"/>
      <c r="BA84" s="116"/>
      <c r="BB84" s="115">
        <f t="shared" ref="BB84" si="84">SUBTOTAL(9,BB75:BB83)</f>
        <v>2</v>
      </c>
      <c r="BC84" s="115">
        <f t="shared" ref="BC84" si="85">SUBTOTAL(9,BC75:BC83)</f>
        <v>82</v>
      </c>
      <c r="BD84" s="115">
        <f t="shared" ref="BD84" si="86">SUBTOTAL(9,BD75:BD83)</f>
        <v>1</v>
      </c>
      <c r="BE84" s="115">
        <f t="shared" ref="BE84" si="87">SUBTOTAL(9,BE75:BE83)</f>
        <v>0</v>
      </c>
      <c r="BF84" s="115">
        <f t="shared" ref="BF84" si="88">SUBTOTAL(9,BF75:BF83)</f>
        <v>1</v>
      </c>
      <c r="BG84" s="115">
        <f t="shared" ref="BG84" si="89">SUBTOTAL(9,BG75:BG83)</f>
        <v>0</v>
      </c>
      <c r="BH84" s="115">
        <f t="shared" ref="BH84" si="90">SUBTOTAL(9,BH75:BH83)</f>
        <v>0</v>
      </c>
      <c r="BI84" s="115">
        <f t="shared" ref="BI84" si="91">SUBTOTAL(9,BI75:BI83)</f>
        <v>0</v>
      </c>
      <c r="BJ84" s="115">
        <f t="shared" ref="BJ84" si="92">SUBTOTAL(9,BJ75:BJ83)</f>
        <v>20</v>
      </c>
    </row>
    <row r="85" spans="2:62" outlineLevel="3">
      <c r="B85" s="106">
        <v>24028040</v>
      </c>
      <c r="C85" s="106" t="s">
        <v>173</v>
      </c>
      <c r="D85" s="106" t="s">
        <v>92</v>
      </c>
      <c r="E85" s="108">
        <v>4012</v>
      </c>
      <c r="F85" s="108" t="s">
        <v>107</v>
      </c>
      <c r="G85" s="108">
        <v>40109</v>
      </c>
      <c r="H85" s="108" t="s">
        <v>174</v>
      </c>
      <c r="I85" s="106" t="s">
        <v>175</v>
      </c>
      <c r="J85" s="109" t="s">
        <v>2109</v>
      </c>
      <c r="K85" s="109" t="s">
        <v>2110</v>
      </c>
      <c r="L85" s="109" t="s">
        <v>97</v>
      </c>
      <c r="M85" s="109" t="s">
        <v>97</v>
      </c>
      <c r="N85" s="109" t="s">
        <v>98</v>
      </c>
      <c r="O85" s="109" t="str">
        <f>IF(N85="","",VLOOKUP(N85,Sheet1!$B$3:$C$7,2,0))</f>
        <v>急性期</v>
      </c>
      <c r="P85" s="109" t="s">
        <v>98</v>
      </c>
      <c r="Q85" s="109" t="str">
        <f>IF(P85="","",VLOOKUP(P85,Sheet1!$B$3:$C$7,2,0))</f>
        <v>急性期</v>
      </c>
      <c r="R85" s="109" t="s">
        <v>104</v>
      </c>
      <c r="S85" s="110" t="str">
        <f t="shared" si="73"/>
        <v>○</v>
      </c>
      <c r="T85" s="111" t="str">
        <f t="shared" si="74"/>
        <v/>
      </c>
      <c r="U85" s="111" t="str">
        <f t="shared" si="75"/>
        <v/>
      </c>
      <c r="V85" s="111" t="str">
        <f t="shared" si="76"/>
        <v>○</v>
      </c>
      <c r="W85" s="111" t="str">
        <f t="shared" si="77"/>
        <v/>
      </c>
      <c r="X85" s="111" t="str">
        <f t="shared" si="78"/>
        <v/>
      </c>
      <c r="Y85" s="112" t="str">
        <f t="shared" si="79"/>
        <v/>
      </c>
      <c r="Z85" s="113" t="s">
        <v>97</v>
      </c>
      <c r="AA85" s="113" t="s">
        <v>104</v>
      </c>
      <c r="AB85" s="113" t="s">
        <v>96</v>
      </c>
      <c r="AC85" s="113" t="s">
        <v>96</v>
      </c>
      <c r="AD85" s="113" t="s">
        <v>96</v>
      </c>
      <c r="AE85" s="114" t="str">
        <f t="shared" si="80"/>
        <v>急性期</v>
      </c>
      <c r="AF85" s="115">
        <v>16</v>
      </c>
      <c r="AG85" s="115">
        <v>4</v>
      </c>
      <c r="AH85" s="115">
        <v>12</v>
      </c>
      <c r="AI85" s="115">
        <v>0</v>
      </c>
      <c r="AJ85" s="115">
        <v>0</v>
      </c>
      <c r="AK85" s="115">
        <v>0</v>
      </c>
      <c r="AL85" s="115">
        <v>0</v>
      </c>
      <c r="AM85" s="115">
        <v>0</v>
      </c>
      <c r="AN85" s="115">
        <v>0</v>
      </c>
      <c r="AO85" s="115">
        <v>0</v>
      </c>
      <c r="AP85" s="115">
        <v>0</v>
      </c>
      <c r="AQ85" s="115">
        <v>0</v>
      </c>
      <c r="AR85" s="115">
        <v>0</v>
      </c>
      <c r="AS85" s="115">
        <v>16</v>
      </c>
      <c r="AT85" s="115">
        <v>0</v>
      </c>
      <c r="AU85" s="115">
        <v>0</v>
      </c>
      <c r="AV85" s="115">
        <v>0</v>
      </c>
      <c r="AW85" s="115">
        <v>20</v>
      </c>
      <c r="AX85" s="115">
        <v>4</v>
      </c>
      <c r="AY85" s="115">
        <v>0</v>
      </c>
      <c r="AZ85" s="115" t="s">
        <v>97</v>
      </c>
      <c r="BA85" s="116" t="str">
        <f t="shared" si="81"/>
        <v>○</v>
      </c>
      <c r="BB85" s="115">
        <v>0</v>
      </c>
      <c r="BC85" s="115">
        <v>2</v>
      </c>
      <c r="BD85" s="115">
        <v>0</v>
      </c>
      <c r="BE85" s="115">
        <v>0</v>
      </c>
      <c r="BF85" s="115">
        <v>0</v>
      </c>
      <c r="BG85" s="115">
        <v>4</v>
      </c>
      <c r="BH85" s="115">
        <v>0</v>
      </c>
      <c r="BI85" s="115">
        <v>4</v>
      </c>
      <c r="BJ85" s="115">
        <v>0</v>
      </c>
    </row>
    <row r="86" spans="2:62" outlineLevel="3">
      <c r="B86" s="106">
        <v>24028126</v>
      </c>
      <c r="C86" s="106" t="s">
        <v>298</v>
      </c>
      <c r="D86" s="106" t="s">
        <v>92</v>
      </c>
      <c r="E86" s="108">
        <v>4012</v>
      </c>
      <c r="F86" s="108" t="s">
        <v>107</v>
      </c>
      <c r="G86" s="108">
        <v>40109</v>
      </c>
      <c r="H86" s="108" t="s">
        <v>174</v>
      </c>
      <c r="I86" s="106" t="s">
        <v>299</v>
      </c>
      <c r="J86" s="109" t="s">
        <v>2111</v>
      </c>
      <c r="K86" s="109" t="s">
        <v>2112</v>
      </c>
      <c r="L86" s="109" t="s">
        <v>97</v>
      </c>
      <c r="M86" s="109" t="s">
        <v>97</v>
      </c>
      <c r="N86" s="109" t="s">
        <v>104</v>
      </c>
      <c r="O86" s="109" t="str">
        <f>IF(N86="","",VLOOKUP(N86,Sheet1!$B$3:$C$7,2,0))</f>
        <v>慢性期</v>
      </c>
      <c r="P86" s="109" t="s">
        <v>104</v>
      </c>
      <c r="Q86" s="109" t="str">
        <f>IF(P86="","",VLOOKUP(P86,Sheet1!$B$3:$C$7,2,0))</f>
        <v>慢性期</v>
      </c>
      <c r="R86" s="109" t="s">
        <v>96</v>
      </c>
      <c r="S86" s="110" t="str">
        <f t="shared" si="73"/>
        <v/>
      </c>
      <c r="T86" s="111" t="str">
        <f t="shared" si="74"/>
        <v/>
      </c>
      <c r="U86" s="111" t="str">
        <f t="shared" si="75"/>
        <v/>
      </c>
      <c r="V86" s="111" t="str">
        <f t="shared" si="76"/>
        <v>○</v>
      </c>
      <c r="W86" s="111" t="str">
        <f t="shared" si="77"/>
        <v>○</v>
      </c>
      <c r="X86" s="111" t="str">
        <f t="shared" si="78"/>
        <v/>
      </c>
      <c r="Y86" s="112" t="str">
        <f t="shared" si="79"/>
        <v/>
      </c>
      <c r="Z86" s="113" t="s">
        <v>104</v>
      </c>
      <c r="AA86" s="113" t="s">
        <v>105</v>
      </c>
      <c r="AB86" s="113" t="s">
        <v>96</v>
      </c>
      <c r="AC86" s="113" t="s">
        <v>96</v>
      </c>
      <c r="AD86" s="113" t="s">
        <v>96</v>
      </c>
      <c r="AE86" s="114" t="str">
        <f t="shared" si="80"/>
        <v>慢性期</v>
      </c>
      <c r="AF86" s="115">
        <v>1</v>
      </c>
      <c r="AG86" s="115">
        <v>1</v>
      </c>
      <c r="AH86" s="115">
        <v>0</v>
      </c>
      <c r="AI86" s="115">
        <v>0</v>
      </c>
      <c r="AJ86" s="115">
        <v>18</v>
      </c>
      <c r="AK86" s="115">
        <v>18</v>
      </c>
      <c r="AL86" s="115">
        <v>0</v>
      </c>
      <c r="AM86" s="115">
        <v>18</v>
      </c>
      <c r="AN86" s="115">
        <v>18</v>
      </c>
      <c r="AO86" s="115">
        <v>0</v>
      </c>
      <c r="AP86" s="115">
        <v>0</v>
      </c>
      <c r="AQ86" s="115">
        <v>0</v>
      </c>
      <c r="AR86" s="115">
        <v>0</v>
      </c>
      <c r="AS86" s="115">
        <v>1</v>
      </c>
      <c r="AT86" s="115">
        <v>18</v>
      </c>
      <c r="AU86" s="115">
        <v>0</v>
      </c>
      <c r="AV86" s="115">
        <v>0</v>
      </c>
      <c r="AW86" s="115">
        <v>11</v>
      </c>
      <c r="AX86" s="115">
        <v>0</v>
      </c>
      <c r="AY86" s="115">
        <v>0</v>
      </c>
      <c r="AZ86" s="115" t="s">
        <v>98</v>
      </c>
      <c r="BA86" s="116" t="str">
        <f t="shared" si="81"/>
        <v/>
      </c>
      <c r="BB86" s="115">
        <v>0</v>
      </c>
      <c r="BC86" s="115">
        <v>17</v>
      </c>
      <c r="BD86" s="115">
        <v>0</v>
      </c>
      <c r="BE86" s="115">
        <v>0</v>
      </c>
      <c r="BF86" s="115">
        <v>0</v>
      </c>
      <c r="BG86" s="115">
        <v>0</v>
      </c>
      <c r="BH86" s="115">
        <v>0</v>
      </c>
      <c r="BI86" s="115">
        <v>0</v>
      </c>
      <c r="BJ86" s="115">
        <v>0</v>
      </c>
    </row>
    <row r="87" spans="2:62" outlineLevel="3">
      <c r="B87" s="106">
        <v>24028143</v>
      </c>
      <c r="C87" s="106" t="s">
        <v>315</v>
      </c>
      <c r="D87" s="106" t="s">
        <v>92</v>
      </c>
      <c r="E87" s="108">
        <v>4012</v>
      </c>
      <c r="F87" s="108" t="s">
        <v>107</v>
      </c>
      <c r="G87" s="108">
        <v>40109</v>
      </c>
      <c r="H87" s="108" t="s">
        <v>174</v>
      </c>
      <c r="I87" s="106" t="s">
        <v>316</v>
      </c>
      <c r="J87" s="109" t="s">
        <v>2113</v>
      </c>
      <c r="K87" s="109" t="s">
        <v>2114</v>
      </c>
      <c r="L87" s="109" t="s">
        <v>97</v>
      </c>
      <c r="M87" s="109" t="s">
        <v>97</v>
      </c>
      <c r="N87" s="109" t="s">
        <v>98</v>
      </c>
      <c r="O87" s="109" t="str">
        <f>IF(N87="","",VLOOKUP(N87,Sheet1!$B$3:$C$7,2,0))</f>
        <v>急性期</v>
      </c>
      <c r="P87" s="109" t="s">
        <v>98</v>
      </c>
      <c r="Q87" s="109" t="str">
        <f>IF(P87="","",VLOOKUP(P87,Sheet1!$B$3:$C$7,2,0))</f>
        <v>急性期</v>
      </c>
      <c r="R87" s="109" t="s">
        <v>98</v>
      </c>
      <c r="S87" s="110" t="str">
        <f t="shared" si="73"/>
        <v>○</v>
      </c>
      <c r="T87" s="111" t="str">
        <f t="shared" si="74"/>
        <v>○</v>
      </c>
      <c r="U87" s="111" t="str">
        <f t="shared" si="75"/>
        <v>○</v>
      </c>
      <c r="V87" s="111" t="str">
        <f t="shared" si="76"/>
        <v>○</v>
      </c>
      <c r="W87" s="111" t="str">
        <f t="shared" si="77"/>
        <v>○</v>
      </c>
      <c r="X87" s="111" t="str">
        <f t="shared" si="78"/>
        <v/>
      </c>
      <c r="Y87" s="112" t="str">
        <f t="shared" si="79"/>
        <v/>
      </c>
      <c r="Z87" s="113" t="s">
        <v>97</v>
      </c>
      <c r="AA87" s="113" t="s">
        <v>98</v>
      </c>
      <c r="AB87" s="113" t="s">
        <v>99</v>
      </c>
      <c r="AC87" s="113" t="s">
        <v>104</v>
      </c>
      <c r="AD87" s="113" t="s">
        <v>105</v>
      </c>
      <c r="AE87" s="114" t="str">
        <f t="shared" si="80"/>
        <v>急性期</v>
      </c>
      <c r="AF87" s="115">
        <v>14</v>
      </c>
      <c r="AG87" s="115">
        <v>14</v>
      </c>
      <c r="AH87" s="115">
        <v>0</v>
      </c>
      <c r="AI87" s="115">
        <v>6</v>
      </c>
      <c r="AJ87" s="115">
        <v>0</v>
      </c>
      <c r="AK87" s="115">
        <v>0</v>
      </c>
      <c r="AL87" s="115">
        <v>0</v>
      </c>
      <c r="AM87" s="115">
        <v>0</v>
      </c>
      <c r="AN87" s="115">
        <v>0</v>
      </c>
      <c r="AO87" s="115">
        <v>0</v>
      </c>
      <c r="AP87" s="115">
        <v>0</v>
      </c>
      <c r="AQ87" s="115">
        <v>0</v>
      </c>
      <c r="AR87" s="115">
        <v>0</v>
      </c>
      <c r="AS87" s="115">
        <v>14</v>
      </c>
      <c r="AT87" s="115">
        <v>0</v>
      </c>
      <c r="AU87" s="115">
        <v>0</v>
      </c>
      <c r="AV87" s="115">
        <v>0</v>
      </c>
      <c r="AW87" s="115">
        <v>161</v>
      </c>
      <c r="AX87" s="115">
        <v>113</v>
      </c>
      <c r="AY87" s="115">
        <v>13</v>
      </c>
      <c r="AZ87" s="115" t="s">
        <v>97</v>
      </c>
      <c r="BA87" s="116" t="str">
        <f t="shared" si="81"/>
        <v>○</v>
      </c>
      <c r="BB87" s="115">
        <v>0</v>
      </c>
      <c r="BC87" s="115">
        <v>6</v>
      </c>
      <c r="BD87" s="115">
        <v>0</v>
      </c>
      <c r="BE87" s="115">
        <v>0</v>
      </c>
      <c r="BF87" s="115">
        <v>0</v>
      </c>
      <c r="BG87" s="115">
        <v>5</v>
      </c>
      <c r="BH87" s="115">
        <v>5</v>
      </c>
      <c r="BI87" s="115">
        <v>0</v>
      </c>
      <c r="BJ87" s="115">
        <v>0</v>
      </c>
    </row>
    <row r="88" spans="2:62" outlineLevel="3">
      <c r="B88" s="106">
        <v>24028172</v>
      </c>
      <c r="C88" s="106" t="s">
        <v>360</v>
      </c>
      <c r="D88" s="106" t="s">
        <v>92</v>
      </c>
      <c r="E88" s="108">
        <v>4012</v>
      </c>
      <c r="F88" s="108" t="s">
        <v>107</v>
      </c>
      <c r="G88" s="108">
        <v>40109</v>
      </c>
      <c r="H88" s="108" t="s">
        <v>174</v>
      </c>
      <c r="I88" s="106" t="s">
        <v>361</v>
      </c>
      <c r="J88" s="109" t="s">
        <v>2115</v>
      </c>
      <c r="K88" s="109" t="s">
        <v>2116</v>
      </c>
      <c r="L88" s="109" t="s">
        <v>97</v>
      </c>
      <c r="M88" s="109" t="s">
        <v>97</v>
      </c>
      <c r="N88" s="109" t="s">
        <v>98</v>
      </c>
      <c r="O88" s="109" t="str">
        <f>IF(N88="","",VLOOKUP(N88,Sheet1!$B$3:$C$7,2,0))</f>
        <v>急性期</v>
      </c>
      <c r="P88" s="109" t="s">
        <v>98</v>
      </c>
      <c r="Q88" s="109" t="str">
        <f>IF(P88="","",VLOOKUP(P88,Sheet1!$B$3:$C$7,2,0))</f>
        <v>急性期</v>
      </c>
      <c r="R88" s="109" t="s">
        <v>96</v>
      </c>
      <c r="S88" s="110" t="str">
        <f t="shared" si="73"/>
        <v/>
      </c>
      <c r="T88" s="111" t="str">
        <f t="shared" si="74"/>
        <v/>
      </c>
      <c r="U88" s="111" t="str">
        <f t="shared" si="75"/>
        <v>○</v>
      </c>
      <c r="V88" s="111" t="str">
        <f t="shared" si="76"/>
        <v/>
      </c>
      <c r="W88" s="111" t="str">
        <f t="shared" si="77"/>
        <v/>
      </c>
      <c r="X88" s="111" t="str">
        <f t="shared" si="78"/>
        <v/>
      </c>
      <c r="Y88" s="112" t="str">
        <f t="shared" si="79"/>
        <v/>
      </c>
      <c r="Z88" s="113" t="s">
        <v>99</v>
      </c>
      <c r="AA88" s="113" t="s">
        <v>96</v>
      </c>
      <c r="AB88" s="113" t="s">
        <v>96</v>
      </c>
      <c r="AC88" s="113" t="s">
        <v>96</v>
      </c>
      <c r="AD88" s="113" t="s">
        <v>96</v>
      </c>
      <c r="AE88" s="114" t="str">
        <f t="shared" si="80"/>
        <v>急性期</v>
      </c>
      <c r="AF88" s="115">
        <v>19</v>
      </c>
      <c r="AG88" s="115">
        <v>19</v>
      </c>
      <c r="AH88" s="115">
        <v>0</v>
      </c>
      <c r="AI88" s="115">
        <v>0</v>
      </c>
      <c r="AJ88" s="115">
        <v>0</v>
      </c>
      <c r="AK88" s="115">
        <v>0</v>
      </c>
      <c r="AL88" s="115">
        <v>0</v>
      </c>
      <c r="AM88" s="115">
        <v>0</v>
      </c>
      <c r="AN88" s="115">
        <v>0</v>
      </c>
      <c r="AO88" s="115">
        <v>0</v>
      </c>
      <c r="AP88" s="115">
        <v>0</v>
      </c>
      <c r="AQ88" s="115">
        <v>0</v>
      </c>
      <c r="AR88" s="115">
        <v>0</v>
      </c>
      <c r="AS88" s="115">
        <v>19</v>
      </c>
      <c r="AT88" s="115">
        <v>0</v>
      </c>
      <c r="AU88" s="115">
        <v>0</v>
      </c>
      <c r="AV88" s="115">
        <v>0</v>
      </c>
      <c r="AW88" s="115">
        <v>170</v>
      </c>
      <c r="AX88" s="115"/>
      <c r="AY88" s="115"/>
      <c r="AZ88" s="115" t="s">
        <v>98</v>
      </c>
      <c r="BA88" s="116" t="str">
        <f t="shared" si="81"/>
        <v/>
      </c>
      <c r="BB88" s="115"/>
      <c r="BC88" s="115"/>
      <c r="BD88" s="115">
        <v>0</v>
      </c>
      <c r="BE88" s="115"/>
      <c r="BF88" s="115"/>
      <c r="BG88" s="115">
        <v>0</v>
      </c>
      <c r="BH88" s="115"/>
      <c r="BI88" s="115"/>
      <c r="BJ88" s="115"/>
    </row>
    <row r="89" spans="2:62" outlineLevel="3">
      <c r="B89" s="106">
        <v>24028222</v>
      </c>
      <c r="C89" s="106" t="s">
        <v>420</v>
      </c>
      <c r="D89" s="106" t="s">
        <v>92</v>
      </c>
      <c r="E89" s="108">
        <v>4012</v>
      </c>
      <c r="F89" s="108" t="s">
        <v>107</v>
      </c>
      <c r="G89" s="108">
        <v>40109</v>
      </c>
      <c r="H89" s="108" t="s">
        <v>174</v>
      </c>
      <c r="I89" s="106" t="s">
        <v>421</v>
      </c>
      <c r="J89" s="109" t="s">
        <v>2117</v>
      </c>
      <c r="K89" s="109" t="s">
        <v>2118</v>
      </c>
      <c r="L89" s="109" t="s">
        <v>97</v>
      </c>
      <c r="M89" s="109" t="s">
        <v>97</v>
      </c>
      <c r="N89" s="109" t="s">
        <v>104</v>
      </c>
      <c r="O89" s="109" t="str">
        <f>IF(N89="","",VLOOKUP(N89,Sheet1!$B$3:$C$7,2,0))</f>
        <v>慢性期</v>
      </c>
      <c r="P89" s="109" t="s">
        <v>104</v>
      </c>
      <c r="Q89" s="109" t="str">
        <f>IF(P89="","",VLOOKUP(P89,Sheet1!$B$3:$C$7,2,0))</f>
        <v>慢性期</v>
      </c>
      <c r="R89" s="109" t="s">
        <v>104</v>
      </c>
      <c r="S89" s="110" t="str">
        <f t="shared" si="73"/>
        <v/>
      </c>
      <c r="T89" s="111" t="str">
        <f t="shared" si="74"/>
        <v>○</v>
      </c>
      <c r="U89" s="111" t="str">
        <f t="shared" si="75"/>
        <v>○</v>
      </c>
      <c r="V89" s="111" t="str">
        <f t="shared" si="76"/>
        <v/>
      </c>
      <c r="W89" s="111" t="str">
        <f t="shared" si="77"/>
        <v>○</v>
      </c>
      <c r="X89" s="111" t="str">
        <f t="shared" si="78"/>
        <v/>
      </c>
      <c r="Y89" s="112" t="str">
        <f t="shared" si="79"/>
        <v/>
      </c>
      <c r="Z89" s="113" t="s">
        <v>98</v>
      </c>
      <c r="AA89" s="113" t="s">
        <v>99</v>
      </c>
      <c r="AB89" s="113" t="s">
        <v>105</v>
      </c>
      <c r="AC89" s="113" t="s">
        <v>96</v>
      </c>
      <c r="AD89" s="113" t="s">
        <v>96</v>
      </c>
      <c r="AE89" s="114" t="str">
        <f t="shared" si="80"/>
        <v>慢性期</v>
      </c>
      <c r="AF89" s="115">
        <v>19</v>
      </c>
      <c r="AG89" s="115">
        <v>19</v>
      </c>
      <c r="AH89" s="115">
        <v>0</v>
      </c>
      <c r="AI89" s="115">
        <v>19</v>
      </c>
      <c r="AJ89" s="115">
        <v>0</v>
      </c>
      <c r="AK89" s="115">
        <v>0</v>
      </c>
      <c r="AL89" s="115">
        <v>0</v>
      </c>
      <c r="AM89" s="115">
        <v>0</v>
      </c>
      <c r="AN89" s="115">
        <v>0</v>
      </c>
      <c r="AO89" s="115">
        <v>0</v>
      </c>
      <c r="AP89" s="115">
        <v>0</v>
      </c>
      <c r="AQ89" s="115">
        <v>0</v>
      </c>
      <c r="AR89" s="115">
        <v>0</v>
      </c>
      <c r="AS89" s="115">
        <v>19</v>
      </c>
      <c r="AT89" s="115">
        <v>0</v>
      </c>
      <c r="AU89" s="115">
        <v>0</v>
      </c>
      <c r="AV89" s="115">
        <v>0</v>
      </c>
      <c r="AW89" s="115">
        <v>83</v>
      </c>
      <c r="AX89" s="115">
        <v>14</v>
      </c>
      <c r="AY89" s="115"/>
      <c r="AZ89" s="115" t="s">
        <v>98</v>
      </c>
      <c r="BA89" s="116" t="str">
        <f t="shared" si="81"/>
        <v/>
      </c>
      <c r="BB89" s="115"/>
      <c r="BC89" s="115"/>
      <c r="BD89" s="115"/>
      <c r="BE89" s="115"/>
      <c r="BF89" s="115"/>
      <c r="BG89" s="115"/>
      <c r="BH89" s="115"/>
      <c r="BI89" s="115"/>
      <c r="BJ89" s="115"/>
    </row>
    <row r="90" spans="2:62" outlineLevel="3">
      <c r="B90" s="106">
        <v>24028239</v>
      </c>
      <c r="C90" s="106" t="s">
        <v>438</v>
      </c>
      <c r="D90" s="106" t="s">
        <v>92</v>
      </c>
      <c r="E90" s="108">
        <v>4012</v>
      </c>
      <c r="F90" s="108" t="s">
        <v>107</v>
      </c>
      <c r="G90" s="108">
        <v>40109</v>
      </c>
      <c r="H90" s="108" t="s">
        <v>174</v>
      </c>
      <c r="I90" s="106" t="s">
        <v>439</v>
      </c>
      <c r="J90" s="109" t="s">
        <v>2119</v>
      </c>
      <c r="K90" s="109" t="s">
        <v>2120</v>
      </c>
      <c r="L90" s="109" t="s">
        <v>97</v>
      </c>
      <c r="M90" s="109" t="s">
        <v>97</v>
      </c>
      <c r="N90" s="109" t="s">
        <v>99</v>
      </c>
      <c r="O90" s="109" t="str">
        <f>IF(N90="","",VLOOKUP(N90,Sheet1!$B$3:$C$7,2,0))</f>
        <v>回復期</v>
      </c>
      <c r="P90" s="109" t="s">
        <v>99</v>
      </c>
      <c r="Q90" s="109" t="str">
        <f>IF(P90="","",VLOOKUP(P90,Sheet1!$B$3:$C$7,2,0))</f>
        <v>回復期</v>
      </c>
      <c r="R90" s="109" t="s">
        <v>99</v>
      </c>
      <c r="S90" s="110" t="str">
        <f t="shared" si="73"/>
        <v/>
      </c>
      <c r="T90" s="111" t="str">
        <f t="shared" si="74"/>
        <v>○</v>
      </c>
      <c r="U90" s="111" t="str">
        <f t="shared" si="75"/>
        <v/>
      </c>
      <c r="V90" s="111" t="str">
        <f t="shared" si="76"/>
        <v/>
      </c>
      <c r="W90" s="111" t="str">
        <f t="shared" si="77"/>
        <v/>
      </c>
      <c r="X90" s="111" t="str">
        <f t="shared" si="78"/>
        <v/>
      </c>
      <c r="Y90" s="112" t="str">
        <f t="shared" si="79"/>
        <v/>
      </c>
      <c r="Z90" s="113" t="s">
        <v>98</v>
      </c>
      <c r="AA90" s="113" t="s">
        <v>96</v>
      </c>
      <c r="AB90" s="113" t="s">
        <v>96</v>
      </c>
      <c r="AC90" s="113" t="s">
        <v>96</v>
      </c>
      <c r="AD90" s="113" t="s">
        <v>96</v>
      </c>
      <c r="AE90" s="114" t="str">
        <f t="shared" si="80"/>
        <v>回復期</v>
      </c>
      <c r="AF90" s="115">
        <v>9</v>
      </c>
      <c r="AG90" s="115">
        <v>9</v>
      </c>
      <c r="AH90" s="115">
        <v>0</v>
      </c>
      <c r="AI90" s="115">
        <v>0</v>
      </c>
      <c r="AJ90" s="115">
        <v>10</v>
      </c>
      <c r="AK90" s="115">
        <v>10</v>
      </c>
      <c r="AL90" s="115">
        <v>0</v>
      </c>
      <c r="AM90" s="115">
        <v>10</v>
      </c>
      <c r="AN90" s="115">
        <v>10</v>
      </c>
      <c r="AO90" s="115">
        <v>0</v>
      </c>
      <c r="AP90" s="115">
        <v>0</v>
      </c>
      <c r="AQ90" s="115">
        <v>0</v>
      </c>
      <c r="AR90" s="115">
        <v>0</v>
      </c>
      <c r="AS90" s="115">
        <v>9</v>
      </c>
      <c r="AT90" s="115">
        <v>10</v>
      </c>
      <c r="AU90" s="115">
        <v>0</v>
      </c>
      <c r="AV90" s="115">
        <v>0</v>
      </c>
      <c r="AW90" s="115">
        <v>171</v>
      </c>
      <c r="AX90" s="115">
        <v>0</v>
      </c>
      <c r="AY90" s="115">
        <v>0</v>
      </c>
      <c r="AZ90" s="115" t="s">
        <v>98</v>
      </c>
      <c r="BA90" s="116" t="str">
        <f t="shared" si="81"/>
        <v/>
      </c>
      <c r="BB90" s="115">
        <v>0</v>
      </c>
      <c r="BC90" s="115">
        <v>0</v>
      </c>
      <c r="BD90" s="115">
        <v>0</v>
      </c>
      <c r="BE90" s="115">
        <v>0</v>
      </c>
      <c r="BF90" s="115">
        <v>0</v>
      </c>
      <c r="BG90" s="115">
        <v>0</v>
      </c>
      <c r="BH90" s="115">
        <v>0</v>
      </c>
      <c r="BI90" s="115">
        <v>0</v>
      </c>
      <c r="BJ90" s="115"/>
    </row>
    <row r="91" spans="2:62" outlineLevel="3">
      <c r="B91" s="106">
        <v>24028253</v>
      </c>
      <c r="C91" s="106" t="s">
        <v>454</v>
      </c>
      <c r="D91" s="106" t="s">
        <v>92</v>
      </c>
      <c r="E91" s="108">
        <v>4012</v>
      </c>
      <c r="F91" s="108" t="s">
        <v>107</v>
      </c>
      <c r="G91" s="108">
        <v>40109</v>
      </c>
      <c r="H91" s="108" t="s">
        <v>174</v>
      </c>
      <c r="I91" s="106" t="s">
        <v>455</v>
      </c>
      <c r="J91" s="109" t="s">
        <v>2121</v>
      </c>
      <c r="K91" s="109" t="s">
        <v>2122</v>
      </c>
      <c r="L91" s="109" t="s">
        <v>97</v>
      </c>
      <c r="M91" s="109" t="s">
        <v>97</v>
      </c>
      <c r="N91" s="109" t="s">
        <v>98</v>
      </c>
      <c r="O91" s="109" t="str">
        <f>IF(N91="","",VLOOKUP(N91,Sheet1!$B$3:$C$7,2,0))</f>
        <v>急性期</v>
      </c>
      <c r="P91" s="109" t="s">
        <v>98</v>
      </c>
      <c r="Q91" s="109" t="str">
        <f>IF(P91="","",VLOOKUP(P91,Sheet1!$B$3:$C$7,2,0))</f>
        <v>急性期</v>
      </c>
      <c r="R91" s="109" t="s">
        <v>98</v>
      </c>
      <c r="S91" s="110" t="str">
        <f t="shared" si="73"/>
        <v/>
      </c>
      <c r="T91" s="111" t="str">
        <f t="shared" si="74"/>
        <v>○</v>
      </c>
      <c r="U91" s="111" t="str">
        <f t="shared" si="75"/>
        <v/>
      </c>
      <c r="V91" s="111" t="str">
        <f t="shared" si="76"/>
        <v/>
      </c>
      <c r="W91" s="111" t="str">
        <f t="shared" si="77"/>
        <v/>
      </c>
      <c r="X91" s="111" t="str">
        <f t="shared" si="78"/>
        <v/>
      </c>
      <c r="Y91" s="112" t="str">
        <f t="shared" si="79"/>
        <v/>
      </c>
      <c r="Z91" s="113" t="s">
        <v>166</v>
      </c>
      <c r="AA91" s="113" t="s">
        <v>96</v>
      </c>
      <c r="AB91" s="113" t="s">
        <v>96</v>
      </c>
      <c r="AC91" s="113" t="s">
        <v>96</v>
      </c>
      <c r="AD91" s="113"/>
      <c r="AE91" s="114" t="str">
        <f t="shared" si="80"/>
        <v>急性期</v>
      </c>
      <c r="AF91" s="115">
        <v>13</v>
      </c>
      <c r="AG91" s="115">
        <v>13</v>
      </c>
      <c r="AH91" s="115">
        <v>0</v>
      </c>
      <c r="AI91" s="115">
        <v>0</v>
      </c>
      <c r="AJ91" s="115">
        <v>0</v>
      </c>
      <c r="AK91" s="115">
        <v>0</v>
      </c>
      <c r="AL91" s="115">
        <v>0</v>
      </c>
      <c r="AM91" s="115">
        <v>0</v>
      </c>
      <c r="AN91" s="115">
        <v>0</v>
      </c>
      <c r="AO91" s="115">
        <v>0</v>
      </c>
      <c r="AP91" s="115">
        <v>0</v>
      </c>
      <c r="AQ91" s="115">
        <v>0</v>
      </c>
      <c r="AR91" s="115">
        <v>0</v>
      </c>
      <c r="AS91" s="115"/>
      <c r="AT91" s="115"/>
      <c r="AU91" s="115"/>
      <c r="AV91" s="115">
        <v>13</v>
      </c>
      <c r="AW91" s="115">
        <v>300</v>
      </c>
      <c r="AX91" s="115">
        <v>300</v>
      </c>
      <c r="AY91" s="115">
        <v>0</v>
      </c>
      <c r="AZ91" s="115" t="s">
        <v>98</v>
      </c>
      <c r="BA91" s="116" t="str">
        <f t="shared" si="81"/>
        <v/>
      </c>
      <c r="BB91" s="115">
        <v>0</v>
      </c>
      <c r="BC91" s="115">
        <v>0</v>
      </c>
      <c r="BD91" s="115">
        <v>0</v>
      </c>
      <c r="BE91" s="115">
        <v>0</v>
      </c>
      <c r="BF91" s="115">
        <v>0</v>
      </c>
      <c r="BG91" s="115">
        <v>0</v>
      </c>
      <c r="BH91" s="115">
        <v>0</v>
      </c>
      <c r="BI91" s="115">
        <v>0</v>
      </c>
      <c r="BJ91" s="115">
        <v>25</v>
      </c>
    </row>
    <row r="92" spans="2:62" outlineLevel="3">
      <c r="B92" s="106">
        <v>24028271</v>
      </c>
      <c r="C92" s="106" t="s">
        <v>472</v>
      </c>
      <c r="D92" s="106" t="s">
        <v>92</v>
      </c>
      <c r="E92" s="108">
        <v>4012</v>
      </c>
      <c r="F92" s="108" t="s">
        <v>107</v>
      </c>
      <c r="G92" s="108">
        <v>40109</v>
      </c>
      <c r="H92" s="108" t="s">
        <v>174</v>
      </c>
      <c r="I92" s="106" t="s">
        <v>473</v>
      </c>
      <c r="J92" s="109" t="s">
        <v>2123</v>
      </c>
      <c r="K92" s="109" t="s">
        <v>2124</v>
      </c>
      <c r="L92" s="109" t="s">
        <v>97</v>
      </c>
      <c r="M92" s="109" t="s">
        <v>97</v>
      </c>
      <c r="N92" s="109" t="s">
        <v>98</v>
      </c>
      <c r="O92" s="109" t="str">
        <f>IF(N92="","",VLOOKUP(N92,Sheet1!$B$3:$C$7,2,0))</f>
        <v>急性期</v>
      </c>
      <c r="P92" s="109" t="s">
        <v>98</v>
      </c>
      <c r="Q92" s="109" t="str">
        <f>IF(P92="","",VLOOKUP(P92,Sheet1!$B$3:$C$7,2,0))</f>
        <v>急性期</v>
      </c>
      <c r="R92" s="109" t="s">
        <v>98</v>
      </c>
      <c r="S92" s="110" t="str">
        <f t="shared" si="73"/>
        <v/>
      </c>
      <c r="T92" s="111" t="str">
        <f t="shared" si="74"/>
        <v/>
      </c>
      <c r="U92" s="111" t="str">
        <f t="shared" si="75"/>
        <v/>
      </c>
      <c r="V92" s="111" t="str">
        <f t="shared" si="76"/>
        <v/>
      </c>
      <c r="W92" s="111" t="str">
        <f t="shared" si="77"/>
        <v/>
      </c>
      <c r="X92" s="111" t="str">
        <f t="shared" si="78"/>
        <v>○</v>
      </c>
      <c r="Y92" s="112" t="str">
        <f t="shared" si="79"/>
        <v/>
      </c>
      <c r="Z92" s="113" t="s">
        <v>133</v>
      </c>
      <c r="AA92" s="113" t="s">
        <v>96</v>
      </c>
      <c r="AB92" s="113" t="s">
        <v>96</v>
      </c>
      <c r="AC92" s="113" t="s">
        <v>96</v>
      </c>
      <c r="AD92" s="113" t="s">
        <v>96</v>
      </c>
      <c r="AE92" s="114" t="str">
        <f t="shared" si="80"/>
        <v>急性期</v>
      </c>
      <c r="AF92" s="115">
        <v>19</v>
      </c>
      <c r="AG92" s="115">
        <v>12</v>
      </c>
      <c r="AH92" s="115">
        <v>7</v>
      </c>
      <c r="AI92" s="115">
        <v>0</v>
      </c>
      <c r="AJ92" s="115">
        <v>0</v>
      </c>
      <c r="AK92" s="115">
        <v>0</v>
      </c>
      <c r="AL92" s="115">
        <v>0</v>
      </c>
      <c r="AM92" s="115">
        <v>0</v>
      </c>
      <c r="AN92" s="115">
        <v>0</v>
      </c>
      <c r="AO92" s="115">
        <v>0</v>
      </c>
      <c r="AP92" s="115">
        <v>0</v>
      </c>
      <c r="AQ92" s="115">
        <v>0</v>
      </c>
      <c r="AR92" s="115">
        <v>0</v>
      </c>
      <c r="AS92" s="115">
        <v>19</v>
      </c>
      <c r="AT92" s="115">
        <v>0</v>
      </c>
      <c r="AU92" s="115">
        <v>0</v>
      </c>
      <c r="AV92" s="115">
        <v>0</v>
      </c>
      <c r="AW92" s="115">
        <v>219</v>
      </c>
      <c r="AX92" s="115">
        <v>0</v>
      </c>
      <c r="AY92" s="115">
        <v>0</v>
      </c>
      <c r="AZ92" s="115" t="s">
        <v>98</v>
      </c>
      <c r="BA92" s="116" t="str">
        <f t="shared" si="81"/>
        <v/>
      </c>
      <c r="BB92" s="115">
        <v>0</v>
      </c>
      <c r="BC92" s="115">
        <v>0</v>
      </c>
      <c r="BD92" s="115">
        <v>0</v>
      </c>
      <c r="BE92" s="115">
        <v>0</v>
      </c>
      <c r="BF92" s="115">
        <v>0</v>
      </c>
      <c r="BG92" s="115">
        <v>0</v>
      </c>
      <c r="BH92" s="115">
        <v>0</v>
      </c>
      <c r="BI92" s="115">
        <v>0</v>
      </c>
      <c r="BJ92" s="115">
        <v>0</v>
      </c>
    </row>
    <row r="93" spans="2:62" outlineLevel="3">
      <c r="B93" s="106">
        <v>24028328</v>
      </c>
      <c r="C93" s="106" t="s">
        <v>533</v>
      </c>
      <c r="D93" s="106" t="s">
        <v>92</v>
      </c>
      <c r="E93" s="108">
        <v>4012</v>
      </c>
      <c r="F93" s="108" t="s">
        <v>107</v>
      </c>
      <c r="G93" s="108">
        <v>40109</v>
      </c>
      <c r="H93" s="108" t="s">
        <v>174</v>
      </c>
      <c r="I93" s="106" t="s">
        <v>534</v>
      </c>
      <c r="J93" s="109" t="s">
        <v>2125</v>
      </c>
      <c r="K93" s="109" t="s">
        <v>2126</v>
      </c>
      <c r="L93" s="109" t="s">
        <v>97</v>
      </c>
      <c r="M93" s="109" t="s">
        <v>97</v>
      </c>
      <c r="N93" s="109" t="s">
        <v>98</v>
      </c>
      <c r="O93" s="109" t="str">
        <f>IF(N93="","",VLOOKUP(N93,Sheet1!$B$3:$C$7,2,0))</f>
        <v>急性期</v>
      </c>
      <c r="P93" s="109" t="s">
        <v>98</v>
      </c>
      <c r="Q93" s="109" t="str">
        <f>IF(P93="","",VLOOKUP(P93,Sheet1!$B$3:$C$7,2,0))</f>
        <v>急性期</v>
      </c>
      <c r="R93" s="109" t="s">
        <v>98</v>
      </c>
      <c r="S93" s="110" t="str">
        <f t="shared" si="73"/>
        <v>○</v>
      </c>
      <c r="T93" s="111" t="str">
        <f t="shared" si="74"/>
        <v>○</v>
      </c>
      <c r="U93" s="111" t="str">
        <f t="shared" si="75"/>
        <v>○</v>
      </c>
      <c r="V93" s="111" t="str">
        <f t="shared" si="76"/>
        <v>○</v>
      </c>
      <c r="W93" s="111" t="str">
        <f t="shared" si="77"/>
        <v>○</v>
      </c>
      <c r="X93" s="111" t="str">
        <f t="shared" si="78"/>
        <v/>
      </c>
      <c r="Y93" s="112" t="str">
        <f t="shared" si="79"/>
        <v/>
      </c>
      <c r="Z93" s="113" t="s">
        <v>97</v>
      </c>
      <c r="AA93" s="113" t="s">
        <v>98</v>
      </c>
      <c r="AB93" s="113" t="s">
        <v>99</v>
      </c>
      <c r="AC93" s="113" t="s">
        <v>104</v>
      </c>
      <c r="AD93" s="113" t="s">
        <v>105</v>
      </c>
      <c r="AE93" s="114" t="str">
        <f t="shared" si="80"/>
        <v>急性期</v>
      </c>
      <c r="AF93" s="115">
        <v>19</v>
      </c>
      <c r="AG93" s="115">
        <v>19</v>
      </c>
      <c r="AH93" s="115">
        <v>0</v>
      </c>
      <c r="AI93" s="115">
        <v>0</v>
      </c>
      <c r="AJ93" s="115">
        <v>0</v>
      </c>
      <c r="AK93" s="115">
        <v>0</v>
      </c>
      <c r="AL93" s="115">
        <v>0</v>
      </c>
      <c r="AM93" s="115">
        <v>0</v>
      </c>
      <c r="AN93" s="115">
        <v>0</v>
      </c>
      <c r="AO93" s="115">
        <v>0</v>
      </c>
      <c r="AP93" s="115">
        <v>0</v>
      </c>
      <c r="AQ93" s="115">
        <v>0</v>
      </c>
      <c r="AR93" s="115">
        <v>0</v>
      </c>
      <c r="AS93" s="115">
        <v>19</v>
      </c>
      <c r="AT93" s="115">
        <v>0</v>
      </c>
      <c r="AU93" s="115">
        <v>0</v>
      </c>
      <c r="AV93" s="115">
        <v>0</v>
      </c>
      <c r="AW93" s="115">
        <v>26</v>
      </c>
      <c r="AX93" s="115">
        <v>0</v>
      </c>
      <c r="AY93" s="115">
        <v>11.5</v>
      </c>
      <c r="AZ93" s="115" t="s">
        <v>97</v>
      </c>
      <c r="BA93" s="116" t="str">
        <f t="shared" si="81"/>
        <v>○</v>
      </c>
      <c r="BB93" s="115">
        <v>0</v>
      </c>
      <c r="BC93" s="115">
        <v>9</v>
      </c>
      <c r="BD93" s="115">
        <v>1</v>
      </c>
      <c r="BE93" s="115">
        <v>0</v>
      </c>
      <c r="BF93" s="115">
        <v>1</v>
      </c>
      <c r="BG93" s="115">
        <v>2</v>
      </c>
      <c r="BH93" s="115">
        <v>1</v>
      </c>
      <c r="BI93" s="115">
        <v>1</v>
      </c>
      <c r="BJ93" s="115">
        <v>0</v>
      </c>
    </row>
    <row r="94" spans="2:62" outlineLevel="3">
      <c r="B94" s="106">
        <v>24028376</v>
      </c>
      <c r="C94" s="106" t="s">
        <v>583</v>
      </c>
      <c r="D94" s="106" t="s">
        <v>92</v>
      </c>
      <c r="E94" s="108">
        <v>4012</v>
      </c>
      <c r="F94" s="108" t="s">
        <v>107</v>
      </c>
      <c r="G94" s="108">
        <v>40109</v>
      </c>
      <c r="H94" s="108" t="s">
        <v>174</v>
      </c>
      <c r="I94" s="106" t="s">
        <v>584</v>
      </c>
      <c r="J94" s="109" t="s">
        <v>2127</v>
      </c>
      <c r="K94" s="109" t="s">
        <v>2128</v>
      </c>
      <c r="L94" s="109" t="s">
        <v>97</v>
      </c>
      <c r="M94" s="109" t="s">
        <v>97</v>
      </c>
      <c r="N94" s="109" t="s">
        <v>99</v>
      </c>
      <c r="O94" s="109" t="str">
        <f>IF(N94="","",VLOOKUP(N94,Sheet1!$B$3:$C$7,2,0))</f>
        <v>回復期</v>
      </c>
      <c r="P94" s="109" t="s">
        <v>99</v>
      </c>
      <c r="Q94" s="109" t="str">
        <f>IF(P94="","",VLOOKUP(P94,Sheet1!$B$3:$C$7,2,0))</f>
        <v>回復期</v>
      </c>
      <c r="R94" s="109" t="s">
        <v>99</v>
      </c>
      <c r="S94" s="110" t="str">
        <f t="shared" si="73"/>
        <v>○</v>
      </c>
      <c r="T94" s="111" t="str">
        <f t="shared" si="74"/>
        <v>○</v>
      </c>
      <c r="U94" s="111" t="str">
        <f t="shared" si="75"/>
        <v>○</v>
      </c>
      <c r="V94" s="111" t="str">
        <f t="shared" si="76"/>
        <v>○</v>
      </c>
      <c r="W94" s="111" t="str">
        <f t="shared" si="77"/>
        <v/>
      </c>
      <c r="X94" s="111" t="str">
        <f t="shared" si="78"/>
        <v/>
      </c>
      <c r="Y94" s="112" t="str">
        <f t="shared" si="79"/>
        <v/>
      </c>
      <c r="Z94" s="113" t="s">
        <v>97</v>
      </c>
      <c r="AA94" s="113" t="s">
        <v>98</v>
      </c>
      <c r="AB94" s="113" t="s">
        <v>99</v>
      </c>
      <c r="AC94" s="113" t="s">
        <v>104</v>
      </c>
      <c r="AD94" s="113" t="s">
        <v>96</v>
      </c>
      <c r="AE94" s="114" t="str">
        <f t="shared" si="80"/>
        <v>回復期</v>
      </c>
      <c r="AF94" s="115">
        <v>14</v>
      </c>
      <c r="AG94" s="115">
        <v>14</v>
      </c>
      <c r="AH94" s="115">
        <v>0</v>
      </c>
      <c r="AI94" s="115">
        <v>0</v>
      </c>
      <c r="AJ94" s="115">
        <v>0</v>
      </c>
      <c r="AK94" s="115">
        <v>0</v>
      </c>
      <c r="AL94" s="115">
        <v>0</v>
      </c>
      <c r="AM94" s="115">
        <v>0</v>
      </c>
      <c r="AN94" s="115">
        <v>0</v>
      </c>
      <c r="AO94" s="115">
        <v>0</v>
      </c>
      <c r="AP94" s="115">
        <v>0</v>
      </c>
      <c r="AQ94" s="115">
        <v>0</v>
      </c>
      <c r="AR94" s="115">
        <v>0</v>
      </c>
      <c r="AS94" s="115">
        <v>14</v>
      </c>
      <c r="AT94" s="115">
        <v>0</v>
      </c>
      <c r="AU94" s="115">
        <v>0</v>
      </c>
      <c r="AV94" s="115">
        <v>0</v>
      </c>
      <c r="AW94" s="115">
        <v>93</v>
      </c>
      <c r="AX94" s="115">
        <v>8</v>
      </c>
      <c r="AY94" s="115">
        <v>0</v>
      </c>
      <c r="AZ94" s="115" t="s">
        <v>97</v>
      </c>
      <c r="BA94" s="116" t="str">
        <f t="shared" si="81"/>
        <v>○</v>
      </c>
      <c r="BB94" s="115">
        <v>10</v>
      </c>
      <c r="BC94" s="115">
        <v>175</v>
      </c>
      <c r="BD94" s="115">
        <v>0</v>
      </c>
      <c r="BE94" s="115">
        <v>0</v>
      </c>
      <c r="BF94" s="115">
        <v>0</v>
      </c>
      <c r="BG94" s="115">
        <v>8</v>
      </c>
      <c r="BH94" s="115">
        <v>8</v>
      </c>
      <c r="BI94" s="115">
        <v>0</v>
      </c>
      <c r="BJ94" s="115"/>
    </row>
    <row r="95" spans="2:62" outlineLevel="3">
      <c r="B95" s="106">
        <v>24028407</v>
      </c>
      <c r="C95" s="106" t="s">
        <v>616</v>
      </c>
      <c r="D95" s="106" t="s">
        <v>92</v>
      </c>
      <c r="E95" s="108">
        <v>4012</v>
      </c>
      <c r="F95" s="108" t="s">
        <v>107</v>
      </c>
      <c r="G95" s="108">
        <v>40109</v>
      </c>
      <c r="H95" s="108" t="s">
        <v>174</v>
      </c>
      <c r="I95" s="106" t="s">
        <v>617</v>
      </c>
      <c r="J95" s="109" t="s">
        <v>2129</v>
      </c>
      <c r="K95" s="109" t="s">
        <v>2130</v>
      </c>
      <c r="L95" s="109" t="s">
        <v>97</v>
      </c>
      <c r="M95" s="109" t="s">
        <v>97</v>
      </c>
      <c r="N95" s="109" t="s">
        <v>98</v>
      </c>
      <c r="O95" s="109" t="str">
        <f>IF(N95="","",VLOOKUP(N95,Sheet1!$B$3:$C$7,2,0))</f>
        <v>急性期</v>
      </c>
      <c r="P95" s="109" t="s">
        <v>98</v>
      </c>
      <c r="Q95" s="109" t="str">
        <f>IF(P95="","",VLOOKUP(P95,Sheet1!$B$3:$C$7,2,0))</f>
        <v>急性期</v>
      </c>
      <c r="R95" s="109" t="s">
        <v>96</v>
      </c>
      <c r="S95" s="110" t="str">
        <f t="shared" si="73"/>
        <v/>
      </c>
      <c r="T95" s="111" t="str">
        <f t="shared" si="74"/>
        <v/>
      </c>
      <c r="U95" s="111" t="str">
        <f t="shared" si="75"/>
        <v/>
      </c>
      <c r="V95" s="111" t="str">
        <f t="shared" si="76"/>
        <v/>
      </c>
      <c r="W95" s="111" t="str">
        <f t="shared" si="77"/>
        <v/>
      </c>
      <c r="X95" s="111" t="str">
        <f t="shared" si="78"/>
        <v>○</v>
      </c>
      <c r="Y95" s="112" t="str">
        <f t="shared" si="79"/>
        <v/>
      </c>
      <c r="Z95" s="113" t="s">
        <v>133</v>
      </c>
      <c r="AA95" s="113" t="s">
        <v>96</v>
      </c>
      <c r="AB95" s="113" t="s">
        <v>96</v>
      </c>
      <c r="AC95" s="113" t="s">
        <v>96</v>
      </c>
      <c r="AD95" s="113" t="s">
        <v>96</v>
      </c>
      <c r="AE95" s="114" t="str">
        <f t="shared" si="80"/>
        <v>急性期</v>
      </c>
      <c r="AF95" s="115">
        <v>10</v>
      </c>
      <c r="AG95" s="115">
        <v>10</v>
      </c>
      <c r="AH95" s="115">
        <v>0</v>
      </c>
      <c r="AI95" s="115">
        <v>0</v>
      </c>
      <c r="AJ95" s="115">
        <v>0</v>
      </c>
      <c r="AK95" s="115">
        <v>0</v>
      </c>
      <c r="AL95" s="115">
        <v>0</v>
      </c>
      <c r="AM95" s="115">
        <v>0</v>
      </c>
      <c r="AN95" s="115">
        <v>0</v>
      </c>
      <c r="AO95" s="115">
        <v>0</v>
      </c>
      <c r="AP95" s="115">
        <v>0</v>
      </c>
      <c r="AQ95" s="115">
        <v>0</v>
      </c>
      <c r="AR95" s="115">
        <v>0</v>
      </c>
      <c r="AS95" s="115">
        <v>10</v>
      </c>
      <c r="AT95" s="115">
        <v>0</v>
      </c>
      <c r="AU95" s="115">
        <v>0</v>
      </c>
      <c r="AV95" s="115">
        <v>0</v>
      </c>
      <c r="AW95" s="115">
        <v>503</v>
      </c>
      <c r="AX95" s="115"/>
      <c r="AY95" s="115"/>
      <c r="AZ95" s="115" t="s">
        <v>98</v>
      </c>
      <c r="BA95" s="116" t="str">
        <f t="shared" si="81"/>
        <v/>
      </c>
      <c r="BB95" s="115"/>
      <c r="BC95" s="115"/>
      <c r="BD95" s="115">
        <v>0</v>
      </c>
      <c r="BE95" s="115"/>
      <c r="BF95" s="115"/>
      <c r="BG95" s="115">
        <v>0</v>
      </c>
      <c r="BH95" s="115"/>
      <c r="BI95" s="115"/>
      <c r="BJ95" s="115"/>
    </row>
    <row r="96" spans="2:62" outlineLevel="3">
      <c r="B96" s="106">
        <v>24028454</v>
      </c>
      <c r="C96" s="106" t="s">
        <v>684</v>
      </c>
      <c r="D96" s="106" t="s">
        <v>92</v>
      </c>
      <c r="E96" s="108">
        <v>4012</v>
      </c>
      <c r="F96" s="108" t="s">
        <v>107</v>
      </c>
      <c r="G96" s="108">
        <v>40109</v>
      </c>
      <c r="H96" s="108" t="s">
        <v>174</v>
      </c>
      <c r="I96" s="106" t="s">
        <v>685</v>
      </c>
      <c r="J96" s="109" t="s">
        <v>2131</v>
      </c>
      <c r="K96" s="109" t="s">
        <v>2132</v>
      </c>
      <c r="L96" s="109" t="s">
        <v>97</v>
      </c>
      <c r="M96" s="109" t="s">
        <v>97</v>
      </c>
      <c r="N96" s="109" t="s">
        <v>98</v>
      </c>
      <c r="O96" s="109" t="str">
        <f>IF(N96="","",VLOOKUP(N96,Sheet1!$B$3:$C$7,2,0))</f>
        <v>急性期</v>
      </c>
      <c r="P96" s="109" t="s">
        <v>98</v>
      </c>
      <c r="Q96" s="109" t="str">
        <f>IF(P96="","",VLOOKUP(P96,Sheet1!$B$3:$C$7,2,0))</f>
        <v>急性期</v>
      </c>
      <c r="R96" s="109" t="s">
        <v>96</v>
      </c>
      <c r="S96" s="110" t="str">
        <f t="shared" si="73"/>
        <v/>
      </c>
      <c r="T96" s="111" t="str">
        <f t="shared" si="74"/>
        <v/>
      </c>
      <c r="U96" s="111" t="str">
        <f t="shared" si="75"/>
        <v>○</v>
      </c>
      <c r="V96" s="111" t="str">
        <f t="shared" si="76"/>
        <v/>
      </c>
      <c r="W96" s="111" t="str">
        <f t="shared" si="77"/>
        <v/>
      </c>
      <c r="X96" s="111" t="str">
        <f t="shared" si="78"/>
        <v/>
      </c>
      <c r="Y96" s="112" t="str">
        <f t="shared" si="79"/>
        <v/>
      </c>
      <c r="Z96" s="113" t="s">
        <v>99</v>
      </c>
      <c r="AA96" s="113" t="s">
        <v>96</v>
      </c>
      <c r="AB96" s="113" t="s">
        <v>96</v>
      </c>
      <c r="AC96" s="113" t="s">
        <v>96</v>
      </c>
      <c r="AD96" s="113" t="s">
        <v>96</v>
      </c>
      <c r="AE96" s="114" t="str">
        <f t="shared" si="80"/>
        <v>急性期</v>
      </c>
      <c r="AF96" s="115">
        <v>10</v>
      </c>
      <c r="AG96" s="115">
        <v>6</v>
      </c>
      <c r="AH96" s="115">
        <v>4</v>
      </c>
      <c r="AI96" s="115">
        <v>0</v>
      </c>
      <c r="AJ96" s="115">
        <v>0</v>
      </c>
      <c r="AK96" s="115">
        <v>0</v>
      </c>
      <c r="AL96" s="115">
        <v>0</v>
      </c>
      <c r="AM96" s="115">
        <v>0</v>
      </c>
      <c r="AN96" s="115">
        <v>0</v>
      </c>
      <c r="AO96" s="115">
        <v>0</v>
      </c>
      <c r="AP96" s="115">
        <v>0</v>
      </c>
      <c r="AQ96" s="115">
        <v>0</v>
      </c>
      <c r="AR96" s="115">
        <v>0</v>
      </c>
      <c r="AS96" s="115">
        <v>10</v>
      </c>
      <c r="AT96" s="115">
        <v>0</v>
      </c>
      <c r="AU96" s="115">
        <v>0</v>
      </c>
      <c r="AV96" s="115">
        <v>0</v>
      </c>
      <c r="AW96" s="115">
        <v>228</v>
      </c>
      <c r="AX96" s="115">
        <v>96</v>
      </c>
      <c r="AY96" s="115">
        <v>0</v>
      </c>
      <c r="AZ96" s="115" t="s">
        <v>98</v>
      </c>
      <c r="BA96" s="116" t="str">
        <f t="shared" si="81"/>
        <v/>
      </c>
      <c r="BB96" s="115">
        <v>0</v>
      </c>
      <c r="BC96" s="115">
        <v>0</v>
      </c>
      <c r="BD96" s="115">
        <v>0</v>
      </c>
      <c r="BE96" s="115">
        <v>0</v>
      </c>
      <c r="BF96" s="115">
        <v>0</v>
      </c>
      <c r="BG96" s="115">
        <v>0</v>
      </c>
      <c r="BH96" s="115">
        <v>0</v>
      </c>
      <c r="BI96" s="115">
        <v>0</v>
      </c>
      <c r="BJ96" s="115">
        <v>11</v>
      </c>
    </row>
    <row r="97" spans="2:62" outlineLevel="3">
      <c r="B97" s="106">
        <v>24028458</v>
      </c>
      <c r="C97" s="106" t="s">
        <v>690</v>
      </c>
      <c r="D97" s="106" t="s">
        <v>92</v>
      </c>
      <c r="E97" s="108">
        <v>4012</v>
      </c>
      <c r="F97" s="108" t="s">
        <v>107</v>
      </c>
      <c r="G97" s="108">
        <v>40109</v>
      </c>
      <c r="H97" s="108" t="s">
        <v>174</v>
      </c>
      <c r="I97" s="106" t="s">
        <v>691</v>
      </c>
      <c r="J97" s="109" t="s">
        <v>2133</v>
      </c>
      <c r="K97" s="109" t="s">
        <v>2134</v>
      </c>
      <c r="L97" s="109" t="s">
        <v>97</v>
      </c>
      <c r="M97" s="109" t="s">
        <v>97</v>
      </c>
      <c r="N97" s="109" t="s">
        <v>99</v>
      </c>
      <c r="O97" s="109" t="str">
        <f>IF(N97="","",VLOOKUP(N97,Sheet1!$B$3:$C$7,2,0))</f>
        <v>回復期</v>
      </c>
      <c r="P97" s="109" t="s">
        <v>99</v>
      </c>
      <c r="Q97" s="109" t="str">
        <f>IF(P97="","",VLOOKUP(P97,Sheet1!$B$3:$C$7,2,0))</f>
        <v>回復期</v>
      </c>
      <c r="R97" s="109" t="s">
        <v>96</v>
      </c>
      <c r="S97" s="110" t="str">
        <f t="shared" si="73"/>
        <v/>
      </c>
      <c r="T97" s="111" t="str">
        <f t="shared" si="74"/>
        <v>○</v>
      </c>
      <c r="U97" s="111" t="str">
        <f t="shared" si="75"/>
        <v/>
      </c>
      <c r="V97" s="111" t="str">
        <f t="shared" si="76"/>
        <v/>
      </c>
      <c r="W97" s="111" t="str">
        <f t="shared" si="77"/>
        <v/>
      </c>
      <c r="X97" s="111" t="str">
        <f t="shared" si="78"/>
        <v/>
      </c>
      <c r="Y97" s="112" t="str">
        <f t="shared" si="79"/>
        <v/>
      </c>
      <c r="Z97" s="113" t="s">
        <v>98</v>
      </c>
      <c r="AA97" s="113" t="s">
        <v>96</v>
      </c>
      <c r="AB97" s="113" t="s">
        <v>96</v>
      </c>
      <c r="AC97" s="113" t="s">
        <v>96</v>
      </c>
      <c r="AD97" s="113" t="s">
        <v>96</v>
      </c>
      <c r="AE97" s="114" t="str">
        <f t="shared" si="80"/>
        <v>回復期</v>
      </c>
      <c r="AF97" s="115">
        <v>19</v>
      </c>
      <c r="AG97" s="115">
        <v>19</v>
      </c>
      <c r="AH97" s="115">
        <v>0</v>
      </c>
      <c r="AI97" s="115">
        <v>0</v>
      </c>
      <c r="AJ97" s="115">
        <v>0</v>
      </c>
      <c r="AK97" s="115">
        <v>0</v>
      </c>
      <c r="AL97" s="115">
        <v>0</v>
      </c>
      <c r="AM97" s="115">
        <v>0</v>
      </c>
      <c r="AN97" s="115">
        <v>0</v>
      </c>
      <c r="AO97" s="115">
        <v>0</v>
      </c>
      <c r="AP97" s="115">
        <v>0</v>
      </c>
      <c r="AQ97" s="115">
        <v>0</v>
      </c>
      <c r="AR97" s="115">
        <v>0</v>
      </c>
      <c r="AS97" s="115">
        <v>19</v>
      </c>
      <c r="AT97" s="115">
        <v>0</v>
      </c>
      <c r="AU97" s="115">
        <v>0</v>
      </c>
      <c r="AV97" s="115">
        <v>0</v>
      </c>
      <c r="AW97" s="115">
        <v>112</v>
      </c>
      <c r="AX97" s="115">
        <v>0</v>
      </c>
      <c r="AY97" s="115">
        <v>0</v>
      </c>
      <c r="AZ97" s="115" t="s">
        <v>98</v>
      </c>
      <c r="BA97" s="116" t="str">
        <f t="shared" si="81"/>
        <v/>
      </c>
      <c r="BB97" s="115">
        <v>0</v>
      </c>
      <c r="BC97" s="115">
        <v>0</v>
      </c>
      <c r="BD97" s="115">
        <v>0</v>
      </c>
      <c r="BE97" s="115">
        <v>0</v>
      </c>
      <c r="BF97" s="115">
        <v>0</v>
      </c>
      <c r="BG97" s="115">
        <v>0</v>
      </c>
      <c r="BH97" s="115">
        <v>0</v>
      </c>
      <c r="BI97" s="115">
        <v>0</v>
      </c>
      <c r="BJ97" s="115">
        <v>0</v>
      </c>
    </row>
    <row r="98" spans="2:62" outlineLevel="3">
      <c r="B98" s="106">
        <v>24028535</v>
      </c>
      <c r="C98" s="106" t="s">
        <v>666</v>
      </c>
      <c r="D98" s="106" t="s">
        <v>92</v>
      </c>
      <c r="E98" s="108">
        <v>4012</v>
      </c>
      <c r="F98" s="117" t="s">
        <v>107</v>
      </c>
      <c r="G98" s="117">
        <v>40109</v>
      </c>
      <c r="H98" s="117" t="s">
        <v>174</v>
      </c>
      <c r="I98" s="118" t="s">
        <v>787</v>
      </c>
      <c r="J98" s="119" t="s">
        <v>2135</v>
      </c>
      <c r="K98" s="119" t="s">
        <v>2136</v>
      </c>
      <c r="L98" s="119" t="s">
        <v>96</v>
      </c>
      <c r="M98" s="119" t="s">
        <v>96</v>
      </c>
      <c r="N98" s="119" t="s">
        <v>96</v>
      </c>
      <c r="O98" s="119" t="str">
        <f>IF(N98="","",VLOOKUP(N98,Sheet1!$B$3:$C$7,2,0))</f>
        <v/>
      </c>
      <c r="P98" s="119" t="s">
        <v>96</v>
      </c>
      <c r="Q98" s="119" t="str">
        <f>IF(P98="","",VLOOKUP(P98,Sheet1!$B$3:$C$7,2,0))</f>
        <v/>
      </c>
      <c r="R98" s="119" t="s">
        <v>96</v>
      </c>
      <c r="S98" s="120" t="str">
        <f t="shared" si="73"/>
        <v/>
      </c>
      <c r="T98" s="121" t="str">
        <f t="shared" si="74"/>
        <v/>
      </c>
      <c r="U98" s="121" t="str">
        <f t="shared" si="75"/>
        <v/>
      </c>
      <c r="V98" s="121" t="str">
        <f t="shared" si="76"/>
        <v/>
      </c>
      <c r="W98" s="121" t="str">
        <f t="shared" si="77"/>
        <v/>
      </c>
      <c r="X98" s="121" t="str">
        <f t="shared" si="78"/>
        <v/>
      </c>
      <c r="Y98" s="122" t="str">
        <f t="shared" si="79"/>
        <v/>
      </c>
      <c r="Z98" s="123" t="s">
        <v>96</v>
      </c>
      <c r="AA98" s="123" t="s">
        <v>96</v>
      </c>
      <c r="AB98" s="123" t="s">
        <v>96</v>
      </c>
      <c r="AC98" s="123" t="s">
        <v>96</v>
      </c>
      <c r="AD98" s="123" t="s">
        <v>96</v>
      </c>
      <c r="AE98" s="124" t="str">
        <f t="shared" si="80"/>
        <v>無回答</v>
      </c>
      <c r="AF98" s="125">
        <v>1</v>
      </c>
      <c r="AG98" s="125"/>
      <c r="AH98" s="125"/>
      <c r="AI98" s="125"/>
      <c r="AJ98" s="125"/>
      <c r="AK98" s="125"/>
      <c r="AL98" s="125"/>
      <c r="AM98" s="125">
        <v>7</v>
      </c>
      <c r="AN98" s="125"/>
      <c r="AO98" s="125"/>
      <c r="AP98" s="125">
        <v>11</v>
      </c>
      <c r="AQ98" s="125"/>
      <c r="AR98" s="125"/>
      <c r="AS98" s="125">
        <v>1</v>
      </c>
      <c r="AT98" s="125">
        <v>7</v>
      </c>
      <c r="AU98" s="125">
        <v>11</v>
      </c>
      <c r="AV98" s="125"/>
      <c r="AW98" s="125">
        <v>8</v>
      </c>
      <c r="AX98" s="125"/>
      <c r="AY98" s="125"/>
      <c r="AZ98" s="125" t="s">
        <v>96</v>
      </c>
      <c r="BA98" s="126" t="str">
        <f t="shared" si="81"/>
        <v/>
      </c>
      <c r="BB98" s="125">
        <v>0</v>
      </c>
      <c r="BC98" s="125"/>
      <c r="BD98" s="125">
        <v>0</v>
      </c>
      <c r="BE98" s="125">
        <v>0</v>
      </c>
      <c r="BF98" s="125">
        <v>0</v>
      </c>
      <c r="BG98" s="125">
        <v>3</v>
      </c>
      <c r="BH98" s="125">
        <v>3</v>
      </c>
      <c r="BI98" s="125">
        <v>0</v>
      </c>
      <c r="BJ98" s="125"/>
    </row>
    <row r="99" spans="2:62" outlineLevel="3">
      <c r="B99" s="106">
        <v>24028580</v>
      </c>
      <c r="C99" s="106" t="s">
        <v>824</v>
      </c>
      <c r="D99" s="106" t="s">
        <v>92</v>
      </c>
      <c r="E99" s="108">
        <v>4012</v>
      </c>
      <c r="F99" s="108" t="s">
        <v>107</v>
      </c>
      <c r="G99" s="108">
        <v>40109</v>
      </c>
      <c r="H99" s="108" t="s">
        <v>174</v>
      </c>
      <c r="I99" s="106" t="s">
        <v>825</v>
      </c>
      <c r="J99" s="109" t="s">
        <v>2137</v>
      </c>
      <c r="K99" s="109" t="s">
        <v>2138</v>
      </c>
      <c r="L99" s="109" t="s">
        <v>97</v>
      </c>
      <c r="M99" s="109" t="s">
        <v>97</v>
      </c>
      <c r="N99" s="109" t="s">
        <v>99</v>
      </c>
      <c r="O99" s="109" t="str">
        <f>IF(N99="","",VLOOKUP(N99,Sheet1!$B$3:$C$7,2,0))</f>
        <v>回復期</v>
      </c>
      <c r="P99" s="109" t="s">
        <v>99</v>
      </c>
      <c r="Q99" s="109" t="str">
        <f>IF(P99="","",VLOOKUP(P99,Sheet1!$B$3:$C$7,2,0))</f>
        <v>回復期</v>
      </c>
      <c r="R99" s="109" t="s">
        <v>99</v>
      </c>
      <c r="S99" s="110" t="str">
        <f t="shared" si="73"/>
        <v>○</v>
      </c>
      <c r="T99" s="111" t="str">
        <f t="shared" si="74"/>
        <v>○</v>
      </c>
      <c r="U99" s="111" t="str">
        <f t="shared" si="75"/>
        <v/>
      </c>
      <c r="V99" s="111" t="str">
        <f t="shared" si="76"/>
        <v/>
      </c>
      <c r="W99" s="111" t="str">
        <f t="shared" si="77"/>
        <v/>
      </c>
      <c r="X99" s="111" t="str">
        <f t="shared" si="78"/>
        <v/>
      </c>
      <c r="Y99" s="112" t="str">
        <f t="shared" si="79"/>
        <v/>
      </c>
      <c r="Z99" s="113" t="s">
        <v>97</v>
      </c>
      <c r="AA99" s="113" t="s">
        <v>98</v>
      </c>
      <c r="AB99" s="113" t="s">
        <v>96</v>
      </c>
      <c r="AC99" s="113" t="s">
        <v>96</v>
      </c>
      <c r="AD99" s="113" t="s">
        <v>96</v>
      </c>
      <c r="AE99" s="114" t="str">
        <f t="shared" si="80"/>
        <v>回復期</v>
      </c>
      <c r="AF99" s="115">
        <v>19</v>
      </c>
      <c r="AG99" s="115">
        <v>17</v>
      </c>
      <c r="AH99" s="115">
        <v>2</v>
      </c>
      <c r="AI99" s="115">
        <v>0</v>
      </c>
      <c r="AJ99" s="115">
        <v>0</v>
      </c>
      <c r="AK99" s="115">
        <v>0</v>
      </c>
      <c r="AL99" s="115">
        <v>0</v>
      </c>
      <c r="AM99" s="115">
        <v>0</v>
      </c>
      <c r="AN99" s="115">
        <v>0</v>
      </c>
      <c r="AO99" s="115">
        <v>0</v>
      </c>
      <c r="AP99" s="115">
        <v>0</v>
      </c>
      <c r="AQ99" s="115">
        <v>0</v>
      </c>
      <c r="AR99" s="115">
        <v>0</v>
      </c>
      <c r="AS99" s="115">
        <v>19</v>
      </c>
      <c r="AT99" s="115">
        <v>0</v>
      </c>
      <c r="AU99" s="115">
        <v>0</v>
      </c>
      <c r="AV99" s="115">
        <v>0</v>
      </c>
      <c r="AW99" s="115">
        <v>95</v>
      </c>
      <c r="AX99" s="115">
        <v>0</v>
      </c>
      <c r="AY99" s="115">
        <v>76</v>
      </c>
      <c r="AZ99" s="115" t="s">
        <v>97</v>
      </c>
      <c r="BA99" s="116" t="str">
        <f t="shared" si="81"/>
        <v>○</v>
      </c>
      <c r="BB99" s="115">
        <v>1</v>
      </c>
      <c r="BC99" s="115">
        <v>1</v>
      </c>
      <c r="BD99" s="115">
        <v>0</v>
      </c>
      <c r="BE99" s="115">
        <v>0</v>
      </c>
      <c r="BF99" s="115">
        <v>0</v>
      </c>
      <c r="BG99" s="115">
        <v>0</v>
      </c>
      <c r="BH99" s="115">
        <v>0</v>
      </c>
      <c r="BI99" s="115">
        <v>0</v>
      </c>
      <c r="BJ99" s="115">
        <v>0</v>
      </c>
    </row>
    <row r="100" spans="2:62" outlineLevel="3">
      <c r="B100" s="106">
        <v>24028618</v>
      </c>
      <c r="C100" s="106" t="s">
        <v>867</v>
      </c>
      <c r="D100" s="106" t="s">
        <v>92</v>
      </c>
      <c r="E100" s="108">
        <v>4012</v>
      </c>
      <c r="F100" s="108" t="s">
        <v>107</v>
      </c>
      <c r="G100" s="108">
        <v>40109</v>
      </c>
      <c r="H100" s="108" t="s">
        <v>174</v>
      </c>
      <c r="I100" s="106" t="s">
        <v>868</v>
      </c>
      <c r="J100" s="109" t="s">
        <v>2139</v>
      </c>
      <c r="K100" s="109" t="s">
        <v>2140</v>
      </c>
      <c r="L100" s="109" t="s">
        <v>97</v>
      </c>
      <c r="M100" s="109" t="s">
        <v>97</v>
      </c>
      <c r="N100" s="109" t="s">
        <v>104</v>
      </c>
      <c r="O100" s="109" t="str">
        <f>IF(N100="","",VLOOKUP(N100,Sheet1!$B$3:$C$7,2,0))</f>
        <v>慢性期</v>
      </c>
      <c r="P100" s="109" t="s">
        <v>104</v>
      </c>
      <c r="Q100" s="109" t="str">
        <f>IF(P100="","",VLOOKUP(P100,Sheet1!$B$3:$C$7,2,0))</f>
        <v>慢性期</v>
      </c>
      <c r="R100" s="109" t="s">
        <v>96</v>
      </c>
      <c r="S100" s="110" t="str">
        <f t="shared" si="73"/>
        <v>○</v>
      </c>
      <c r="T100" s="111" t="str">
        <f t="shared" si="74"/>
        <v/>
      </c>
      <c r="U100" s="111" t="str">
        <f t="shared" si="75"/>
        <v/>
      </c>
      <c r="V100" s="111" t="str">
        <f t="shared" si="76"/>
        <v>○</v>
      </c>
      <c r="W100" s="111" t="str">
        <f t="shared" si="77"/>
        <v>○</v>
      </c>
      <c r="X100" s="111" t="str">
        <f t="shared" si="78"/>
        <v/>
      </c>
      <c r="Y100" s="112" t="str">
        <f t="shared" si="79"/>
        <v/>
      </c>
      <c r="Z100" s="113" t="s">
        <v>97</v>
      </c>
      <c r="AA100" s="113" t="s">
        <v>104</v>
      </c>
      <c r="AB100" s="113" t="s">
        <v>105</v>
      </c>
      <c r="AC100" s="113" t="s">
        <v>96</v>
      </c>
      <c r="AD100" s="113" t="s">
        <v>96</v>
      </c>
      <c r="AE100" s="114" t="str">
        <f t="shared" si="80"/>
        <v>慢性期</v>
      </c>
      <c r="AF100" s="115">
        <v>2</v>
      </c>
      <c r="AG100" s="115">
        <v>2</v>
      </c>
      <c r="AH100" s="115">
        <v>0</v>
      </c>
      <c r="AI100" s="115">
        <v>0</v>
      </c>
      <c r="AJ100" s="115">
        <v>17</v>
      </c>
      <c r="AK100" s="115">
        <v>17</v>
      </c>
      <c r="AL100" s="115">
        <v>0</v>
      </c>
      <c r="AM100" s="115">
        <v>5</v>
      </c>
      <c r="AN100" s="115">
        <v>5</v>
      </c>
      <c r="AO100" s="115">
        <v>0</v>
      </c>
      <c r="AP100" s="115">
        <v>12</v>
      </c>
      <c r="AQ100" s="115">
        <v>12</v>
      </c>
      <c r="AR100" s="115">
        <v>0</v>
      </c>
      <c r="AS100" s="115">
        <v>2</v>
      </c>
      <c r="AT100" s="115">
        <v>5</v>
      </c>
      <c r="AU100" s="115">
        <v>2</v>
      </c>
      <c r="AV100" s="115">
        <v>10</v>
      </c>
      <c r="AW100" s="115">
        <v>23</v>
      </c>
      <c r="AX100" s="115"/>
      <c r="AY100" s="115"/>
      <c r="AZ100" s="115" t="s">
        <v>97</v>
      </c>
      <c r="BA100" s="116" t="str">
        <f t="shared" si="81"/>
        <v>○</v>
      </c>
      <c r="BB100" s="115">
        <v>8</v>
      </c>
      <c r="BC100" s="115">
        <v>108</v>
      </c>
      <c r="BD100" s="115">
        <v>6</v>
      </c>
      <c r="BE100" s="115">
        <v>1</v>
      </c>
      <c r="BF100" s="115">
        <v>5</v>
      </c>
      <c r="BG100" s="115">
        <v>0</v>
      </c>
      <c r="BH100" s="115">
        <v>0</v>
      </c>
      <c r="BI100" s="115">
        <v>0</v>
      </c>
      <c r="BJ100" s="115"/>
    </row>
    <row r="101" spans="2:62" outlineLevel="3">
      <c r="B101" s="106">
        <v>24028624</v>
      </c>
      <c r="C101" s="106" t="s">
        <v>871</v>
      </c>
      <c r="D101" s="106" t="s">
        <v>92</v>
      </c>
      <c r="E101" s="108">
        <v>4012</v>
      </c>
      <c r="F101" s="108" t="s">
        <v>107</v>
      </c>
      <c r="G101" s="108">
        <v>40109</v>
      </c>
      <c r="H101" s="108" t="s">
        <v>174</v>
      </c>
      <c r="I101" s="106" t="s">
        <v>872</v>
      </c>
      <c r="J101" s="109" t="s">
        <v>2141</v>
      </c>
      <c r="K101" s="109" t="s">
        <v>2142</v>
      </c>
      <c r="L101" s="109" t="s">
        <v>97</v>
      </c>
      <c r="M101" s="109" t="s">
        <v>97</v>
      </c>
      <c r="N101" s="109" t="s">
        <v>98</v>
      </c>
      <c r="O101" s="109" t="str">
        <f>IF(N101="","",VLOOKUP(N101,Sheet1!$B$3:$C$7,2,0))</f>
        <v>急性期</v>
      </c>
      <c r="P101" s="109" t="s">
        <v>98</v>
      </c>
      <c r="Q101" s="109" t="str">
        <f>IF(P101="","",VLOOKUP(P101,Sheet1!$B$3:$C$7,2,0))</f>
        <v>急性期</v>
      </c>
      <c r="R101" s="109" t="s">
        <v>96</v>
      </c>
      <c r="S101" s="110" t="str">
        <f t="shared" si="73"/>
        <v/>
      </c>
      <c r="T101" s="111" t="str">
        <f t="shared" si="74"/>
        <v>○</v>
      </c>
      <c r="U101" s="111" t="str">
        <f t="shared" si="75"/>
        <v>○</v>
      </c>
      <c r="V101" s="111" t="str">
        <f t="shared" si="76"/>
        <v/>
      </c>
      <c r="W101" s="111" t="str">
        <f t="shared" si="77"/>
        <v/>
      </c>
      <c r="X101" s="111" t="str">
        <f t="shared" si="78"/>
        <v/>
      </c>
      <c r="Y101" s="112" t="str">
        <f t="shared" si="79"/>
        <v/>
      </c>
      <c r="Z101" s="113" t="s">
        <v>98</v>
      </c>
      <c r="AA101" s="113" t="s">
        <v>99</v>
      </c>
      <c r="AB101" s="113" t="s">
        <v>96</v>
      </c>
      <c r="AC101" s="113" t="s">
        <v>96</v>
      </c>
      <c r="AD101" s="113" t="s">
        <v>96</v>
      </c>
      <c r="AE101" s="114" t="str">
        <f t="shared" si="80"/>
        <v>急性期</v>
      </c>
      <c r="AF101" s="115">
        <v>14</v>
      </c>
      <c r="AG101" s="115">
        <v>14</v>
      </c>
      <c r="AH101" s="115">
        <v>0</v>
      </c>
      <c r="AI101" s="115">
        <v>2</v>
      </c>
      <c r="AJ101" s="115">
        <v>0</v>
      </c>
      <c r="AK101" s="115">
        <v>0</v>
      </c>
      <c r="AL101" s="115">
        <v>0</v>
      </c>
      <c r="AM101" s="115">
        <v>0</v>
      </c>
      <c r="AN101" s="115">
        <v>0</v>
      </c>
      <c r="AO101" s="115">
        <v>0</v>
      </c>
      <c r="AP101" s="115">
        <v>0</v>
      </c>
      <c r="AQ101" s="115">
        <v>0</v>
      </c>
      <c r="AR101" s="115">
        <v>0</v>
      </c>
      <c r="AS101" s="115">
        <v>14</v>
      </c>
      <c r="AT101" s="115">
        <v>0</v>
      </c>
      <c r="AU101" s="115">
        <v>0</v>
      </c>
      <c r="AV101" s="115">
        <v>0</v>
      </c>
      <c r="AW101" s="115">
        <v>398</v>
      </c>
      <c r="AX101" s="115"/>
      <c r="AY101" s="115"/>
      <c r="AZ101" s="115" t="s">
        <v>96</v>
      </c>
      <c r="BA101" s="116" t="str">
        <f t="shared" si="81"/>
        <v/>
      </c>
      <c r="BB101" s="115"/>
      <c r="BC101" s="115"/>
      <c r="BD101" s="115">
        <v>0</v>
      </c>
      <c r="BE101" s="115"/>
      <c r="BF101" s="115"/>
      <c r="BG101" s="115">
        <v>0</v>
      </c>
      <c r="BH101" s="115"/>
      <c r="BI101" s="115"/>
      <c r="BJ101" s="115"/>
    </row>
    <row r="102" spans="2:62" outlineLevel="3">
      <c r="B102" s="106">
        <v>24028629</v>
      </c>
      <c r="C102" s="106" t="s">
        <v>877</v>
      </c>
      <c r="D102" s="106" t="s">
        <v>92</v>
      </c>
      <c r="E102" s="108">
        <v>4012</v>
      </c>
      <c r="F102" s="108" t="s">
        <v>107</v>
      </c>
      <c r="G102" s="108">
        <v>40109</v>
      </c>
      <c r="H102" s="108" t="s">
        <v>174</v>
      </c>
      <c r="I102" s="106" t="s">
        <v>878</v>
      </c>
      <c r="J102" s="109" t="s">
        <v>2143</v>
      </c>
      <c r="K102" s="109" t="s">
        <v>2144</v>
      </c>
      <c r="L102" s="109" t="s">
        <v>98</v>
      </c>
      <c r="M102" s="109" t="s">
        <v>98</v>
      </c>
      <c r="N102" s="109" t="s">
        <v>98</v>
      </c>
      <c r="O102" s="109" t="str">
        <f>IF(N102="","",VLOOKUP(N102,Sheet1!$B$3:$C$7,2,0))</f>
        <v>急性期</v>
      </c>
      <c r="P102" s="109" t="s">
        <v>98</v>
      </c>
      <c r="Q102" s="109" t="str">
        <f>IF(P102="","",VLOOKUP(P102,Sheet1!$B$3:$C$7,2,0))</f>
        <v>急性期</v>
      </c>
      <c r="R102" s="109" t="s">
        <v>98</v>
      </c>
      <c r="S102" s="110" t="str">
        <f t="shared" si="73"/>
        <v/>
      </c>
      <c r="T102" s="111" t="str">
        <f t="shared" si="74"/>
        <v/>
      </c>
      <c r="U102" s="111" t="str">
        <f t="shared" si="75"/>
        <v/>
      </c>
      <c r="V102" s="111" t="str">
        <f t="shared" si="76"/>
        <v/>
      </c>
      <c r="W102" s="111" t="str">
        <f t="shared" si="77"/>
        <v/>
      </c>
      <c r="X102" s="111" t="str">
        <f t="shared" si="78"/>
        <v/>
      </c>
      <c r="Y102" s="112" t="str">
        <f t="shared" si="79"/>
        <v>○</v>
      </c>
      <c r="Z102" s="113" t="s">
        <v>110</v>
      </c>
      <c r="AA102" s="113" t="s">
        <v>96</v>
      </c>
      <c r="AB102" s="113" t="s">
        <v>96</v>
      </c>
      <c r="AC102" s="113" t="s">
        <v>96</v>
      </c>
      <c r="AD102" s="113" t="s">
        <v>96</v>
      </c>
      <c r="AE102" s="114" t="str">
        <f t="shared" si="80"/>
        <v>急性期</v>
      </c>
      <c r="AF102" s="115">
        <v>19</v>
      </c>
      <c r="AG102" s="115">
        <v>0</v>
      </c>
      <c r="AH102" s="115">
        <v>19</v>
      </c>
      <c r="AI102" s="115">
        <v>19</v>
      </c>
      <c r="AJ102" s="115">
        <v>0</v>
      </c>
      <c r="AK102" s="115">
        <v>0</v>
      </c>
      <c r="AL102" s="115">
        <v>0</v>
      </c>
      <c r="AM102" s="115">
        <v>0</v>
      </c>
      <c r="AN102" s="115">
        <v>0</v>
      </c>
      <c r="AO102" s="115">
        <v>0</v>
      </c>
      <c r="AP102" s="115">
        <v>0</v>
      </c>
      <c r="AQ102" s="115">
        <v>0</v>
      </c>
      <c r="AR102" s="115">
        <v>0</v>
      </c>
      <c r="AS102" s="115">
        <v>0</v>
      </c>
      <c r="AT102" s="115">
        <v>0</v>
      </c>
      <c r="AU102" s="115">
        <v>0</v>
      </c>
      <c r="AV102" s="115">
        <v>19</v>
      </c>
      <c r="AW102" s="115">
        <v>0</v>
      </c>
      <c r="AX102" s="115">
        <v>0</v>
      </c>
      <c r="AY102" s="115">
        <v>0</v>
      </c>
      <c r="AZ102" s="115" t="s">
        <v>98</v>
      </c>
      <c r="BA102" s="116" t="str">
        <f t="shared" si="81"/>
        <v/>
      </c>
      <c r="BB102" s="115">
        <v>2</v>
      </c>
      <c r="BC102" s="115">
        <v>1</v>
      </c>
      <c r="BD102" s="115">
        <v>0</v>
      </c>
      <c r="BE102" s="115">
        <v>0</v>
      </c>
      <c r="BF102" s="115">
        <v>0</v>
      </c>
      <c r="BG102" s="115">
        <v>0</v>
      </c>
      <c r="BH102" s="115">
        <v>0</v>
      </c>
      <c r="BI102" s="115">
        <v>0</v>
      </c>
      <c r="BJ102" s="115">
        <v>0</v>
      </c>
    </row>
    <row r="103" spans="2:62" outlineLevel="3">
      <c r="B103" s="106">
        <v>24028656</v>
      </c>
      <c r="C103" s="106" t="s">
        <v>919</v>
      </c>
      <c r="D103" s="106" t="s">
        <v>92</v>
      </c>
      <c r="E103" s="108">
        <v>4012</v>
      </c>
      <c r="F103" s="108" t="s">
        <v>107</v>
      </c>
      <c r="G103" s="108">
        <v>40109</v>
      </c>
      <c r="H103" s="108" t="s">
        <v>174</v>
      </c>
      <c r="I103" s="106" t="s">
        <v>920</v>
      </c>
      <c r="J103" s="109" t="s">
        <v>2145</v>
      </c>
      <c r="K103" s="109" t="s">
        <v>2146</v>
      </c>
      <c r="L103" s="109" t="s">
        <v>97</v>
      </c>
      <c r="M103" s="109" t="s">
        <v>97</v>
      </c>
      <c r="N103" s="109" t="s">
        <v>104</v>
      </c>
      <c r="O103" s="109" t="str">
        <f>IF(N103="","",VLOOKUP(N103,Sheet1!$B$3:$C$7,2,0))</f>
        <v>慢性期</v>
      </c>
      <c r="P103" s="109" t="s">
        <v>104</v>
      </c>
      <c r="Q103" s="109" t="str">
        <f>IF(P103="","",VLOOKUP(P103,Sheet1!$B$3:$C$7,2,0))</f>
        <v>慢性期</v>
      </c>
      <c r="R103" s="109" t="s">
        <v>96</v>
      </c>
      <c r="S103" s="110" t="str">
        <f t="shared" si="73"/>
        <v/>
      </c>
      <c r="T103" s="111" t="str">
        <f t="shared" si="74"/>
        <v/>
      </c>
      <c r="U103" s="111" t="str">
        <f t="shared" si="75"/>
        <v/>
      </c>
      <c r="V103" s="111" t="str">
        <f t="shared" si="76"/>
        <v/>
      </c>
      <c r="W103" s="111" t="str">
        <f t="shared" si="77"/>
        <v/>
      </c>
      <c r="X103" s="111" t="str">
        <f t="shared" si="78"/>
        <v>○</v>
      </c>
      <c r="Y103" s="112" t="str">
        <f t="shared" si="79"/>
        <v/>
      </c>
      <c r="Z103" s="113" t="s">
        <v>133</v>
      </c>
      <c r="AA103" s="113" t="s">
        <v>96</v>
      </c>
      <c r="AB103" s="113" t="s">
        <v>96</v>
      </c>
      <c r="AC103" s="113" t="s">
        <v>96</v>
      </c>
      <c r="AD103" s="113" t="s">
        <v>96</v>
      </c>
      <c r="AE103" s="114" t="str">
        <f t="shared" si="80"/>
        <v>慢性期</v>
      </c>
      <c r="AF103" s="115">
        <v>19</v>
      </c>
      <c r="AG103" s="115">
        <v>3</v>
      </c>
      <c r="AH103" s="115">
        <v>16</v>
      </c>
      <c r="AI103" s="115">
        <v>0</v>
      </c>
      <c r="AJ103" s="115">
        <v>0</v>
      </c>
      <c r="AK103" s="115">
        <v>0</v>
      </c>
      <c r="AL103" s="115">
        <v>0</v>
      </c>
      <c r="AM103" s="115">
        <v>0</v>
      </c>
      <c r="AN103" s="115">
        <v>0</v>
      </c>
      <c r="AO103" s="115">
        <v>0</v>
      </c>
      <c r="AP103" s="115">
        <v>0</v>
      </c>
      <c r="AQ103" s="115">
        <v>0</v>
      </c>
      <c r="AR103" s="115">
        <v>0</v>
      </c>
      <c r="AS103" s="115">
        <v>19</v>
      </c>
      <c r="AT103" s="115">
        <v>0</v>
      </c>
      <c r="AU103" s="115">
        <v>0</v>
      </c>
      <c r="AV103" s="115">
        <v>0</v>
      </c>
      <c r="AW103" s="115">
        <v>0</v>
      </c>
      <c r="AX103" s="115">
        <v>0</v>
      </c>
      <c r="AY103" s="115">
        <v>0</v>
      </c>
      <c r="AZ103" s="115" t="s">
        <v>98</v>
      </c>
      <c r="BA103" s="116" t="str">
        <f t="shared" si="81"/>
        <v/>
      </c>
      <c r="BB103" s="115">
        <v>0</v>
      </c>
      <c r="BC103" s="115">
        <v>0</v>
      </c>
      <c r="BD103" s="115">
        <v>0</v>
      </c>
      <c r="BE103" s="115"/>
      <c r="BF103" s="115"/>
      <c r="BG103" s="115">
        <v>0</v>
      </c>
      <c r="BH103" s="115"/>
      <c r="BI103" s="115"/>
      <c r="BJ103" s="115">
        <v>0</v>
      </c>
    </row>
    <row r="104" spans="2:62" outlineLevel="3">
      <c r="B104" s="106">
        <v>24028675</v>
      </c>
      <c r="C104" s="106" t="s">
        <v>947</v>
      </c>
      <c r="D104" s="106" t="s">
        <v>92</v>
      </c>
      <c r="E104" s="108">
        <v>4012</v>
      </c>
      <c r="F104" s="108" t="s">
        <v>107</v>
      </c>
      <c r="G104" s="108">
        <v>40109</v>
      </c>
      <c r="H104" s="108" t="s">
        <v>174</v>
      </c>
      <c r="I104" s="106" t="s">
        <v>948</v>
      </c>
      <c r="J104" s="109" t="s">
        <v>2147</v>
      </c>
      <c r="K104" s="109" t="s">
        <v>2148</v>
      </c>
      <c r="L104" s="109" t="s">
        <v>98</v>
      </c>
      <c r="M104" s="109" t="s">
        <v>98</v>
      </c>
      <c r="N104" s="109" t="s">
        <v>105</v>
      </c>
      <c r="O104" s="109" t="str">
        <f>IF(N104="","",VLOOKUP(N104,Sheet1!$B$3:$C$7,2,0))</f>
        <v>休棟等</v>
      </c>
      <c r="P104" s="109" t="s">
        <v>105</v>
      </c>
      <c r="Q104" s="109" t="str">
        <f>IF(P104="","",VLOOKUP(P104,Sheet1!$B$3:$C$7,2,0))</f>
        <v>休棟等</v>
      </c>
      <c r="R104" s="109" t="s">
        <v>105</v>
      </c>
      <c r="S104" s="110" t="str">
        <f t="shared" si="73"/>
        <v/>
      </c>
      <c r="T104" s="111" t="str">
        <f t="shared" si="74"/>
        <v/>
      </c>
      <c r="U104" s="111" t="str">
        <f t="shared" si="75"/>
        <v/>
      </c>
      <c r="V104" s="111" t="str">
        <f t="shared" si="76"/>
        <v/>
      </c>
      <c r="W104" s="111" t="str">
        <f t="shared" si="77"/>
        <v/>
      </c>
      <c r="X104" s="111" t="str">
        <f t="shared" si="78"/>
        <v/>
      </c>
      <c r="Y104" s="112" t="str">
        <f t="shared" si="79"/>
        <v>○</v>
      </c>
      <c r="Z104" s="113" t="s">
        <v>110</v>
      </c>
      <c r="AA104" s="113" t="s">
        <v>96</v>
      </c>
      <c r="AB104" s="113" t="s">
        <v>96</v>
      </c>
      <c r="AC104" s="113" t="s">
        <v>96</v>
      </c>
      <c r="AD104" s="113" t="s">
        <v>96</v>
      </c>
      <c r="AE104" s="114" t="str">
        <f t="shared" si="80"/>
        <v>休棟中等</v>
      </c>
      <c r="AF104" s="115">
        <v>19</v>
      </c>
      <c r="AG104" s="115">
        <v>0</v>
      </c>
      <c r="AH104" s="115">
        <v>19</v>
      </c>
      <c r="AI104" s="115">
        <v>0</v>
      </c>
      <c r="AJ104" s="115">
        <v>0</v>
      </c>
      <c r="AK104" s="115">
        <v>0</v>
      </c>
      <c r="AL104" s="115">
        <v>0</v>
      </c>
      <c r="AM104" s="115">
        <v>0</v>
      </c>
      <c r="AN104" s="115">
        <v>0</v>
      </c>
      <c r="AO104" s="115">
        <v>0</v>
      </c>
      <c r="AP104" s="115">
        <v>0</v>
      </c>
      <c r="AQ104" s="115">
        <v>0</v>
      </c>
      <c r="AR104" s="115">
        <v>0</v>
      </c>
      <c r="AS104" s="115">
        <v>0</v>
      </c>
      <c r="AT104" s="115">
        <v>0</v>
      </c>
      <c r="AU104" s="115">
        <v>0</v>
      </c>
      <c r="AV104" s="115">
        <v>19</v>
      </c>
      <c r="AW104" s="115">
        <v>0</v>
      </c>
      <c r="AX104" s="115">
        <v>0</v>
      </c>
      <c r="AY104" s="115">
        <v>0</v>
      </c>
      <c r="AZ104" s="115" t="s">
        <v>98</v>
      </c>
      <c r="BA104" s="116" t="str">
        <f t="shared" si="81"/>
        <v/>
      </c>
      <c r="BB104" s="115">
        <v>0</v>
      </c>
      <c r="BC104" s="115">
        <v>0</v>
      </c>
      <c r="BD104" s="115">
        <v>0</v>
      </c>
      <c r="BE104" s="115">
        <v>0</v>
      </c>
      <c r="BF104" s="115">
        <v>0</v>
      </c>
      <c r="BG104" s="115">
        <v>0</v>
      </c>
      <c r="BH104" s="115">
        <v>0</v>
      </c>
      <c r="BI104" s="115">
        <v>0</v>
      </c>
      <c r="BJ104" s="115">
        <v>0</v>
      </c>
    </row>
    <row r="105" spans="2:62" outlineLevel="3">
      <c r="B105" s="106">
        <v>24028677</v>
      </c>
      <c r="C105" s="106" t="s">
        <v>951</v>
      </c>
      <c r="D105" s="106" t="s">
        <v>92</v>
      </c>
      <c r="E105" s="108">
        <v>4012</v>
      </c>
      <c r="F105" s="108" t="s">
        <v>107</v>
      </c>
      <c r="G105" s="108">
        <v>40109</v>
      </c>
      <c r="H105" s="108" t="s">
        <v>174</v>
      </c>
      <c r="I105" s="106" t="s">
        <v>952</v>
      </c>
      <c r="J105" s="109" t="s">
        <v>2149</v>
      </c>
      <c r="K105" s="109" t="s">
        <v>2150</v>
      </c>
      <c r="L105" s="109" t="s">
        <v>97</v>
      </c>
      <c r="M105" s="109" t="s">
        <v>97</v>
      </c>
      <c r="N105" s="109" t="s">
        <v>98</v>
      </c>
      <c r="O105" s="109" t="str">
        <f>IF(N105="","",VLOOKUP(N105,Sheet1!$B$3:$C$7,2,0))</f>
        <v>急性期</v>
      </c>
      <c r="P105" s="109" t="s">
        <v>99</v>
      </c>
      <c r="Q105" s="109" t="str">
        <f>IF(P105="","",VLOOKUP(P105,Sheet1!$B$3:$C$7,2,0))</f>
        <v>回復期</v>
      </c>
      <c r="R105" s="109" t="s">
        <v>96</v>
      </c>
      <c r="S105" s="110" t="str">
        <f t="shared" si="73"/>
        <v/>
      </c>
      <c r="T105" s="111" t="str">
        <f t="shared" si="74"/>
        <v>○</v>
      </c>
      <c r="U105" s="111" t="str">
        <f t="shared" si="75"/>
        <v/>
      </c>
      <c r="V105" s="111" t="str">
        <f t="shared" si="76"/>
        <v/>
      </c>
      <c r="W105" s="111" t="str">
        <f t="shared" si="77"/>
        <v/>
      </c>
      <c r="X105" s="111" t="str">
        <f t="shared" si="78"/>
        <v/>
      </c>
      <c r="Y105" s="112" t="str">
        <f t="shared" si="79"/>
        <v/>
      </c>
      <c r="Z105" s="113" t="s">
        <v>98</v>
      </c>
      <c r="AA105" s="113" t="s">
        <v>96</v>
      </c>
      <c r="AB105" s="113" t="s">
        <v>96</v>
      </c>
      <c r="AC105" s="113" t="s">
        <v>96</v>
      </c>
      <c r="AD105" s="113" t="s">
        <v>96</v>
      </c>
      <c r="AE105" s="114" t="str">
        <f t="shared" si="80"/>
        <v>急性期</v>
      </c>
      <c r="AF105" s="115">
        <v>18</v>
      </c>
      <c r="AG105" s="115">
        <v>18</v>
      </c>
      <c r="AH105" s="115">
        <v>0</v>
      </c>
      <c r="AI105" s="115">
        <v>18</v>
      </c>
      <c r="AJ105" s="115">
        <v>0</v>
      </c>
      <c r="AK105" s="115">
        <v>0</v>
      </c>
      <c r="AL105" s="115">
        <v>0</v>
      </c>
      <c r="AM105" s="115">
        <v>0</v>
      </c>
      <c r="AN105" s="115">
        <v>0</v>
      </c>
      <c r="AO105" s="115">
        <v>0</v>
      </c>
      <c r="AP105" s="115">
        <v>0</v>
      </c>
      <c r="AQ105" s="115">
        <v>0</v>
      </c>
      <c r="AR105" s="115">
        <v>0</v>
      </c>
      <c r="AS105" s="115">
        <v>18</v>
      </c>
      <c r="AT105" s="115">
        <v>0</v>
      </c>
      <c r="AU105" s="115">
        <v>0</v>
      </c>
      <c r="AV105" s="115">
        <v>0</v>
      </c>
      <c r="AW105" s="115">
        <v>1011</v>
      </c>
      <c r="AX105" s="115">
        <v>0</v>
      </c>
      <c r="AY105" s="115">
        <v>0</v>
      </c>
      <c r="AZ105" s="115" t="s">
        <v>98</v>
      </c>
      <c r="BA105" s="116" t="str">
        <f t="shared" si="81"/>
        <v/>
      </c>
      <c r="BB105" s="115">
        <v>0</v>
      </c>
      <c r="BC105" s="115">
        <v>0</v>
      </c>
      <c r="BD105" s="115">
        <v>0</v>
      </c>
      <c r="BE105" s="115">
        <v>0</v>
      </c>
      <c r="BF105" s="115">
        <v>0</v>
      </c>
      <c r="BG105" s="115">
        <v>0</v>
      </c>
      <c r="BH105" s="115">
        <v>0</v>
      </c>
      <c r="BI105" s="115">
        <v>0</v>
      </c>
      <c r="BJ105" s="115">
        <v>46</v>
      </c>
    </row>
    <row r="106" spans="2:62" outlineLevel="3">
      <c r="B106" s="106">
        <v>24028751</v>
      </c>
      <c r="C106" s="106" t="s">
        <v>1045</v>
      </c>
      <c r="D106" s="106" t="s">
        <v>92</v>
      </c>
      <c r="E106" s="108">
        <v>4012</v>
      </c>
      <c r="F106" s="108" t="s">
        <v>107</v>
      </c>
      <c r="G106" s="108">
        <v>40109</v>
      </c>
      <c r="H106" s="108" t="s">
        <v>174</v>
      </c>
      <c r="I106" s="106" t="s">
        <v>1046</v>
      </c>
      <c r="J106" s="109" t="s">
        <v>2151</v>
      </c>
      <c r="K106" s="109" t="s">
        <v>2152</v>
      </c>
      <c r="L106" s="109" t="s">
        <v>97</v>
      </c>
      <c r="M106" s="109" t="s">
        <v>97</v>
      </c>
      <c r="N106" s="109" t="s">
        <v>99</v>
      </c>
      <c r="O106" s="109" t="str">
        <f>IF(N106="","",VLOOKUP(N106,Sheet1!$B$3:$C$7,2,0))</f>
        <v>回復期</v>
      </c>
      <c r="P106" s="109" t="s">
        <v>99</v>
      </c>
      <c r="Q106" s="109" t="str">
        <f>IF(P106="","",VLOOKUP(P106,Sheet1!$B$3:$C$7,2,0))</f>
        <v>回復期</v>
      </c>
      <c r="R106" s="109" t="s">
        <v>96</v>
      </c>
      <c r="S106" s="110" t="str">
        <f t="shared" si="73"/>
        <v>○</v>
      </c>
      <c r="T106" s="111" t="str">
        <f t="shared" si="74"/>
        <v>○</v>
      </c>
      <c r="U106" s="111" t="str">
        <f t="shared" si="75"/>
        <v>○</v>
      </c>
      <c r="V106" s="111" t="str">
        <f t="shared" si="76"/>
        <v>○</v>
      </c>
      <c r="W106" s="111" t="str">
        <f t="shared" si="77"/>
        <v>○</v>
      </c>
      <c r="X106" s="111" t="str">
        <f t="shared" si="78"/>
        <v/>
      </c>
      <c r="Y106" s="112" t="str">
        <f t="shared" si="79"/>
        <v/>
      </c>
      <c r="Z106" s="113" t="s">
        <v>97</v>
      </c>
      <c r="AA106" s="113" t="s">
        <v>98</v>
      </c>
      <c r="AB106" s="113" t="s">
        <v>99</v>
      </c>
      <c r="AC106" s="113" t="s">
        <v>104</v>
      </c>
      <c r="AD106" s="113" t="s">
        <v>105</v>
      </c>
      <c r="AE106" s="114" t="str">
        <f t="shared" si="80"/>
        <v>回復期</v>
      </c>
      <c r="AF106" s="115">
        <v>19</v>
      </c>
      <c r="AG106" s="115">
        <v>19</v>
      </c>
      <c r="AH106" s="115">
        <v>0</v>
      </c>
      <c r="AI106" s="115">
        <v>19</v>
      </c>
      <c r="AJ106" s="115">
        <v>0</v>
      </c>
      <c r="AK106" s="115">
        <v>0</v>
      </c>
      <c r="AL106" s="115">
        <v>0</v>
      </c>
      <c r="AM106" s="115">
        <v>0</v>
      </c>
      <c r="AN106" s="115">
        <v>0</v>
      </c>
      <c r="AO106" s="115">
        <v>0</v>
      </c>
      <c r="AP106" s="115">
        <v>0</v>
      </c>
      <c r="AQ106" s="115">
        <v>0</v>
      </c>
      <c r="AR106" s="115">
        <v>0</v>
      </c>
      <c r="AS106" s="115">
        <v>19</v>
      </c>
      <c r="AT106" s="115">
        <v>0</v>
      </c>
      <c r="AU106" s="115">
        <v>0</v>
      </c>
      <c r="AV106" s="115">
        <v>0</v>
      </c>
      <c r="AW106" s="115">
        <v>92</v>
      </c>
      <c r="AX106" s="115"/>
      <c r="AY106" s="115"/>
      <c r="AZ106" s="115" t="s">
        <v>96</v>
      </c>
      <c r="BA106" s="116" t="str">
        <f t="shared" si="81"/>
        <v/>
      </c>
      <c r="BB106" s="115"/>
      <c r="BC106" s="115"/>
      <c r="BD106" s="115">
        <v>0</v>
      </c>
      <c r="BE106" s="115"/>
      <c r="BF106" s="115"/>
      <c r="BG106" s="115">
        <v>0</v>
      </c>
      <c r="BH106" s="115"/>
      <c r="BI106" s="115"/>
      <c r="BJ106" s="115"/>
    </row>
    <row r="107" spans="2:62" outlineLevel="3">
      <c r="B107" s="106">
        <v>24028762</v>
      </c>
      <c r="C107" s="106" t="s">
        <v>1060</v>
      </c>
      <c r="D107" s="106" t="s">
        <v>92</v>
      </c>
      <c r="E107" s="108">
        <v>4012</v>
      </c>
      <c r="F107" s="117" t="s">
        <v>107</v>
      </c>
      <c r="G107" s="117">
        <v>40109</v>
      </c>
      <c r="H107" s="117" t="s">
        <v>174</v>
      </c>
      <c r="I107" s="118" t="s">
        <v>1061</v>
      </c>
      <c r="J107" s="119" t="s">
        <v>2153</v>
      </c>
      <c r="K107" s="119" t="s">
        <v>2154</v>
      </c>
      <c r="L107" s="119" t="s">
        <v>98</v>
      </c>
      <c r="M107" s="119" t="s">
        <v>98</v>
      </c>
      <c r="N107" s="119" t="s">
        <v>96</v>
      </c>
      <c r="O107" s="119" t="str">
        <f>IF(N107="","",VLOOKUP(N107,Sheet1!$B$3:$C$7,2,0))</f>
        <v/>
      </c>
      <c r="P107" s="119" t="s">
        <v>96</v>
      </c>
      <c r="Q107" s="119" t="str">
        <f>IF(P107="","",VLOOKUP(P107,Sheet1!$B$3:$C$7,2,0))</f>
        <v/>
      </c>
      <c r="R107" s="119" t="s">
        <v>96</v>
      </c>
      <c r="S107" s="120" t="str">
        <f t="shared" si="73"/>
        <v/>
      </c>
      <c r="T107" s="121" t="str">
        <f t="shared" si="74"/>
        <v/>
      </c>
      <c r="U107" s="121" t="str">
        <f t="shared" si="75"/>
        <v/>
      </c>
      <c r="V107" s="121" t="str">
        <f t="shared" si="76"/>
        <v/>
      </c>
      <c r="W107" s="121" t="str">
        <f t="shared" si="77"/>
        <v/>
      </c>
      <c r="X107" s="121" t="str">
        <f t="shared" si="78"/>
        <v>○</v>
      </c>
      <c r="Y107" s="122" t="str">
        <f t="shared" si="79"/>
        <v/>
      </c>
      <c r="Z107" s="123" t="s">
        <v>133</v>
      </c>
      <c r="AA107" s="123" t="s">
        <v>96</v>
      </c>
      <c r="AB107" s="123" t="s">
        <v>96</v>
      </c>
      <c r="AC107" s="123" t="s">
        <v>96</v>
      </c>
      <c r="AD107" s="123" t="s">
        <v>96</v>
      </c>
      <c r="AE107" s="124" t="str">
        <f t="shared" si="80"/>
        <v>無回答</v>
      </c>
      <c r="AF107" s="125">
        <v>2</v>
      </c>
      <c r="AG107" s="125">
        <v>0</v>
      </c>
      <c r="AH107" s="125">
        <v>2</v>
      </c>
      <c r="AI107" s="125">
        <v>0</v>
      </c>
      <c r="AJ107" s="125">
        <v>0</v>
      </c>
      <c r="AK107" s="125">
        <v>0</v>
      </c>
      <c r="AL107" s="125">
        <v>0</v>
      </c>
      <c r="AM107" s="125">
        <v>0</v>
      </c>
      <c r="AN107" s="125">
        <v>0</v>
      </c>
      <c r="AO107" s="125">
        <v>0</v>
      </c>
      <c r="AP107" s="125">
        <v>0</v>
      </c>
      <c r="AQ107" s="125">
        <v>0</v>
      </c>
      <c r="AR107" s="125">
        <v>0</v>
      </c>
      <c r="AS107" s="125"/>
      <c r="AT107" s="125"/>
      <c r="AU107" s="125"/>
      <c r="AV107" s="125">
        <v>2</v>
      </c>
      <c r="AW107" s="125">
        <v>0</v>
      </c>
      <c r="AX107" s="125">
        <v>0</v>
      </c>
      <c r="AY107" s="125">
        <v>0</v>
      </c>
      <c r="AZ107" s="125" t="s">
        <v>96</v>
      </c>
      <c r="BA107" s="126" t="str">
        <f t="shared" si="81"/>
        <v/>
      </c>
      <c r="BB107" s="125">
        <v>0</v>
      </c>
      <c r="BC107" s="125">
        <v>0</v>
      </c>
      <c r="BD107" s="125">
        <v>0</v>
      </c>
      <c r="BE107" s="125"/>
      <c r="BF107" s="125"/>
      <c r="BG107" s="125">
        <v>0</v>
      </c>
      <c r="BH107" s="125"/>
      <c r="BI107" s="125"/>
      <c r="BJ107" s="125">
        <v>0</v>
      </c>
    </row>
    <row r="108" spans="2:62" outlineLevel="3">
      <c r="B108" s="106">
        <v>24028767</v>
      </c>
      <c r="C108" s="106" t="s">
        <v>1070</v>
      </c>
      <c r="D108" s="106" t="s">
        <v>92</v>
      </c>
      <c r="E108" s="108">
        <v>4012</v>
      </c>
      <c r="F108" s="108" t="s">
        <v>107</v>
      </c>
      <c r="G108" s="108">
        <v>40109</v>
      </c>
      <c r="H108" s="108" t="s">
        <v>174</v>
      </c>
      <c r="I108" s="106" t="s">
        <v>1071</v>
      </c>
      <c r="J108" s="109" t="s">
        <v>2155</v>
      </c>
      <c r="K108" s="109" t="s">
        <v>2156</v>
      </c>
      <c r="L108" s="109" t="s">
        <v>97</v>
      </c>
      <c r="M108" s="109" t="s">
        <v>98</v>
      </c>
      <c r="N108" s="109" t="s">
        <v>105</v>
      </c>
      <c r="O108" s="109" t="str">
        <f>IF(N108="","",VLOOKUP(N108,Sheet1!$B$3:$C$7,2,0))</f>
        <v>休棟等</v>
      </c>
      <c r="P108" s="109" t="s">
        <v>105</v>
      </c>
      <c r="Q108" s="109" t="str">
        <f>IF(P108="","",VLOOKUP(P108,Sheet1!$B$3:$C$7,2,0))</f>
        <v>休棟等</v>
      </c>
      <c r="R108" s="109" t="s">
        <v>105</v>
      </c>
      <c r="S108" s="110" t="str">
        <f t="shared" si="73"/>
        <v/>
      </c>
      <c r="T108" s="111" t="str">
        <f t="shared" si="74"/>
        <v/>
      </c>
      <c r="U108" s="111" t="str">
        <f t="shared" si="75"/>
        <v/>
      </c>
      <c r="V108" s="111" t="str">
        <f t="shared" si="76"/>
        <v/>
      </c>
      <c r="W108" s="111" t="str">
        <f t="shared" si="77"/>
        <v/>
      </c>
      <c r="X108" s="111" t="str">
        <f t="shared" si="78"/>
        <v/>
      </c>
      <c r="Y108" s="112" t="str">
        <f t="shared" si="79"/>
        <v>○</v>
      </c>
      <c r="Z108" s="113" t="s">
        <v>110</v>
      </c>
      <c r="AA108" s="113" t="s">
        <v>96</v>
      </c>
      <c r="AB108" s="113" t="s">
        <v>96</v>
      </c>
      <c r="AC108" s="113" t="s">
        <v>96</v>
      </c>
      <c r="AD108" s="113" t="s">
        <v>96</v>
      </c>
      <c r="AE108" s="114" t="str">
        <f t="shared" si="80"/>
        <v>休棟中等</v>
      </c>
      <c r="AF108" s="115">
        <v>11</v>
      </c>
      <c r="AG108" s="115">
        <v>0</v>
      </c>
      <c r="AH108" s="115">
        <v>11</v>
      </c>
      <c r="AI108" s="115">
        <v>0</v>
      </c>
      <c r="AJ108" s="115">
        <v>8</v>
      </c>
      <c r="AK108" s="115">
        <v>0</v>
      </c>
      <c r="AL108" s="115">
        <v>8</v>
      </c>
      <c r="AM108" s="115">
        <v>8</v>
      </c>
      <c r="AN108" s="115">
        <v>0</v>
      </c>
      <c r="AO108" s="115">
        <v>8</v>
      </c>
      <c r="AP108" s="115">
        <v>0</v>
      </c>
      <c r="AQ108" s="115">
        <v>0</v>
      </c>
      <c r="AR108" s="115">
        <v>0</v>
      </c>
      <c r="AS108" s="115">
        <v>11</v>
      </c>
      <c r="AT108" s="115">
        <v>8</v>
      </c>
      <c r="AU108" s="115">
        <v>0</v>
      </c>
      <c r="AV108" s="115">
        <v>0</v>
      </c>
      <c r="AW108" s="115">
        <v>0</v>
      </c>
      <c r="AX108" s="115">
        <v>0</v>
      </c>
      <c r="AY108" s="115">
        <v>0</v>
      </c>
      <c r="AZ108" s="115" t="s">
        <v>98</v>
      </c>
      <c r="BA108" s="116" t="str">
        <f t="shared" si="81"/>
        <v/>
      </c>
      <c r="BB108" s="115">
        <v>0</v>
      </c>
      <c r="BC108" s="115">
        <v>0</v>
      </c>
      <c r="BD108" s="115">
        <v>0</v>
      </c>
      <c r="BE108" s="115">
        <v>0</v>
      </c>
      <c r="BF108" s="115">
        <v>0</v>
      </c>
      <c r="BG108" s="115">
        <v>0</v>
      </c>
      <c r="BH108" s="115">
        <v>0</v>
      </c>
      <c r="BI108" s="115">
        <v>0</v>
      </c>
      <c r="BJ108" s="115">
        <v>0</v>
      </c>
    </row>
    <row r="109" spans="2:62" outlineLevel="3">
      <c r="B109" s="106">
        <v>24028831</v>
      </c>
      <c r="C109" s="106" t="s">
        <v>1158</v>
      </c>
      <c r="D109" s="106" t="s">
        <v>92</v>
      </c>
      <c r="E109" s="108">
        <v>4012</v>
      </c>
      <c r="F109" s="108" t="s">
        <v>107</v>
      </c>
      <c r="G109" s="108">
        <v>40109</v>
      </c>
      <c r="H109" s="108" t="s">
        <v>174</v>
      </c>
      <c r="I109" s="106" t="s">
        <v>1159</v>
      </c>
      <c r="J109" s="109" t="s">
        <v>2157</v>
      </c>
      <c r="K109" s="109" t="s">
        <v>2158</v>
      </c>
      <c r="L109" s="109" t="s">
        <v>97</v>
      </c>
      <c r="M109" s="109" t="s">
        <v>97</v>
      </c>
      <c r="N109" s="109" t="s">
        <v>104</v>
      </c>
      <c r="O109" s="109" t="str">
        <f>IF(N109="","",VLOOKUP(N109,Sheet1!$B$3:$C$7,2,0))</f>
        <v>慢性期</v>
      </c>
      <c r="P109" s="109" t="s">
        <v>104</v>
      </c>
      <c r="Q109" s="109" t="str">
        <f>IF(P109="","",VLOOKUP(P109,Sheet1!$B$3:$C$7,2,0))</f>
        <v>慢性期</v>
      </c>
      <c r="R109" s="109" t="s">
        <v>104</v>
      </c>
      <c r="S109" s="110" t="str">
        <f t="shared" si="73"/>
        <v>○</v>
      </c>
      <c r="T109" s="111" t="str">
        <f t="shared" si="74"/>
        <v/>
      </c>
      <c r="U109" s="111" t="str">
        <f t="shared" si="75"/>
        <v/>
      </c>
      <c r="V109" s="111" t="str">
        <f t="shared" si="76"/>
        <v/>
      </c>
      <c r="W109" s="111" t="str">
        <f t="shared" si="77"/>
        <v/>
      </c>
      <c r="X109" s="111" t="str">
        <f t="shared" si="78"/>
        <v/>
      </c>
      <c r="Y109" s="112" t="str">
        <f t="shared" si="79"/>
        <v/>
      </c>
      <c r="Z109" s="113" t="s">
        <v>97</v>
      </c>
      <c r="AA109" s="113" t="s">
        <v>96</v>
      </c>
      <c r="AB109" s="113" t="s">
        <v>96</v>
      </c>
      <c r="AC109" s="113" t="s">
        <v>96</v>
      </c>
      <c r="AD109" s="113" t="s">
        <v>96</v>
      </c>
      <c r="AE109" s="114" t="str">
        <f t="shared" si="80"/>
        <v>慢性期</v>
      </c>
      <c r="AF109" s="115">
        <v>6</v>
      </c>
      <c r="AG109" s="115">
        <v>2</v>
      </c>
      <c r="AH109" s="115">
        <v>4</v>
      </c>
      <c r="AI109" s="115">
        <v>2</v>
      </c>
      <c r="AJ109" s="115">
        <v>11</v>
      </c>
      <c r="AK109" s="115">
        <v>5</v>
      </c>
      <c r="AL109" s="115">
        <v>6</v>
      </c>
      <c r="AM109" s="115">
        <v>11</v>
      </c>
      <c r="AN109" s="115">
        <v>5</v>
      </c>
      <c r="AO109" s="115">
        <v>6</v>
      </c>
      <c r="AP109" s="115">
        <v>0</v>
      </c>
      <c r="AQ109" s="115">
        <v>0</v>
      </c>
      <c r="AR109" s="115">
        <v>0</v>
      </c>
      <c r="AS109" s="115">
        <v>6</v>
      </c>
      <c r="AT109" s="115">
        <v>11</v>
      </c>
      <c r="AU109" s="115">
        <v>0</v>
      </c>
      <c r="AV109" s="115">
        <v>0</v>
      </c>
      <c r="AW109" s="115">
        <v>27</v>
      </c>
      <c r="AX109" s="115">
        <v>0</v>
      </c>
      <c r="AY109" s="115">
        <v>0</v>
      </c>
      <c r="AZ109" s="115" t="s">
        <v>98</v>
      </c>
      <c r="BA109" s="116" t="str">
        <f t="shared" si="81"/>
        <v/>
      </c>
      <c r="BB109" s="115">
        <v>0</v>
      </c>
      <c r="BC109" s="115">
        <v>0</v>
      </c>
      <c r="BD109" s="115">
        <v>0</v>
      </c>
      <c r="BE109" s="115">
        <v>0</v>
      </c>
      <c r="BF109" s="115">
        <v>0</v>
      </c>
      <c r="BG109" s="115">
        <v>0</v>
      </c>
      <c r="BH109" s="115">
        <v>0</v>
      </c>
      <c r="BI109" s="115">
        <v>0</v>
      </c>
      <c r="BJ109" s="115">
        <v>0</v>
      </c>
    </row>
    <row r="110" spans="2:62" outlineLevel="3">
      <c r="B110" s="106">
        <v>24028930</v>
      </c>
      <c r="C110" s="106" t="s">
        <v>1278</v>
      </c>
      <c r="D110" s="106" t="s">
        <v>92</v>
      </c>
      <c r="E110" s="108">
        <v>4012</v>
      </c>
      <c r="F110" s="108" t="s">
        <v>107</v>
      </c>
      <c r="G110" s="108">
        <v>40109</v>
      </c>
      <c r="H110" s="108" t="s">
        <v>174</v>
      </c>
      <c r="I110" s="106" t="s">
        <v>1279</v>
      </c>
      <c r="J110" s="109" t="s">
        <v>2159</v>
      </c>
      <c r="K110" s="109" t="s">
        <v>2160</v>
      </c>
      <c r="L110" s="109" t="s">
        <v>97</v>
      </c>
      <c r="M110" s="109" t="s">
        <v>97</v>
      </c>
      <c r="N110" s="109" t="s">
        <v>104</v>
      </c>
      <c r="O110" s="109" t="str">
        <f>IF(N110="","",VLOOKUP(N110,Sheet1!$B$3:$C$7,2,0))</f>
        <v>慢性期</v>
      </c>
      <c r="P110" s="109" t="s">
        <v>104</v>
      </c>
      <c r="Q110" s="109" t="str">
        <f>IF(P110="","",VLOOKUP(P110,Sheet1!$B$3:$C$7,2,0))</f>
        <v>慢性期</v>
      </c>
      <c r="R110" s="109" t="s">
        <v>96</v>
      </c>
      <c r="S110" s="110" t="str">
        <f t="shared" si="73"/>
        <v>○</v>
      </c>
      <c r="T110" s="111" t="str">
        <f t="shared" si="74"/>
        <v>○</v>
      </c>
      <c r="U110" s="111" t="str">
        <f t="shared" si="75"/>
        <v>○</v>
      </c>
      <c r="V110" s="111" t="str">
        <f t="shared" si="76"/>
        <v>○</v>
      </c>
      <c r="W110" s="111" t="str">
        <f t="shared" si="77"/>
        <v>○</v>
      </c>
      <c r="X110" s="111" t="str">
        <f t="shared" si="78"/>
        <v/>
      </c>
      <c r="Y110" s="112" t="str">
        <f t="shared" si="79"/>
        <v/>
      </c>
      <c r="Z110" s="113" t="s">
        <v>97</v>
      </c>
      <c r="AA110" s="113" t="s">
        <v>98</v>
      </c>
      <c r="AB110" s="113" t="s">
        <v>99</v>
      </c>
      <c r="AC110" s="113" t="s">
        <v>104</v>
      </c>
      <c r="AD110" s="113" t="s">
        <v>105</v>
      </c>
      <c r="AE110" s="114" t="str">
        <f t="shared" si="80"/>
        <v>慢性期</v>
      </c>
      <c r="AF110" s="115">
        <v>19</v>
      </c>
      <c r="AG110" s="115">
        <v>19</v>
      </c>
      <c r="AH110" s="115">
        <v>0</v>
      </c>
      <c r="AI110" s="115">
        <v>0</v>
      </c>
      <c r="AJ110" s="115">
        <v>0</v>
      </c>
      <c r="AK110" s="115">
        <v>0</v>
      </c>
      <c r="AL110" s="115">
        <v>0</v>
      </c>
      <c r="AM110" s="115">
        <v>0</v>
      </c>
      <c r="AN110" s="115">
        <v>0</v>
      </c>
      <c r="AO110" s="115">
        <v>0</v>
      </c>
      <c r="AP110" s="115">
        <v>0</v>
      </c>
      <c r="AQ110" s="115">
        <v>0</v>
      </c>
      <c r="AR110" s="115">
        <v>0</v>
      </c>
      <c r="AS110" s="115">
        <v>19</v>
      </c>
      <c r="AT110" s="115">
        <v>0</v>
      </c>
      <c r="AU110" s="115">
        <v>0</v>
      </c>
      <c r="AV110" s="115">
        <v>0</v>
      </c>
      <c r="AW110" s="115">
        <v>72</v>
      </c>
      <c r="AX110" s="115">
        <v>41</v>
      </c>
      <c r="AY110" s="115">
        <v>10</v>
      </c>
      <c r="AZ110" s="115" t="s">
        <v>97</v>
      </c>
      <c r="BA110" s="116" t="str">
        <f t="shared" si="81"/>
        <v>○</v>
      </c>
      <c r="BB110" s="115">
        <v>10</v>
      </c>
      <c r="BC110" s="115">
        <v>122</v>
      </c>
      <c r="BD110" s="115">
        <v>5</v>
      </c>
      <c r="BE110" s="115">
        <v>0</v>
      </c>
      <c r="BF110" s="115">
        <v>5</v>
      </c>
      <c r="BG110" s="115">
        <v>0</v>
      </c>
      <c r="BH110" s="115">
        <v>0</v>
      </c>
      <c r="BI110" s="115">
        <v>0</v>
      </c>
      <c r="BJ110" s="115">
        <v>0</v>
      </c>
    </row>
    <row r="111" spans="2:62" outlineLevel="3">
      <c r="B111" s="106">
        <v>24028946</v>
      </c>
      <c r="C111" s="106" t="s">
        <v>1298</v>
      </c>
      <c r="D111" s="106" t="s">
        <v>92</v>
      </c>
      <c r="E111" s="108">
        <v>4012</v>
      </c>
      <c r="F111" s="108" t="s">
        <v>107</v>
      </c>
      <c r="G111" s="108">
        <v>40109</v>
      </c>
      <c r="H111" s="108" t="s">
        <v>174</v>
      </c>
      <c r="I111" s="106" t="s">
        <v>1299</v>
      </c>
      <c r="J111" s="109" t="s">
        <v>1298</v>
      </c>
      <c r="K111" s="109" t="s">
        <v>1300</v>
      </c>
      <c r="L111" s="109" t="s">
        <v>165</v>
      </c>
      <c r="M111" s="109" t="s">
        <v>165</v>
      </c>
      <c r="N111" s="109" t="s">
        <v>143</v>
      </c>
      <c r="O111" s="109" t="str">
        <f>IF(N111="","",VLOOKUP(N111,Sheet1!$B$3:$C$7,2,0))</f>
        <v>回復期</v>
      </c>
      <c r="P111" s="109" t="s">
        <v>143</v>
      </c>
      <c r="Q111" s="109" t="str">
        <f>IF(P111="","",VLOOKUP(P111,Sheet1!$B$3:$C$7,2,0))</f>
        <v>回復期</v>
      </c>
      <c r="R111" s="109" t="s">
        <v>143</v>
      </c>
      <c r="S111" s="110" t="str">
        <f t="shared" si="73"/>
        <v/>
      </c>
      <c r="T111" s="111" t="str">
        <f t="shared" si="74"/>
        <v>○</v>
      </c>
      <c r="U111" s="111" t="str">
        <f t="shared" si="75"/>
        <v>○</v>
      </c>
      <c r="V111" s="111" t="str">
        <f t="shared" si="76"/>
        <v/>
      </c>
      <c r="W111" s="111" t="str">
        <f t="shared" si="77"/>
        <v/>
      </c>
      <c r="X111" s="111" t="str">
        <f t="shared" si="78"/>
        <v/>
      </c>
      <c r="Y111" s="112" t="str">
        <f t="shared" si="79"/>
        <v/>
      </c>
      <c r="Z111" s="113" t="s">
        <v>166</v>
      </c>
      <c r="AA111" s="113" t="s">
        <v>143</v>
      </c>
      <c r="AB111" s="113" t="s">
        <v>96</v>
      </c>
      <c r="AC111" s="113" t="s">
        <v>96</v>
      </c>
      <c r="AD111" s="113" t="s">
        <v>96</v>
      </c>
      <c r="AE111" s="114" t="str">
        <f t="shared" si="80"/>
        <v>回復期</v>
      </c>
      <c r="AF111" s="115">
        <v>16</v>
      </c>
      <c r="AG111" s="115">
        <v>16</v>
      </c>
      <c r="AH111" s="115">
        <v>0</v>
      </c>
      <c r="AI111" s="115">
        <v>0</v>
      </c>
      <c r="AJ111" s="115">
        <v>0</v>
      </c>
      <c r="AK111" s="115">
        <v>0</v>
      </c>
      <c r="AL111" s="115">
        <v>0</v>
      </c>
      <c r="AM111" s="115">
        <v>0</v>
      </c>
      <c r="AN111" s="115">
        <v>0</v>
      </c>
      <c r="AO111" s="115">
        <v>0</v>
      </c>
      <c r="AP111" s="115">
        <v>0</v>
      </c>
      <c r="AQ111" s="115">
        <v>0</v>
      </c>
      <c r="AR111" s="115">
        <v>0</v>
      </c>
      <c r="AS111" s="115">
        <v>16</v>
      </c>
      <c r="AT111" s="115">
        <v>0</v>
      </c>
      <c r="AU111" s="115">
        <v>0</v>
      </c>
      <c r="AV111" s="115">
        <v>0</v>
      </c>
      <c r="AW111" s="115">
        <v>1192</v>
      </c>
      <c r="AX111" s="115">
        <v>0</v>
      </c>
      <c r="AY111" s="115"/>
      <c r="AZ111" s="115" t="s">
        <v>96</v>
      </c>
      <c r="BA111" s="116" t="str">
        <f t="shared" si="81"/>
        <v/>
      </c>
      <c r="BB111" s="115"/>
      <c r="BC111" s="115"/>
      <c r="BD111" s="115">
        <v>0</v>
      </c>
      <c r="BE111" s="115"/>
      <c r="BF111" s="115"/>
      <c r="BG111" s="115">
        <v>0</v>
      </c>
      <c r="BH111" s="115"/>
      <c r="BI111" s="115"/>
      <c r="BJ111" s="115"/>
    </row>
    <row r="112" spans="2:62" outlineLevel="3">
      <c r="B112" s="106">
        <v>24028948</v>
      </c>
      <c r="C112" s="106" t="s">
        <v>1301</v>
      </c>
      <c r="D112" s="106" t="s">
        <v>92</v>
      </c>
      <c r="E112" s="108">
        <v>4012</v>
      </c>
      <c r="F112" s="108" t="s">
        <v>107</v>
      </c>
      <c r="G112" s="108">
        <v>40109</v>
      </c>
      <c r="H112" s="108" t="s">
        <v>174</v>
      </c>
      <c r="I112" s="106" t="s">
        <v>1302</v>
      </c>
      <c r="J112" s="109" t="s">
        <v>2161</v>
      </c>
      <c r="K112" s="109" t="s">
        <v>2162</v>
      </c>
      <c r="L112" s="109" t="s">
        <v>98</v>
      </c>
      <c r="M112" s="109" t="s">
        <v>98</v>
      </c>
      <c r="N112" s="109" t="s">
        <v>105</v>
      </c>
      <c r="O112" s="109" t="str">
        <f>IF(N112="","",VLOOKUP(N112,Sheet1!$B$3:$C$7,2,0))</f>
        <v>休棟等</v>
      </c>
      <c r="P112" s="109" t="s">
        <v>105</v>
      </c>
      <c r="Q112" s="109" t="str">
        <f>IF(P112="","",VLOOKUP(P112,Sheet1!$B$3:$C$7,2,0))</f>
        <v>休棟等</v>
      </c>
      <c r="R112" s="109" t="s">
        <v>96</v>
      </c>
      <c r="S112" s="110" t="str">
        <f t="shared" si="73"/>
        <v/>
      </c>
      <c r="T112" s="111" t="str">
        <f t="shared" si="74"/>
        <v/>
      </c>
      <c r="U112" s="111" t="str">
        <f t="shared" si="75"/>
        <v/>
      </c>
      <c r="V112" s="111" t="str">
        <f t="shared" si="76"/>
        <v/>
      </c>
      <c r="W112" s="111" t="str">
        <f t="shared" si="77"/>
        <v/>
      </c>
      <c r="X112" s="111" t="str">
        <f t="shared" si="78"/>
        <v/>
      </c>
      <c r="Y112" s="112" t="str">
        <f t="shared" si="79"/>
        <v>○</v>
      </c>
      <c r="Z112" s="113" t="s">
        <v>110</v>
      </c>
      <c r="AA112" s="113" t="s">
        <v>96</v>
      </c>
      <c r="AB112" s="113" t="s">
        <v>96</v>
      </c>
      <c r="AC112" s="113" t="s">
        <v>96</v>
      </c>
      <c r="AD112" s="113" t="s">
        <v>96</v>
      </c>
      <c r="AE112" s="114" t="str">
        <f t="shared" si="80"/>
        <v>休棟中等</v>
      </c>
      <c r="AF112" s="115">
        <v>12</v>
      </c>
      <c r="AG112" s="115">
        <v>0</v>
      </c>
      <c r="AH112" s="115">
        <v>12</v>
      </c>
      <c r="AI112" s="115">
        <v>0</v>
      </c>
      <c r="AJ112" s="115">
        <v>0</v>
      </c>
      <c r="AK112" s="115">
        <v>0</v>
      </c>
      <c r="AL112" s="115">
        <v>0</v>
      </c>
      <c r="AM112" s="115">
        <v>0</v>
      </c>
      <c r="AN112" s="115">
        <v>0</v>
      </c>
      <c r="AO112" s="115">
        <v>0</v>
      </c>
      <c r="AP112" s="115">
        <v>0</v>
      </c>
      <c r="AQ112" s="115">
        <v>0</v>
      </c>
      <c r="AR112" s="115">
        <v>0</v>
      </c>
      <c r="AS112" s="115"/>
      <c r="AT112" s="115"/>
      <c r="AU112" s="115"/>
      <c r="AV112" s="115">
        <v>12</v>
      </c>
      <c r="AW112" s="115">
        <v>0</v>
      </c>
      <c r="AX112" s="115">
        <v>0</v>
      </c>
      <c r="AY112" s="115">
        <v>0</v>
      </c>
      <c r="AZ112" s="115" t="s">
        <v>98</v>
      </c>
      <c r="BA112" s="116" t="str">
        <f t="shared" si="81"/>
        <v/>
      </c>
      <c r="BB112" s="115">
        <v>2</v>
      </c>
      <c r="BC112" s="115">
        <v>2</v>
      </c>
      <c r="BD112" s="115">
        <v>1</v>
      </c>
      <c r="BE112" s="115">
        <v>1</v>
      </c>
      <c r="BF112" s="115">
        <v>0</v>
      </c>
      <c r="BG112" s="115">
        <v>0</v>
      </c>
      <c r="BH112" s="115">
        <v>0</v>
      </c>
      <c r="BI112" s="115">
        <v>0</v>
      </c>
      <c r="BJ112" s="115"/>
    </row>
    <row r="113" spans="2:62" ht="13.5" customHeight="1" outlineLevel="2">
      <c r="B113" s="106"/>
      <c r="C113" s="106"/>
      <c r="D113" s="106"/>
      <c r="E113" s="108"/>
      <c r="F113" s="130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279" t="s">
        <v>2292</v>
      </c>
      <c r="T113" s="279"/>
      <c r="U113" s="279"/>
      <c r="V113" s="279"/>
      <c r="W113" s="279"/>
      <c r="X113" s="279"/>
      <c r="Y113" s="280"/>
      <c r="Z113" s="113"/>
      <c r="AA113" s="113"/>
      <c r="AB113" s="113"/>
      <c r="AC113" s="113"/>
      <c r="AD113" s="113"/>
      <c r="AE113" s="114"/>
      <c r="AF113" s="115">
        <f t="shared" ref="AF113:AV113" si="93">SUBTOTAL(9,AF85:AF112)</f>
        <v>378</v>
      </c>
      <c r="AG113" s="115">
        <f t="shared" si="93"/>
        <v>269</v>
      </c>
      <c r="AH113" s="115">
        <f t="shared" si="93"/>
        <v>108</v>
      </c>
      <c r="AI113" s="115">
        <f t="shared" si="93"/>
        <v>85</v>
      </c>
      <c r="AJ113" s="115">
        <f t="shared" si="93"/>
        <v>64</v>
      </c>
      <c r="AK113" s="115">
        <f t="shared" si="93"/>
        <v>50</v>
      </c>
      <c r="AL113" s="115">
        <f t="shared" si="93"/>
        <v>14</v>
      </c>
      <c r="AM113" s="115">
        <f t="shared" si="93"/>
        <v>59</v>
      </c>
      <c r="AN113" s="115">
        <f t="shared" si="93"/>
        <v>38</v>
      </c>
      <c r="AO113" s="115">
        <f t="shared" si="93"/>
        <v>14</v>
      </c>
      <c r="AP113" s="115">
        <f t="shared" si="93"/>
        <v>23</v>
      </c>
      <c r="AQ113" s="115">
        <f t="shared" si="93"/>
        <v>12</v>
      </c>
      <c r="AR113" s="115">
        <f t="shared" si="93"/>
        <v>0</v>
      </c>
      <c r="AS113" s="115">
        <f t="shared" si="93"/>
        <v>313</v>
      </c>
      <c r="AT113" s="115">
        <f t="shared" si="93"/>
        <v>59</v>
      </c>
      <c r="AU113" s="115">
        <f t="shared" si="93"/>
        <v>13</v>
      </c>
      <c r="AV113" s="115">
        <f t="shared" si="93"/>
        <v>75</v>
      </c>
      <c r="AW113" s="115">
        <f t="shared" ref="AW113:AY113" si="94">SUBTOTAL(9,AW85:AW112)</f>
        <v>5015</v>
      </c>
      <c r="AX113" s="115">
        <f t="shared" si="94"/>
        <v>576</v>
      </c>
      <c r="AY113" s="115">
        <f t="shared" si="94"/>
        <v>110.5</v>
      </c>
      <c r="AZ113" s="115"/>
      <c r="BA113" s="116"/>
      <c r="BB113" s="115">
        <f t="shared" ref="BB113" si="95">SUBTOTAL(9,BB85:BB112)</f>
        <v>33</v>
      </c>
      <c r="BC113" s="115">
        <f t="shared" ref="BC113" si="96">SUBTOTAL(9,BC85:BC112)</f>
        <v>443</v>
      </c>
      <c r="BD113" s="115">
        <f t="shared" ref="BD113" si="97">SUBTOTAL(9,BD85:BD112)</f>
        <v>13</v>
      </c>
      <c r="BE113" s="115">
        <f t="shared" ref="BE113" si="98">SUBTOTAL(9,BE85:BE112)</f>
        <v>2</v>
      </c>
      <c r="BF113" s="115">
        <f t="shared" ref="BF113" si="99">SUBTOTAL(9,BF85:BF112)</f>
        <v>11</v>
      </c>
      <c r="BG113" s="115">
        <f t="shared" ref="BG113" si="100">SUBTOTAL(9,BG85:BG112)</f>
        <v>22</v>
      </c>
      <c r="BH113" s="115">
        <f t="shared" ref="BH113" si="101">SUBTOTAL(9,BH85:BH112)</f>
        <v>17</v>
      </c>
      <c r="BI113" s="115">
        <f t="shared" ref="BI113" si="102">SUBTOTAL(9,BI85:BI112)</f>
        <v>5</v>
      </c>
      <c r="BJ113" s="115">
        <f t="shared" ref="BJ113" si="103">SUBTOTAL(9,BJ85:BJ112)</f>
        <v>82</v>
      </c>
    </row>
    <row r="114" spans="2:62" outlineLevel="3">
      <c r="B114" s="106">
        <v>24028212</v>
      </c>
      <c r="C114" s="106" t="s">
        <v>400</v>
      </c>
      <c r="D114" s="106" t="s">
        <v>92</v>
      </c>
      <c r="E114" s="108">
        <v>4012</v>
      </c>
      <c r="F114" s="108" t="s">
        <v>107</v>
      </c>
      <c r="G114" s="108">
        <v>40215</v>
      </c>
      <c r="H114" s="108" t="s">
        <v>401</v>
      </c>
      <c r="I114" s="106" t="s">
        <v>402</v>
      </c>
      <c r="J114" s="109" t="s">
        <v>2163</v>
      </c>
      <c r="K114" s="109" t="s">
        <v>2164</v>
      </c>
      <c r="L114" s="109" t="s">
        <v>97</v>
      </c>
      <c r="M114" s="109" t="s">
        <v>97</v>
      </c>
      <c r="N114" s="109" t="s">
        <v>98</v>
      </c>
      <c r="O114" s="109" t="str">
        <f>IF(N114="","",VLOOKUP(N114,Sheet1!$B$3:$C$7,2,0))</f>
        <v>急性期</v>
      </c>
      <c r="P114" s="109" t="s">
        <v>98</v>
      </c>
      <c r="Q114" s="109" t="str">
        <f>IF(P114="","",VLOOKUP(P114,Sheet1!$B$3:$C$7,2,0))</f>
        <v>急性期</v>
      </c>
      <c r="R114" s="109" t="s">
        <v>96</v>
      </c>
      <c r="S114" s="110" t="str">
        <f t="shared" si="73"/>
        <v/>
      </c>
      <c r="T114" s="111" t="str">
        <f t="shared" si="74"/>
        <v>○</v>
      </c>
      <c r="U114" s="111" t="str">
        <f t="shared" si="75"/>
        <v/>
      </c>
      <c r="V114" s="111" t="str">
        <f t="shared" si="76"/>
        <v/>
      </c>
      <c r="W114" s="111" t="str">
        <f t="shared" si="77"/>
        <v/>
      </c>
      <c r="X114" s="111" t="str">
        <f t="shared" si="78"/>
        <v/>
      </c>
      <c r="Y114" s="112" t="str">
        <f t="shared" si="79"/>
        <v/>
      </c>
      <c r="Z114" s="113" t="s">
        <v>98</v>
      </c>
      <c r="AA114" s="113" t="s">
        <v>96</v>
      </c>
      <c r="AB114" s="113" t="s">
        <v>96</v>
      </c>
      <c r="AC114" s="113" t="s">
        <v>96</v>
      </c>
      <c r="AD114" s="113" t="s">
        <v>96</v>
      </c>
      <c r="AE114" s="114" t="str">
        <f t="shared" si="80"/>
        <v>急性期</v>
      </c>
      <c r="AF114" s="115">
        <v>19</v>
      </c>
      <c r="AG114" s="115">
        <v>19</v>
      </c>
      <c r="AH114" s="115">
        <v>0</v>
      </c>
      <c r="AI114" s="115">
        <v>3</v>
      </c>
      <c r="AJ114" s="115">
        <v>0</v>
      </c>
      <c r="AK114" s="115">
        <v>0</v>
      </c>
      <c r="AL114" s="115">
        <v>0</v>
      </c>
      <c r="AM114" s="115">
        <v>0</v>
      </c>
      <c r="AN114" s="115">
        <v>0</v>
      </c>
      <c r="AO114" s="115">
        <v>0</v>
      </c>
      <c r="AP114" s="115">
        <v>0</v>
      </c>
      <c r="AQ114" s="115">
        <v>0</v>
      </c>
      <c r="AR114" s="115">
        <v>0</v>
      </c>
      <c r="AS114" s="115">
        <v>19</v>
      </c>
      <c r="AT114" s="115">
        <v>0</v>
      </c>
      <c r="AU114" s="115">
        <v>0</v>
      </c>
      <c r="AV114" s="115">
        <v>0</v>
      </c>
      <c r="AW114" s="115">
        <v>217</v>
      </c>
      <c r="AX114" s="115">
        <v>0</v>
      </c>
      <c r="AY114" s="115">
        <v>0</v>
      </c>
      <c r="AZ114" s="115" t="s">
        <v>96</v>
      </c>
      <c r="BA114" s="116" t="str">
        <f t="shared" si="81"/>
        <v/>
      </c>
      <c r="BB114" s="115"/>
      <c r="BC114" s="115"/>
      <c r="BD114" s="115">
        <v>0</v>
      </c>
      <c r="BE114" s="115"/>
      <c r="BF114" s="115"/>
      <c r="BG114" s="115">
        <v>0</v>
      </c>
      <c r="BH114" s="115"/>
      <c r="BI114" s="115"/>
      <c r="BJ114" s="115"/>
    </row>
    <row r="115" spans="2:62" outlineLevel="3">
      <c r="B115" s="106">
        <v>24028425</v>
      </c>
      <c r="C115" s="106" t="s">
        <v>640</v>
      </c>
      <c r="D115" s="106" t="s">
        <v>92</v>
      </c>
      <c r="E115" s="108">
        <v>4012</v>
      </c>
      <c r="F115" s="108" t="s">
        <v>107</v>
      </c>
      <c r="G115" s="108">
        <v>40215</v>
      </c>
      <c r="H115" s="108" t="s">
        <v>401</v>
      </c>
      <c r="I115" s="106" t="s">
        <v>641</v>
      </c>
      <c r="J115" s="109" t="s">
        <v>2165</v>
      </c>
      <c r="K115" s="109" t="s">
        <v>2166</v>
      </c>
      <c r="L115" s="109" t="s">
        <v>97</v>
      </c>
      <c r="M115" s="109" t="s">
        <v>97</v>
      </c>
      <c r="N115" s="109" t="s">
        <v>104</v>
      </c>
      <c r="O115" s="109" t="str">
        <f>IF(N115="","",VLOOKUP(N115,Sheet1!$B$3:$C$7,2,0))</f>
        <v>慢性期</v>
      </c>
      <c r="P115" s="109" t="s">
        <v>104</v>
      </c>
      <c r="Q115" s="109" t="str">
        <f>IF(P115="","",VLOOKUP(P115,Sheet1!$B$3:$C$7,2,0))</f>
        <v>慢性期</v>
      </c>
      <c r="R115" s="109" t="s">
        <v>104</v>
      </c>
      <c r="S115" s="110" t="str">
        <f t="shared" si="73"/>
        <v>○</v>
      </c>
      <c r="T115" s="111" t="str">
        <f t="shared" si="74"/>
        <v/>
      </c>
      <c r="U115" s="111" t="str">
        <f t="shared" si="75"/>
        <v/>
      </c>
      <c r="V115" s="111" t="str">
        <f t="shared" si="76"/>
        <v>○</v>
      </c>
      <c r="W115" s="111" t="str">
        <f t="shared" si="77"/>
        <v>○</v>
      </c>
      <c r="X115" s="111" t="str">
        <f t="shared" si="78"/>
        <v/>
      </c>
      <c r="Y115" s="112" t="str">
        <f t="shared" si="79"/>
        <v/>
      </c>
      <c r="Z115" s="113" t="s">
        <v>97</v>
      </c>
      <c r="AA115" s="113" t="s">
        <v>104</v>
      </c>
      <c r="AB115" s="113" t="s">
        <v>105</v>
      </c>
      <c r="AC115" s="113" t="s">
        <v>96</v>
      </c>
      <c r="AD115" s="113" t="s">
        <v>96</v>
      </c>
      <c r="AE115" s="114" t="str">
        <f t="shared" si="80"/>
        <v>慢性期</v>
      </c>
      <c r="AF115" s="115">
        <v>19</v>
      </c>
      <c r="AG115" s="115">
        <v>19</v>
      </c>
      <c r="AH115" s="115">
        <v>0</v>
      </c>
      <c r="AI115" s="115">
        <v>19</v>
      </c>
      <c r="AJ115" s="115">
        <v>0</v>
      </c>
      <c r="AK115" s="115">
        <v>0</v>
      </c>
      <c r="AL115" s="115">
        <v>0</v>
      </c>
      <c r="AM115" s="115">
        <v>0</v>
      </c>
      <c r="AN115" s="115">
        <v>0</v>
      </c>
      <c r="AO115" s="115">
        <v>0</v>
      </c>
      <c r="AP115" s="115">
        <v>0</v>
      </c>
      <c r="AQ115" s="115">
        <v>0</v>
      </c>
      <c r="AR115" s="115">
        <v>0</v>
      </c>
      <c r="AS115" s="115">
        <v>19</v>
      </c>
      <c r="AT115" s="115">
        <v>0</v>
      </c>
      <c r="AU115" s="115">
        <v>0</v>
      </c>
      <c r="AV115" s="115">
        <v>0</v>
      </c>
      <c r="AW115" s="115">
        <v>35</v>
      </c>
      <c r="AX115" s="115">
        <v>1</v>
      </c>
      <c r="AY115" s="115"/>
      <c r="AZ115" s="115" t="s">
        <v>98</v>
      </c>
      <c r="BA115" s="116" t="str">
        <f t="shared" si="81"/>
        <v/>
      </c>
      <c r="BB115" s="115">
        <v>1</v>
      </c>
      <c r="BC115" s="115">
        <v>0</v>
      </c>
      <c r="BD115" s="115">
        <v>0</v>
      </c>
      <c r="BE115" s="115">
        <v>0</v>
      </c>
      <c r="BF115" s="115">
        <v>0</v>
      </c>
      <c r="BG115" s="115">
        <v>6</v>
      </c>
      <c r="BH115" s="115">
        <v>6</v>
      </c>
      <c r="BI115" s="115">
        <v>0</v>
      </c>
      <c r="BJ115" s="115">
        <v>0</v>
      </c>
    </row>
    <row r="116" spans="2:62" outlineLevel="3">
      <c r="B116" s="106">
        <v>24028534</v>
      </c>
      <c r="C116" s="106" t="s">
        <v>785</v>
      </c>
      <c r="D116" s="106" t="s">
        <v>92</v>
      </c>
      <c r="E116" s="108">
        <v>4012</v>
      </c>
      <c r="F116" s="108" t="s">
        <v>107</v>
      </c>
      <c r="G116" s="108">
        <v>40215</v>
      </c>
      <c r="H116" s="108" t="s">
        <v>401</v>
      </c>
      <c r="I116" s="106" t="s">
        <v>786</v>
      </c>
      <c r="J116" s="109" t="s">
        <v>2167</v>
      </c>
      <c r="K116" s="109" t="s">
        <v>2168</v>
      </c>
      <c r="L116" s="109" t="s">
        <v>97</v>
      </c>
      <c r="M116" s="109" t="s">
        <v>98</v>
      </c>
      <c r="N116" s="109" t="s">
        <v>98</v>
      </c>
      <c r="O116" s="109" t="str">
        <f>IF(N116="","",VLOOKUP(N116,Sheet1!$B$3:$C$7,2,0))</f>
        <v>急性期</v>
      </c>
      <c r="P116" s="109" t="s">
        <v>98</v>
      </c>
      <c r="Q116" s="109" t="str">
        <f>IF(P116="","",VLOOKUP(P116,Sheet1!$B$3:$C$7,2,0))</f>
        <v>急性期</v>
      </c>
      <c r="R116" s="109" t="s">
        <v>98</v>
      </c>
      <c r="S116" s="110" t="str">
        <f t="shared" si="73"/>
        <v>○</v>
      </c>
      <c r="T116" s="111" t="str">
        <f t="shared" si="74"/>
        <v/>
      </c>
      <c r="U116" s="111" t="str">
        <f t="shared" si="75"/>
        <v>○</v>
      </c>
      <c r="V116" s="111" t="str">
        <f t="shared" si="76"/>
        <v>○</v>
      </c>
      <c r="W116" s="111" t="str">
        <f t="shared" si="77"/>
        <v>○</v>
      </c>
      <c r="X116" s="111" t="str">
        <f t="shared" si="78"/>
        <v/>
      </c>
      <c r="Y116" s="112" t="str">
        <f t="shared" si="79"/>
        <v/>
      </c>
      <c r="Z116" s="113" t="s">
        <v>97</v>
      </c>
      <c r="AA116" s="113" t="s">
        <v>99</v>
      </c>
      <c r="AB116" s="113" t="s">
        <v>104</v>
      </c>
      <c r="AC116" s="113" t="s">
        <v>105</v>
      </c>
      <c r="AD116" s="113" t="s">
        <v>96</v>
      </c>
      <c r="AE116" s="114" t="str">
        <f t="shared" si="80"/>
        <v>急性期</v>
      </c>
      <c r="AF116" s="115">
        <v>9</v>
      </c>
      <c r="AG116" s="115">
        <v>0</v>
      </c>
      <c r="AH116" s="115">
        <v>9</v>
      </c>
      <c r="AI116" s="115">
        <v>0</v>
      </c>
      <c r="AJ116" s="115">
        <v>0</v>
      </c>
      <c r="AK116" s="115">
        <v>0</v>
      </c>
      <c r="AL116" s="115">
        <v>0</v>
      </c>
      <c r="AM116" s="115">
        <v>0</v>
      </c>
      <c r="AN116" s="115">
        <v>0</v>
      </c>
      <c r="AO116" s="115">
        <v>0</v>
      </c>
      <c r="AP116" s="115">
        <v>0</v>
      </c>
      <c r="AQ116" s="115">
        <v>0</v>
      </c>
      <c r="AR116" s="115">
        <v>0</v>
      </c>
      <c r="AS116" s="115">
        <v>9</v>
      </c>
      <c r="AT116" s="115">
        <v>0</v>
      </c>
      <c r="AU116" s="115">
        <v>0</v>
      </c>
      <c r="AV116" s="115">
        <v>0</v>
      </c>
      <c r="AW116" s="115">
        <v>0</v>
      </c>
      <c r="AX116" s="115">
        <v>0</v>
      </c>
      <c r="AY116" s="115">
        <v>0</v>
      </c>
      <c r="AZ116" s="115" t="s">
        <v>98</v>
      </c>
      <c r="BA116" s="116" t="str">
        <f t="shared" si="81"/>
        <v/>
      </c>
      <c r="BB116" s="115">
        <v>1</v>
      </c>
      <c r="BC116" s="115">
        <v>78</v>
      </c>
      <c r="BD116" s="115">
        <v>4</v>
      </c>
      <c r="BE116" s="115">
        <v>4</v>
      </c>
      <c r="BF116" s="115">
        <v>0</v>
      </c>
      <c r="BG116" s="115">
        <v>0</v>
      </c>
      <c r="BH116" s="115">
        <v>0</v>
      </c>
      <c r="BI116" s="115">
        <v>0</v>
      </c>
      <c r="BJ116" s="115">
        <v>0</v>
      </c>
    </row>
    <row r="117" spans="2:62" outlineLevel="3">
      <c r="B117" s="106">
        <v>24028604</v>
      </c>
      <c r="C117" s="106" t="s">
        <v>851</v>
      </c>
      <c r="D117" s="106" t="s">
        <v>92</v>
      </c>
      <c r="E117" s="108">
        <v>4012</v>
      </c>
      <c r="F117" s="108" t="s">
        <v>107</v>
      </c>
      <c r="G117" s="108">
        <v>40215</v>
      </c>
      <c r="H117" s="108" t="s">
        <v>401</v>
      </c>
      <c r="I117" s="106" t="s">
        <v>852</v>
      </c>
      <c r="J117" s="109" t="s">
        <v>2169</v>
      </c>
      <c r="K117" s="109" t="s">
        <v>2170</v>
      </c>
      <c r="L117" s="109" t="s">
        <v>97</v>
      </c>
      <c r="M117" s="109" t="s">
        <v>97</v>
      </c>
      <c r="N117" s="109" t="s">
        <v>98</v>
      </c>
      <c r="O117" s="109" t="str">
        <f>IF(N117="","",VLOOKUP(N117,Sheet1!$B$3:$C$7,2,0))</f>
        <v>急性期</v>
      </c>
      <c r="P117" s="109" t="s">
        <v>98</v>
      </c>
      <c r="Q117" s="109" t="str">
        <f>IF(P117="","",VLOOKUP(P117,Sheet1!$B$3:$C$7,2,0))</f>
        <v>急性期</v>
      </c>
      <c r="R117" s="109" t="s">
        <v>98</v>
      </c>
      <c r="S117" s="110" t="str">
        <f t="shared" si="73"/>
        <v>○</v>
      </c>
      <c r="T117" s="111" t="str">
        <f t="shared" si="74"/>
        <v>○</v>
      </c>
      <c r="U117" s="111" t="str">
        <f t="shared" si="75"/>
        <v>○</v>
      </c>
      <c r="V117" s="111" t="str">
        <f t="shared" si="76"/>
        <v/>
      </c>
      <c r="W117" s="111" t="str">
        <f t="shared" si="77"/>
        <v/>
      </c>
      <c r="X117" s="111" t="str">
        <f t="shared" si="78"/>
        <v/>
      </c>
      <c r="Y117" s="112" t="str">
        <f t="shared" si="79"/>
        <v/>
      </c>
      <c r="Z117" s="113" t="s">
        <v>97</v>
      </c>
      <c r="AA117" s="113" t="s">
        <v>98</v>
      </c>
      <c r="AB117" s="113" t="s">
        <v>99</v>
      </c>
      <c r="AC117" s="113" t="s">
        <v>96</v>
      </c>
      <c r="AD117" s="113" t="s">
        <v>96</v>
      </c>
      <c r="AE117" s="114" t="str">
        <f t="shared" si="80"/>
        <v>急性期</v>
      </c>
      <c r="AF117" s="115">
        <v>13</v>
      </c>
      <c r="AG117" s="115">
        <v>13</v>
      </c>
      <c r="AH117" s="115">
        <v>0</v>
      </c>
      <c r="AI117" s="115">
        <v>0</v>
      </c>
      <c r="AJ117" s="115">
        <v>0</v>
      </c>
      <c r="AK117" s="115">
        <v>0</v>
      </c>
      <c r="AL117" s="115">
        <v>0</v>
      </c>
      <c r="AM117" s="115">
        <v>0</v>
      </c>
      <c r="AN117" s="115">
        <v>0</v>
      </c>
      <c r="AO117" s="115">
        <v>0</v>
      </c>
      <c r="AP117" s="115">
        <v>0</v>
      </c>
      <c r="AQ117" s="115">
        <v>0</v>
      </c>
      <c r="AR117" s="115">
        <v>0</v>
      </c>
      <c r="AS117" s="115">
        <v>13</v>
      </c>
      <c r="AT117" s="115">
        <v>0</v>
      </c>
      <c r="AU117" s="115">
        <v>0</v>
      </c>
      <c r="AV117" s="115">
        <v>0</v>
      </c>
      <c r="AW117" s="115">
        <v>363</v>
      </c>
      <c r="AX117" s="115">
        <v>363</v>
      </c>
      <c r="AY117" s="115">
        <v>0</v>
      </c>
      <c r="AZ117" s="115" t="s">
        <v>98</v>
      </c>
      <c r="BA117" s="116" t="str">
        <f t="shared" si="81"/>
        <v/>
      </c>
      <c r="BB117" s="115">
        <v>0</v>
      </c>
      <c r="BC117" s="115">
        <v>0</v>
      </c>
      <c r="BD117" s="115">
        <v>0</v>
      </c>
      <c r="BE117" s="115">
        <v>0</v>
      </c>
      <c r="BF117" s="115">
        <v>0</v>
      </c>
      <c r="BG117" s="115">
        <v>0</v>
      </c>
      <c r="BH117" s="115">
        <v>0</v>
      </c>
      <c r="BI117" s="115">
        <v>0</v>
      </c>
      <c r="BJ117" s="115">
        <v>22</v>
      </c>
    </row>
    <row r="118" spans="2:62" outlineLevel="3">
      <c r="B118" s="106">
        <v>24028690</v>
      </c>
      <c r="C118" s="106" t="s">
        <v>971</v>
      </c>
      <c r="D118" s="106" t="s">
        <v>92</v>
      </c>
      <c r="E118" s="108">
        <v>4012</v>
      </c>
      <c r="F118" s="108" t="s">
        <v>107</v>
      </c>
      <c r="G118" s="108">
        <v>40215</v>
      </c>
      <c r="H118" s="108" t="s">
        <v>401</v>
      </c>
      <c r="I118" s="106" t="s">
        <v>972</v>
      </c>
      <c r="J118" s="109" t="s">
        <v>2171</v>
      </c>
      <c r="K118" s="109" t="s">
        <v>2172</v>
      </c>
      <c r="L118" s="109" t="s">
        <v>97</v>
      </c>
      <c r="M118" s="109" t="s">
        <v>97</v>
      </c>
      <c r="N118" s="109" t="s">
        <v>98</v>
      </c>
      <c r="O118" s="109" t="str">
        <f>IF(N118="","",VLOOKUP(N118,Sheet1!$B$3:$C$7,2,0))</f>
        <v>急性期</v>
      </c>
      <c r="P118" s="109" t="s">
        <v>98</v>
      </c>
      <c r="Q118" s="109" t="str">
        <f>IF(P118="","",VLOOKUP(P118,Sheet1!$B$3:$C$7,2,0))</f>
        <v>急性期</v>
      </c>
      <c r="R118" s="109" t="s">
        <v>96</v>
      </c>
      <c r="S118" s="110" t="str">
        <f t="shared" si="73"/>
        <v>○</v>
      </c>
      <c r="T118" s="111" t="str">
        <f t="shared" si="74"/>
        <v>○</v>
      </c>
      <c r="U118" s="111" t="str">
        <f t="shared" si="75"/>
        <v>○</v>
      </c>
      <c r="V118" s="111" t="str">
        <f t="shared" si="76"/>
        <v>○</v>
      </c>
      <c r="W118" s="111" t="str">
        <f t="shared" si="77"/>
        <v>○</v>
      </c>
      <c r="X118" s="111" t="str">
        <f t="shared" si="78"/>
        <v/>
      </c>
      <c r="Y118" s="112" t="str">
        <f t="shared" si="79"/>
        <v/>
      </c>
      <c r="Z118" s="113" t="s">
        <v>97</v>
      </c>
      <c r="AA118" s="113" t="s">
        <v>98</v>
      </c>
      <c r="AB118" s="113" t="s">
        <v>99</v>
      </c>
      <c r="AC118" s="113" t="s">
        <v>104</v>
      </c>
      <c r="AD118" s="113" t="s">
        <v>105</v>
      </c>
      <c r="AE118" s="114" t="str">
        <f t="shared" si="80"/>
        <v>急性期</v>
      </c>
      <c r="AF118" s="115">
        <v>8</v>
      </c>
      <c r="AG118" s="115">
        <v>8</v>
      </c>
      <c r="AH118" s="115">
        <v>0</v>
      </c>
      <c r="AI118" s="115">
        <v>0</v>
      </c>
      <c r="AJ118" s="115">
        <v>0</v>
      </c>
      <c r="AK118" s="115">
        <v>0</v>
      </c>
      <c r="AL118" s="115">
        <v>0</v>
      </c>
      <c r="AM118" s="115">
        <v>0</v>
      </c>
      <c r="AN118" s="115">
        <v>0</v>
      </c>
      <c r="AO118" s="115">
        <v>0</v>
      </c>
      <c r="AP118" s="115">
        <v>0</v>
      </c>
      <c r="AQ118" s="115">
        <v>0</v>
      </c>
      <c r="AR118" s="115">
        <v>0</v>
      </c>
      <c r="AS118" s="115">
        <v>8</v>
      </c>
      <c r="AT118" s="115">
        <v>0</v>
      </c>
      <c r="AU118" s="115">
        <v>0</v>
      </c>
      <c r="AV118" s="115">
        <v>0</v>
      </c>
      <c r="AW118" s="115">
        <v>73</v>
      </c>
      <c r="AX118" s="115"/>
      <c r="AY118" s="115"/>
      <c r="AZ118" s="115" t="s">
        <v>97</v>
      </c>
      <c r="BA118" s="116" t="str">
        <f t="shared" si="81"/>
        <v>○</v>
      </c>
      <c r="BB118" s="115">
        <v>11</v>
      </c>
      <c r="BC118" s="115">
        <v>82</v>
      </c>
      <c r="BD118" s="115">
        <v>48</v>
      </c>
      <c r="BE118" s="115">
        <v>25</v>
      </c>
      <c r="BF118" s="115">
        <v>23</v>
      </c>
      <c r="BG118" s="115">
        <v>7</v>
      </c>
      <c r="BH118" s="115">
        <v>7</v>
      </c>
      <c r="BI118" s="115">
        <v>0</v>
      </c>
      <c r="BJ118" s="115">
        <v>0</v>
      </c>
    </row>
    <row r="119" spans="2:62" outlineLevel="3">
      <c r="B119" s="106">
        <v>24028739</v>
      </c>
      <c r="C119" s="106" t="s">
        <v>1034</v>
      </c>
      <c r="D119" s="106" t="s">
        <v>92</v>
      </c>
      <c r="E119" s="108">
        <v>4012</v>
      </c>
      <c r="F119" s="108" t="s">
        <v>107</v>
      </c>
      <c r="G119" s="108">
        <v>40215</v>
      </c>
      <c r="H119" s="108" t="s">
        <v>401</v>
      </c>
      <c r="I119" s="106" t="s">
        <v>1035</v>
      </c>
      <c r="J119" s="109" t="s">
        <v>2173</v>
      </c>
      <c r="K119" s="109" t="s">
        <v>2174</v>
      </c>
      <c r="L119" s="109" t="s">
        <v>98</v>
      </c>
      <c r="M119" s="109" t="s">
        <v>98</v>
      </c>
      <c r="N119" s="109" t="s">
        <v>97</v>
      </c>
      <c r="O119" s="109" t="str">
        <f>IF(N119="","",VLOOKUP(N119,Sheet1!$B$3:$C$7,2,0))</f>
        <v>高度急性期</v>
      </c>
      <c r="P119" s="109" t="s">
        <v>97</v>
      </c>
      <c r="Q119" s="109" t="str">
        <f>IF(P119="","",VLOOKUP(P119,Sheet1!$B$3:$C$7,2,0))</f>
        <v>高度急性期</v>
      </c>
      <c r="R119" s="109" t="s">
        <v>97</v>
      </c>
      <c r="S119" s="110" t="str">
        <f t="shared" si="73"/>
        <v/>
      </c>
      <c r="T119" s="111" t="str">
        <f t="shared" si="74"/>
        <v/>
      </c>
      <c r="U119" s="111" t="str">
        <f t="shared" si="75"/>
        <v/>
      </c>
      <c r="V119" s="111" t="str">
        <f t="shared" si="76"/>
        <v/>
      </c>
      <c r="W119" s="111" t="str">
        <f t="shared" si="77"/>
        <v/>
      </c>
      <c r="X119" s="111" t="str">
        <f t="shared" si="78"/>
        <v/>
      </c>
      <c r="Y119" s="112" t="str">
        <f t="shared" si="79"/>
        <v>○</v>
      </c>
      <c r="Z119" s="113" t="s">
        <v>110</v>
      </c>
      <c r="AA119" s="113" t="s">
        <v>96</v>
      </c>
      <c r="AB119" s="113" t="s">
        <v>96</v>
      </c>
      <c r="AC119" s="113" t="s">
        <v>96</v>
      </c>
      <c r="AD119" s="113" t="s">
        <v>96</v>
      </c>
      <c r="AE119" s="114" t="str">
        <f t="shared" si="80"/>
        <v>高度急性期</v>
      </c>
      <c r="AF119" s="115">
        <v>18</v>
      </c>
      <c r="AG119" s="115">
        <v>0</v>
      </c>
      <c r="AH119" s="115">
        <v>18</v>
      </c>
      <c r="AI119" s="115"/>
      <c r="AJ119" s="115">
        <v>0</v>
      </c>
      <c r="AK119" s="115">
        <v>0</v>
      </c>
      <c r="AL119" s="115">
        <v>0</v>
      </c>
      <c r="AM119" s="115">
        <v>0</v>
      </c>
      <c r="AN119" s="115">
        <v>0</v>
      </c>
      <c r="AO119" s="115">
        <v>0</v>
      </c>
      <c r="AP119" s="115">
        <v>0</v>
      </c>
      <c r="AQ119" s="115">
        <v>0</v>
      </c>
      <c r="AR119" s="115">
        <v>0</v>
      </c>
      <c r="AS119" s="115"/>
      <c r="AT119" s="115"/>
      <c r="AU119" s="115"/>
      <c r="AV119" s="115"/>
      <c r="AW119" s="115">
        <v>0</v>
      </c>
      <c r="AX119" s="115">
        <v>0</v>
      </c>
      <c r="AY119" s="115">
        <v>0</v>
      </c>
      <c r="AZ119" s="115" t="s">
        <v>98</v>
      </c>
      <c r="BA119" s="116" t="str">
        <f t="shared" si="81"/>
        <v/>
      </c>
      <c r="BB119" s="115">
        <v>0</v>
      </c>
      <c r="BC119" s="115">
        <v>0</v>
      </c>
      <c r="BD119" s="115">
        <v>0</v>
      </c>
      <c r="BE119" s="115">
        <v>0</v>
      </c>
      <c r="BF119" s="115">
        <v>0</v>
      </c>
      <c r="BG119" s="115">
        <v>0</v>
      </c>
      <c r="BH119" s="115">
        <v>0</v>
      </c>
      <c r="BI119" s="115">
        <v>0</v>
      </c>
      <c r="BJ119" s="115">
        <v>0</v>
      </c>
    </row>
    <row r="120" spans="2:62" outlineLevel="3">
      <c r="B120" s="106">
        <v>24028906</v>
      </c>
      <c r="C120" s="106" t="s">
        <v>1244</v>
      </c>
      <c r="D120" s="106" t="s">
        <v>92</v>
      </c>
      <c r="E120" s="108">
        <v>4012</v>
      </c>
      <c r="F120" s="108" t="s">
        <v>107</v>
      </c>
      <c r="G120" s="108">
        <v>40215</v>
      </c>
      <c r="H120" s="108" t="s">
        <v>401</v>
      </c>
      <c r="I120" s="106" t="s">
        <v>1245</v>
      </c>
      <c r="J120" s="109" t="s">
        <v>2175</v>
      </c>
      <c r="K120" s="109" t="s">
        <v>2176</v>
      </c>
      <c r="L120" s="109" t="s">
        <v>97</v>
      </c>
      <c r="M120" s="109" t="s">
        <v>97</v>
      </c>
      <c r="N120" s="109" t="s">
        <v>104</v>
      </c>
      <c r="O120" s="109" t="str">
        <f>IF(N120="","",VLOOKUP(N120,Sheet1!$B$3:$C$7,2,0))</f>
        <v>慢性期</v>
      </c>
      <c r="P120" s="109" t="s">
        <v>104</v>
      </c>
      <c r="Q120" s="109" t="str">
        <f>IF(P120="","",VLOOKUP(P120,Sheet1!$B$3:$C$7,2,0))</f>
        <v>慢性期</v>
      </c>
      <c r="R120" s="109" t="s">
        <v>99</v>
      </c>
      <c r="S120" s="110" t="str">
        <f t="shared" si="73"/>
        <v/>
      </c>
      <c r="T120" s="111" t="str">
        <f t="shared" si="74"/>
        <v/>
      </c>
      <c r="U120" s="111" t="str">
        <f t="shared" si="75"/>
        <v/>
      </c>
      <c r="V120" s="111" t="str">
        <f t="shared" si="76"/>
        <v>○</v>
      </c>
      <c r="W120" s="111" t="str">
        <f t="shared" si="77"/>
        <v/>
      </c>
      <c r="X120" s="111" t="str">
        <f t="shared" si="78"/>
        <v/>
      </c>
      <c r="Y120" s="112" t="str">
        <f t="shared" si="79"/>
        <v/>
      </c>
      <c r="Z120" s="113" t="s">
        <v>104</v>
      </c>
      <c r="AA120" s="113" t="s">
        <v>96</v>
      </c>
      <c r="AB120" s="113" t="s">
        <v>96</v>
      </c>
      <c r="AC120" s="113" t="s">
        <v>96</v>
      </c>
      <c r="AD120" s="113" t="s">
        <v>96</v>
      </c>
      <c r="AE120" s="114" t="str">
        <f t="shared" si="80"/>
        <v>慢性期</v>
      </c>
      <c r="AF120" s="115">
        <v>9</v>
      </c>
      <c r="AG120" s="115">
        <v>9</v>
      </c>
      <c r="AH120" s="115">
        <v>0</v>
      </c>
      <c r="AI120" s="115">
        <v>0</v>
      </c>
      <c r="AJ120" s="115">
        <v>6</v>
      </c>
      <c r="AK120" s="115">
        <v>6</v>
      </c>
      <c r="AL120" s="115">
        <v>0</v>
      </c>
      <c r="AM120" s="115">
        <v>6</v>
      </c>
      <c r="AN120" s="115">
        <v>6</v>
      </c>
      <c r="AO120" s="115">
        <v>0</v>
      </c>
      <c r="AP120" s="115">
        <v>0</v>
      </c>
      <c r="AQ120" s="115">
        <v>0</v>
      </c>
      <c r="AR120" s="115">
        <v>0</v>
      </c>
      <c r="AS120" s="115">
        <v>9</v>
      </c>
      <c r="AT120" s="115">
        <v>6</v>
      </c>
      <c r="AU120" s="115">
        <v>0</v>
      </c>
      <c r="AV120" s="115">
        <v>0</v>
      </c>
      <c r="AW120" s="115">
        <v>13</v>
      </c>
      <c r="AX120" s="115">
        <v>0</v>
      </c>
      <c r="AY120" s="115">
        <v>0</v>
      </c>
      <c r="AZ120" s="115" t="s">
        <v>98</v>
      </c>
      <c r="BA120" s="116" t="str">
        <f t="shared" si="81"/>
        <v/>
      </c>
      <c r="BB120" s="115">
        <v>0</v>
      </c>
      <c r="BC120" s="115">
        <v>0</v>
      </c>
      <c r="BD120" s="115">
        <v>0</v>
      </c>
      <c r="BE120" s="115">
        <v>0</v>
      </c>
      <c r="BF120" s="115">
        <v>0</v>
      </c>
      <c r="BG120" s="115">
        <v>0</v>
      </c>
      <c r="BH120" s="115">
        <v>0</v>
      </c>
      <c r="BI120" s="115">
        <v>0</v>
      </c>
      <c r="BJ120" s="115">
        <v>0</v>
      </c>
    </row>
    <row r="121" spans="2:62" ht="13.5" customHeight="1" outlineLevel="2">
      <c r="B121" s="106"/>
      <c r="C121" s="106"/>
      <c r="D121" s="106"/>
      <c r="E121" s="108"/>
      <c r="F121" s="108"/>
      <c r="G121" s="108"/>
      <c r="H121" s="135"/>
      <c r="I121" s="106"/>
      <c r="J121" s="109"/>
      <c r="K121" s="109"/>
      <c r="L121" s="109"/>
      <c r="M121" s="109"/>
      <c r="N121" s="109"/>
      <c r="O121" s="109"/>
      <c r="P121" s="109"/>
      <c r="Q121" s="109"/>
      <c r="R121" s="109"/>
      <c r="S121" s="367" t="s">
        <v>2293</v>
      </c>
      <c r="T121" s="279"/>
      <c r="U121" s="279"/>
      <c r="V121" s="279"/>
      <c r="W121" s="279"/>
      <c r="X121" s="279"/>
      <c r="Y121" s="280"/>
      <c r="Z121" s="113"/>
      <c r="AA121" s="113"/>
      <c r="AB121" s="113"/>
      <c r="AC121" s="113"/>
      <c r="AD121" s="113"/>
      <c r="AE121" s="114"/>
      <c r="AF121" s="115">
        <f t="shared" ref="AF121:AV121" si="104">SUBTOTAL(9,AF114:AF120)</f>
        <v>95</v>
      </c>
      <c r="AG121" s="115">
        <f t="shared" si="104"/>
        <v>68</v>
      </c>
      <c r="AH121" s="115">
        <f t="shared" si="104"/>
        <v>27</v>
      </c>
      <c r="AI121" s="115">
        <f t="shared" si="104"/>
        <v>22</v>
      </c>
      <c r="AJ121" s="115">
        <f t="shared" si="104"/>
        <v>6</v>
      </c>
      <c r="AK121" s="115">
        <f t="shared" si="104"/>
        <v>6</v>
      </c>
      <c r="AL121" s="115">
        <f t="shared" si="104"/>
        <v>0</v>
      </c>
      <c r="AM121" s="115">
        <f t="shared" si="104"/>
        <v>6</v>
      </c>
      <c r="AN121" s="115">
        <f t="shared" si="104"/>
        <v>6</v>
      </c>
      <c r="AO121" s="115">
        <f t="shared" si="104"/>
        <v>0</v>
      </c>
      <c r="AP121" s="115">
        <f t="shared" si="104"/>
        <v>0</v>
      </c>
      <c r="AQ121" s="115">
        <f t="shared" si="104"/>
        <v>0</v>
      </c>
      <c r="AR121" s="115">
        <f t="shared" si="104"/>
        <v>0</v>
      </c>
      <c r="AS121" s="115">
        <f t="shared" si="104"/>
        <v>77</v>
      </c>
      <c r="AT121" s="115">
        <f t="shared" si="104"/>
        <v>6</v>
      </c>
      <c r="AU121" s="115">
        <f t="shared" si="104"/>
        <v>0</v>
      </c>
      <c r="AV121" s="115">
        <f t="shared" si="104"/>
        <v>0</v>
      </c>
      <c r="AW121" s="115"/>
      <c r="AX121" s="115"/>
      <c r="AY121" s="115"/>
      <c r="AZ121" s="115"/>
      <c r="BA121" s="116"/>
      <c r="BB121" s="115"/>
      <c r="BC121" s="115"/>
      <c r="BD121" s="115"/>
      <c r="BE121" s="115"/>
      <c r="BF121" s="115"/>
      <c r="BG121" s="115"/>
      <c r="BH121" s="115"/>
      <c r="BI121" s="115"/>
      <c r="BJ121" s="115">
        <f>SUBTOTAL(9,BJ114:BJ120)</f>
        <v>22</v>
      </c>
    </row>
    <row r="122" spans="2:62" outlineLevel="3">
      <c r="B122" s="106">
        <v>24028146</v>
      </c>
      <c r="C122" s="106" t="s">
        <v>318</v>
      </c>
      <c r="D122" s="106" t="s">
        <v>92</v>
      </c>
      <c r="E122" s="108">
        <v>4012</v>
      </c>
      <c r="F122" s="108" t="s">
        <v>107</v>
      </c>
      <c r="G122" s="108">
        <v>40382</v>
      </c>
      <c r="H122" s="108" t="s">
        <v>319</v>
      </c>
      <c r="I122" s="106" t="s">
        <v>320</v>
      </c>
      <c r="J122" s="109" t="s">
        <v>2177</v>
      </c>
      <c r="K122" s="109" t="s">
        <v>2178</v>
      </c>
      <c r="L122" s="109" t="s">
        <v>97</v>
      </c>
      <c r="M122" s="109" t="s">
        <v>97</v>
      </c>
      <c r="N122" s="109" t="s">
        <v>104</v>
      </c>
      <c r="O122" s="109" t="str">
        <f>IF(N122="","",VLOOKUP(N122,Sheet1!$B$3:$C$7,2,0))</f>
        <v>慢性期</v>
      </c>
      <c r="P122" s="109" t="s">
        <v>104</v>
      </c>
      <c r="Q122" s="109" t="str">
        <f>IF(P122="","",VLOOKUP(P122,Sheet1!$B$3:$C$7,2,0))</f>
        <v>慢性期</v>
      </c>
      <c r="R122" s="109" t="s">
        <v>96</v>
      </c>
      <c r="S122" s="110" t="str">
        <f t="shared" si="73"/>
        <v>○</v>
      </c>
      <c r="T122" s="111" t="str">
        <f t="shared" si="74"/>
        <v/>
      </c>
      <c r="U122" s="111" t="str">
        <f t="shared" si="75"/>
        <v>○</v>
      </c>
      <c r="V122" s="111" t="str">
        <f t="shared" si="76"/>
        <v>○</v>
      </c>
      <c r="W122" s="111" t="str">
        <f t="shared" si="77"/>
        <v/>
      </c>
      <c r="X122" s="111" t="str">
        <f t="shared" si="78"/>
        <v/>
      </c>
      <c r="Y122" s="112" t="str">
        <f t="shared" si="79"/>
        <v/>
      </c>
      <c r="Z122" s="113" t="s">
        <v>97</v>
      </c>
      <c r="AA122" s="113" t="s">
        <v>99</v>
      </c>
      <c r="AB122" s="113" t="s">
        <v>104</v>
      </c>
      <c r="AC122" s="113" t="s">
        <v>96</v>
      </c>
      <c r="AD122" s="113" t="s">
        <v>96</v>
      </c>
      <c r="AE122" s="114" t="str">
        <f t="shared" si="80"/>
        <v>慢性期</v>
      </c>
      <c r="AF122" s="115">
        <v>1</v>
      </c>
      <c r="AG122" s="115">
        <v>1</v>
      </c>
      <c r="AH122" s="115">
        <v>0</v>
      </c>
      <c r="AI122" s="115">
        <v>0</v>
      </c>
      <c r="AJ122" s="115">
        <v>18</v>
      </c>
      <c r="AK122" s="115">
        <v>18</v>
      </c>
      <c r="AL122" s="115">
        <v>0</v>
      </c>
      <c r="AM122" s="115">
        <v>6</v>
      </c>
      <c r="AN122" s="115">
        <v>6</v>
      </c>
      <c r="AO122" s="115">
        <v>0</v>
      </c>
      <c r="AP122" s="115">
        <v>12</v>
      </c>
      <c r="AQ122" s="115">
        <v>12</v>
      </c>
      <c r="AR122" s="115">
        <v>0</v>
      </c>
      <c r="AS122" s="115">
        <v>1</v>
      </c>
      <c r="AT122" s="115">
        <v>6</v>
      </c>
      <c r="AU122" s="115">
        <v>12</v>
      </c>
      <c r="AV122" s="115">
        <v>0</v>
      </c>
      <c r="AW122" s="115">
        <v>60</v>
      </c>
      <c r="AX122" s="115">
        <v>0</v>
      </c>
      <c r="AY122" s="115">
        <v>5</v>
      </c>
      <c r="AZ122" s="115" t="s">
        <v>98</v>
      </c>
      <c r="BA122" s="116" t="str">
        <f t="shared" si="81"/>
        <v/>
      </c>
      <c r="BB122" s="115">
        <v>1</v>
      </c>
      <c r="BC122" s="115">
        <v>0</v>
      </c>
      <c r="BD122" s="115">
        <v>0</v>
      </c>
      <c r="BE122" s="115">
        <v>0</v>
      </c>
      <c r="BF122" s="115">
        <v>0</v>
      </c>
      <c r="BG122" s="115">
        <v>2</v>
      </c>
      <c r="BH122" s="115">
        <v>2</v>
      </c>
      <c r="BI122" s="115">
        <v>0</v>
      </c>
      <c r="BJ122" s="115">
        <v>0</v>
      </c>
    </row>
    <row r="123" spans="2:62" outlineLevel="3">
      <c r="B123" s="106">
        <v>24028394</v>
      </c>
      <c r="C123" s="106" t="s">
        <v>603</v>
      </c>
      <c r="D123" s="106" t="s">
        <v>92</v>
      </c>
      <c r="E123" s="108">
        <v>4012</v>
      </c>
      <c r="F123" s="108" t="s">
        <v>107</v>
      </c>
      <c r="G123" s="108">
        <v>40382</v>
      </c>
      <c r="H123" s="108" t="s">
        <v>319</v>
      </c>
      <c r="I123" s="106" t="s">
        <v>604</v>
      </c>
      <c r="J123" s="109" t="s">
        <v>2179</v>
      </c>
      <c r="K123" s="109" t="s">
        <v>2180</v>
      </c>
      <c r="L123" s="109" t="s">
        <v>97</v>
      </c>
      <c r="M123" s="109" t="s">
        <v>97</v>
      </c>
      <c r="N123" s="109" t="s">
        <v>98</v>
      </c>
      <c r="O123" s="109" t="str">
        <f>IF(N123="","",VLOOKUP(N123,Sheet1!$B$3:$C$7,2,0))</f>
        <v>急性期</v>
      </c>
      <c r="P123" s="109" t="s">
        <v>105</v>
      </c>
      <c r="Q123" s="109" t="str">
        <f>IF(P123="","",VLOOKUP(P123,Sheet1!$B$3:$C$7,2,0))</f>
        <v>休棟等</v>
      </c>
      <c r="R123" s="109" t="s">
        <v>105</v>
      </c>
      <c r="S123" s="110" t="str">
        <f t="shared" si="73"/>
        <v>○</v>
      </c>
      <c r="T123" s="111" t="str">
        <f t="shared" si="74"/>
        <v>○</v>
      </c>
      <c r="U123" s="111" t="str">
        <f t="shared" si="75"/>
        <v>○</v>
      </c>
      <c r="V123" s="111" t="str">
        <f t="shared" si="76"/>
        <v/>
      </c>
      <c r="W123" s="111" t="str">
        <f t="shared" si="77"/>
        <v/>
      </c>
      <c r="X123" s="111" t="str">
        <f t="shared" si="78"/>
        <v/>
      </c>
      <c r="Y123" s="112" t="str">
        <f t="shared" si="79"/>
        <v/>
      </c>
      <c r="Z123" s="113" t="s">
        <v>97</v>
      </c>
      <c r="AA123" s="113" t="s">
        <v>166</v>
      </c>
      <c r="AB123" s="113" t="s">
        <v>99</v>
      </c>
      <c r="AC123" s="113" t="s">
        <v>96</v>
      </c>
      <c r="AD123" s="113" t="s">
        <v>96</v>
      </c>
      <c r="AE123" s="114" t="str">
        <f t="shared" si="80"/>
        <v>急性期</v>
      </c>
      <c r="AF123" s="115">
        <v>19</v>
      </c>
      <c r="AG123" s="115">
        <v>19</v>
      </c>
      <c r="AH123" s="115">
        <v>0</v>
      </c>
      <c r="AI123" s="115">
        <v>0</v>
      </c>
      <c r="AJ123" s="115">
        <v>0</v>
      </c>
      <c r="AK123" s="115">
        <v>0</v>
      </c>
      <c r="AL123" s="115">
        <v>0</v>
      </c>
      <c r="AM123" s="115">
        <v>0</v>
      </c>
      <c r="AN123" s="115">
        <v>0</v>
      </c>
      <c r="AO123" s="115">
        <v>0</v>
      </c>
      <c r="AP123" s="115">
        <v>0</v>
      </c>
      <c r="AQ123" s="115">
        <v>0</v>
      </c>
      <c r="AR123" s="115">
        <v>0</v>
      </c>
      <c r="AS123" s="115">
        <v>19</v>
      </c>
      <c r="AT123" s="115">
        <v>0</v>
      </c>
      <c r="AU123" s="115">
        <v>0</v>
      </c>
      <c r="AV123" s="115">
        <v>0</v>
      </c>
      <c r="AW123" s="115">
        <v>81</v>
      </c>
      <c r="AX123" s="115"/>
      <c r="AY123" s="115"/>
      <c r="AZ123" s="115" t="s">
        <v>98</v>
      </c>
      <c r="BA123" s="116" t="str">
        <f t="shared" si="81"/>
        <v/>
      </c>
      <c r="BB123" s="115"/>
      <c r="BC123" s="115"/>
      <c r="BD123" s="115">
        <v>0</v>
      </c>
      <c r="BE123" s="115"/>
      <c r="BF123" s="115"/>
      <c r="BG123" s="115">
        <v>0</v>
      </c>
      <c r="BH123" s="115"/>
      <c r="BI123" s="115"/>
      <c r="BJ123" s="115"/>
    </row>
    <row r="124" spans="2:62" outlineLevel="3">
      <c r="B124" s="106">
        <v>24028819</v>
      </c>
      <c r="C124" s="106" t="s">
        <v>1137</v>
      </c>
      <c r="D124" s="106" t="s">
        <v>92</v>
      </c>
      <c r="E124" s="108">
        <v>4012</v>
      </c>
      <c r="F124" s="108" t="s">
        <v>107</v>
      </c>
      <c r="G124" s="108">
        <v>40382</v>
      </c>
      <c r="H124" s="108" t="s">
        <v>319</v>
      </c>
      <c r="I124" s="106" t="s">
        <v>1138</v>
      </c>
      <c r="J124" s="109" t="s">
        <v>2181</v>
      </c>
      <c r="K124" s="109" t="s">
        <v>2182</v>
      </c>
      <c r="L124" s="109" t="s">
        <v>97</v>
      </c>
      <c r="M124" s="109" t="s">
        <v>97</v>
      </c>
      <c r="N124" s="109" t="s">
        <v>104</v>
      </c>
      <c r="O124" s="109" t="str">
        <f>IF(N124="","",VLOOKUP(N124,Sheet1!$B$3:$C$7,2,0))</f>
        <v>慢性期</v>
      </c>
      <c r="P124" s="109" t="s">
        <v>104</v>
      </c>
      <c r="Q124" s="109" t="str">
        <f>IF(P124="","",VLOOKUP(P124,Sheet1!$B$3:$C$7,2,0))</f>
        <v>慢性期</v>
      </c>
      <c r="R124" s="109" t="s">
        <v>104</v>
      </c>
      <c r="S124" s="110" t="str">
        <f t="shared" si="73"/>
        <v>○</v>
      </c>
      <c r="T124" s="111" t="str">
        <f t="shared" si="74"/>
        <v>○</v>
      </c>
      <c r="U124" s="111" t="str">
        <f t="shared" si="75"/>
        <v>○</v>
      </c>
      <c r="V124" s="111" t="str">
        <f t="shared" si="76"/>
        <v>○</v>
      </c>
      <c r="W124" s="111" t="str">
        <f t="shared" si="77"/>
        <v>○</v>
      </c>
      <c r="X124" s="111" t="str">
        <f t="shared" si="78"/>
        <v/>
      </c>
      <c r="Y124" s="112" t="str">
        <f t="shared" si="79"/>
        <v/>
      </c>
      <c r="Z124" s="113" t="s">
        <v>97</v>
      </c>
      <c r="AA124" s="113" t="s">
        <v>98</v>
      </c>
      <c r="AB124" s="113" t="s">
        <v>99</v>
      </c>
      <c r="AC124" s="113" t="s">
        <v>104</v>
      </c>
      <c r="AD124" s="113" t="s">
        <v>105</v>
      </c>
      <c r="AE124" s="114" t="str">
        <f t="shared" si="80"/>
        <v>慢性期</v>
      </c>
      <c r="AF124" s="115">
        <v>1</v>
      </c>
      <c r="AG124" s="115">
        <v>1</v>
      </c>
      <c r="AH124" s="115">
        <v>0</v>
      </c>
      <c r="AI124" s="115">
        <v>0</v>
      </c>
      <c r="AJ124" s="115">
        <v>14</v>
      </c>
      <c r="AK124" s="115">
        <v>14</v>
      </c>
      <c r="AL124" s="115">
        <v>0</v>
      </c>
      <c r="AM124" s="115">
        <v>14</v>
      </c>
      <c r="AN124" s="115">
        <v>14</v>
      </c>
      <c r="AO124" s="115">
        <v>0</v>
      </c>
      <c r="AP124" s="115">
        <v>0</v>
      </c>
      <c r="AQ124" s="115">
        <v>0</v>
      </c>
      <c r="AR124" s="115">
        <v>0</v>
      </c>
      <c r="AS124" s="115">
        <v>1</v>
      </c>
      <c r="AT124" s="115">
        <v>14</v>
      </c>
      <c r="AU124" s="115">
        <v>0</v>
      </c>
      <c r="AV124" s="115">
        <v>0</v>
      </c>
      <c r="AW124" s="115">
        <v>19</v>
      </c>
      <c r="AX124" s="115">
        <v>5</v>
      </c>
      <c r="AY124" s="115">
        <v>68.400000000000006</v>
      </c>
      <c r="AZ124" s="115" t="s">
        <v>97</v>
      </c>
      <c r="BA124" s="116" t="str">
        <f t="shared" si="81"/>
        <v>○</v>
      </c>
      <c r="BB124" s="115">
        <v>0</v>
      </c>
      <c r="BC124" s="115">
        <v>3</v>
      </c>
      <c r="BD124" s="115">
        <v>0</v>
      </c>
      <c r="BE124" s="115">
        <v>0</v>
      </c>
      <c r="BF124" s="115">
        <v>0</v>
      </c>
      <c r="BG124" s="115">
        <v>0</v>
      </c>
      <c r="BH124" s="115">
        <v>0</v>
      </c>
      <c r="BI124" s="115">
        <v>0</v>
      </c>
      <c r="BJ124" s="115">
        <v>0</v>
      </c>
    </row>
    <row r="125" spans="2:62" ht="13.5" customHeight="1" outlineLevel="2" thickBot="1">
      <c r="B125" s="106"/>
      <c r="C125" s="106"/>
      <c r="D125" s="106"/>
      <c r="E125" s="108"/>
      <c r="F125" s="147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284" t="s">
        <v>2294</v>
      </c>
      <c r="T125" s="284"/>
      <c r="U125" s="284"/>
      <c r="V125" s="284"/>
      <c r="W125" s="284"/>
      <c r="X125" s="284"/>
      <c r="Y125" s="285"/>
      <c r="Z125" s="149"/>
      <c r="AA125" s="149"/>
      <c r="AB125" s="149"/>
      <c r="AC125" s="149"/>
      <c r="AD125" s="149"/>
      <c r="AE125" s="150"/>
      <c r="AF125" s="151">
        <f t="shared" ref="AF125:AV125" si="105">SUBTOTAL(9,AF122:AF124)</f>
        <v>21</v>
      </c>
      <c r="AG125" s="151">
        <f t="shared" si="105"/>
        <v>21</v>
      </c>
      <c r="AH125" s="151">
        <f t="shared" si="105"/>
        <v>0</v>
      </c>
      <c r="AI125" s="151">
        <f t="shared" si="105"/>
        <v>0</v>
      </c>
      <c r="AJ125" s="151">
        <f t="shared" si="105"/>
        <v>32</v>
      </c>
      <c r="AK125" s="151">
        <f t="shared" si="105"/>
        <v>32</v>
      </c>
      <c r="AL125" s="151">
        <f t="shared" si="105"/>
        <v>0</v>
      </c>
      <c r="AM125" s="151">
        <f t="shared" si="105"/>
        <v>20</v>
      </c>
      <c r="AN125" s="151">
        <f t="shared" si="105"/>
        <v>20</v>
      </c>
      <c r="AO125" s="151">
        <f t="shared" si="105"/>
        <v>0</v>
      </c>
      <c r="AP125" s="151">
        <f t="shared" si="105"/>
        <v>12</v>
      </c>
      <c r="AQ125" s="151">
        <f t="shared" si="105"/>
        <v>12</v>
      </c>
      <c r="AR125" s="151">
        <f t="shared" si="105"/>
        <v>0</v>
      </c>
      <c r="AS125" s="151">
        <f t="shared" si="105"/>
        <v>21</v>
      </c>
      <c r="AT125" s="151">
        <f t="shared" si="105"/>
        <v>20</v>
      </c>
      <c r="AU125" s="151">
        <f t="shared" si="105"/>
        <v>12</v>
      </c>
      <c r="AV125" s="151">
        <f t="shared" si="105"/>
        <v>0</v>
      </c>
      <c r="AW125" s="151">
        <f t="shared" ref="AW125:AY125" si="106">SUBTOTAL(9,AW122:AW124)</f>
        <v>160</v>
      </c>
      <c r="AX125" s="151">
        <f t="shared" si="106"/>
        <v>5</v>
      </c>
      <c r="AY125" s="151">
        <f t="shared" si="106"/>
        <v>73.400000000000006</v>
      </c>
      <c r="AZ125" s="151"/>
      <c r="BA125" s="152"/>
      <c r="BB125" s="151">
        <f t="shared" ref="BB125" si="107">SUBTOTAL(9,BB122:BB124)</f>
        <v>1</v>
      </c>
      <c r="BC125" s="151">
        <f t="shared" ref="BC125" si="108">SUBTOTAL(9,BC122:BC124)</f>
        <v>3</v>
      </c>
      <c r="BD125" s="151">
        <f t="shared" ref="BD125" si="109">SUBTOTAL(9,BD122:BD124)</f>
        <v>0</v>
      </c>
      <c r="BE125" s="151">
        <f t="shared" ref="BE125" si="110">SUBTOTAL(9,BE122:BE124)</f>
        <v>0</v>
      </c>
      <c r="BF125" s="151">
        <f t="shared" ref="BF125" si="111">SUBTOTAL(9,BF122:BF124)</f>
        <v>0</v>
      </c>
      <c r="BG125" s="151">
        <f t="shared" ref="BG125" si="112">SUBTOTAL(9,BG122:BG124)</f>
        <v>2</v>
      </c>
      <c r="BH125" s="151">
        <f t="shared" ref="BH125" si="113">SUBTOTAL(9,BH122:BH124)</f>
        <v>2</v>
      </c>
      <c r="BI125" s="151">
        <f t="shared" ref="BI125" si="114">SUBTOTAL(9,BI122:BI124)</f>
        <v>0</v>
      </c>
      <c r="BJ125" s="151">
        <f t="shared" ref="BJ125" si="115">SUBTOTAL(9,BJ122:BJ124)</f>
        <v>0</v>
      </c>
    </row>
    <row r="126" spans="2:62" ht="12" outlineLevel="1" thickTop="1">
      <c r="B126" s="106"/>
      <c r="C126" s="106"/>
      <c r="D126" s="106"/>
      <c r="E126" s="108"/>
      <c r="F126" s="281" t="s">
        <v>2313</v>
      </c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3"/>
      <c r="Z126" s="153"/>
      <c r="AA126" s="153"/>
      <c r="AB126" s="153"/>
      <c r="AC126" s="153"/>
      <c r="AD126" s="153"/>
      <c r="AE126" s="154"/>
      <c r="AF126" s="155">
        <f t="shared" ref="AF126:AV126" si="116">SUBTOTAL(9,AF8:AF124)</f>
        <v>1276</v>
      </c>
      <c r="AG126" s="155">
        <f t="shared" si="116"/>
        <v>928</v>
      </c>
      <c r="AH126" s="155">
        <f t="shared" si="116"/>
        <v>317</v>
      </c>
      <c r="AI126" s="155">
        <f t="shared" si="116"/>
        <v>310</v>
      </c>
      <c r="AJ126" s="155">
        <f t="shared" si="116"/>
        <v>226</v>
      </c>
      <c r="AK126" s="155">
        <f t="shared" si="116"/>
        <v>171</v>
      </c>
      <c r="AL126" s="155">
        <f t="shared" si="116"/>
        <v>55</v>
      </c>
      <c r="AM126" s="155">
        <f t="shared" si="116"/>
        <v>185</v>
      </c>
      <c r="AN126" s="155">
        <f t="shared" si="116"/>
        <v>130</v>
      </c>
      <c r="AO126" s="155">
        <f t="shared" si="116"/>
        <v>48</v>
      </c>
      <c r="AP126" s="155">
        <f t="shared" si="116"/>
        <v>59</v>
      </c>
      <c r="AQ126" s="155">
        <f t="shared" si="116"/>
        <v>41</v>
      </c>
      <c r="AR126" s="155">
        <f t="shared" si="116"/>
        <v>7</v>
      </c>
      <c r="AS126" s="155">
        <f t="shared" si="116"/>
        <v>988</v>
      </c>
      <c r="AT126" s="155">
        <f t="shared" si="116"/>
        <v>153</v>
      </c>
      <c r="AU126" s="155">
        <f t="shared" si="116"/>
        <v>37</v>
      </c>
      <c r="AV126" s="155">
        <f t="shared" si="116"/>
        <v>290</v>
      </c>
      <c r="AW126" s="155">
        <f t="shared" ref="AW126:AY126" si="117">SUBTOTAL(9,AW8:AW124)</f>
        <v>17757</v>
      </c>
      <c r="AX126" s="155">
        <f t="shared" si="117"/>
        <v>1135</v>
      </c>
      <c r="AY126" s="155">
        <f t="shared" si="117"/>
        <v>452.4</v>
      </c>
      <c r="AZ126" s="155"/>
      <c r="BA126" s="156"/>
      <c r="BB126" s="155">
        <f t="shared" ref="BB126:BJ126" si="118">SUBTOTAL(9,BB8:BB124)</f>
        <v>131</v>
      </c>
      <c r="BC126" s="155">
        <f t="shared" si="118"/>
        <v>3137</v>
      </c>
      <c r="BD126" s="155">
        <f t="shared" si="118"/>
        <v>85</v>
      </c>
      <c r="BE126" s="155">
        <f t="shared" si="118"/>
        <v>43</v>
      </c>
      <c r="BF126" s="155">
        <f t="shared" si="118"/>
        <v>42</v>
      </c>
      <c r="BG126" s="155">
        <f t="shared" si="118"/>
        <v>80</v>
      </c>
      <c r="BH126" s="155">
        <f t="shared" si="118"/>
        <v>72</v>
      </c>
      <c r="BI126" s="155">
        <f t="shared" si="118"/>
        <v>8</v>
      </c>
      <c r="BJ126" s="155">
        <f t="shared" si="118"/>
        <v>881</v>
      </c>
    </row>
    <row r="127" spans="2:62">
      <c r="F127" s="266" t="s">
        <v>2299</v>
      </c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8"/>
      <c r="Z127" s="129"/>
      <c r="AA127" s="129"/>
      <c r="AB127" s="129"/>
      <c r="AC127" s="129"/>
      <c r="AD127" s="129"/>
      <c r="AE127" s="129"/>
      <c r="AF127" s="129">
        <f>SUM(AF8,AF9,AF17,AF29,AF41,AF77,AF79,AF98,AF107,)</f>
        <v>59</v>
      </c>
      <c r="AG127" s="129">
        <f t="shared" ref="AG127:AV127" si="119">SUM(AG8,AG9,AG17,AG29,AG41,AG77,AG79,AG98,AG107,)</f>
        <v>5</v>
      </c>
      <c r="AH127" s="129">
        <f t="shared" si="119"/>
        <v>23</v>
      </c>
      <c r="AI127" s="129">
        <f t="shared" si="119"/>
        <v>18</v>
      </c>
      <c r="AJ127" s="129">
        <f t="shared" si="119"/>
        <v>0</v>
      </c>
      <c r="AK127" s="129">
        <f t="shared" si="119"/>
        <v>0</v>
      </c>
      <c r="AL127" s="129">
        <f t="shared" si="119"/>
        <v>0</v>
      </c>
      <c r="AM127" s="129">
        <f t="shared" si="119"/>
        <v>7</v>
      </c>
      <c r="AN127" s="129">
        <f t="shared" si="119"/>
        <v>0</v>
      </c>
      <c r="AO127" s="129">
        <f t="shared" si="119"/>
        <v>0</v>
      </c>
      <c r="AP127" s="129">
        <f t="shared" si="119"/>
        <v>11</v>
      </c>
      <c r="AQ127" s="129">
        <f t="shared" si="119"/>
        <v>0</v>
      </c>
      <c r="AR127" s="129">
        <f t="shared" si="119"/>
        <v>0</v>
      </c>
      <c r="AS127" s="129">
        <f t="shared" si="119"/>
        <v>38</v>
      </c>
      <c r="AT127" s="129">
        <f t="shared" si="119"/>
        <v>7</v>
      </c>
      <c r="AU127" s="129">
        <f t="shared" si="119"/>
        <v>11</v>
      </c>
      <c r="AV127" s="129">
        <f t="shared" si="119"/>
        <v>2</v>
      </c>
      <c r="AW127" s="269"/>
      <c r="AX127" s="270"/>
      <c r="AY127" s="270"/>
      <c r="AZ127" s="270"/>
      <c r="BA127" s="270"/>
      <c r="BB127" s="270"/>
      <c r="BC127" s="270"/>
      <c r="BD127" s="270"/>
      <c r="BE127" s="270"/>
      <c r="BF127" s="270"/>
      <c r="BG127" s="270"/>
      <c r="BH127" s="270"/>
      <c r="BI127" s="270"/>
      <c r="BJ127" s="271"/>
    </row>
    <row r="128" spans="2:62">
      <c r="F128" s="266" t="s">
        <v>2302</v>
      </c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8"/>
      <c r="Z128" s="129"/>
      <c r="AA128" s="129"/>
      <c r="AB128" s="129"/>
      <c r="AC128" s="129"/>
      <c r="AD128" s="129"/>
      <c r="AE128" s="129"/>
      <c r="AF128" s="129">
        <f>SUMIF($O$8:$O$124,"休棟等",AF8:AF124)</f>
        <v>180</v>
      </c>
      <c r="AG128" s="129">
        <f t="shared" ref="AG128:AV128" si="120">SUMIF($O$8:$O$124,"休棟等",AG8:AG124)</f>
        <v>38</v>
      </c>
      <c r="AH128" s="129">
        <f t="shared" si="120"/>
        <v>142</v>
      </c>
      <c r="AI128" s="129">
        <f t="shared" si="120"/>
        <v>25</v>
      </c>
      <c r="AJ128" s="129">
        <f t="shared" si="120"/>
        <v>20</v>
      </c>
      <c r="AK128" s="129">
        <f t="shared" si="120"/>
        <v>0</v>
      </c>
      <c r="AL128" s="129">
        <f t="shared" si="120"/>
        <v>20</v>
      </c>
      <c r="AM128" s="129">
        <f t="shared" si="120"/>
        <v>20</v>
      </c>
      <c r="AN128" s="129">
        <f t="shared" si="120"/>
        <v>0</v>
      </c>
      <c r="AO128" s="129">
        <f t="shared" si="120"/>
        <v>20</v>
      </c>
      <c r="AP128" s="129">
        <f t="shared" si="120"/>
        <v>0</v>
      </c>
      <c r="AQ128" s="129">
        <f t="shared" si="120"/>
        <v>0</v>
      </c>
      <c r="AR128" s="129">
        <f t="shared" si="120"/>
        <v>0</v>
      </c>
      <c r="AS128" s="129">
        <f t="shared" si="120"/>
        <v>49</v>
      </c>
      <c r="AT128" s="129">
        <f t="shared" si="120"/>
        <v>8</v>
      </c>
      <c r="AU128" s="129">
        <f t="shared" si="120"/>
        <v>0</v>
      </c>
      <c r="AV128" s="129">
        <f t="shared" si="120"/>
        <v>143</v>
      </c>
      <c r="AW128" s="272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4"/>
    </row>
    <row r="129" spans="6:62">
      <c r="F129" s="266" t="s">
        <v>2301</v>
      </c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8"/>
      <c r="Z129" s="129"/>
      <c r="AA129" s="129"/>
      <c r="AB129" s="129"/>
      <c r="AC129" s="129"/>
      <c r="AD129" s="129"/>
      <c r="AE129" s="129"/>
      <c r="AF129" s="129">
        <f>AF126-AF127-AF128</f>
        <v>1037</v>
      </c>
      <c r="AG129" s="129">
        <f t="shared" ref="AG129:AV129" si="121">AG126-AG127-AG128</f>
        <v>885</v>
      </c>
      <c r="AH129" s="129">
        <f t="shared" si="121"/>
        <v>152</v>
      </c>
      <c r="AI129" s="129">
        <f t="shared" si="121"/>
        <v>267</v>
      </c>
      <c r="AJ129" s="129">
        <f t="shared" si="121"/>
        <v>206</v>
      </c>
      <c r="AK129" s="129">
        <f t="shared" si="121"/>
        <v>171</v>
      </c>
      <c r="AL129" s="129">
        <f t="shared" si="121"/>
        <v>35</v>
      </c>
      <c r="AM129" s="129">
        <f t="shared" si="121"/>
        <v>158</v>
      </c>
      <c r="AN129" s="129">
        <f t="shared" si="121"/>
        <v>130</v>
      </c>
      <c r="AO129" s="129">
        <f t="shared" si="121"/>
        <v>28</v>
      </c>
      <c r="AP129" s="129">
        <f t="shared" si="121"/>
        <v>48</v>
      </c>
      <c r="AQ129" s="129">
        <f t="shared" si="121"/>
        <v>41</v>
      </c>
      <c r="AR129" s="129">
        <f t="shared" si="121"/>
        <v>7</v>
      </c>
      <c r="AS129" s="129">
        <f t="shared" si="121"/>
        <v>901</v>
      </c>
      <c r="AT129" s="129">
        <f t="shared" si="121"/>
        <v>138</v>
      </c>
      <c r="AU129" s="129">
        <f t="shared" si="121"/>
        <v>26</v>
      </c>
      <c r="AV129" s="129">
        <f t="shared" si="121"/>
        <v>145</v>
      </c>
      <c r="AW129" s="275"/>
      <c r="AX129" s="276"/>
      <c r="AY129" s="276"/>
      <c r="AZ129" s="276"/>
      <c r="BA129" s="276"/>
      <c r="BB129" s="276"/>
      <c r="BC129" s="276"/>
      <c r="BD129" s="276"/>
      <c r="BE129" s="276"/>
      <c r="BF129" s="276"/>
      <c r="BG129" s="276"/>
      <c r="BH129" s="276"/>
      <c r="BI129" s="276"/>
      <c r="BJ129" s="277"/>
    </row>
    <row r="131" spans="6:62">
      <c r="X131" s="264" t="s">
        <v>2316</v>
      </c>
      <c r="Y131" s="264"/>
      <c r="Z131" s="264"/>
      <c r="AF131" s="278" t="s">
        <v>2317</v>
      </c>
      <c r="AG131" s="278"/>
      <c r="AH131" s="278" t="s">
        <v>2318</v>
      </c>
      <c r="AI131" s="278"/>
      <c r="AJ131" s="278"/>
      <c r="AK131" s="278" t="s">
        <v>2319</v>
      </c>
      <c r="AL131" s="278"/>
    </row>
    <row r="132" spans="6:62">
      <c r="X132" s="264"/>
      <c r="Y132" s="264"/>
      <c r="Z132" s="264"/>
      <c r="AF132" s="144" t="s">
        <v>2320</v>
      </c>
      <c r="AG132" s="144" t="s">
        <v>2321</v>
      </c>
      <c r="AH132" s="146" t="s">
        <v>2320</v>
      </c>
      <c r="AJ132" s="146" t="s">
        <v>2321</v>
      </c>
      <c r="AK132" s="144" t="s">
        <v>2320</v>
      </c>
      <c r="AL132" s="144" t="s">
        <v>2321</v>
      </c>
    </row>
    <row r="133" spans="6:62">
      <c r="X133" s="264" t="s">
        <v>2215</v>
      </c>
      <c r="Y133" s="264"/>
      <c r="Z133" s="265"/>
      <c r="AF133" s="145">
        <f>SUMIF($O$8:$O$125,X133,$AF$8:$AF$125)</f>
        <v>37</v>
      </c>
      <c r="AG133" s="145">
        <f>SUMIF($O$8:$O$125,X133,$AG$8:$AG$125)</f>
        <v>19</v>
      </c>
      <c r="AH133" s="145">
        <f>SUMIF($O$8:$O$125,X133,$AJ$8:$AJ$125)</f>
        <v>0</v>
      </c>
      <c r="AJ133" s="145">
        <f>SUMIF($O$8:$O$125,X133,$AK$8:$AK$125)</f>
        <v>0</v>
      </c>
      <c r="AK133" s="145">
        <f>SUM(AF133,AH133)</f>
        <v>37</v>
      </c>
      <c r="AL133" s="145">
        <f>SUM(AG133,AJ133)</f>
        <v>19</v>
      </c>
    </row>
    <row r="134" spans="6:62">
      <c r="X134" s="264" t="s">
        <v>2216</v>
      </c>
      <c r="Y134" s="264"/>
      <c r="Z134" s="265"/>
      <c r="AF134" s="145">
        <f t="shared" ref="AF134:AF136" si="122">SUMIF($O$8:$O$125,X134,$AF$8:$AF$125)</f>
        <v>602</v>
      </c>
      <c r="AG134" s="145">
        <f t="shared" ref="AG134:AG136" si="123">SUMIF($O$8:$O$125,X134,$AG$8:$AG$125)</f>
        <v>496</v>
      </c>
      <c r="AH134" s="145">
        <f t="shared" ref="AH134:AH136" si="124">SUMIF($O$8:$O$125,X134,$AJ$8:$AJ$125)</f>
        <v>2</v>
      </c>
      <c r="AJ134" s="145">
        <f t="shared" ref="AJ134:AJ136" si="125">SUMIF($O$8:$O$125,X134,$AK$8:$AK$125)</f>
        <v>0</v>
      </c>
      <c r="AK134" s="145">
        <f t="shared" ref="AK134:AK136" si="126">SUM(AF134,AH134)</f>
        <v>604</v>
      </c>
      <c r="AL134" s="145">
        <f t="shared" ref="AL134:AL137" si="127">SUM(AG134,AJ134)</f>
        <v>496</v>
      </c>
    </row>
    <row r="135" spans="6:62">
      <c r="X135" s="264" t="s">
        <v>2217</v>
      </c>
      <c r="Y135" s="264"/>
      <c r="Z135" s="265"/>
      <c r="AF135" s="145">
        <f t="shared" si="122"/>
        <v>175</v>
      </c>
      <c r="AG135" s="145">
        <f t="shared" si="123"/>
        <v>168</v>
      </c>
      <c r="AH135" s="145">
        <f t="shared" si="124"/>
        <v>35</v>
      </c>
      <c r="AJ135" s="145">
        <f t="shared" si="125"/>
        <v>24</v>
      </c>
      <c r="AK135" s="145">
        <f t="shared" si="126"/>
        <v>210</v>
      </c>
      <c r="AL135" s="145">
        <f t="shared" si="127"/>
        <v>192</v>
      </c>
    </row>
    <row r="136" spans="6:62">
      <c r="X136" s="264" t="s">
        <v>2218</v>
      </c>
      <c r="Y136" s="264"/>
      <c r="Z136" s="265"/>
      <c r="AF136" s="145">
        <f t="shared" si="122"/>
        <v>223</v>
      </c>
      <c r="AG136" s="145">
        <f t="shared" si="123"/>
        <v>202</v>
      </c>
      <c r="AH136" s="145">
        <f t="shared" si="124"/>
        <v>169</v>
      </c>
      <c r="AJ136" s="145">
        <f t="shared" si="125"/>
        <v>147</v>
      </c>
      <c r="AK136" s="145">
        <f t="shared" si="126"/>
        <v>392</v>
      </c>
      <c r="AL136" s="145">
        <f t="shared" si="127"/>
        <v>349</v>
      </c>
    </row>
    <row r="137" spans="6:62">
      <c r="X137" s="264" t="s">
        <v>2319</v>
      </c>
      <c r="Y137" s="264"/>
      <c r="Z137" s="265"/>
      <c r="AF137" s="145">
        <f>SUM(AF133:AF136)</f>
        <v>1037</v>
      </c>
      <c r="AG137" s="145">
        <f>SUM(AG133:AG136)</f>
        <v>885</v>
      </c>
      <c r="AH137" s="145">
        <f>SUM(AH133:AH136)</f>
        <v>206</v>
      </c>
      <c r="AJ137" s="145">
        <f>SUM(AJ133:AJ136)</f>
        <v>171</v>
      </c>
      <c r="AK137" s="145">
        <f>SUM(AK133:AK136)</f>
        <v>1243</v>
      </c>
      <c r="AL137" s="145">
        <f t="shared" si="127"/>
        <v>1056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82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S84:Y84"/>
    <mergeCell ref="F126:Y126"/>
    <mergeCell ref="S121:Y121"/>
    <mergeCell ref="S113:Y113"/>
    <mergeCell ref="S125:Y125"/>
    <mergeCell ref="S20:Y20"/>
    <mergeCell ref="S26:Y26"/>
    <mergeCell ref="S35:Y35"/>
    <mergeCell ref="S55:Y55"/>
    <mergeCell ref="S74:Y74"/>
    <mergeCell ref="F127:Y127"/>
    <mergeCell ref="AW127:BJ129"/>
    <mergeCell ref="F128:Y128"/>
    <mergeCell ref="F129:Y129"/>
    <mergeCell ref="X131:Z132"/>
    <mergeCell ref="AF131:AG131"/>
    <mergeCell ref="AH131:AJ131"/>
    <mergeCell ref="AK131:AL131"/>
    <mergeCell ref="X133:Z133"/>
    <mergeCell ref="X134:Z134"/>
    <mergeCell ref="X135:Z135"/>
    <mergeCell ref="X136:Z136"/>
    <mergeCell ref="X137:Z137"/>
  </mergeCells>
  <phoneticPr fontId="4"/>
  <pageMargins left="0.70866141732283472" right="0.70866141732283472" top="0.74803149606299213" bottom="0.55118110236220474" header="0.31496062992125984" footer="0.31496062992125984"/>
  <pageSetup paperSize="8" scale="85" fitToHeight="0" orientation="landscape" r:id="rId1"/>
  <headerFooter>
    <oddFooter>&amp;P / &amp;N ページ</oddFooter>
  </headerFooter>
  <rowBreaks count="1" manualBreakCount="1">
    <brk id="70" max="6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BJ38"/>
  <sheetViews>
    <sheetView view="pageBreakPreview" topLeftCell="T1" zoomScaleNormal="100" zoomScaleSheetLayoutView="10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24028057</v>
      </c>
      <c r="C8" s="106" t="s">
        <v>194</v>
      </c>
      <c r="D8" s="106" t="s">
        <v>92</v>
      </c>
      <c r="E8" s="107">
        <v>4013</v>
      </c>
      <c r="F8" s="107" t="s">
        <v>189</v>
      </c>
      <c r="G8" s="108">
        <v>40213</v>
      </c>
      <c r="H8" s="108" t="s">
        <v>195</v>
      </c>
      <c r="I8" s="106" t="s">
        <v>196</v>
      </c>
      <c r="J8" s="109" t="s">
        <v>2183</v>
      </c>
      <c r="K8" s="109" t="s">
        <v>2184</v>
      </c>
      <c r="L8" s="109" t="s">
        <v>97</v>
      </c>
      <c r="M8" s="109" t="s">
        <v>97</v>
      </c>
      <c r="N8" s="109" t="s">
        <v>98</v>
      </c>
      <c r="O8" s="109" t="str">
        <f>IF(N8="","",VLOOKUP(N8,Sheet1!$B$3:$C$7,2,0))</f>
        <v>急性期</v>
      </c>
      <c r="P8" s="109" t="s">
        <v>98</v>
      </c>
      <c r="Q8" s="109" t="str">
        <f>IF(P8="","",VLOOKUP(P8,Sheet1!$B$3:$C$7,2,0))</f>
        <v>急性期</v>
      </c>
      <c r="R8" s="109" t="s">
        <v>98</v>
      </c>
      <c r="S8" s="110" t="str">
        <f t="shared" ref="S8:S25" si="0">IF(OR(Z8="1",AA8="1",AB8="1",AC8="1",AD8="1"),"○","")</f>
        <v/>
      </c>
      <c r="T8" s="111" t="str">
        <f t="shared" ref="T8:T25" si="1">IF(OR(Z8="2",AA8="2",AB8="2",AC8="2",AD8="2"),"○","")</f>
        <v>○</v>
      </c>
      <c r="U8" s="111" t="str">
        <f t="shared" ref="U8:U25" si="2">IF(OR(Z8="3",AA8="3",AB8="3",AC8="3",AD8="3"),"○","")</f>
        <v/>
      </c>
      <c r="V8" s="111" t="str">
        <f t="shared" ref="V8:V25" si="3">IF(OR(Z8="4",AA8="4",AB8="4",AC8="4",AD8="4"),"○","")</f>
        <v/>
      </c>
      <c r="W8" s="111" t="str">
        <f t="shared" ref="W8:W25" si="4">IF(OR(Z8="5",AA8="5",AB8="5",AC8="5",AD8="5"),"○","")</f>
        <v/>
      </c>
      <c r="X8" s="111" t="str">
        <f t="shared" ref="X8:X25" si="5">IF(OR(Z8="6",AA8="6",AB8="6",AC8="6",AD8="6"),"○","")</f>
        <v/>
      </c>
      <c r="Y8" s="112" t="str">
        <f t="shared" ref="Y8:Y25" si="6">IF(OR(Z8="7",AA8="7",AB8="7",AC8="7",AD8="7"),"○","")</f>
        <v/>
      </c>
      <c r="Z8" s="113" t="s">
        <v>98</v>
      </c>
      <c r="AA8" s="113" t="s">
        <v>96</v>
      </c>
      <c r="AB8" s="113" t="s">
        <v>96</v>
      </c>
      <c r="AC8" s="113" t="s">
        <v>96</v>
      </c>
      <c r="AD8" s="113" t="s">
        <v>96</v>
      </c>
      <c r="AE8" s="114" t="str">
        <f t="shared" ref="AE8:AE25" si="7">IF(N8="1","高度急性期",IF(N8="2","急性期",IF(N8="3","回復期",IF(N8="4","慢性期",IF(N8="5","休棟中等","無回答")))))</f>
        <v>急性期</v>
      </c>
      <c r="AF8" s="115">
        <v>19</v>
      </c>
      <c r="AG8" s="115">
        <v>19</v>
      </c>
      <c r="AH8" s="115">
        <v>0</v>
      </c>
      <c r="AI8" s="115">
        <v>19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>
        <v>19</v>
      </c>
      <c r="AT8" s="115">
        <v>0</v>
      </c>
      <c r="AU8" s="115">
        <v>0</v>
      </c>
      <c r="AV8" s="115">
        <v>0</v>
      </c>
      <c r="AW8" s="115">
        <v>518</v>
      </c>
      <c r="AX8" s="115"/>
      <c r="AY8" s="115"/>
      <c r="AZ8" s="115" t="s">
        <v>98</v>
      </c>
      <c r="BA8" s="116" t="str">
        <f t="shared" ref="BA8:BA25" si="8">IF(AZ8="1","○","")</f>
        <v/>
      </c>
      <c r="BB8" s="115">
        <v>0</v>
      </c>
      <c r="BC8" s="115">
        <v>0</v>
      </c>
      <c r="BD8" s="115">
        <v>0</v>
      </c>
      <c r="BE8" s="115">
        <v>0</v>
      </c>
      <c r="BF8" s="115">
        <v>0</v>
      </c>
      <c r="BG8" s="115">
        <v>0</v>
      </c>
      <c r="BH8" s="115">
        <v>0</v>
      </c>
      <c r="BI8" s="115">
        <v>0</v>
      </c>
      <c r="BJ8" s="115">
        <v>0</v>
      </c>
    </row>
    <row r="9" spans="2:62" outlineLevel="3">
      <c r="B9" s="106">
        <v>24028070</v>
      </c>
      <c r="C9" s="106" t="s">
        <v>222</v>
      </c>
      <c r="D9" s="106" t="s">
        <v>92</v>
      </c>
      <c r="E9" s="107">
        <v>4013</v>
      </c>
      <c r="F9" s="117" t="s">
        <v>189</v>
      </c>
      <c r="G9" s="117">
        <v>40213</v>
      </c>
      <c r="H9" s="117" t="s">
        <v>195</v>
      </c>
      <c r="I9" s="118" t="s">
        <v>223</v>
      </c>
      <c r="J9" s="119" t="s">
        <v>2185</v>
      </c>
      <c r="K9" s="119" t="s">
        <v>2186</v>
      </c>
      <c r="L9" s="119" t="s">
        <v>97</v>
      </c>
      <c r="M9" s="119" t="s">
        <v>97</v>
      </c>
      <c r="N9" s="119" t="s">
        <v>96</v>
      </c>
      <c r="O9" s="119" t="str">
        <f>IF(N9="","",VLOOKUP(N9,Sheet1!$B$3:$C$7,2,0))</f>
        <v/>
      </c>
      <c r="P9" s="119" t="s">
        <v>96</v>
      </c>
      <c r="Q9" s="119" t="str">
        <f>IF(P9="","",VLOOKUP(P9,Sheet1!$B$3:$C$7,2,0))</f>
        <v/>
      </c>
      <c r="R9" s="119" t="s">
        <v>96</v>
      </c>
      <c r="S9" s="120" t="str">
        <f t="shared" si="0"/>
        <v/>
      </c>
      <c r="T9" s="121" t="str">
        <f t="shared" si="1"/>
        <v/>
      </c>
      <c r="U9" s="121" t="str">
        <f t="shared" si="2"/>
        <v/>
      </c>
      <c r="V9" s="121" t="str">
        <f t="shared" si="3"/>
        <v/>
      </c>
      <c r="W9" s="121" t="str">
        <f t="shared" si="4"/>
        <v/>
      </c>
      <c r="X9" s="121" t="str">
        <f t="shared" si="5"/>
        <v/>
      </c>
      <c r="Y9" s="122" t="str">
        <f t="shared" si="6"/>
        <v/>
      </c>
      <c r="Z9" s="123" t="s">
        <v>96</v>
      </c>
      <c r="AA9" s="123" t="s">
        <v>96</v>
      </c>
      <c r="AB9" s="123" t="s">
        <v>96</v>
      </c>
      <c r="AC9" s="123" t="s">
        <v>96</v>
      </c>
      <c r="AD9" s="123" t="s">
        <v>96</v>
      </c>
      <c r="AE9" s="124" t="str">
        <f t="shared" si="7"/>
        <v>無回答</v>
      </c>
      <c r="AF9" s="125">
        <v>13</v>
      </c>
      <c r="AG9" s="125">
        <v>13</v>
      </c>
      <c r="AH9" s="125">
        <v>0</v>
      </c>
      <c r="AI9" s="125">
        <v>0</v>
      </c>
      <c r="AJ9" s="125">
        <v>0</v>
      </c>
      <c r="AK9" s="125">
        <v>0</v>
      </c>
      <c r="AL9" s="125">
        <v>0</v>
      </c>
      <c r="AM9" s="125">
        <v>0</v>
      </c>
      <c r="AN9" s="125">
        <v>0</v>
      </c>
      <c r="AO9" s="125">
        <v>0</v>
      </c>
      <c r="AP9" s="125">
        <v>0</v>
      </c>
      <c r="AQ9" s="125">
        <v>0</v>
      </c>
      <c r="AR9" s="125">
        <v>0</v>
      </c>
      <c r="AS9" s="125">
        <v>13</v>
      </c>
      <c r="AT9" s="125">
        <v>0</v>
      </c>
      <c r="AU9" s="125">
        <v>0</v>
      </c>
      <c r="AV9" s="125">
        <v>0</v>
      </c>
      <c r="AW9" s="125">
        <v>315</v>
      </c>
      <c r="AX9" s="125">
        <v>225</v>
      </c>
      <c r="AY9" s="125">
        <v>0</v>
      </c>
      <c r="AZ9" s="125" t="s">
        <v>98</v>
      </c>
      <c r="BA9" s="126" t="str">
        <f t="shared" si="8"/>
        <v/>
      </c>
      <c r="BB9" s="125">
        <v>0</v>
      </c>
      <c r="BC9" s="125">
        <v>0</v>
      </c>
      <c r="BD9" s="125">
        <v>0</v>
      </c>
      <c r="BE9" s="125"/>
      <c r="BF9" s="125"/>
      <c r="BG9" s="125">
        <v>0</v>
      </c>
      <c r="BH9" s="125"/>
      <c r="BI9" s="125"/>
      <c r="BJ9" s="125">
        <v>17</v>
      </c>
    </row>
    <row r="10" spans="2:62" outlineLevel="3">
      <c r="B10" s="106">
        <v>24028174</v>
      </c>
      <c r="C10" s="106" t="s">
        <v>362</v>
      </c>
      <c r="D10" s="106" t="s">
        <v>92</v>
      </c>
      <c r="E10" s="107">
        <v>4013</v>
      </c>
      <c r="F10" s="107" t="s">
        <v>189</v>
      </c>
      <c r="G10" s="108">
        <v>40213</v>
      </c>
      <c r="H10" s="108" t="s">
        <v>195</v>
      </c>
      <c r="I10" s="106" t="s">
        <v>363</v>
      </c>
      <c r="J10" s="109" t="s">
        <v>2187</v>
      </c>
      <c r="K10" s="109" t="s">
        <v>2188</v>
      </c>
      <c r="L10" s="109" t="s">
        <v>97</v>
      </c>
      <c r="M10" s="109" t="s">
        <v>97</v>
      </c>
      <c r="N10" s="109" t="s">
        <v>98</v>
      </c>
      <c r="O10" s="109" t="str">
        <f>IF(N10="","",VLOOKUP(N10,Sheet1!$B$3:$C$7,2,0))</f>
        <v>急性期</v>
      </c>
      <c r="P10" s="109" t="s">
        <v>98</v>
      </c>
      <c r="Q10" s="109" t="str">
        <f>IF(P10="","",VLOOKUP(P10,Sheet1!$B$3:$C$7,2,0))</f>
        <v>急性期</v>
      </c>
      <c r="R10" s="109" t="s">
        <v>98</v>
      </c>
      <c r="S10" s="110" t="str">
        <f t="shared" si="0"/>
        <v/>
      </c>
      <c r="T10" s="111" t="str">
        <f t="shared" si="1"/>
        <v>○</v>
      </c>
      <c r="U10" s="111" t="str">
        <f t="shared" si="2"/>
        <v>○</v>
      </c>
      <c r="V10" s="111" t="str">
        <f t="shared" si="3"/>
        <v/>
      </c>
      <c r="W10" s="111" t="str">
        <f t="shared" si="4"/>
        <v/>
      </c>
      <c r="X10" s="111" t="str">
        <f t="shared" si="5"/>
        <v/>
      </c>
      <c r="Y10" s="112" t="str">
        <f t="shared" si="6"/>
        <v/>
      </c>
      <c r="Z10" s="113" t="s">
        <v>166</v>
      </c>
      <c r="AA10" s="113" t="s">
        <v>99</v>
      </c>
      <c r="AB10" s="113" t="s">
        <v>96</v>
      </c>
      <c r="AC10" s="113" t="s">
        <v>96</v>
      </c>
      <c r="AD10" s="113" t="s">
        <v>96</v>
      </c>
      <c r="AE10" s="114" t="str">
        <f t="shared" si="7"/>
        <v>急性期</v>
      </c>
      <c r="AF10" s="115">
        <v>11</v>
      </c>
      <c r="AG10" s="115">
        <v>11</v>
      </c>
      <c r="AH10" s="115">
        <v>0</v>
      </c>
      <c r="AI10" s="115">
        <v>11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11</v>
      </c>
      <c r="AT10" s="115">
        <v>0</v>
      </c>
      <c r="AU10" s="115">
        <v>0</v>
      </c>
      <c r="AV10" s="115">
        <v>0</v>
      </c>
      <c r="AW10" s="115">
        <v>487</v>
      </c>
      <c r="AX10" s="115"/>
      <c r="AY10" s="115"/>
      <c r="AZ10" s="115" t="s">
        <v>98</v>
      </c>
      <c r="BA10" s="116" t="str">
        <f t="shared" si="8"/>
        <v/>
      </c>
      <c r="BB10" s="115">
        <v>0</v>
      </c>
      <c r="BC10" s="115">
        <v>0</v>
      </c>
      <c r="BD10" s="115">
        <v>0</v>
      </c>
      <c r="BE10" s="115"/>
      <c r="BF10" s="115"/>
      <c r="BG10" s="115">
        <v>0</v>
      </c>
      <c r="BH10" s="115"/>
      <c r="BI10" s="115"/>
      <c r="BJ10" s="115">
        <v>31</v>
      </c>
    </row>
    <row r="11" spans="2:62" outlineLevel="3">
      <c r="B11" s="106">
        <v>24028465</v>
      </c>
      <c r="C11" s="106" t="s">
        <v>696</v>
      </c>
      <c r="D11" s="106" t="s">
        <v>92</v>
      </c>
      <c r="E11" s="107">
        <v>4013</v>
      </c>
      <c r="F11" s="107" t="s">
        <v>189</v>
      </c>
      <c r="G11" s="108">
        <v>40213</v>
      </c>
      <c r="H11" s="108" t="s">
        <v>195</v>
      </c>
      <c r="I11" s="106" t="s">
        <v>697</v>
      </c>
      <c r="J11" s="109" t="s">
        <v>2189</v>
      </c>
      <c r="K11" s="109" t="s">
        <v>2190</v>
      </c>
      <c r="L11" s="109" t="s">
        <v>97</v>
      </c>
      <c r="M11" s="109" t="s">
        <v>97</v>
      </c>
      <c r="N11" s="109" t="s">
        <v>104</v>
      </c>
      <c r="O11" s="109" t="str">
        <f>IF(N11="","",VLOOKUP(N11,Sheet1!$B$3:$C$7,2,0))</f>
        <v>慢性期</v>
      </c>
      <c r="P11" s="109" t="s">
        <v>104</v>
      </c>
      <c r="Q11" s="109" t="str">
        <f>IF(P11="","",VLOOKUP(P11,Sheet1!$B$3:$C$7,2,0))</f>
        <v>慢性期</v>
      </c>
      <c r="R11" s="109" t="s">
        <v>96</v>
      </c>
      <c r="S11" s="110" t="str">
        <f t="shared" si="0"/>
        <v>○</v>
      </c>
      <c r="T11" s="111" t="str">
        <f t="shared" si="1"/>
        <v/>
      </c>
      <c r="U11" s="111" t="str">
        <f t="shared" si="2"/>
        <v>○</v>
      </c>
      <c r="V11" s="111" t="str">
        <f t="shared" si="3"/>
        <v/>
      </c>
      <c r="W11" s="111" t="str">
        <f t="shared" si="4"/>
        <v>○</v>
      </c>
      <c r="X11" s="111" t="str">
        <f t="shared" si="5"/>
        <v/>
      </c>
      <c r="Y11" s="112" t="str">
        <f t="shared" si="6"/>
        <v/>
      </c>
      <c r="Z11" s="113" t="s">
        <v>97</v>
      </c>
      <c r="AA11" s="113" t="s">
        <v>99</v>
      </c>
      <c r="AB11" s="113" t="s">
        <v>105</v>
      </c>
      <c r="AC11" s="113" t="s">
        <v>96</v>
      </c>
      <c r="AD11" s="113" t="s">
        <v>96</v>
      </c>
      <c r="AE11" s="114" t="str">
        <f t="shared" si="7"/>
        <v>慢性期</v>
      </c>
      <c r="AF11" s="115">
        <v>19</v>
      </c>
      <c r="AG11" s="115">
        <v>19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19</v>
      </c>
      <c r="AT11" s="115">
        <v>0</v>
      </c>
      <c r="AU11" s="115">
        <v>0</v>
      </c>
      <c r="AV11" s="115">
        <v>0</v>
      </c>
      <c r="AW11" s="115">
        <v>30</v>
      </c>
      <c r="AX11" s="115">
        <v>30</v>
      </c>
      <c r="AY11" s="115"/>
      <c r="AZ11" s="115" t="s">
        <v>98</v>
      </c>
      <c r="BA11" s="116" t="str">
        <f t="shared" si="8"/>
        <v/>
      </c>
      <c r="BB11" s="115"/>
      <c r="BC11" s="115"/>
      <c r="BD11" s="115">
        <v>0</v>
      </c>
      <c r="BE11" s="115"/>
      <c r="BF11" s="115"/>
      <c r="BG11" s="115">
        <v>0</v>
      </c>
      <c r="BH11" s="115"/>
      <c r="BI11" s="115"/>
      <c r="BJ11" s="115"/>
    </row>
    <row r="12" spans="2:62" outlineLevel="3">
      <c r="B12" s="106">
        <v>24028543</v>
      </c>
      <c r="C12" s="106" t="s">
        <v>795</v>
      </c>
      <c r="D12" s="106" t="s">
        <v>92</v>
      </c>
      <c r="E12" s="107">
        <v>4013</v>
      </c>
      <c r="F12" s="107" t="s">
        <v>189</v>
      </c>
      <c r="G12" s="108">
        <v>40213</v>
      </c>
      <c r="H12" s="108" t="s">
        <v>195</v>
      </c>
      <c r="I12" s="106" t="s">
        <v>796</v>
      </c>
      <c r="J12" s="109" t="s">
        <v>2191</v>
      </c>
      <c r="K12" s="109" t="s">
        <v>2192</v>
      </c>
      <c r="L12" s="109" t="s">
        <v>97</v>
      </c>
      <c r="M12" s="109" t="s">
        <v>97</v>
      </c>
      <c r="N12" s="109" t="s">
        <v>98</v>
      </c>
      <c r="O12" s="109" t="str">
        <f>IF(N12="","",VLOOKUP(N12,Sheet1!$B$3:$C$7,2,0))</f>
        <v>急性期</v>
      </c>
      <c r="P12" s="109" t="s">
        <v>98</v>
      </c>
      <c r="Q12" s="109" t="str">
        <f>IF(P12="","",VLOOKUP(P12,Sheet1!$B$3:$C$7,2,0))</f>
        <v>急性期</v>
      </c>
      <c r="R12" s="109" t="s">
        <v>98</v>
      </c>
      <c r="S12" s="110" t="str">
        <f t="shared" si="0"/>
        <v>○</v>
      </c>
      <c r="T12" s="111" t="str">
        <f t="shared" si="1"/>
        <v>○</v>
      </c>
      <c r="U12" s="111" t="str">
        <f t="shared" si="2"/>
        <v>○</v>
      </c>
      <c r="V12" s="111" t="str">
        <f t="shared" si="3"/>
        <v>○</v>
      </c>
      <c r="W12" s="111" t="str">
        <f t="shared" si="4"/>
        <v>○</v>
      </c>
      <c r="X12" s="111" t="str">
        <f t="shared" si="5"/>
        <v/>
      </c>
      <c r="Y12" s="112" t="str">
        <f t="shared" si="6"/>
        <v/>
      </c>
      <c r="Z12" s="113" t="s">
        <v>97</v>
      </c>
      <c r="AA12" s="113" t="s">
        <v>98</v>
      </c>
      <c r="AB12" s="113" t="s">
        <v>99</v>
      </c>
      <c r="AC12" s="113" t="s">
        <v>104</v>
      </c>
      <c r="AD12" s="113" t="s">
        <v>105</v>
      </c>
      <c r="AE12" s="114" t="str">
        <f t="shared" si="7"/>
        <v>急性期</v>
      </c>
      <c r="AF12" s="115">
        <v>13</v>
      </c>
      <c r="AG12" s="115">
        <v>13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13</v>
      </c>
      <c r="AT12" s="115">
        <v>0</v>
      </c>
      <c r="AU12" s="115">
        <v>0</v>
      </c>
      <c r="AV12" s="115">
        <v>0</v>
      </c>
      <c r="AW12" s="115">
        <v>160</v>
      </c>
      <c r="AX12" s="115">
        <v>129</v>
      </c>
      <c r="AY12" s="115">
        <v>0.1</v>
      </c>
      <c r="AZ12" s="115" t="s">
        <v>98</v>
      </c>
      <c r="BA12" s="116" t="str">
        <f t="shared" si="8"/>
        <v/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16</v>
      </c>
      <c r="BH12" s="115">
        <v>16</v>
      </c>
      <c r="BI12" s="115">
        <v>0</v>
      </c>
      <c r="BJ12" s="115">
        <v>0</v>
      </c>
    </row>
    <row r="13" spans="2:62" outlineLevel="3">
      <c r="B13" s="106">
        <v>24028725</v>
      </c>
      <c r="C13" s="106" t="s">
        <v>1019</v>
      </c>
      <c r="D13" s="106" t="s">
        <v>92</v>
      </c>
      <c r="E13" s="107">
        <v>4013</v>
      </c>
      <c r="F13" s="107" t="s">
        <v>189</v>
      </c>
      <c r="G13" s="108">
        <v>40213</v>
      </c>
      <c r="H13" s="108" t="s">
        <v>195</v>
      </c>
      <c r="I13" s="106" t="s">
        <v>1020</v>
      </c>
      <c r="J13" s="109" t="s">
        <v>2193</v>
      </c>
      <c r="K13" s="109" t="s">
        <v>2194</v>
      </c>
      <c r="L13" s="109" t="s">
        <v>97</v>
      </c>
      <c r="M13" s="109" t="s">
        <v>98</v>
      </c>
      <c r="N13" s="109" t="s">
        <v>98</v>
      </c>
      <c r="O13" s="109" t="str">
        <f>IF(N13="","",VLOOKUP(N13,Sheet1!$B$3:$C$7,2,0))</f>
        <v>急性期</v>
      </c>
      <c r="P13" s="109" t="s">
        <v>98</v>
      </c>
      <c r="Q13" s="109" t="str">
        <f>IF(P13="","",VLOOKUP(P13,Sheet1!$B$3:$C$7,2,0))</f>
        <v>急性期</v>
      </c>
      <c r="R13" s="109" t="s">
        <v>98</v>
      </c>
      <c r="S13" s="110" t="str">
        <f t="shared" si="0"/>
        <v/>
      </c>
      <c r="T13" s="111" t="str">
        <f t="shared" si="1"/>
        <v>○</v>
      </c>
      <c r="U13" s="111" t="str">
        <f t="shared" si="2"/>
        <v>○</v>
      </c>
      <c r="V13" s="111" t="str">
        <f t="shared" si="3"/>
        <v/>
      </c>
      <c r="W13" s="111" t="str">
        <f t="shared" si="4"/>
        <v/>
      </c>
      <c r="X13" s="111" t="str">
        <f t="shared" si="5"/>
        <v/>
      </c>
      <c r="Y13" s="112" t="str">
        <f t="shared" si="6"/>
        <v/>
      </c>
      <c r="Z13" s="113" t="s">
        <v>98</v>
      </c>
      <c r="AA13" s="113" t="s">
        <v>99</v>
      </c>
      <c r="AB13" s="113" t="s">
        <v>96</v>
      </c>
      <c r="AC13" s="113" t="s">
        <v>96</v>
      </c>
      <c r="AD13" s="113" t="s">
        <v>96</v>
      </c>
      <c r="AE13" s="114" t="str">
        <f t="shared" si="7"/>
        <v>急性期</v>
      </c>
      <c r="AF13" s="115">
        <v>5</v>
      </c>
      <c r="AG13" s="115">
        <v>0</v>
      </c>
      <c r="AH13" s="115">
        <v>5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5</v>
      </c>
      <c r="AT13" s="115">
        <v>0</v>
      </c>
      <c r="AU13" s="115">
        <v>0</v>
      </c>
      <c r="AV13" s="115">
        <v>0</v>
      </c>
      <c r="AW13" s="115">
        <v>0</v>
      </c>
      <c r="AX13" s="115">
        <v>0</v>
      </c>
      <c r="AY13" s="115">
        <v>0</v>
      </c>
      <c r="AZ13" s="115" t="s">
        <v>98</v>
      </c>
      <c r="BA13" s="116" t="str">
        <f t="shared" si="8"/>
        <v/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0</v>
      </c>
      <c r="BI13" s="115">
        <v>0</v>
      </c>
      <c r="BJ13" s="115">
        <v>0</v>
      </c>
    </row>
    <row r="14" spans="2:62" outlineLevel="3">
      <c r="B14" s="106">
        <v>24028883</v>
      </c>
      <c r="C14" s="106" t="s">
        <v>1220</v>
      </c>
      <c r="D14" s="106" t="s">
        <v>92</v>
      </c>
      <c r="E14" s="107">
        <v>4013</v>
      </c>
      <c r="F14" s="107" t="s">
        <v>189</v>
      </c>
      <c r="G14" s="108">
        <v>40213</v>
      </c>
      <c r="H14" s="108" t="s">
        <v>195</v>
      </c>
      <c r="I14" s="106" t="s">
        <v>111</v>
      </c>
      <c r="J14" s="109" t="s">
        <v>2195</v>
      </c>
      <c r="K14" s="109" t="s">
        <v>2196</v>
      </c>
      <c r="L14" s="109" t="s">
        <v>97</v>
      </c>
      <c r="M14" s="109" t="s">
        <v>98</v>
      </c>
      <c r="N14" s="109" t="s">
        <v>105</v>
      </c>
      <c r="O14" s="109" t="str">
        <f>IF(N14="","",VLOOKUP(N14,Sheet1!$B$3:$C$7,2,0))</f>
        <v>休棟等</v>
      </c>
      <c r="P14" s="109" t="s">
        <v>105</v>
      </c>
      <c r="Q14" s="109" t="str">
        <f>IF(P14="","",VLOOKUP(P14,Sheet1!$B$3:$C$7,2,0))</f>
        <v>休棟等</v>
      </c>
      <c r="R14" s="109" t="s">
        <v>96</v>
      </c>
      <c r="S14" s="110" t="str">
        <f t="shared" si="0"/>
        <v/>
      </c>
      <c r="T14" s="111" t="str">
        <f t="shared" si="1"/>
        <v/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>○</v>
      </c>
      <c r="Z14" s="113" t="s">
        <v>110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休棟中等</v>
      </c>
      <c r="AF14" s="115">
        <v>19</v>
      </c>
      <c r="AG14" s="115">
        <v>0</v>
      </c>
      <c r="AH14" s="115">
        <v>19</v>
      </c>
      <c r="AI14" s="115">
        <v>3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19</v>
      </c>
      <c r="AT14" s="115">
        <v>0</v>
      </c>
      <c r="AU14" s="115">
        <v>0</v>
      </c>
      <c r="AV14" s="115">
        <v>0</v>
      </c>
      <c r="AW14" s="115">
        <v>0</v>
      </c>
      <c r="AX14" s="115">
        <v>0</v>
      </c>
      <c r="AY14" s="115">
        <v>0</v>
      </c>
      <c r="AZ14" s="115" t="s">
        <v>98</v>
      </c>
      <c r="BA14" s="116" t="str">
        <f t="shared" si="8"/>
        <v/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0</v>
      </c>
      <c r="BI14" s="115">
        <v>0</v>
      </c>
      <c r="BJ14" s="115">
        <v>0</v>
      </c>
    </row>
    <row r="15" spans="2:62" ht="13.5" customHeight="1" outlineLevel="2">
      <c r="B15" s="106"/>
      <c r="C15" s="106"/>
      <c r="D15" s="106"/>
      <c r="E15" s="107"/>
      <c r="F15" s="130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279" t="s">
        <v>2295</v>
      </c>
      <c r="T15" s="279"/>
      <c r="U15" s="279"/>
      <c r="V15" s="279"/>
      <c r="W15" s="279"/>
      <c r="X15" s="279"/>
      <c r="Y15" s="280"/>
      <c r="Z15" s="113"/>
      <c r="AA15" s="113"/>
      <c r="AB15" s="113"/>
      <c r="AC15" s="113"/>
      <c r="AD15" s="113"/>
      <c r="AE15" s="114"/>
      <c r="AF15" s="115">
        <f t="shared" ref="AF15:AY15" si="9">SUBTOTAL(9,AF8:AF14)</f>
        <v>99</v>
      </c>
      <c r="AG15" s="115">
        <f t="shared" si="9"/>
        <v>75</v>
      </c>
      <c r="AH15" s="115">
        <f t="shared" si="9"/>
        <v>24</v>
      </c>
      <c r="AI15" s="115">
        <f t="shared" si="9"/>
        <v>33</v>
      </c>
      <c r="AJ15" s="115">
        <f t="shared" si="9"/>
        <v>0</v>
      </c>
      <c r="AK15" s="115">
        <f t="shared" si="9"/>
        <v>0</v>
      </c>
      <c r="AL15" s="115">
        <f t="shared" si="9"/>
        <v>0</v>
      </c>
      <c r="AM15" s="115">
        <f t="shared" si="9"/>
        <v>0</v>
      </c>
      <c r="AN15" s="115">
        <f t="shared" si="9"/>
        <v>0</v>
      </c>
      <c r="AO15" s="115">
        <f t="shared" si="9"/>
        <v>0</v>
      </c>
      <c r="AP15" s="115">
        <f t="shared" si="9"/>
        <v>0</v>
      </c>
      <c r="AQ15" s="115">
        <f t="shared" si="9"/>
        <v>0</v>
      </c>
      <c r="AR15" s="115">
        <f t="shared" si="9"/>
        <v>0</v>
      </c>
      <c r="AS15" s="115">
        <f t="shared" si="9"/>
        <v>99</v>
      </c>
      <c r="AT15" s="115">
        <f t="shared" si="9"/>
        <v>0</v>
      </c>
      <c r="AU15" s="115">
        <f t="shared" si="9"/>
        <v>0</v>
      </c>
      <c r="AV15" s="115">
        <f t="shared" si="9"/>
        <v>0</v>
      </c>
      <c r="AW15" s="115">
        <f t="shared" si="9"/>
        <v>1510</v>
      </c>
      <c r="AX15" s="115">
        <f t="shared" si="9"/>
        <v>384</v>
      </c>
      <c r="AY15" s="115">
        <f t="shared" si="9"/>
        <v>0.1</v>
      </c>
      <c r="AZ15" s="115"/>
      <c r="BA15" s="116"/>
      <c r="BB15" s="115">
        <f t="shared" ref="BB15:BJ15" si="10">SUBTOTAL(9,BB8:BB14)</f>
        <v>0</v>
      </c>
      <c r="BC15" s="115">
        <f t="shared" si="10"/>
        <v>0</v>
      </c>
      <c r="BD15" s="115">
        <f t="shared" si="10"/>
        <v>0</v>
      </c>
      <c r="BE15" s="115">
        <f t="shared" si="10"/>
        <v>0</v>
      </c>
      <c r="BF15" s="115">
        <f t="shared" si="10"/>
        <v>0</v>
      </c>
      <c r="BG15" s="115">
        <f t="shared" si="10"/>
        <v>16</v>
      </c>
      <c r="BH15" s="115">
        <f t="shared" si="10"/>
        <v>16</v>
      </c>
      <c r="BI15" s="115">
        <f t="shared" si="10"/>
        <v>0</v>
      </c>
      <c r="BJ15" s="115">
        <f t="shared" si="10"/>
        <v>48</v>
      </c>
    </row>
    <row r="16" spans="2:62" outlineLevel="3">
      <c r="B16" s="106">
        <v>24028053</v>
      </c>
      <c r="C16" s="106" t="s">
        <v>188</v>
      </c>
      <c r="D16" s="106" t="s">
        <v>92</v>
      </c>
      <c r="E16" s="107">
        <v>4013</v>
      </c>
      <c r="F16" s="107" t="s">
        <v>189</v>
      </c>
      <c r="G16" s="108">
        <v>40214</v>
      </c>
      <c r="H16" s="108" t="s">
        <v>190</v>
      </c>
      <c r="I16" s="106" t="s">
        <v>191</v>
      </c>
      <c r="J16" s="109" t="s">
        <v>2197</v>
      </c>
      <c r="K16" s="109" t="s">
        <v>2198</v>
      </c>
      <c r="L16" s="109" t="s">
        <v>97</v>
      </c>
      <c r="M16" s="109" t="s">
        <v>97</v>
      </c>
      <c r="N16" s="109" t="s">
        <v>99</v>
      </c>
      <c r="O16" s="109" t="str">
        <f>IF(N16="","",VLOOKUP(N16,Sheet1!$B$3:$C$7,2,0))</f>
        <v>回復期</v>
      </c>
      <c r="P16" s="109" t="s">
        <v>104</v>
      </c>
      <c r="Q16" s="109" t="str">
        <f>IF(P16="","",VLOOKUP(P16,Sheet1!$B$3:$C$7,2,0))</f>
        <v>慢性期</v>
      </c>
      <c r="R16" s="109" t="s">
        <v>96</v>
      </c>
      <c r="S16" s="110" t="str">
        <f t="shared" si="0"/>
        <v>○</v>
      </c>
      <c r="T16" s="111" t="str">
        <f t="shared" si="1"/>
        <v/>
      </c>
      <c r="U16" s="111" t="str">
        <f t="shared" si="2"/>
        <v>○</v>
      </c>
      <c r="V16" s="111" t="str">
        <f t="shared" si="3"/>
        <v/>
      </c>
      <c r="W16" s="111" t="str">
        <f t="shared" si="4"/>
        <v>○</v>
      </c>
      <c r="X16" s="111" t="str">
        <f t="shared" si="5"/>
        <v/>
      </c>
      <c r="Y16" s="112" t="str">
        <f t="shared" si="6"/>
        <v/>
      </c>
      <c r="Z16" s="113" t="s">
        <v>97</v>
      </c>
      <c r="AA16" s="113" t="s">
        <v>99</v>
      </c>
      <c r="AB16" s="113" t="s">
        <v>105</v>
      </c>
      <c r="AC16" s="113" t="s">
        <v>96</v>
      </c>
      <c r="AD16" s="113" t="s">
        <v>96</v>
      </c>
      <c r="AE16" s="114" t="str">
        <f t="shared" si="7"/>
        <v>回復期</v>
      </c>
      <c r="AF16" s="115">
        <v>3</v>
      </c>
      <c r="AG16" s="115">
        <v>0</v>
      </c>
      <c r="AH16" s="115">
        <v>3</v>
      </c>
      <c r="AI16" s="115">
        <v>0</v>
      </c>
      <c r="AJ16" s="115">
        <v>7</v>
      </c>
      <c r="AK16" s="115">
        <v>3</v>
      </c>
      <c r="AL16" s="115">
        <v>4</v>
      </c>
      <c r="AM16" s="115">
        <v>7</v>
      </c>
      <c r="AN16" s="115">
        <v>3</v>
      </c>
      <c r="AO16" s="115">
        <v>4</v>
      </c>
      <c r="AP16" s="115">
        <v>0</v>
      </c>
      <c r="AQ16" s="115">
        <v>0</v>
      </c>
      <c r="AR16" s="115">
        <v>0</v>
      </c>
      <c r="AS16" s="115">
        <v>3</v>
      </c>
      <c r="AT16" s="115">
        <v>7</v>
      </c>
      <c r="AU16" s="115">
        <v>0</v>
      </c>
      <c r="AV16" s="115">
        <v>0</v>
      </c>
      <c r="AW16" s="115">
        <v>6</v>
      </c>
      <c r="AX16" s="115"/>
      <c r="AY16" s="115"/>
      <c r="AZ16" s="115" t="s">
        <v>96</v>
      </c>
      <c r="BA16" s="116" t="str">
        <f t="shared" si="8"/>
        <v/>
      </c>
      <c r="BB16" s="115"/>
      <c r="BC16" s="115"/>
      <c r="BD16" s="115">
        <v>0</v>
      </c>
      <c r="BE16" s="115"/>
      <c r="BF16" s="115"/>
      <c r="BG16" s="115">
        <v>0</v>
      </c>
      <c r="BH16" s="115"/>
      <c r="BI16" s="115"/>
      <c r="BJ16" s="115"/>
    </row>
    <row r="17" spans="2:62" outlineLevel="3">
      <c r="B17" s="106">
        <v>24028200</v>
      </c>
      <c r="C17" s="106" t="s">
        <v>385</v>
      </c>
      <c r="D17" s="106" t="s">
        <v>92</v>
      </c>
      <c r="E17" s="107">
        <v>4013</v>
      </c>
      <c r="F17" s="107" t="s">
        <v>189</v>
      </c>
      <c r="G17" s="108">
        <v>40214</v>
      </c>
      <c r="H17" s="108" t="s">
        <v>190</v>
      </c>
      <c r="I17" s="106" t="s">
        <v>386</v>
      </c>
      <c r="J17" s="109" t="s">
        <v>2199</v>
      </c>
      <c r="K17" s="109" t="s">
        <v>2200</v>
      </c>
      <c r="L17" s="109" t="s">
        <v>97</v>
      </c>
      <c r="M17" s="109" t="s">
        <v>97</v>
      </c>
      <c r="N17" s="109" t="s">
        <v>98</v>
      </c>
      <c r="O17" s="109" t="str">
        <f>IF(N17="","",VLOOKUP(N17,Sheet1!$B$3:$C$7,2,0))</f>
        <v>急性期</v>
      </c>
      <c r="P17" s="109" t="s">
        <v>98</v>
      </c>
      <c r="Q17" s="109" t="str">
        <f>IF(P17="","",VLOOKUP(P17,Sheet1!$B$3:$C$7,2,0))</f>
        <v>急性期</v>
      </c>
      <c r="R17" s="109" t="s">
        <v>98</v>
      </c>
      <c r="S17" s="110" t="str">
        <f t="shared" si="0"/>
        <v/>
      </c>
      <c r="T17" s="111" t="str">
        <f t="shared" si="1"/>
        <v>○</v>
      </c>
      <c r="U17" s="111" t="str">
        <f t="shared" si="2"/>
        <v>○</v>
      </c>
      <c r="V17" s="111" t="str">
        <f t="shared" si="3"/>
        <v/>
      </c>
      <c r="W17" s="111" t="str">
        <f t="shared" si="4"/>
        <v/>
      </c>
      <c r="X17" s="111" t="str">
        <f t="shared" si="5"/>
        <v/>
      </c>
      <c r="Y17" s="112" t="str">
        <f t="shared" si="6"/>
        <v/>
      </c>
      <c r="Z17" s="113" t="s">
        <v>98</v>
      </c>
      <c r="AA17" s="113" t="s">
        <v>99</v>
      </c>
      <c r="AB17" s="113" t="s">
        <v>96</v>
      </c>
      <c r="AC17" s="113" t="s">
        <v>96</v>
      </c>
      <c r="AD17" s="113" t="s">
        <v>96</v>
      </c>
      <c r="AE17" s="114" t="str">
        <f t="shared" si="7"/>
        <v>急性期</v>
      </c>
      <c r="AF17" s="115">
        <v>4</v>
      </c>
      <c r="AG17" s="115">
        <v>2</v>
      </c>
      <c r="AH17" s="115">
        <v>2</v>
      </c>
      <c r="AI17" s="115">
        <v>2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>
        <v>4</v>
      </c>
      <c r="AT17" s="115">
        <v>0</v>
      </c>
      <c r="AU17" s="115">
        <v>0</v>
      </c>
      <c r="AV17" s="115">
        <v>0</v>
      </c>
      <c r="AW17" s="115">
        <v>41</v>
      </c>
      <c r="AX17" s="115">
        <v>0</v>
      </c>
      <c r="AY17" s="115">
        <v>0</v>
      </c>
      <c r="AZ17" s="115" t="s">
        <v>98</v>
      </c>
      <c r="BA17" s="116" t="str">
        <f t="shared" si="8"/>
        <v/>
      </c>
      <c r="BB17" s="115">
        <v>0</v>
      </c>
      <c r="BC17" s="115">
        <v>0</v>
      </c>
      <c r="BD17" s="115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>
        <v>0</v>
      </c>
    </row>
    <row r="18" spans="2:62" outlineLevel="3">
      <c r="B18" s="106">
        <v>24028578</v>
      </c>
      <c r="C18" s="106" t="s">
        <v>822</v>
      </c>
      <c r="D18" s="106" t="s">
        <v>92</v>
      </c>
      <c r="E18" s="107">
        <v>4013</v>
      </c>
      <c r="F18" s="107" t="s">
        <v>189</v>
      </c>
      <c r="G18" s="108">
        <v>40214</v>
      </c>
      <c r="H18" s="108" t="s">
        <v>190</v>
      </c>
      <c r="I18" s="106" t="s">
        <v>823</v>
      </c>
      <c r="J18" s="109" t="s">
        <v>2201</v>
      </c>
      <c r="K18" s="109" t="s">
        <v>2202</v>
      </c>
      <c r="L18" s="109" t="s">
        <v>97</v>
      </c>
      <c r="M18" s="109" t="s">
        <v>97</v>
      </c>
      <c r="N18" s="109" t="s">
        <v>99</v>
      </c>
      <c r="O18" s="109" t="str">
        <f>IF(N18="","",VLOOKUP(N18,Sheet1!$B$3:$C$7,2,0))</f>
        <v>回復期</v>
      </c>
      <c r="P18" s="109" t="s">
        <v>99</v>
      </c>
      <c r="Q18" s="109" t="str">
        <f>IF(P18="","",VLOOKUP(P18,Sheet1!$B$3:$C$7,2,0))</f>
        <v>回復期</v>
      </c>
      <c r="R18" s="109" t="s">
        <v>96</v>
      </c>
      <c r="S18" s="110" t="str">
        <f t="shared" si="0"/>
        <v>○</v>
      </c>
      <c r="T18" s="111" t="str">
        <f t="shared" si="1"/>
        <v/>
      </c>
      <c r="U18" s="111" t="str">
        <f t="shared" si="2"/>
        <v>○</v>
      </c>
      <c r="V18" s="111" t="str">
        <f t="shared" si="3"/>
        <v>○</v>
      </c>
      <c r="W18" s="111" t="str">
        <f t="shared" si="4"/>
        <v>○</v>
      </c>
      <c r="X18" s="111" t="str">
        <f t="shared" si="5"/>
        <v/>
      </c>
      <c r="Y18" s="112" t="str">
        <f t="shared" si="6"/>
        <v/>
      </c>
      <c r="Z18" s="113" t="s">
        <v>97</v>
      </c>
      <c r="AA18" s="113" t="s">
        <v>99</v>
      </c>
      <c r="AB18" s="113" t="s">
        <v>104</v>
      </c>
      <c r="AC18" s="113" t="s">
        <v>105</v>
      </c>
      <c r="AD18" s="113" t="s">
        <v>96</v>
      </c>
      <c r="AE18" s="114" t="str">
        <f t="shared" si="7"/>
        <v>回復期</v>
      </c>
      <c r="AF18" s="115">
        <v>8</v>
      </c>
      <c r="AG18" s="115">
        <v>6</v>
      </c>
      <c r="AH18" s="115">
        <v>2</v>
      </c>
      <c r="AI18" s="115">
        <v>0</v>
      </c>
      <c r="AJ18" s="115">
        <v>11</v>
      </c>
      <c r="AK18" s="115">
        <v>11</v>
      </c>
      <c r="AL18" s="115">
        <v>0</v>
      </c>
      <c r="AM18" s="115">
        <v>11</v>
      </c>
      <c r="AN18" s="115">
        <v>11</v>
      </c>
      <c r="AO18" s="115">
        <v>0</v>
      </c>
      <c r="AP18" s="115">
        <v>0</v>
      </c>
      <c r="AQ18" s="115">
        <v>0</v>
      </c>
      <c r="AR18" s="115">
        <v>0</v>
      </c>
      <c r="AS18" s="115">
        <v>8</v>
      </c>
      <c r="AT18" s="115">
        <v>11</v>
      </c>
      <c r="AU18" s="115">
        <v>0</v>
      </c>
      <c r="AV18" s="115">
        <v>0</v>
      </c>
      <c r="AW18" s="115">
        <v>41</v>
      </c>
      <c r="AX18" s="115"/>
      <c r="AY18" s="115"/>
      <c r="AZ18" s="115" t="s">
        <v>97</v>
      </c>
      <c r="BA18" s="116" t="str">
        <f t="shared" si="8"/>
        <v>○</v>
      </c>
      <c r="BB18" s="115">
        <v>0</v>
      </c>
      <c r="BC18" s="115">
        <v>0</v>
      </c>
      <c r="BD18" s="115">
        <v>0</v>
      </c>
      <c r="BE18" s="115">
        <v>0</v>
      </c>
      <c r="BF18" s="115">
        <v>0</v>
      </c>
      <c r="BG18" s="115">
        <v>0</v>
      </c>
      <c r="BH18" s="115">
        <v>0</v>
      </c>
      <c r="BI18" s="115">
        <v>0</v>
      </c>
      <c r="BJ18" s="115"/>
    </row>
    <row r="19" spans="2:62" outlineLevel="3">
      <c r="B19" s="106">
        <v>24028664</v>
      </c>
      <c r="C19" s="106" t="s">
        <v>930</v>
      </c>
      <c r="D19" s="106" t="s">
        <v>92</v>
      </c>
      <c r="E19" s="107">
        <v>4013</v>
      </c>
      <c r="F19" s="107" t="s">
        <v>189</v>
      </c>
      <c r="G19" s="108">
        <v>40214</v>
      </c>
      <c r="H19" s="108" t="s">
        <v>190</v>
      </c>
      <c r="I19" s="106" t="s">
        <v>931</v>
      </c>
      <c r="J19" s="109" t="s">
        <v>2203</v>
      </c>
      <c r="K19" s="109" t="s">
        <v>2204</v>
      </c>
      <c r="L19" s="109" t="s">
        <v>97</v>
      </c>
      <c r="M19" s="109" t="s">
        <v>97</v>
      </c>
      <c r="N19" s="109" t="s">
        <v>104</v>
      </c>
      <c r="O19" s="109" t="str">
        <f>IF(N19="","",VLOOKUP(N19,Sheet1!$B$3:$C$7,2,0))</f>
        <v>慢性期</v>
      </c>
      <c r="P19" s="109" t="s">
        <v>104</v>
      </c>
      <c r="Q19" s="109" t="str">
        <f>IF(P19="","",VLOOKUP(P19,Sheet1!$B$3:$C$7,2,0))</f>
        <v>慢性期</v>
      </c>
      <c r="R19" s="109" t="s">
        <v>96</v>
      </c>
      <c r="S19" s="110" t="str">
        <f t="shared" si="0"/>
        <v>○</v>
      </c>
      <c r="T19" s="111" t="str">
        <f t="shared" si="1"/>
        <v/>
      </c>
      <c r="U19" s="111" t="str">
        <f t="shared" si="2"/>
        <v>○</v>
      </c>
      <c r="V19" s="111" t="str">
        <f t="shared" si="3"/>
        <v>○</v>
      </c>
      <c r="W19" s="111" t="str">
        <f t="shared" si="4"/>
        <v>○</v>
      </c>
      <c r="X19" s="111" t="str">
        <f t="shared" si="5"/>
        <v/>
      </c>
      <c r="Y19" s="112" t="str">
        <f t="shared" si="6"/>
        <v/>
      </c>
      <c r="Z19" s="113" t="s">
        <v>97</v>
      </c>
      <c r="AA19" s="113" t="s">
        <v>99</v>
      </c>
      <c r="AB19" s="113" t="s">
        <v>104</v>
      </c>
      <c r="AC19" s="113" t="s">
        <v>105</v>
      </c>
      <c r="AD19" s="113" t="s">
        <v>96</v>
      </c>
      <c r="AE19" s="114" t="str">
        <f t="shared" si="7"/>
        <v>慢性期</v>
      </c>
      <c r="AF19" s="115">
        <v>14</v>
      </c>
      <c r="AG19" s="115">
        <v>14</v>
      </c>
      <c r="AH19" s="115">
        <v>0</v>
      </c>
      <c r="AI19" s="115">
        <v>0</v>
      </c>
      <c r="AJ19" s="115">
        <v>5</v>
      </c>
      <c r="AK19" s="115">
        <v>0</v>
      </c>
      <c r="AL19" s="115">
        <v>5</v>
      </c>
      <c r="AM19" s="115">
        <v>0</v>
      </c>
      <c r="AN19" s="115">
        <v>0</v>
      </c>
      <c r="AO19" s="115">
        <v>0</v>
      </c>
      <c r="AP19" s="115">
        <v>5</v>
      </c>
      <c r="AQ19" s="115">
        <v>0</v>
      </c>
      <c r="AR19" s="115">
        <v>5</v>
      </c>
      <c r="AS19" s="115">
        <v>14</v>
      </c>
      <c r="AT19" s="115">
        <v>0</v>
      </c>
      <c r="AU19" s="115">
        <v>5</v>
      </c>
      <c r="AV19" s="115">
        <v>0</v>
      </c>
      <c r="AW19" s="115">
        <v>48</v>
      </c>
      <c r="AX19" s="115">
        <v>23</v>
      </c>
      <c r="AY19" s="115">
        <v>0</v>
      </c>
      <c r="AZ19" s="115" t="s">
        <v>97</v>
      </c>
      <c r="BA19" s="116" t="str">
        <f t="shared" si="8"/>
        <v>○</v>
      </c>
      <c r="BB19" s="115">
        <v>0</v>
      </c>
      <c r="BC19" s="115">
        <v>0</v>
      </c>
      <c r="BD19" s="115">
        <v>1</v>
      </c>
      <c r="BE19" s="115">
        <v>1</v>
      </c>
      <c r="BF19" s="115">
        <v>0</v>
      </c>
      <c r="BG19" s="115">
        <v>3</v>
      </c>
      <c r="BH19" s="115">
        <v>3</v>
      </c>
      <c r="BI19" s="115">
        <v>0</v>
      </c>
      <c r="BJ19" s="115"/>
    </row>
    <row r="20" spans="2:62" outlineLevel="3">
      <c r="B20" s="106">
        <v>24028714</v>
      </c>
      <c r="C20" s="106" t="s">
        <v>1004</v>
      </c>
      <c r="D20" s="106" t="s">
        <v>92</v>
      </c>
      <c r="E20" s="107">
        <v>4013</v>
      </c>
      <c r="F20" s="107" t="s">
        <v>189</v>
      </c>
      <c r="G20" s="108">
        <v>40214</v>
      </c>
      <c r="H20" s="108" t="s">
        <v>190</v>
      </c>
      <c r="I20" s="106" t="s">
        <v>1005</v>
      </c>
      <c r="J20" s="109" t="s">
        <v>2205</v>
      </c>
      <c r="K20" s="109" t="s">
        <v>2206</v>
      </c>
      <c r="L20" s="109" t="s">
        <v>97</v>
      </c>
      <c r="M20" s="109" t="s">
        <v>97</v>
      </c>
      <c r="N20" s="109" t="s">
        <v>98</v>
      </c>
      <c r="O20" s="109" t="str">
        <f>IF(N20="","",VLOOKUP(N20,Sheet1!$B$3:$C$7,2,0))</f>
        <v>急性期</v>
      </c>
      <c r="P20" s="109" t="s">
        <v>98</v>
      </c>
      <c r="Q20" s="109" t="str">
        <f>IF(P20="","",VLOOKUP(P20,Sheet1!$B$3:$C$7,2,0))</f>
        <v>急性期</v>
      </c>
      <c r="R20" s="109" t="s">
        <v>98</v>
      </c>
      <c r="S20" s="110" t="str">
        <f t="shared" si="0"/>
        <v/>
      </c>
      <c r="T20" s="111" t="str">
        <f t="shared" si="1"/>
        <v/>
      </c>
      <c r="U20" s="111" t="str">
        <f t="shared" si="2"/>
        <v>○</v>
      </c>
      <c r="V20" s="111" t="str">
        <f t="shared" si="3"/>
        <v/>
      </c>
      <c r="W20" s="111" t="str">
        <f t="shared" si="4"/>
        <v/>
      </c>
      <c r="X20" s="111" t="str">
        <f t="shared" si="5"/>
        <v/>
      </c>
      <c r="Y20" s="112" t="str">
        <f t="shared" si="6"/>
        <v/>
      </c>
      <c r="Z20" s="113" t="s">
        <v>99</v>
      </c>
      <c r="AA20" s="113" t="s">
        <v>96</v>
      </c>
      <c r="AB20" s="113" t="s">
        <v>96</v>
      </c>
      <c r="AC20" s="113" t="s">
        <v>96</v>
      </c>
      <c r="AD20" s="113" t="s">
        <v>96</v>
      </c>
      <c r="AE20" s="114" t="str">
        <f t="shared" si="7"/>
        <v>急性期</v>
      </c>
      <c r="AF20" s="115">
        <v>4</v>
      </c>
      <c r="AG20" s="115">
        <v>4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  <c r="AS20" s="115">
        <v>4</v>
      </c>
      <c r="AT20" s="115">
        <v>0</v>
      </c>
      <c r="AU20" s="115">
        <v>0</v>
      </c>
      <c r="AV20" s="115">
        <v>0</v>
      </c>
      <c r="AW20" s="115">
        <v>488</v>
      </c>
      <c r="AX20" s="115">
        <v>0</v>
      </c>
      <c r="AY20" s="115">
        <v>0</v>
      </c>
      <c r="AZ20" s="115" t="s">
        <v>98</v>
      </c>
      <c r="BA20" s="116" t="str">
        <f t="shared" si="8"/>
        <v/>
      </c>
      <c r="BB20" s="115"/>
      <c r="BC20" s="115"/>
      <c r="BD20" s="115">
        <v>0</v>
      </c>
      <c r="BE20" s="115"/>
      <c r="BF20" s="115"/>
      <c r="BG20" s="115">
        <v>0</v>
      </c>
      <c r="BH20" s="115"/>
      <c r="BI20" s="115"/>
      <c r="BJ20" s="115"/>
    </row>
    <row r="21" spans="2:62" outlineLevel="3">
      <c r="B21" s="106">
        <v>24028859</v>
      </c>
      <c r="C21" s="106" t="s">
        <v>1192</v>
      </c>
      <c r="D21" s="106" t="s">
        <v>92</v>
      </c>
      <c r="E21" s="107">
        <v>4013</v>
      </c>
      <c r="F21" s="107" t="s">
        <v>189</v>
      </c>
      <c r="G21" s="108">
        <v>40214</v>
      </c>
      <c r="H21" s="108" t="s">
        <v>190</v>
      </c>
      <c r="I21" s="106" t="s">
        <v>1193</v>
      </c>
      <c r="J21" s="109" t="s">
        <v>2207</v>
      </c>
      <c r="K21" s="109" t="s">
        <v>2208</v>
      </c>
      <c r="L21" s="109" t="s">
        <v>97</v>
      </c>
      <c r="M21" s="109" t="s">
        <v>97</v>
      </c>
      <c r="N21" s="109" t="s">
        <v>98</v>
      </c>
      <c r="O21" s="109" t="str">
        <f>IF(N21="","",VLOOKUP(N21,Sheet1!$B$3:$C$7,2,0))</f>
        <v>急性期</v>
      </c>
      <c r="P21" s="109" t="s">
        <v>98</v>
      </c>
      <c r="Q21" s="109" t="str">
        <f>IF(P21="","",VLOOKUP(P21,Sheet1!$B$3:$C$7,2,0))</f>
        <v>急性期</v>
      </c>
      <c r="R21" s="109" t="s">
        <v>96</v>
      </c>
      <c r="S21" s="110" t="str">
        <f t="shared" si="0"/>
        <v/>
      </c>
      <c r="T21" s="111" t="str">
        <f t="shared" si="1"/>
        <v>○</v>
      </c>
      <c r="U21" s="111" t="str">
        <f t="shared" si="2"/>
        <v/>
      </c>
      <c r="V21" s="111" t="str">
        <f t="shared" si="3"/>
        <v/>
      </c>
      <c r="W21" s="111" t="str">
        <f t="shared" si="4"/>
        <v/>
      </c>
      <c r="X21" s="111" t="str">
        <f t="shared" si="5"/>
        <v/>
      </c>
      <c r="Y21" s="112" t="str">
        <f t="shared" si="6"/>
        <v/>
      </c>
      <c r="Z21" s="113" t="s">
        <v>98</v>
      </c>
      <c r="AA21" s="113" t="s">
        <v>96</v>
      </c>
      <c r="AB21" s="113" t="s">
        <v>96</v>
      </c>
      <c r="AC21" s="113" t="s">
        <v>96</v>
      </c>
      <c r="AD21" s="113" t="s">
        <v>96</v>
      </c>
      <c r="AE21" s="114" t="str">
        <f t="shared" si="7"/>
        <v>急性期</v>
      </c>
      <c r="AF21" s="115">
        <v>18</v>
      </c>
      <c r="AG21" s="115">
        <v>7</v>
      </c>
      <c r="AH21" s="115">
        <v>11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  <c r="AS21" s="115">
        <v>18</v>
      </c>
      <c r="AT21" s="115">
        <v>0</v>
      </c>
      <c r="AU21" s="115">
        <v>0</v>
      </c>
      <c r="AV21" s="115">
        <v>0</v>
      </c>
      <c r="AW21" s="115">
        <v>378</v>
      </c>
      <c r="AX21" s="115"/>
      <c r="AY21" s="115"/>
      <c r="AZ21" s="115" t="s">
        <v>98</v>
      </c>
      <c r="BA21" s="116" t="str">
        <f t="shared" si="8"/>
        <v/>
      </c>
      <c r="BB21" s="115"/>
      <c r="BC21" s="115"/>
      <c r="BD21" s="115">
        <v>0</v>
      </c>
      <c r="BE21" s="115"/>
      <c r="BF21" s="115"/>
      <c r="BG21" s="115">
        <v>0</v>
      </c>
      <c r="BH21" s="115"/>
      <c r="BI21" s="115"/>
      <c r="BJ21" s="115"/>
    </row>
    <row r="22" spans="2:62" ht="13.5" customHeight="1" outlineLevel="2">
      <c r="B22" s="106"/>
      <c r="C22" s="106"/>
      <c r="D22" s="106"/>
      <c r="E22" s="107"/>
      <c r="F22" s="130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279" t="s">
        <v>2296</v>
      </c>
      <c r="T22" s="279"/>
      <c r="U22" s="279"/>
      <c r="V22" s="279"/>
      <c r="W22" s="279"/>
      <c r="X22" s="279"/>
      <c r="Y22" s="280"/>
      <c r="Z22" s="113"/>
      <c r="AA22" s="113"/>
      <c r="AB22" s="113"/>
      <c r="AC22" s="113"/>
      <c r="AD22" s="113"/>
      <c r="AE22" s="114"/>
      <c r="AF22" s="115">
        <f t="shared" ref="AF22:AV22" si="11">SUBTOTAL(9,AF16:AF21)</f>
        <v>51</v>
      </c>
      <c r="AG22" s="115">
        <f t="shared" si="11"/>
        <v>33</v>
      </c>
      <c r="AH22" s="115">
        <f t="shared" si="11"/>
        <v>18</v>
      </c>
      <c r="AI22" s="115">
        <f t="shared" si="11"/>
        <v>2</v>
      </c>
      <c r="AJ22" s="115">
        <f t="shared" si="11"/>
        <v>23</v>
      </c>
      <c r="AK22" s="115">
        <f t="shared" si="11"/>
        <v>14</v>
      </c>
      <c r="AL22" s="115">
        <f t="shared" si="11"/>
        <v>9</v>
      </c>
      <c r="AM22" s="115">
        <f t="shared" si="11"/>
        <v>18</v>
      </c>
      <c r="AN22" s="115">
        <f t="shared" si="11"/>
        <v>14</v>
      </c>
      <c r="AO22" s="115">
        <f t="shared" si="11"/>
        <v>4</v>
      </c>
      <c r="AP22" s="115">
        <f t="shared" si="11"/>
        <v>5</v>
      </c>
      <c r="AQ22" s="115">
        <f t="shared" si="11"/>
        <v>0</v>
      </c>
      <c r="AR22" s="115">
        <f t="shared" si="11"/>
        <v>5</v>
      </c>
      <c r="AS22" s="115">
        <f t="shared" si="11"/>
        <v>51</v>
      </c>
      <c r="AT22" s="115">
        <f t="shared" si="11"/>
        <v>18</v>
      </c>
      <c r="AU22" s="115">
        <f t="shared" si="11"/>
        <v>5</v>
      </c>
      <c r="AV22" s="115">
        <f t="shared" si="11"/>
        <v>0</v>
      </c>
      <c r="AW22" s="115">
        <f t="shared" ref="AW22:AY22" si="12">SUBTOTAL(9,AW16:AW21)</f>
        <v>1002</v>
      </c>
      <c r="AX22" s="115">
        <f t="shared" si="12"/>
        <v>23</v>
      </c>
      <c r="AY22" s="115">
        <f t="shared" si="12"/>
        <v>0</v>
      </c>
      <c r="AZ22" s="115"/>
      <c r="BA22" s="116"/>
      <c r="BB22" s="115">
        <f t="shared" ref="BB22" si="13">SUBTOTAL(9,BB16:BB21)</f>
        <v>0</v>
      </c>
      <c r="BC22" s="115">
        <f t="shared" ref="BC22" si="14">SUBTOTAL(9,BC16:BC21)</f>
        <v>0</v>
      </c>
      <c r="BD22" s="115">
        <f t="shared" ref="BD22" si="15">SUBTOTAL(9,BD16:BD21)</f>
        <v>1</v>
      </c>
      <c r="BE22" s="115">
        <f t="shared" ref="BE22" si="16">SUBTOTAL(9,BE16:BE21)</f>
        <v>1</v>
      </c>
      <c r="BF22" s="115">
        <f t="shared" ref="BF22" si="17">SUBTOTAL(9,BF16:BF21)</f>
        <v>0</v>
      </c>
      <c r="BG22" s="115">
        <f t="shared" ref="BG22" si="18">SUBTOTAL(9,BG16:BG21)</f>
        <v>3</v>
      </c>
      <c r="BH22" s="115">
        <f t="shared" ref="BH22" si="19">SUBTOTAL(9,BH16:BH21)</f>
        <v>3</v>
      </c>
      <c r="BI22" s="115">
        <f t="shared" ref="BI22" si="20">SUBTOTAL(9,BI16:BI21)</f>
        <v>0</v>
      </c>
      <c r="BJ22" s="115">
        <f t="shared" ref="BJ22" si="21">SUBTOTAL(9,BJ16:BJ21)</f>
        <v>0</v>
      </c>
    </row>
    <row r="23" spans="2:62" outlineLevel="3">
      <c r="B23" s="106">
        <v>24028347</v>
      </c>
      <c r="C23" s="106" t="s">
        <v>556</v>
      </c>
      <c r="D23" s="106" t="s">
        <v>92</v>
      </c>
      <c r="E23" s="107">
        <v>4013</v>
      </c>
      <c r="F23" s="107" t="s">
        <v>189</v>
      </c>
      <c r="G23" s="108">
        <v>40621</v>
      </c>
      <c r="H23" s="108" t="s">
        <v>557</v>
      </c>
      <c r="I23" s="106" t="s">
        <v>558</v>
      </c>
      <c r="J23" s="109" t="s">
        <v>2209</v>
      </c>
      <c r="K23" s="109" t="s">
        <v>2210</v>
      </c>
      <c r="L23" s="109" t="s">
        <v>97</v>
      </c>
      <c r="M23" s="109" t="s">
        <v>97</v>
      </c>
      <c r="N23" s="109" t="s">
        <v>99</v>
      </c>
      <c r="O23" s="109" t="str">
        <f>IF(N23="","",VLOOKUP(N23,Sheet1!$B$3:$C$7,2,0))</f>
        <v>回復期</v>
      </c>
      <c r="P23" s="109" t="s">
        <v>99</v>
      </c>
      <c r="Q23" s="109" t="str">
        <f>IF(P23="","",VLOOKUP(P23,Sheet1!$B$3:$C$7,2,0))</f>
        <v>回復期</v>
      </c>
      <c r="R23" s="109" t="s">
        <v>99</v>
      </c>
      <c r="S23" s="110" t="str">
        <f t="shared" si="0"/>
        <v>○</v>
      </c>
      <c r="T23" s="111" t="str">
        <f t="shared" si="1"/>
        <v/>
      </c>
      <c r="U23" s="111" t="str">
        <f t="shared" si="2"/>
        <v>○</v>
      </c>
      <c r="V23" s="111" t="str">
        <f t="shared" si="3"/>
        <v>○</v>
      </c>
      <c r="W23" s="111" t="str">
        <f t="shared" si="4"/>
        <v/>
      </c>
      <c r="X23" s="111" t="str">
        <f t="shared" si="5"/>
        <v/>
      </c>
      <c r="Y23" s="112" t="str">
        <f t="shared" si="6"/>
        <v/>
      </c>
      <c r="Z23" s="113" t="s">
        <v>97</v>
      </c>
      <c r="AA23" s="113" t="s">
        <v>99</v>
      </c>
      <c r="AB23" s="113" t="s">
        <v>104</v>
      </c>
      <c r="AC23" s="113" t="s">
        <v>96</v>
      </c>
      <c r="AD23" s="113" t="s">
        <v>96</v>
      </c>
      <c r="AE23" s="114" t="str">
        <f t="shared" si="7"/>
        <v>回復期</v>
      </c>
      <c r="AF23" s="115">
        <v>17</v>
      </c>
      <c r="AG23" s="115">
        <v>17</v>
      </c>
      <c r="AH23" s="115">
        <v>0</v>
      </c>
      <c r="AI23" s="115">
        <v>0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17</v>
      </c>
      <c r="AT23" s="115">
        <v>0</v>
      </c>
      <c r="AU23" s="115">
        <v>0</v>
      </c>
      <c r="AV23" s="115">
        <v>0</v>
      </c>
      <c r="AW23" s="115">
        <v>48</v>
      </c>
      <c r="AX23" s="115">
        <v>0</v>
      </c>
      <c r="AY23" s="115">
        <v>2.1</v>
      </c>
      <c r="AZ23" s="115" t="s">
        <v>98</v>
      </c>
      <c r="BA23" s="116" t="str">
        <f t="shared" si="8"/>
        <v/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0</v>
      </c>
    </row>
    <row r="24" spans="2:62" ht="13.5" customHeight="1" outlineLevel="2">
      <c r="B24" s="106"/>
      <c r="C24" s="106"/>
      <c r="D24" s="106"/>
      <c r="E24" s="107"/>
      <c r="F24" s="130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279" t="s">
        <v>2297</v>
      </c>
      <c r="T24" s="279"/>
      <c r="U24" s="279"/>
      <c r="V24" s="279"/>
      <c r="W24" s="279"/>
      <c r="X24" s="279"/>
      <c r="Y24" s="280"/>
      <c r="Z24" s="113"/>
      <c r="AA24" s="113"/>
      <c r="AB24" s="113"/>
      <c r="AC24" s="113"/>
      <c r="AD24" s="113"/>
      <c r="AE24" s="114"/>
      <c r="AF24" s="115">
        <f t="shared" ref="AF24:AV24" si="22">SUBTOTAL(9,AF23:AF23)</f>
        <v>17</v>
      </c>
      <c r="AG24" s="115">
        <f t="shared" si="22"/>
        <v>17</v>
      </c>
      <c r="AH24" s="115">
        <f t="shared" si="22"/>
        <v>0</v>
      </c>
      <c r="AI24" s="115">
        <f t="shared" si="22"/>
        <v>0</v>
      </c>
      <c r="AJ24" s="115">
        <f t="shared" si="22"/>
        <v>0</v>
      </c>
      <c r="AK24" s="115">
        <f t="shared" si="22"/>
        <v>0</v>
      </c>
      <c r="AL24" s="115">
        <f t="shared" si="22"/>
        <v>0</v>
      </c>
      <c r="AM24" s="115">
        <f t="shared" si="22"/>
        <v>0</v>
      </c>
      <c r="AN24" s="115">
        <f t="shared" si="22"/>
        <v>0</v>
      </c>
      <c r="AO24" s="115">
        <f t="shared" si="22"/>
        <v>0</v>
      </c>
      <c r="AP24" s="115">
        <f t="shared" si="22"/>
        <v>0</v>
      </c>
      <c r="AQ24" s="115">
        <f t="shared" si="22"/>
        <v>0</v>
      </c>
      <c r="AR24" s="115">
        <f t="shared" si="22"/>
        <v>0</v>
      </c>
      <c r="AS24" s="115">
        <f t="shared" si="22"/>
        <v>17</v>
      </c>
      <c r="AT24" s="115">
        <f t="shared" si="22"/>
        <v>0</v>
      </c>
      <c r="AU24" s="115">
        <f t="shared" si="22"/>
        <v>0</v>
      </c>
      <c r="AV24" s="115">
        <f t="shared" si="22"/>
        <v>0</v>
      </c>
      <c r="AW24" s="115">
        <f t="shared" ref="AW24:AY24" si="23">SUBTOTAL(9,AW23:AW23)</f>
        <v>48</v>
      </c>
      <c r="AX24" s="115">
        <f t="shared" si="23"/>
        <v>0</v>
      </c>
      <c r="AY24" s="115">
        <f t="shared" si="23"/>
        <v>2.1</v>
      </c>
      <c r="AZ24" s="115"/>
      <c r="BA24" s="116"/>
      <c r="BB24" s="115">
        <f t="shared" ref="BB24" si="24">SUBTOTAL(9,BB23:BB23)</f>
        <v>0</v>
      </c>
      <c r="BC24" s="115">
        <f t="shared" ref="BC24" si="25">SUBTOTAL(9,BC23:BC23)</f>
        <v>0</v>
      </c>
      <c r="BD24" s="115">
        <f t="shared" ref="BD24" si="26">SUBTOTAL(9,BD23:BD23)</f>
        <v>0</v>
      </c>
      <c r="BE24" s="115">
        <f t="shared" ref="BE24" si="27">SUBTOTAL(9,BE23:BE23)</f>
        <v>0</v>
      </c>
      <c r="BF24" s="115">
        <f t="shared" ref="BF24" si="28">SUBTOTAL(9,BF23:BF23)</f>
        <v>0</v>
      </c>
      <c r="BG24" s="115">
        <f t="shared" ref="BG24" si="29">SUBTOTAL(9,BG23:BG23)</f>
        <v>0</v>
      </c>
      <c r="BH24" s="115">
        <f t="shared" ref="BH24" si="30">SUBTOTAL(9,BH23:BH23)</f>
        <v>0</v>
      </c>
      <c r="BI24" s="115">
        <f t="shared" ref="BI24" si="31">SUBTOTAL(9,BI23:BI23)</f>
        <v>0</v>
      </c>
      <c r="BJ24" s="115">
        <f t="shared" ref="BJ24" si="32">SUBTOTAL(9,BJ23:BJ23)</f>
        <v>0</v>
      </c>
    </row>
    <row r="25" spans="2:62" outlineLevel="3">
      <c r="B25" s="106">
        <v>24028219</v>
      </c>
      <c r="C25" s="106" t="s">
        <v>411</v>
      </c>
      <c r="D25" s="106" t="s">
        <v>92</v>
      </c>
      <c r="E25" s="107">
        <v>4013</v>
      </c>
      <c r="F25" s="107" t="s">
        <v>189</v>
      </c>
      <c r="G25" s="108">
        <v>40647</v>
      </c>
      <c r="H25" s="108" t="s">
        <v>412</v>
      </c>
      <c r="I25" s="106" t="s">
        <v>413</v>
      </c>
      <c r="J25" s="109" t="s">
        <v>2211</v>
      </c>
      <c r="K25" s="109" t="s">
        <v>2212</v>
      </c>
      <c r="L25" s="109" t="s">
        <v>97</v>
      </c>
      <c r="M25" s="109" t="s">
        <v>97</v>
      </c>
      <c r="N25" s="109" t="s">
        <v>99</v>
      </c>
      <c r="O25" s="109" t="str">
        <f>IF(N25="","",VLOOKUP(N25,Sheet1!$B$3:$C$7,2,0))</f>
        <v>回復期</v>
      </c>
      <c r="P25" s="109" t="s">
        <v>99</v>
      </c>
      <c r="Q25" s="109" t="str">
        <f>IF(P25="","",VLOOKUP(P25,Sheet1!$B$3:$C$7,2,0))</f>
        <v>回復期</v>
      </c>
      <c r="R25" s="109" t="s">
        <v>99</v>
      </c>
      <c r="S25" s="110" t="str">
        <f t="shared" si="0"/>
        <v>○</v>
      </c>
      <c r="T25" s="111" t="str">
        <f t="shared" si="1"/>
        <v/>
      </c>
      <c r="U25" s="111" t="str">
        <f t="shared" si="2"/>
        <v>○</v>
      </c>
      <c r="V25" s="111" t="str">
        <f t="shared" si="3"/>
        <v>○</v>
      </c>
      <c r="W25" s="111" t="str">
        <f t="shared" si="4"/>
        <v>○</v>
      </c>
      <c r="X25" s="111" t="str">
        <f t="shared" si="5"/>
        <v/>
      </c>
      <c r="Y25" s="112" t="str">
        <f t="shared" si="6"/>
        <v/>
      </c>
      <c r="Z25" s="113" t="s">
        <v>97</v>
      </c>
      <c r="AA25" s="113" t="s">
        <v>99</v>
      </c>
      <c r="AB25" s="113" t="s">
        <v>104</v>
      </c>
      <c r="AC25" s="113" t="s">
        <v>105</v>
      </c>
      <c r="AD25" s="113" t="s">
        <v>96</v>
      </c>
      <c r="AE25" s="114" t="str">
        <f t="shared" si="7"/>
        <v>回復期</v>
      </c>
      <c r="AF25" s="115">
        <v>13</v>
      </c>
      <c r="AG25" s="115">
        <v>13</v>
      </c>
      <c r="AH25" s="115">
        <v>0</v>
      </c>
      <c r="AI25" s="115">
        <v>0</v>
      </c>
      <c r="AJ25" s="115">
        <v>6</v>
      </c>
      <c r="AK25" s="115">
        <v>6</v>
      </c>
      <c r="AL25" s="115">
        <v>0</v>
      </c>
      <c r="AM25" s="115">
        <v>6</v>
      </c>
      <c r="AN25" s="115">
        <v>6</v>
      </c>
      <c r="AO25" s="115">
        <v>0</v>
      </c>
      <c r="AP25" s="115">
        <v>0</v>
      </c>
      <c r="AQ25" s="115">
        <v>0</v>
      </c>
      <c r="AR25" s="115">
        <v>0</v>
      </c>
      <c r="AS25" s="115">
        <v>13</v>
      </c>
      <c r="AT25" s="115">
        <v>6</v>
      </c>
      <c r="AU25" s="115">
        <v>0</v>
      </c>
      <c r="AV25" s="115">
        <v>0</v>
      </c>
      <c r="AW25" s="115">
        <v>43</v>
      </c>
      <c r="AX25" s="115">
        <v>0</v>
      </c>
      <c r="AY25" s="115">
        <v>0.1</v>
      </c>
      <c r="AZ25" s="115" t="s">
        <v>97</v>
      </c>
      <c r="BA25" s="116" t="str">
        <f t="shared" si="8"/>
        <v>○</v>
      </c>
      <c r="BB25" s="115">
        <v>11</v>
      </c>
      <c r="BC25" s="115">
        <v>75</v>
      </c>
      <c r="BD25" s="115">
        <v>3</v>
      </c>
      <c r="BE25" s="115">
        <v>3</v>
      </c>
      <c r="BF25" s="115">
        <v>0</v>
      </c>
      <c r="BG25" s="115">
        <v>24</v>
      </c>
      <c r="BH25" s="115">
        <v>17</v>
      </c>
      <c r="BI25" s="115">
        <v>7</v>
      </c>
      <c r="BJ25" s="115"/>
    </row>
    <row r="26" spans="2:62" ht="13.5" customHeight="1" outlineLevel="2" thickBot="1">
      <c r="B26" s="127"/>
      <c r="C26" s="127"/>
      <c r="D26" s="127"/>
      <c r="E26" s="128"/>
      <c r="F26" s="147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284" t="s">
        <v>2298</v>
      </c>
      <c r="T26" s="284"/>
      <c r="U26" s="284"/>
      <c r="V26" s="284"/>
      <c r="W26" s="284"/>
      <c r="X26" s="284"/>
      <c r="Y26" s="285"/>
      <c r="Z26" s="149"/>
      <c r="AA26" s="149"/>
      <c r="AB26" s="149"/>
      <c r="AC26" s="149"/>
      <c r="AD26" s="149"/>
      <c r="AE26" s="150"/>
      <c r="AF26" s="151">
        <f t="shared" ref="AF26:AV26" si="33">SUBTOTAL(9,AF25:AF25)</f>
        <v>13</v>
      </c>
      <c r="AG26" s="151">
        <f t="shared" si="33"/>
        <v>13</v>
      </c>
      <c r="AH26" s="151">
        <f t="shared" si="33"/>
        <v>0</v>
      </c>
      <c r="AI26" s="151">
        <f t="shared" si="33"/>
        <v>0</v>
      </c>
      <c r="AJ26" s="151">
        <f t="shared" si="33"/>
        <v>6</v>
      </c>
      <c r="AK26" s="151">
        <f t="shared" si="33"/>
        <v>6</v>
      </c>
      <c r="AL26" s="151">
        <f t="shared" si="33"/>
        <v>0</v>
      </c>
      <c r="AM26" s="151">
        <f t="shared" si="33"/>
        <v>6</v>
      </c>
      <c r="AN26" s="151">
        <f t="shared" si="33"/>
        <v>6</v>
      </c>
      <c r="AO26" s="151">
        <f t="shared" si="33"/>
        <v>0</v>
      </c>
      <c r="AP26" s="151">
        <f t="shared" si="33"/>
        <v>0</v>
      </c>
      <c r="AQ26" s="151">
        <f t="shared" si="33"/>
        <v>0</v>
      </c>
      <c r="AR26" s="151">
        <f t="shared" si="33"/>
        <v>0</v>
      </c>
      <c r="AS26" s="151">
        <f t="shared" si="33"/>
        <v>13</v>
      </c>
      <c r="AT26" s="151">
        <f t="shared" si="33"/>
        <v>6</v>
      </c>
      <c r="AU26" s="151">
        <f t="shared" si="33"/>
        <v>0</v>
      </c>
      <c r="AV26" s="151">
        <f t="shared" si="33"/>
        <v>0</v>
      </c>
      <c r="AW26" s="151">
        <f t="shared" ref="AW26:AY26" si="34">SUBTOTAL(9,AW25:AW25)</f>
        <v>43</v>
      </c>
      <c r="AX26" s="151">
        <f t="shared" si="34"/>
        <v>0</v>
      </c>
      <c r="AY26" s="151">
        <f t="shared" si="34"/>
        <v>0.1</v>
      </c>
      <c r="AZ26" s="151"/>
      <c r="BA26" s="152"/>
      <c r="BB26" s="151">
        <f t="shared" ref="BB26" si="35">SUBTOTAL(9,BB25:BB25)</f>
        <v>11</v>
      </c>
      <c r="BC26" s="151">
        <f t="shared" ref="BC26" si="36">SUBTOTAL(9,BC25:BC25)</f>
        <v>75</v>
      </c>
      <c r="BD26" s="151">
        <f t="shared" ref="BD26" si="37">SUBTOTAL(9,BD25:BD25)</f>
        <v>3</v>
      </c>
      <c r="BE26" s="151">
        <f t="shared" ref="BE26" si="38">SUBTOTAL(9,BE25:BE25)</f>
        <v>3</v>
      </c>
      <c r="BF26" s="151">
        <f t="shared" ref="BF26" si="39">SUBTOTAL(9,BF25:BF25)</f>
        <v>0</v>
      </c>
      <c r="BG26" s="151">
        <f t="shared" ref="BG26" si="40">SUBTOTAL(9,BG25:BG25)</f>
        <v>24</v>
      </c>
      <c r="BH26" s="151">
        <f t="shared" ref="BH26" si="41">SUBTOTAL(9,BH25:BH25)</f>
        <v>17</v>
      </c>
      <c r="BI26" s="151">
        <f t="shared" ref="BI26" si="42">SUBTOTAL(9,BI25:BI25)</f>
        <v>7</v>
      </c>
      <c r="BJ26" s="151">
        <f t="shared" ref="BJ26" si="43">SUBTOTAL(9,BJ25:BJ25)</f>
        <v>0</v>
      </c>
    </row>
    <row r="27" spans="2:62" ht="12" outlineLevel="1" thickTop="1">
      <c r="B27" s="127"/>
      <c r="C27" s="127"/>
      <c r="D27" s="127"/>
      <c r="E27" s="128"/>
      <c r="F27" s="281" t="s">
        <v>2300</v>
      </c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3"/>
      <c r="Z27" s="153"/>
      <c r="AA27" s="153"/>
      <c r="AB27" s="153"/>
      <c r="AC27" s="153"/>
      <c r="AD27" s="153"/>
      <c r="AE27" s="154"/>
      <c r="AF27" s="155">
        <f t="shared" ref="AF27:AV27" si="44">SUBTOTAL(9,AF8:AF25)</f>
        <v>180</v>
      </c>
      <c r="AG27" s="155">
        <f t="shared" si="44"/>
        <v>138</v>
      </c>
      <c r="AH27" s="155">
        <f t="shared" si="44"/>
        <v>42</v>
      </c>
      <c r="AI27" s="155">
        <f t="shared" si="44"/>
        <v>35</v>
      </c>
      <c r="AJ27" s="155">
        <f t="shared" si="44"/>
        <v>29</v>
      </c>
      <c r="AK27" s="155">
        <f t="shared" si="44"/>
        <v>20</v>
      </c>
      <c r="AL27" s="155">
        <f t="shared" si="44"/>
        <v>9</v>
      </c>
      <c r="AM27" s="155">
        <f t="shared" si="44"/>
        <v>24</v>
      </c>
      <c r="AN27" s="155">
        <f t="shared" si="44"/>
        <v>20</v>
      </c>
      <c r="AO27" s="155">
        <f t="shared" si="44"/>
        <v>4</v>
      </c>
      <c r="AP27" s="155">
        <f t="shared" si="44"/>
        <v>5</v>
      </c>
      <c r="AQ27" s="155">
        <f t="shared" si="44"/>
        <v>0</v>
      </c>
      <c r="AR27" s="155">
        <f t="shared" si="44"/>
        <v>5</v>
      </c>
      <c r="AS27" s="155">
        <f t="shared" si="44"/>
        <v>180</v>
      </c>
      <c r="AT27" s="155">
        <f t="shared" si="44"/>
        <v>24</v>
      </c>
      <c r="AU27" s="155">
        <f t="shared" si="44"/>
        <v>5</v>
      </c>
      <c r="AV27" s="155">
        <f t="shared" si="44"/>
        <v>0</v>
      </c>
      <c r="AW27" s="155">
        <f t="shared" ref="AW27:AY27" si="45">SUBTOTAL(9,AW8:AW25)</f>
        <v>2603</v>
      </c>
      <c r="AX27" s="155">
        <f t="shared" si="45"/>
        <v>407</v>
      </c>
      <c r="AY27" s="155">
        <f t="shared" si="45"/>
        <v>2.3000000000000003</v>
      </c>
      <c r="AZ27" s="155"/>
      <c r="BA27" s="156"/>
      <c r="BB27" s="155">
        <f t="shared" ref="BB27:BJ27" si="46">SUBTOTAL(9,BB8:BB25)</f>
        <v>11</v>
      </c>
      <c r="BC27" s="155">
        <f t="shared" si="46"/>
        <v>75</v>
      </c>
      <c r="BD27" s="155">
        <f t="shared" si="46"/>
        <v>4</v>
      </c>
      <c r="BE27" s="155">
        <f t="shared" si="46"/>
        <v>4</v>
      </c>
      <c r="BF27" s="155">
        <f t="shared" si="46"/>
        <v>0</v>
      </c>
      <c r="BG27" s="155">
        <f t="shared" si="46"/>
        <v>43</v>
      </c>
      <c r="BH27" s="155">
        <f t="shared" si="46"/>
        <v>36</v>
      </c>
      <c r="BI27" s="155">
        <f t="shared" si="46"/>
        <v>7</v>
      </c>
      <c r="BJ27" s="155">
        <f t="shared" si="46"/>
        <v>48</v>
      </c>
    </row>
    <row r="28" spans="2:62">
      <c r="F28" s="266" t="s">
        <v>2299</v>
      </c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8"/>
      <c r="Z28" s="129"/>
      <c r="AA28" s="129"/>
      <c r="AB28" s="129"/>
      <c r="AC28" s="129"/>
      <c r="AD28" s="129"/>
      <c r="AE28" s="129"/>
      <c r="AF28" s="129">
        <f>SUM(AF9)</f>
        <v>13</v>
      </c>
      <c r="AG28" s="129">
        <f t="shared" ref="AG28:AV28" si="47">SUM(AG9)</f>
        <v>13</v>
      </c>
      <c r="AH28" s="129">
        <f t="shared" si="47"/>
        <v>0</v>
      </c>
      <c r="AI28" s="129">
        <f t="shared" si="47"/>
        <v>0</v>
      </c>
      <c r="AJ28" s="129">
        <f t="shared" si="47"/>
        <v>0</v>
      </c>
      <c r="AK28" s="129">
        <f t="shared" si="47"/>
        <v>0</v>
      </c>
      <c r="AL28" s="129">
        <f t="shared" si="47"/>
        <v>0</v>
      </c>
      <c r="AM28" s="129">
        <f t="shared" si="47"/>
        <v>0</v>
      </c>
      <c r="AN28" s="129">
        <f t="shared" si="47"/>
        <v>0</v>
      </c>
      <c r="AO28" s="129">
        <f t="shared" si="47"/>
        <v>0</v>
      </c>
      <c r="AP28" s="129">
        <f t="shared" si="47"/>
        <v>0</v>
      </c>
      <c r="AQ28" s="129">
        <f t="shared" si="47"/>
        <v>0</v>
      </c>
      <c r="AR28" s="129">
        <f t="shared" si="47"/>
        <v>0</v>
      </c>
      <c r="AS28" s="129">
        <f t="shared" si="47"/>
        <v>13</v>
      </c>
      <c r="AT28" s="129">
        <f t="shared" si="47"/>
        <v>0</v>
      </c>
      <c r="AU28" s="129">
        <f t="shared" si="47"/>
        <v>0</v>
      </c>
      <c r="AV28" s="129">
        <f t="shared" si="47"/>
        <v>0</v>
      </c>
      <c r="AW28" s="269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1"/>
    </row>
    <row r="29" spans="2:62">
      <c r="F29" s="266" t="s">
        <v>2302</v>
      </c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8"/>
      <c r="Z29" s="129"/>
      <c r="AA29" s="129"/>
      <c r="AB29" s="129"/>
      <c r="AC29" s="129"/>
      <c r="AD29" s="129"/>
      <c r="AE29" s="129"/>
      <c r="AF29" s="129">
        <f>SUMIF($O$8:$O$25,"休棟等",AF8:AF25)</f>
        <v>19</v>
      </c>
      <c r="AG29" s="129">
        <f t="shared" ref="AG29:AV29" si="48">SUMIF($O$8:$O$25,"休棟等",AG8:AG25)</f>
        <v>0</v>
      </c>
      <c r="AH29" s="129">
        <f t="shared" si="48"/>
        <v>19</v>
      </c>
      <c r="AI29" s="129">
        <f t="shared" si="48"/>
        <v>3</v>
      </c>
      <c r="AJ29" s="129">
        <f t="shared" si="48"/>
        <v>0</v>
      </c>
      <c r="AK29" s="129">
        <f t="shared" si="48"/>
        <v>0</v>
      </c>
      <c r="AL29" s="129">
        <f t="shared" si="48"/>
        <v>0</v>
      </c>
      <c r="AM29" s="129">
        <f t="shared" si="48"/>
        <v>0</v>
      </c>
      <c r="AN29" s="129">
        <f t="shared" si="48"/>
        <v>0</v>
      </c>
      <c r="AO29" s="129">
        <f t="shared" si="48"/>
        <v>0</v>
      </c>
      <c r="AP29" s="129">
        <f t="shared" si="48"/>
        <v>0</v>
      </c>
      <c r="AQ29" s="129">
        <f t="shared" si="48"/>
        <v>0</v>
      </c>
      <c r="AR29" s="129">
        <f t="shared" si="48"/>
        <v>0</v>
      </c>
      <c r="AS29" s="129">
        <f t="shared" si="48"/>
        <v>19</v>
      </c>
      <c r="AT29" s="129">
        <f t="shared" si="48"/>
        <v>0</v>
      </c>
      <c r="AU29" s="129">
        <f t="shared" si="48"/>
        <v>0</v>
      </c>
      <c r="AV29" s="129">
        <f t="shared" si="48"/>
        <v>0</v>
      </c>
      <c r="AW29" s="272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4"/>
    </row>
    <row r="30" spans="2:62">
      <c r="F30" s="266" t="s">
        <v>2301</v>
      </c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  <c r="Z30" s="129"/>
      <c r="AA30" s="129"/>
      <c r="AB30" s="129"/>
      <c r="AC30" s="129"/>
      <c r="AD30" s="129"/>
      <c r="AE30" s="129"/>
      <c r="AF30" s="129">
        <f>AF27-AF28-AF29</f>
        <v>148</v>
      </c>
      <c r="AG30" s="129">
        <f t="shared" ref="AG30:AV30" si="49">AG27-AG28-AG29</f>
        <v>125</v>
      </c>
      <c r="AH30" s="129">
        <f t="shared" si="49"/>
        <v>23</v>
      </c>
      <c r="AI30" s="129">
        <f t="shared" si="49"/>
        <v>32</v>
      </c>
      <c r="AJ30" s="129">
        <f t="shared" si="49"/>
        <v>29</v>
      </c>
      <c r="AK30" s="129">
        <f t="shared" si="49"/>
        <v>20</v>
      </c>
      <c r="AL30" s="129">
        <f t="shared" si="49"/>
        <v>9</v>
      </c>
      <c r="AM30" s="129">
        <f t="shared" si="49"/>
        <v>24</v>
      </c>
      <c r="AN30" s="129">
        <f t="shared" si="49"/>
        <v>20</v>
      </c>
      <c r="AO30" s="129">
        <f t="shared" si="49"/>
        <v>4</v>
      </c>
      <c r="AP30" s="129">
        <f t="shared" si="49"/>
        <v>5</v>
      </c>
      <c r="AQ30" s="129">
        <f t="shared" si="49"/>
        <v>0</v>
      </c>
      <c r="AR30" s="129">
        <f t="shared" si="49"/>
        <v>5</v>
      </c>
      <c r="AS30" s="129">
        <f t="shared" si="49"/>
        <v>148</v>
      </c>
      <c r="AT30" s="129">
        <f t="shared" si="49"/>
        <v>24</v>
      </c>
      <c r="AU30" s="129">
        <f t="shared" si="49"/>
        <v>5</v>
      </c>
      <c r="AV30" s="129">
        <f t="shared" si="49"/>
        <v>0</v>
      </c>
      <c r="AW30" s="275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7"/>
    </row>
    <row r="32" spans="2:62">
      <c r="X32" s="264" t="s">
        <v>2316</v>
      </c>
      <c r="Y32" s="264"/>
      <c r="Z32" s="264"/>
      <c r="AF32" s="278" t="s">
        <v>2317</v>
      </c>
      <c r="AG32" s="278"/>
      <c r="AH32" s="278" t="s">
        <v>2318</v>
      </c>
      <c r="AI32" s="278"/>
      <c r="AJ32" s="278"/>
      <c r="AK32" s="278" t="s">
        <v>2319</v>
      </c>
      <c r="AL32" s="278"/>
    </row>
    <row r="33" spans="24:38">
      <c r="X33" s="264"/>
      <c r="Y33" s="264"/>
      <c r="Z33" s="264"/>
      <c r="AF33" s="144" t="s">
        <v>2320</v>
      </c>
      <c r="AG33" s="144" t="s">
        <v>2321</v>
      </c>
      <c r="AH33" s="146" t="s">
        <v>2320</v>
      </c>
      <c r="AJ33" s="146" t="s">
        <v>2321</v>
      </c>
      <c r="AK33" s="144" t="s">
        <v>2320</v>
      </c>
      <c r="AL33" s="144" t="s">
        <v>2321</v>
      </c>
    </row>
    <row r="34" spans="24:38">
      <c r="X34" s="264" t="s">
        <v>2215</v>
      </c>
      <c r="Y34" s="264"/>
      <c r="Z34" s="265"/>
      <c r="AF34" s="145">
        <f>SUMIF($O$8:$O$26,X34,$AF$8:$AF$26)</f>
        <v>0</v>
      </c>
      <c r="AG34" s="145">
        <f>SUMIF($O$8:$O$26,X34,$AG$8:$AG$26)</f>
        <v>0</v>
      </c>
      <c r="AH34" s="145">
        <f>SUMIF($O$8:$O$26,X34,$AJ$8:$AJ$26)</f>
        <v>0</v>
      </c>
      <c r="AJ34" s="145">
        <f>SUMIF($O$8:$O$26,X34,$AK$8:$AK$26)</f>
        <v>0</v>
      </c>
      <c r="AK34" s="145">
        <f>SUM(AF34,AH34)</f>
        <v>0</v>
      </c>
      <c r="AL34" s="145">
        <f>SUM(AG34,AJ34)</f>
        <v>0</v>
      </c>
    </row>
    <row r="35" spans="24:38">
      <c r="X35" s="264" t="s">
        <v>2216</v>
      </c>
      <c r="Y35" s="264"/>
      <c r="Z35" s="265"/>
      <c r="AF35" s="145">
        <f t="shared" ref="AF35:AF37" si="50">SUMIF($O$8:$O$26,X35,$AF$8:$AF$26)</f>
        <v>74</v>
      </c>
      <c r="AG35" s="145">
        <f t="shared" ref="AG35:AG37" si="51">SUMIF($O$8:$O$26,X35,$AG$8:$AG$26)</f>
        <v>56</v>
      </c>
      <c r="AH35" s="145">
        <f t="shared" ref="AH35:AH37" si="52">SUMIF($O$8:$O$26,X35,$AJ$8:$AJ$26)</f>
        <v>0</v>
      </c>
      <c r="AJ35" s="145">
        <f t="shared" ref="AJ35:AJ37" si="53">SUMIF($O$8:$O$26,X35,$AK$8:$AK$26)</f>
        <v>0</v>
      </c>
      <c r="AK35" s="145">
        <f t="shared" ref="AK35:AK37" si="54">SUM(AF35,AH35)</f>
        <v>74</v>
      </c>
      <c r="AL35" s="145">
        <f t="shared" ref="AL35:AL38" si="55">SUM(AG35,AJ35)</f>
        <v>56</v>
      </c>
    </row>
    <row r="36" spans="24:38">
      <c r="X36" s="264" t="s">
        <v>2217</v>
      </c>
      <c r="Y36" s="264"/>
      <c r="Z36" s="265"/>
      <c r="AF36" s="145">
        <f t="shared" si="50"/>
        <v>41</v>
      </c>
      <c r="AG36" s="145">
        <f t="shared" si="51"/>
        <v>36</v>
      </c>
      <c r="AH36" s="145">
        <f t="shared" si="52"/>
        <v>24</v>
      </c>
      <c r="AJ36" s="145">
        <f t="shared" si="53"/>
        <v>20</v>
      </c>
      <c r="AK36" s="145">
        <f t="shared" si="54"/>
        <v>65</v>
      </c>
      <c r="AL36" s="145">
        <f t="shared" si="55"/>
        <v>56</v>
      </c>
    </row>
    <row r="37" spans="24:38">
      <c r="X37" s="264" t="s">
        <v>2218</v>
      </c>
      <c r="Y37" s="264"/>
      <c r="Z37" s="265"/>
      <c r="AF37" s="145">
        <f t="shared" si="50"/>
        <v>33</v>
      </c>
      <c r="AG37" s="145">
        <f t="shared" si="51"/>
        <v>33</v>
      </c>
      <c r="AH37" s="145">
        <f t="shared" si="52"/>
        <v>5</v>
      </c>
      <c r="AJ37" s="145">
        <f t="shared" si="53"/>
        <v>0</v>
      </c>
      <c r="AK37" s="145">
        <f t="shared" si="54"/>
        <v>38</v>
      </c>
      <c r="AL37" s="145">
        <f t="shared" si="55"/>
        <v>33</v>
      </c>
    </row>
    <row r="38" spans="24:38">
      <c r="X38" s="264" t="s">
        <v>2319</v>
      </c>
      <c r="Y38" s="264"/>
      <c r="Z38" s="265"/>
      <c r="AF38" s="145">
        <f>SUM(AF34:AF37)</f>
        <v>148</v>
      </c>
      <c r="AG38" s="145">
        <f>SUM(AG34:AG37)</f>
        <v>125</v>
      </c>
      <c r="AH38" s="145">
        <f>SUM(AH34:AH37)</f>
        <v>29</v>
      </c>
      <c r="AJ38" s="145">
        <f>SUM(AJ34:AJ37)</f>
        <v>20</v>
      </c>
      <c r="AK38" s="145">
        <f>SUM(AK34:AK37)</f>
        <v>177</v>
      </c>
      <c r="AL38" s="145">
        <f t="shared" si="55"/>
        <v>145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7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F27:Y27"/>
    <mergeCell ref="F28:Y28"/>
    <mergeCell ref="F29:Y29"/>
    <mergeCell ref="F30:Y30"/>
    <mergeCell ref="S15:Y15"/>
    <mergeCell ref="S22:Y22"/>
    <mergeCell ref="S24:Y24"/>
    <mergeCell ref="S26:Y26"/>
    <mergeCell ref="X35:Z35"/>
    <mergeCell ref="X36:Z36"/>
    <mergeCell ref="X37:Z37"/>
    <mergeCell ref="X38:Z38"/>
    <mergeCell ref="AW28:BJ30"/>
    <mergeCell ref="X32:Z33"/>
    <mergeCell ref="AF32:AG32"/>
    <mergeCell ref="AH32:AJ32"/>
    <mergeCell ref="AK32:AL32"/>
    <mergeCell ref="X34:Z34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B2:F7"/>
  <sheetViews>
    <sheetView workbookViewId="0">
      <selection activeCell="D3" sqref="D3"/>
    </sheetView>
  </sheetViews>
  <sheetFormatPr defaultRowHeight="13.5"/>
  <cols>
    <col min="3" max="3" width="11" bestFit="1" customWidth="1"/>
  </cols>
  <sheetData>
    <row r="2" spans="2:6">
      <c r="B2" s="368" t="s">
        <v>2214</v>
      </c>
      <c r="C2" s="369"/>
    </row>
    <row r="3" spans="2:6">
      <c r="B3" s="42" t="s">
        <v>97</v>
      </c>
      <c r="C3" s="43" t="s">
        <v>2215</v>
      </c>
      <c r="D3">
        <f>SUMIF(マスター!$O$8:$O$586,C3,マスター!$AF$8:$AF$586)</f>
        <v>125</v>
      </c>
      <c r="E3">
        <f>SUMIF(マスター!$O$8:$O$586,C3,マスター!$AJ$8:$AJ$586)</f>
        <v>0</v>
      </c>
      <c r="F3">
        <f>SUM(D3:E3)</f>
        <v>125</v>
      </c>
    </row>
    <row r="4" spans="2:6">
      <c r="B4" s="42" t="s">
        <v>166</v>
      </c>
      <c r="C4" s="43" t="s">
        <v>2216</v>
      </c>
      <c r="D4">
        <f>SUMIF(マスター!$O$8:$O$586,C4,マスター!$AF$8:$AF$586)</f>
        <v>3179</v>
      </c>
      <c r="E4">
        <f>SUMIF(マスター!$O$8:$O$586,C4,マスター!$AJ$8:$AJ$586)</f>
        <v>129</v>
      </c>
      <c r="F4">
        <f t="shared" ref="F4:F7" si="0">SUM(D4:E4)</f>
        <v>3308</v>
      </c>
    </row>
    <row r="5" spans="2:6">
      <c r="B5" s="42" t="s">
        <v>143</v>
      </c>
      <c r="C5" s="43" t="s">
        <v>2217</v>
      </c>
      <c r="D5">
        <f>SUMIF(マスター!$O$8:$O$586,C5,マスター!$AF$8:$AF$586)</f>
        <v>1133</v>
      </c>
      <c r="E5">
        <f>SUMIF(マスター!$O$8:$O$586,C5,マスター!$AJ$8:$AJ$586)</f>
        <v>191</v>
      </c>
      <c r="F5">
        <f t="shared" si="0"/>
        <v>1324</v>
      </c>
    </row>
    <row r="6" spans="2:6">
      <c r="B6" s="42" t="s">
        <v>184</v>
      </c>
      <c r="C6" s="43" t="s">
        <v>2218</v>
      </c>
      <c r="D6">
        <f>SUMIF(マスター!$O$8:$O$586,C6,マスター!$AF$8:$AF$586)</f>
        <v>897</v>
      </c>
      <c r="E6">
        <f>SUMIF(マスター!$O$8:$O$586,C6,マスター!$AJ$8:$AJ$586)</f>
        <v>425</v>
      </c>
      <c r="F6">
        <f t="shared" si="0"/>
        <v>1322</v>
      </c>
    </row>
    <row r="7" spans="2:6">
      <c r="B7" s="42" t="s">
        <v>167</v>
      </c>
      <c r="C7" s="43" t="s">
        <v>2219</v>
      </c>
      <c r="D7">
        <f>SUMIF(マスター!$O$8:$O$586,C7,マスター!$AF$8:$AF$586)</f>
        <v>865</v>
      </c>
      <c r="E7">
        <f>SUMIF(マスター!$O$8:$O$586,C7,マスター!$AJ$8:$AJ$586)</f>
        <v>90</v>
      </c>
      <c r="F7">
        <f t="shared" si="0"/>
        <v>955</v>
      </c>
    </row>
  </sheetData>
  <mergeCells count="1">
    <mergeCell ref="B2:C2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171"/>
  <sheetViews>
    <sheetView tabSelected="1" view="pageBreakPreview" topLeftCell="S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185"/>
      <c r="Y3" s="87"/>
      <c r="Z3" s="327" t="s">
        <v>11</v>
      </c>
      <c r="AA3" s="327"/>
      <c r="AB3" s="327"/>
      <c r="AC3" s="327"/>
      <c r="AD3" s="327"/>
      <c r="AE3" s="185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184" t="s">
        <v>49</v>
      </c>
      <c r="BF6" s="184" t="s">
        <v>50</v>
      </c>
      <c r="BG6" s="320"/>
      <c r="BH6" s="184" t="s">
        <v>51</v>
      </c>
      <c r="BI6" s="184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24028063</v>
      </c>
      <c r="C8" s="106" t="s">
        <v>201</v>
      </c>
      <c r="D8" s="106" t="s">
        <v>92</v>
      </c>
      <c r="E8" s="107">
        <v>4001</v>
      </c>
      <c r="F8" s="107" t="s">
        <v>93</v>
      </c>
      <c r="G8" s="108">
        <v>40131</v>
      </c>
      <c r="H8" s="108" t="s">
        <v>202</v>
      </c>
      <c r="I8" s="106" t="s">
        <v>203</v>
      </c>
      <c r="J8" s="109" t="s">
        <v>1321</v>
      </c>
      <c r="K8" s="109" t="s">
        <v>1322</v>
      </c>
      <c r="L8" s="109" t="s">
        <v>97</v>
      </c>
      <c r="M8" s="109" t="s">
        <v>97</v>
      </c>
      <c r="N8" s="109" t="s">
        <v>98</v>
      </c>
      <c r="O8" s="109" t="str">
        <f>IF(N8="","",VLOOKUP(N8,Sheet1!$B$3:$C$7,2,0))</f>
        <v>急性期</v>
      </c>
      <c r="P8" s="109" t="s">
        <v>98</v>
      </c>
      <c r="Q8" s="109" t="str">
        <f>IF(P8="","",VLOOKUP(P8,Sheet1!$B$3:$C$7,2,0))</f>
        <v>急性期</v>
      </c>
      <c r="R8" s="109" t="s">
        <v>98</v>
      </c>
      <c r="S8" s="110" t="str">
        <f t="shared" ref="S8:S73" si="0">IF(OR(Z8="1",AA8="1",AB8="1",AC8="1",AD8="1"),"○","")</f>
        <v/>
      </c>
      <c r="T8" s="111" t="str">
        <f t="shared" ref="T8:T73" si="1">IF(OR(Z8="2",AA8="2",AB8="2",AC8="2",AD8="2"),"○","")</f>
        <v>○</v>
      </c>
      <c r="U8" s="111" t="str">
        <f t="shared" ref="U8:U73" si="2">IF(OR(Z8="3",AA8="3",AB8="3",AC8="3",AD8="3"),"○","")</f>
        <v>○</v>
      </c>
      <c r="V8" s="111" t="str">
        <f t="shared" ref="V8:V73" si="3">IF(OR(Z8="4",AA8="4",AB8="4",AC8="4",AD8="4"),"○","")</f>
        <v/>
      </c>
      <c r="W8" s="111" t="str">
        <f t="shared" ref="W8:W73" si="4">IF(OR(Z8="5",AA8="5",AB8="5",AC8="5",AD8="5"),"○","")</f>
        <v/>
      </c>
      <c r="X8" s="111" t="str">
        <f t="shared" ref="X8:X73" si="5">IF(OR(Z8="6",AA8="6",AB8="6",AC8="6",AD8="6"),"○","")</f>
        <v/>
      </c>
      <c r="Y8" s="112" t="str">
        <f t="shared" ref="Y8:Y73" si="6">IF(OR(Z8="7",AA8="7",AB8="7",AC8="7",AD8="7"),"○","")</f>
        <v/>
      </c>
      <c r="Z8" s="113" t="s">
        <v>166</v>
      </c>
      <c r="AA8" s="113" t="s">
        <v>99</v>
      </c>
      <c r="AB8" s="113" t="s">
        <v>96</v>
      </c>
      <c r="AC8" s="113" t="s">
        <v>96</v>
      </c>
      <c r="AD8" s="113" t="s">
        <v>96</v>
      </c>
      <c r="AE8" s="114" t="str">
        <f t="shared" ref="AE8:AE73" si="7">IF(N8="1","高度急性期",IF(N8="2","急性期",IF(N8="3","回復期",IF(N8="4","慢性期",IF(N8="5","休棟中等","無回答")))))</f>
        <v>急性期</v>
      </c>
      <c r="AF8" s="115">
        <v>19</v>
      </c>
      <c r="AG8" s="115">
        <v>19</v>
      </c>
      <c r="AH8" s="115">
        <v>0</v>
      </c>
      <c r="AI8" s="115">
        <v>0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>
        <v>19</v>
      </c>
      <c r="AT8" s="115">
        <v>0</v>
      </c>
      <c r="AU8" s="115">
        <v>0</v>
      </c>
      <c r="AV8" s="115">
        <v>0</v>
      </c>
      <c r="AW8" s="115">
        <v>1300</v>
      </c>
      <c r="AX8" s="115"/>
      <c r="AY8" s="115"/>
      <c r="AZ8" s="115" t="s">
        <v>96</v>
      </c>
      <c r="BA8" s="116" t="str">
        <f>IF(AZ8="1","○","")</f>
        <v/>
      </c>
      <c r="BB8" s="115"/>
      <c r="BC8" s="115"/>
      <c r="BD8" s="115">
        <v>0</v>
      </c>
      <c r="BE8" s="115"/>
      <c r="BF8" s="115"/>
      <c r="BG8" s="115">
        <v>0</v>
      </c>
      <c r="BH8" s="115"/>
      <c r="BI8" s="115"/>
      <c r="BJ8" s="115">
        <v>71</v>
      </c>
    </row>
    <row r="9" spans="2:62" outlineLevel="3">
      <c r="B9" s="106">
        <v>24028091</v>
      </c>
      <c r="C9" s="106" t="s">
        <v>247</v>
      </c>
      <c r="D9" s="106" t="s">
        <v>92</v>
      </c>
      <c r="E9" s="107">
        <v>4001</v>
      </c>
      <c r="F9" s="107" t="s">
        <v>93</v>
      </c>
      <c r="G9" s="108">
        <v>40131</v>
      </c>
      <c r="H9" s="108" t="s">
        <v>202</v>
      </c>
      <c r="I9" s="106" t="s">
        <v>248</v>
      </c>
      <c r="J9" s="109" t="s">
        <v>249</v>
      </c>
      <c r="K9" s="109" t="s">
        <v>250</v>
      </c>
      <c r="L9" s="109" t="s">
        <v>97</v>
      </c>
      <c r="M9" s="109" t="s">
        <v>97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98</v>
      </c>
      <c r="S9" s="110" t="str">
        <f t="shared" si="0"/>
        <v/>
      </c>
      <c r="T9" s="111" t="str">
        <f t="shared" si="1"/>
        <v/>
      </c>
      <c r="U9" s="111" t="str">
        <f t="shared" si="2"/>
        <v/>
      </c>
      <c r="V9" s="111" t="str">
        <f t="shared" si="3"/>
        <v/>
      </c>
      <c r="W9" s="111" t="str">
        <f t="shared" si="4"/>
        <v/>
      </c>
      <c r="X9" s="111" t="str">
        <f t="shared" si="5"/>
        <v>○</v>
      </c>
      <c r="Y9" s="112" t="str">
        <f t="shared" si="6"/>
        <v/>
      </c>
      <c r="Z9" s="113" t="s">
        <v>133</v>
      </c>
      <c r="AA9" s="113" t="s">
        <v>96</v>
      </c>
      <c r="AB9" s="113" t="s">
        <v>96</v>
      </c>
      <c r="AC9" s="113" t="s">
        <v>96</v>
      </c>
      <c r="AD9" s="113" t="s">
        <v>96</v>
      </c>
      <c r="AE9" s="114" t="str">
        <f t="shared" si="7"/>
        <v>急性期</v>
      </c>
      <c r="AF9" s="115">
        <v>19</v>
      </c>
      <c r="AG9" s="115">
        <v>19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  <c r="AS9" s="115">
        <v>19</v>
      </c>
      <c r="AT9" s="115">
        <v>0</v>
      </c>
      <c r="AU9" s="115">
        <v>0</v>
      </c>
      <c r="AV9" s="115">
        <v>0</v>
      </c>
      <c r="AW9" s="115">
        <v>717</v>
      </c>
      <c r="AX9" s="115">
        <v>0</v>
      </c>
      <c r="AY9" s="115">
        <v>0</v>
      </c>
      <c r="AZ9" s="115" t="s">
        <v>98</v>
      </c>
      <c r="BA9" s="116" t="str">
        <f t="shared" ref="BA9:BA74" si="8">IF(AZ9="1","○","")</f>
        <v/>
      </c>
      <c r="BB9" s="115">
        <v>0</v>
      </c>
      <c r="BC9" s="115">
        <v>0</v>
      </c>
      <c r="BD9" s="115">
        <v>0</v>
      </c>
      <c r="BE9" s="115">
        <v>0</v>
      </c>
      <c r="BF9" s="115">
        <v>0</v>
      </c>
      <c r="BG9" s="115">
        <v>0</v>
      </c>
      <c r="BH9" s="115">
        <v>0</v>
      </c>
      <c r="BI9" s="115">
        <v>0</v>
      </c>
      <c r="BJ9" s="115">
        <v>63</v>
      </c>
    </row>
    <row r="10" spans="2:62" outlineLevel="3">
      <c r="B10" s="106">
        <v>24028160</v>
      </c>
      <c r="C10" s="106" t="s">
        <v>344</v>
      </c>
      <c r="D10" s="106" t="s">
        <v>92</v>
      </c>
      <c r="E10" s="107">
        <v>4001</v>
      </c>
      <c r="F10" s="107" t="s">
        <v>93</v>
      </c>
      <c r="G10" s="108">
        <v>40131</v>
      </c>
      <c r="H10" s="108" t="s">
        <v>202</v>
      </c>
      <c r="I10" s="106" t="s">
        <v>345</v>
      </c>
      <c r="J10" s="109" t="s">
        <v>346</v>
      </c>
      <c r="K10" s="109" t="s">
        <v>347</v>
      </c>
      <c r="L10" s="109" t="s">
        <v>98</v>
      </c>
      <c r="M10" s="109" t="s">
        <v>98</v>
      </c>
      <c r="N10" s="109" t="s">
        <v>105</v>
      </c>
      <c r="O10" s="109" t="str">
        <f>IF(N10="","",VLOOKUP(N10,Sheet1!$B$3:$C$7,2,0))</f>
        <v>休棟等</v>
      </c>
      <c r="P10" s="109" t="s">
        <v>105</v>
      </c>
      <c r="Q10" s="109" t="str">
        <f>IF(P10="","",VLOOKUP(P10,Sheet1!$B$3:$C$7,2,0))</f>
        <v>休棟等</v>
      </c>
      <c r="R10" s="109" t="s">
        <v>105</v>
      </c>
      <c r="S10" s="110" t="str">
        <f t="shared" si="0"/>
        <v/>
      </c>
      <c r="T10" s="111" t="str">
        <f t="shared" si="1"/>
        <v/>
      </c>
      <c r="U10" s="111" t="str">
        <f t="shared" si="2"/>
        <v/>
      </c>
      <c r="V10" s="111" t="str">
        <f t="shared" si="3"/>
        <v/>
      </c>
      <c r="W10" s="111" t="str">
        <f t="shared" si="4"/>
        <v/>
      </c>
      <c r="X10" s="111" t="str">
        <f t="shared" si="5"/>
        <v/>
      </c>
      <c r="Y10" s="112" t="str">
        <f t="shared" si="6"/>
        <v>○</v>
      </c>
      <c r="Z10" s="113" t="s">
        <v>110</v>
      </c>
      <c r="AA10" s="113" t="s">
        <v>96</v>
      </c>
      <c r="AB10" s="113" t="s">
        <v>96</v>
      </c>
      <c r="AC10" s="113" t="s">
        <v>96</v>
      </c>
      <c r="AD10" s="113" t="s">
        <v>96</v>
      </c>
      <c r="AE10" s="114" t="str">
        <f t="shared" si="7"/>
        <v>休棟中等</v>
      </c>
      <c r="AF10" s="115">
        <v>4</v>
      </c>
      <c r="AG10" s="115">
        <v>0</v>
      </c>
      <c r="AH10" s="115">
        <v>4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0</v>
      </c>
      <c r="AT10" s="115">
        <v>0</v>
      </c>
      <c r="AU10" s="115">
        <v>0</v>
      </c>
      <c r="AV10" s="115">
        <v>4</v>
      </c>
      <c r="AW10" s="115">
        <v>0</v>
      </c>
      <c r="AX10" s="115">
        <v>0</v>
      </c>
      <c r="AY10" s="115">
        <v>0</v>
      </c>
      <c r="AZ10" s="115" t="s">
        <v>98</v>
      </c>
      <c r="BA10" s="116" t="str">
        <f t="shared" si="8"/>
        <v/>
      </c>
      <c r="BB10" s="115">
        <v>0</v>
      </c>
      <c r="BC10" s="115">
        <v>0</v>
      </c>
      <c r="BD10" s="115">
        <v>0</v>
      </c>
      <c r="BE10" s="115"/>
      <c r="BF10" s="115"/>
      <c r="BG10" s="115">
        <v>0</v>
      </c>
      <c r="BH10" s="115"/>
      <c r="BI10" s="115"/>
      <c r="BJ10" s="115">
        <v>0</v>
      </c>
    </row>
    <row r="11" spans="2:62" outlineLevel="3">
      <c r="B11" s="106">
        <v>24028201</v>
      </c>
      <c r="C11" s="106" t="s">
        <v>387</v>
      </c>
      <c r="D11" s="106" t="s">
        <v>92</v>
      </c>
      <c r="E11" s="107">
        <v>4001</v>
      </c>
      <c r="F11" s="107" t="s">
        <v>93</v>
      </c>
      <c r="G11" s="108">
        <v>40131</v>
      </c>
      <c r="H11" s="108" t="s">
        <v>202</v>
      </c>
      <c r="I11" s="106" t="s">
        <v>388</v>
      </c>
      <c r="J11" s="109" t="s">
        <v>389</v>
      </c>
      <c r="K11" s="109" t="s">
        <v>390</v>
      </c>
      <c r="L11" s="109" t="s">
        <v>97</v>
      </c>
      <c r="M11" s="109" t="s">
        <v>98</v>
      </c>
      <c r="N11" s="109" t="s">
        <v>104</v>
      </c>
      <c r="O11" s="109" t="str">
        <f>IF(N11="","",VLOOKUP(N11,Sheet1!$B$3:$C$7,2,0))</f>
        <v>慢性期</v>
      </c>
      <c r="P11" s="109" t="s">
        <v>104</v>
      </c>
      <c r="Q11" s="109" t="str">
        <f>IF(P11="","",VLOOKUP(P11,Sheet1!$B$3:$C$7,2,0))</f>
        <v>慢性期</v>
      </c>
      <c r="R11" s="109" t="s">
        <v>96</v>
      </c>
      <c r="S11" s="110" t="str">
        <f t="shared" si="0"/>
        <v/>
      </c>
      <c r="T11" s="111" t="str">
        <f t="shared" si="1"/>
        <v/>
      </c>
      <c r="U11" s="111" t="str">
        <f t="shared" si="2"/>
        <v/>
      </c>
      <c r="V11" s="111" t="str">
        <f t="shared" si="3"/>
        <v/>
      </c>
      <c r="W11" s="111" t="str">
        <f t="shared" si="4"/>
        <v/>
      </c>
      <c r="X11" s="111" t="str">
        <f t="shared" si="5"/>
        <v>○</v>
      </c>
      <c r="Y11" s="112" t="str">
        <f t="shared" si="6"/>
        <v/>
      </c>
      <c r="Z11" s="113" t="s">
        <v>133</v>
      </c>
      <c r="AA11" s="113" t="s">
        <v>96</v>
      </c>
      <c r="AB11" s="113" t="s">
        <v>96</v>
      </c>
      <c r="AC11" s="113" t="s">
        <v>96</v>
      </c>
      <c r="AD11" s="113" t="s">
        <v>96</v>
      </c>
      <c r="AE11" s="114" t="str">
        <f t="shared" si="7"/>
        <v>慢性期</v>
      </c>
      <c r="AF11" s="115">
        <v>10</v>
      </c>
      <c r="AG11" s="115">
        <v>0</v>
      </c>
      <c r="AH11" s="115">
        <v>10</v>
      </c>
      <c r="AI11" s="115">
        <v>10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10</v>
      </c>
      <c r="AT11" s="115">
        <v>0</v>
      </c>
      <c r="AU11" s="115">
        <v>0</v>
      </c>
      <c r="AV11" s="115">
        <v>0</v>
      </c>
      <c r="AW11" s="115">
        <v>0</v>
      </c>
      <c r="AX11" s="115">
        <v>0</v>
      </c>
      <c r="AY11" s="115">
        <v>0</v>
      </c>
      <c r="AZ11" s="115" t="s">
        <v>98</v>
      </c>
      <c r="BA11" s="116" t="str">
        <f t="shared" si="8"/>
        <v/>
      </c>
      <c r="BB11" s="115">
        <v>0</v>
      </c>
      <c r="BC11" s="115">
        <v>0</v>
      </c>
      <c r="BD11" s="115">
        <v>0</v>
      </c>
      <c r="BE11" s="115">
        <v>0</v>
      </c>
      <c r="BF11" s="115">
        <v>0</v>
      </c>
      <c r="BG11" s="115">
        <v>0</v>
      </c>
      <c r="BH11" s="115">
        <v>0</v>
      </c>
      <c r="BI11" s="115">
        <v>0</v>
      </c>
      <c r="BJ11" s="115">
        <v>0</v>
      </c>
    </row>
    <row r="12" spans="2:62" outlineLevel="3">
      <c r="B12" s="106">
        <v>24028301</v>
      </c>
      <c r="C12" s="106" t="s">
        <v>502</v>
      </c>
      <c r="D12" s="106" t="s">
        <v>92</v>
      </c>
      <c r="E12" s="107">
        <v>4001</v>
      </c>
      <c r="F12" s="107" t="s">
        <v>93</v>
      </c>
      <c r="G12" s="108">
        <v>40131</v>
      </c>
      <c r="H12" s="108" t="s">
        <v>202</v>
      </c>
      <c r="I12" s="106" t="s">
        <v>503</v>
      </c>
      <c r="J12" s="109" t="s">
        <v>502</v>
      </c>
      <c r="K12" s="109" t="s">
        <v>504</v>
      </c>
      <c r="L12" s="109" t="s">
        <v>165</v>
      </c>
      <c r="M12" s="109" t="s">
        <v>165</v>
      </c>
      <c r="N12" s="109" t="s">
        <v>166</v>
      </c>
      <c r="O12" s="109" t="str">
        <f>IF(N12="","",VLOOKUP(N12,Sheet1!$B$3:$C$7,2,0))</f>
        <v>急性期</v>
      </c>
      <c r="P12" s="109" t="s">
        <v>166</v>
      </c>
      <c r="Q12" s="109" t="str">
        <f>IF(P12="","",VLOOKUP(P12,Sheet1!$B$3:$C$7,2,0))</f>
        <v>急性期</v>
      </c>
      <c r="R12" s="109" t="s">
        <v>166</v>
      </c>
      <c r="S12" s="110" t="str">
        <f t="shared" si="0"/>
        <v/>
      </c>
      <c r="T12" s="111" t="str">
        <f t="shared" si="1"/>
        <v/>
      </c>
      <c r="U12" s="111" t="str">
        <f t="shared" si="2"/>
        <v>○</v>
      </c>
      <c r="V12" s="111" t="str">
        <f t="shared" si="3"/>
        <v/>
      </c>
      <c r="W12" s="111" t="str">
        <f t="shared" si="4"/>
        <v/>
      </c>
      <c r="X12" s="111" t="str">
        <f t="shared" si="5"/>
        <v/>
      </c>
      <c r="Y12" s="112" t="str">
        <f t="shared" si="6"/>
        <v/>
      </c>
      <c r="Z12" s="113" t="s">
        <v>143</v>
      </c>
      <c r="AA12" s="113" t="s">
        <v>96</v>
      </c>
      <c r="AB12" s="113" t="s">
        <v>96</v>
      </c>
      <c r="AC12" s="113" t="s">
        <v>96</v>
      </c>
      <c r="AD12" s="113" t="s">
        <v>96</v>
      </c>
      <c r="AE12" s="114" t="str">
        <f t="shared" si="7"/>
        <v>急性期</v>
      </c>
      <c r="AF12" s="115">
        <v>3</v>
      </c>
      <c r="AG12" s="115">
        <v>3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3</v>
      </c>
      <c r="AT12" s="115">
        <v>0</v>
      </c>
      <c r="AU12" s="115">
        <v>0</v>
      </c>
      <c r="AV12" s="115">
        <v>0</v>
      </c>
      <c r="AW12" s="115">
        <v>56</v>
      </c>
      <c r="AX12" s="115">
        <v>56</v>
      </c>
      <c r="AY12" s="115">
        <v>0</v>
      </c>
      <c r="AZ12" s="115" t="s">
        <v>166</v>
      </c>
      <c r="BA12" s="116" t="str">
        <f t="shared" si="8"/>
        <v/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0</v>
      </c>
    </row>
    <row r="13" spans="2:62" outlineLevel="3">
      <c r="B13" s="106">
        <v>24028326</v>
      </c>
      <c r="C13" s="106" t="s">
        <v>531</v>
      </c>
      <c r="D13" s="106" t="s">
        <v>92</v>
      </c>
      <c r="E13" s="107">
        <v>4001</v>
      </c>
      <c r="F13" s="107" t="s">
        <v>93</v>
      </c>
      <c r="G13" s="108">
        <v>40131</v>
      </c>
      <c r="H13" s="108" t="s">
        <v>202</v>
      </c>
      <c r="I13" s="106" t="s">
        <v>532</v>
      </c>
      <c r="J13" s="109" t="s">
        <v>1326</v>
      </c>
      <c r="K13" s="109" t="s">
        <v>1327</v>
      </c>
      <c r="L13" s="109" t="s">
        <v>97</v>
      </c>
      <c r="M13" s="109" t="s">
        <v>97</v>
      </c>
      <c r="N13" s="109" t="s">
        <v>104</v>
      </c>
      <c r="O13" s="109" t="str">
        <f>IF(N13="","",VLOOKUP(N13,Sheet1!$B$3:$C$7,2,0))</f>
        <v>慢性期</v>
      </c>
      <c r="P13" s="109" t="s">
        <v>104</v>
      </c>
      <c r="Q13" s="109" t="str">
        <f>IF(P13="","",VLOOKUP(P13,Sheet1!$B$3:$C$7,2,0))</f>
        <v>慢性期</v>
      </c>
      <c r="R13" s="109" t="s">
        <v>96</v>
      </c>
      <c r="S13" s="110" t="str">
        <f t="shared" si="0"/>
        <v>○</v>
      </c>
      <c r="T13" s="111" t="str">
        <f t="shared" si="1"/>
        <v>○</v>
      </c>
      <c r="U13" s="111" t="str">
        <f t="shared" si="2"/>
        <v>○</v>
      </c>
      <c r="V13" s="111" t="str">
        <f t="shared" si="3"/>
        <v/>
      </c>
      <c r="W13" s="111" t="str">
        <f t="shared" si="4"/>
        <v/>
      </c>
      <c r="X13" s="111" t="str">
        <f t="shared" si="5"/>
        <v/>
      </c>
      <c r="Y13" s="112" t="str">
        <f t="shared" si="6"/>
        <v/>
      </c>
      <c r="Z13" s="113" t="s">
        <v>97</v>
      </c>
      <c r="AA13" s="113" t="s">
        <v>98</v>
      </c>
      <c r="AB13" s="113" t="s">
        <v>99</v>
      </c>
      <c r="AC13" s="113" t="s">
        <v>96</v>
      </c>
      <c r="AD13" s="113" t="s">
        <v>96</v>
      </c>
      <c r="AE13" s="114" t="str">
        <f t="shared" si="7"/>
        <v>慢性期</v>
      </c>
      <c r="AF13" s="115">
        <v>19</v>
      </c>
      <c r="AG13" s="115">
        <v>19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19</v>
      </c>
      <c r="AT13" s="115">
        <v>0</v>
      </c>
      <c r="AU13" s="115">
        <v>0</v>
      </c>
      <c r="AV13" s="115">
        <v>0</v>
      </c>
      <c r="AW13" s="115">
        <v>73</v>
      </c>
      <c r="AX13" s="115"/>
      <c r="AY13" s="115"/>
      <c r="AZ13" s="115" t="s">
        <v>98</v>
      </c>
      <c r="BA13" s="116" t="str">
        <f t="shared" si="8"/>
        <v/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/>
    </row>
    <row r="14" spans="2:62" outlineLevel="3">
      <c r="B14" s="106">
        <v>24028397</v>
      </c>
      <c r="C14" s="106" t="s">
        <v>609</v>
      </c>
      <c r="D14" s="106" t="s">
        <v>92</v>
      </c>
      <c r="E14" s="107">
        <v>4001</v>
      </c>
      <c r="F14" s="107" t="s">
        <v>93</v>
      </c>
      <c r="G14" s="108">
        <v>40131</v>
      </c>
      <c r="H14" s="108" t="s">
        <v>202</v>
      </c>
      <c r="I14" s="106" t="s">
        <v>610</v>
      </c>
      <c r="J14" s="109" t="s">
        <v>2222</v>
      </c>
      <c r="K14" s="109" t="s">
        <v>1332</v>
      </c>
      <c r="L14" s="109" t="s">
        <v>97</v>
      </c>
      <c r="M14" s="109" t="s">
        <v>97</v>
      </c>
      <c r="N14" s="109" t="s">
        <v>104</v>
      </c>
      <c r="O14" s="109" t="str">
        <f>IF(N14="","",VLOOKUP(N14,Sheet1!$B$3:$C$7,2,0))</f>
        <v>慢性期</v>
      </c>
      <c r="P14" s="109" t="s">
        <v>104</v>
      </c>
      <c r="Q14" s="109" t="str">
        <f>IF(P14="","",VLOOKUP(P14,Sheet1!$B$3:$C$7,2,0))</f>
        <v>慢性期</v>
      </c>
      <c r="R14" s="109" t="s">
        <v>96</v>
      </c>
      <c r="S14" s="110" t="str">
        <f t="shared" si="0"/>
        <v/>
      </c>
      <c r="T14" s="111" t="str">
        <f t="shared" si="1"/>
        <v/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>○</v>
      </c>
      <c r="Y14" s="112" t="str">
        <f t="shared" si="6"/>
        <v/>
      </c>
      <c r="Z14" s="113" t="s">
        <v>133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慢性期</v>
      </c>
      <c r="AF14" s="115">
        <v>10</v>
      </c>
      <c r="AG14" s="115">
        <v>10</v>
      </c>
      <c r="AH14" s="115">
        <v>0</v>
      </c>
      <c r="AI14" s="115">
        <v>10</v>
      </c>
      <c r="AJ14" s="115">
        <v>9</v>
      </c>
      <c r="AK14" s="115">
        <v>9</v>
      </c>
      <c r="AL14" s="115">
        <v>0</v>
      </c>
      <c r="AM14" s="115">
        <v>9</v>
      </c>
      <c r="AN14" s="115">
        <v>9</v>
      </c>
      <c r="AO14" s="115">
        <v>0</v>
      </c>
      <c r="AP14" s="115">
        <v>0</v>
      </c>
      <c r="AQ14" s="115">
        <v>0</v>
      </c>
      <c r="AR14" s="115">
        <v>0</v>
      </c>
      <c r="AS14" s="115">
        <v>10</v>
      </c>
      <c r="AT14" s="115">
        <v>9</v>
      </c>
      <c r="AU14" s="115">
        <v>0</v>
      </c>
      <c r="AV14" s="115">
        <v>0</v>
      </c>
      <c r="AW14" s="115">
        <v>19</v>
      </c>
      <c r="AX14" s="115">
        <v>0</v>
      </c>
      <c r="AY14" s="115">
        <v>0</v>
      </c>
      <c r="AZ14" s="115" t="s">
        <v>98</v>
      </c>
      <c r="BA14" s="116" t="str">
        <f t="shared" si="8"/>
        <v/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0</v>
      </c>
      <c r="BI14" s="115">
        <v>0</v>
      </c>
      <c r="BJ14" s="115">
        <v>0</v>
      </c>
    </row>
    <row r="15" spans="2:62" outlineLevel="3">
      <c r="B15" s="106">
        <v>24028412</v>
      </c>
      <c r="C15" s="106" t="s">
        <v>621</v>
      </c>
      <c r="D15" s="106" t="s">
        <v>92</v>
      </c>
      <c r="E15" s="107">
        <v>4001</v>
      </c>
      <c r="F15" s="107" t="s">
        <v>93</v>
      </c>
      <c r="G15" s="108">
        <v>40131</v>
      </c>
      <c r="H15" s="108" t="s">
        <v>202</v>
      </c>
      <c r="I15" s="106" t="s">
        <v>622</v>
      </c>
      <c r="J15" s="109" t="s">
        <v>1334</v>
      </c>
      <c r="K15" s="109" t="s">
        <v>1335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104</v>
      </c>
      <c r="Q15" s="109" t="str">
        <f>IF(P15="","",VLOOKUP(P15,Sheet1!$B$3:$C$7,2,0))</f>
        <v>慢性期</v>
      </c>
      <c r="R15" s="109" t="s">
        <v>104</v>
      </c>
      <c r="S15" s="110" t="str">
        <f t="shared" si="0"/>
        <v>○</v>
      </c>
      <c r="T15" s="111" t="str">
        <f t="shared" si="1"/>
        <v>○</v>
      </c>
      <c r="U15" s="111" t="str">
        <f t="shared" si="2"/>
        <v>○</v>
      </c>
      <c r="V15" s="111" t="str">
        <f t="shared" si="3"/>
        <v>○</v>
      </c>
      <c r="W15" s="111" t="str">
        <f t="shared" si="4"/>
        <v>○</v>
      </c>
      <c r="X15" s="111" t="str">
        <f t="shared" si="5"/>
        <v/>
      </c>
      <c r="Y15" s="112" t="str">
        <f t="shared" si="6"/>
        <v/>
      </c>
      <c r="Z15" s="113" t="s">
        <v>97</v>
      </c>
      <c r="AA15" s="113" t="s">
        <v>98</v>
      </c>
      <c r="AB15" s="113" t="s">
        <v>99</v>
      </c>
      <c r="AC15" s="113" t="s">
        <v>104</v>
      </c>
      <c r="AD15" s="113" t="s">
        <v>105</v>
      </c>
      <c r="AE15" s="114" t="str">
        <f t="shared" si="7"/>
        <v>急性期</v>
      </c>
      <c r="AF15" s="115">
        <v>11</v>
      </c>
      <c r="AG15" s="115">
        <v>11</v>
      </c>
      <c r="AH15" s="115">
        <v>0</v>
      </c>
      <c r="AI15" s="115">
        <v>0</v>
      </c>
      <c r="AJ15" s="115">
        <v>6</v>
      </c>
      <c r="AK15" s="115">
        <v>6</v>
      </c>
      <c r="AL15" s="115">
        <v>0</v>
      </c>
      <c r="AM15" s="115">
        <v>6</v>
      </c>
      <c r="AN15" s="115">
        <v>6</v>
      </c>
      <c r="AO15" s="115">
        <v>0</v>
      </c>
      <c r="AP15" s="115">
        <v>0</v>
      </c>
      <c r="AQ15" s="115">
        <v>0</v>
      </c>
      <c r="AR15" s="115">
        <v>0</v>
      </c>
      <c r="AS15" s="115">
        <v>11</v>
      </c>
      <c r="AT15" s="115">
        <v>6</v>
      </c>
      <c r="AU15" s="115">
        <v>0</v>
      </c>
      <c r="AV15" s="115">
        <v>0</v>
      </c>
      <c r="AW15" s="115">
        <v>43</v>
      </c>
      <c r="AX15" s="115">
        <v>22</v>
      </c>
      <c r="AY15" s="115">
        <v>11.6</v>
      </c>
      <c r="AZ15" s="115" t="s">
        <v>97</v>
      </c>
      <c r="BA15" s="116" t="str">
        <f t="shared" si="8"/>
        <v>○</v>
      </c>
      <c r="BB15" s="115">
        <v>5</v>
      </c>
      <c r="BC15" s="115">
        <v>57</v>
      </c>
      <c r="BD15" s="115">
        <v>4</v>
      </c>
      <c r="BE15" s="115">
        <v>2</v>
      </c>
      <c r="BF15" s="115">
        <v>2</v>
      </c>
      <c r="BG15" s="115">
        <v>4</v>
      </c>
      <c r="BH15" s="115">
        <v>1</v>
      </c>
      <c r="BI15" s="115">
        <v>3</v>
      </c>
      <c r="BJ15" s="115">
        <v>0</v>
      </c>
    </row>
    <row r="16" spans="2:62" outlineLevel="3">
      <c r="B16" s="106">
        <v>24028453</v>
      </c>
      <c r="C16" s="106" t="s">
        <v>681</v>
      </c>
      <c r="D16" s="106" t="s">
        <v>92</v>
      </c>
      <c r="E16" s="107">
        <v>4001</v>
      </c>
      <c r="F16" s="107" t="s">
        <v>93</v>
      </c>
      <c r="G16" s="108">
        <v>40131</v>
      </c>
      <c r="H16" s="108" t="s">
        <v>202</v>
      </c>
      <c r="I16" s="106" t="s">
        <v>682</v>
      </c>
      <c r="J16" s="109" t="s">
        <v>681</v>
      </c>
      <c r="K16" s="109" t="s">
        <v>683</v>
      </c>
      <c r="L16" s="109" t="s">
        <v>165</v>
      </c>
      <c r="M16" s="109" t="s">
        <v>165</v>
      </c>
      <c r="N16" s="109" t="s">
        <v>166</v>
      </c>
      <c r="O16" s="109" t="str">
        <f>IF(N16="","",VLOOKUP(N16,Sheet1!$B$3:$C$7,2,0))</f>
        <v>急性期</v>
      </c>
      <c r="P16" s="109" t="s">
        <v>166</v>
      </c>
      <c r="Q16" s="109" t="str">
        <f>IF(P16="","",VLOOKUP(P16,Sheet1!$B$3:$C$7,2,0))</f>
        <v>急性期</v>
      </c>
      <c r="R16" s="109" t="s">
        <v>96</v>
      </c>
      <c r="S16" s="110" t="str">
        <f t="shared" si="0"/>
        <v/>
      </c>
      <c r="T16" s="111" t="str">
        <f t="shared" si="1"/>
        <v>○</v>
      </c>
      <c r="U16" s="111" t="str">
        <f t="shared" si="2"/>
        <v/>
      </c>
      <c r="V16" s="111" t="str">
        <f t="shared" si="3"/>
        <v/>
      </c>
      <c r="W16" s="111" t="str">
        <f t="shared" si="4"/>
        <v/>
      </c>
      <c r="X16" s="111" t="str">
        <f t="shared" si="5"/>
        <v/>
      </c>
      <c r="Y16" s="112" t="str">
        <f t="shared" si="6"/>
        <v/>
      </c>
      <c r="Z16" s="113" t="s">
        <v>166</v>
      </c>
      <c r="AA16" s="113" t="s">
        <v>96</v>
      </c>
      <c r="AB16" s="113" t="s">
        <v>96</v>
      </c>
      <c r="AC16" s="113" t="s">
        <v>96</v>
      </c>
      <c r="AD16" s="113" t="s">
        <v>96</v>
      </c>
      <c r="AE16" s="114" t="str">
        <f t="shared" si="7"/>
        <v>急性期</v>
      </c>
      <c r="AF16" s="115">
        <v>19</v>
      </c>
      <c r="AG16" s="115">
        <v>19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19</v>
      </c>
      <c r="AT16" s="115">
        <v>0</v>
      </c>
      <c r="AU16" s="115">
        <v>0</v>
      </c>
      <c r="AV16" s="115">
        <v>0</v>
      </c>
      <c r="AW16" s="115">
        <v>1966</v>
      </c>
      <c r="AX16" s="115">
        <v>0</v>
      </c>
      <c r="AY16" s="115">
        <v>0</v>
      </c>
      <c r="AZ16" s="115" t="s">
        <v>166</v>
      </c>
      <c r="BA16" s="116" t="str">
        <f t="shared" si="8"/>
        <v/>
      </c>
      <c r="BB16" s="115">
        <v>0</v>
      </c>
      <c r="BC16" s="115">
        <v>0</v>
      </c>
      <c r="BD16" s="115">
        <v>0</v>
      </c>
      <c r="BE16" s="115"/>
      <c r="BF16" s="115"/>
      <c r="BG16" s="115">
        <v>0</v>
      </c>
      <c r="BH16" s="115"/>
      <c r="BI16" s="115"/>
      <c r="BJ16" s="115">
        <v>75</v>
      </c>
    </row>
    <row r="17" spans="2:62" outlineLevel="3">
      <c r="B17" s="106">
        <v>24028494</v>
      </c>
      <c r="C17" s="106" t="s">
        <v>737</v>
      </c>
      <c r="D17" s="106" t="s">
        <v>92</v>
      </c>
      <c r="E17" s="107">
        <v>4001</v>
      </c>
      <c r="F17" s="107" t="s">
        <v>93</v>
      </c>
      <c r="G17" s="108">
        <v>40131</v>
      </c>
      <c r="H17" s="108" t="s">
        <v>202</v>
      </c>
      <c r="I17" s="106" t="s">
        <v>738</v>
      </c>
      <c r="J17" s="109" t="s">
        <v>1337</v>
      </c>
      <c r="K17" s="109" t="s">
        <v>1338</v>
      </c>
      <c r="L17" s="109" t="s">
        <v>98</v>
      </c>
      <c r="M17" s="109" t="s">
        <v>98</v>
      </c>
      <c r="N17" s="109" t="s">
        <v>105</v>
      </c>
      <c r="O17" s="109" t="str">
        <f>IF(N17="","",VLOOKUP(N17,Sheet1!$B$3:$C$7,2,0))</f>
        <v>休棟等</v>
      </c>
      <c r="P17" s="109" t="s">
        <v>98</v>
      </c>
      <c r="Q17" s="109" t="str">
        <f>IF(P17="","",VLOOKUP(P17,Sheet1!$B$3:$C$7,2,0))</f>
        <v>急性期</v>
      </c>
      <c r="R17" s="109" t="s">
        <v>96</v>
      </c>
      <c r="S17" s="110" t="str">
        <f t="shared" si="0"/>
        <v/>
      </c>
      <c r="T17" s="111" t="str">
        <f t="shared" si="1"/>
        <v/>
      </c>
      <c r="U17" s="111" t="str">
        <f t="shared" si="2"/>
        <v/>
      </c>
      <c r="V17" s="111" t="str">
        <f t="shared" si="3"/>
        <v/>
      </c>
      <c r="W17" s="111" t="str">
        <f t="shared" si="4"/>
        <v/>
      </c>
      <c r="X17" s="111" t="str">
        <f t="shared" si="5"/>
        <v/>
      </c>
      <c r="Y17" s="112" t="str">
        <f t="shared" si="6"/>
        <v>○</v>
      </c>
      <c r="Z17" s="113" t="s">
        <v>110</v>
      </c>
      <c r="AA17" s="113" t="s">
        <v>96</v>
      </c>
      <c r="AB17" s="113" t="s">
        <v>96</v>
      </c>
      <c r="AC17" s="113" t="s">
        <v>96</v>
      </c>
      <c r="AD17" s="113" t="s">
        <v>96</v>
      </c>
      <c r="AE17" s="114" t="str">
        <f t="shared" si="7"/>
        <v>休棟中等</v>
      </c>
      <c r="AF17" s="115">
        <v>15</v>
      </c>
      <c r="AG17" s="115">
        <v>0</v>
      </c>
      <c r="AH17" s="115">
        <v>15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>
        <v>0</v>
      </c>
      <c r="AT17" s="115">
        <v>0</v>
      </c>
      <c r="AU17" s="115">
        <v>0</v>
      </c>
      <c r="AV17" s="115">
        <v>15</v>
      </c>
      <c r="AW17" s="115">
        <v>0</v>
      </c>
      <c r="AX17" s="115">
        <v>0</v>
      </c>
      <c r="AY17" s="115">
        <v>0</v>
      </c>
      <c r="AZ17" s="115" t="s">
        <v>98</v>
      </c>
      <c r="BA17" s="116" t="str">
        <f t="shared" si="8"/>
        <v/>
      </c>
      <c r="BB17" s="115">
        <v>0</v>
      </c>
      <c r="BC17" s="115">
        <v>0</v>
      </c>
      <c r="BD17" s="115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>
        <v>0</v>
      </c>
    </row>
    <row r="18" spans="2:62" outlineLevel="3">
      <c r="B18" s="106">
        <v>24028577</v>
      </c>
      <c r="C18" s="106" t="s">
        <v>820</v>
      </c>
      <c r="D18" s="106" t="s">
        <v>92</v>
      </c>
      <c r="E18" s="107">
        <v>4001</v>
      </c>
      <c r="F18" s="107" t="s">
        <v>93</v>
      </c>
      <c r="G18" s="108">
        <v>40131</v>
      </c>
      <c r="H18" s="108" t="s">
        <v>202</v>
      </c>
      <c r="I18" s="106" t="s">
        <v>821</v>
      </c>
      <c r="J18" s="109" t="s">
        <v>1343</v>
      </c>
      <c r="K18" s="109" t="s">
        <v>1344</v>
      </c>
      <c r="L18" s="109" t="s">
        <v>97</v>
      </c>
      <c r="M18" s="109" t="s">
        <v>97</v>
      </c>
      <c r="N18" s="109" t="s">
        <v>98</v>
      </c>
      <c r="O18" s="109" t="str">
        <f>IF(N18="","",VLOOKUP(N18,Sheet1!$B$3:$C$7,2,0))</f>
        <v>急性期</v>
      </c>
      <c r="P18" s="109" t="s">
        <v>98</v>
      </c>
      <c r="Q18" s="109" t="str">
        <f>IF(P18="","",VLOOKUP(P18,Sheet1!$B$3:$C$7,2,0))</f>
        <v>急性期</v>
      </c>
      <c r="R18" s="109" t="s">
        <v>96</v>
      </c>
      <c r="S18" s="110" t="str">
        <f t="shared" si="0"/>
        <v>○</v>
      </c>
      <c r="T18" s="111" t="str">
        <f t="shared" si="1"/>
        <v>○</v>
      </c>
      <c r="U18" s="111" t="str">
        <f t="shared" si="2"/>
        <v/>
      </c>
      <c r="V18" s="111" t="str">
        <f t="shared" si="3"/>
        <v>○</v>
      </c>
      <c r="W18" s="111" t="str">
        <f t="shared" si="4"/>
        <v/>
      </c>
      <c r="X18" s="111" t="str">
        <f t="shared" si="5"/>
        <v/>
      </c>
      <c r="Y18" s="112" t="str">
        <f t="shared" si="6"/>
        <v/>
      </c>
      <c r="Z18" s="113" t="s">
        <v>97</v>
      </c>
      <c r="AA18" s="113" t="s">
        <v>98</v>
      </c>
      <c r="AB18" s="113" t="s">
        <v>104</v>
      </c>
      <c r="AC18" s="113" t="s">
        <v>96</v>
      </c>
      <c r="AD18" s="113" t="s">
        <v>96</v>
      </c>
      <c r="AE18" s="114" t="str">
        <f t="shared" si="7"/>
        <v>急性期</v>
      </c>
      <c r="AF18" s="115">
        <v>15</v>
      </c>
      <c r="AG18" s="115">
        <v>15</v>
      </c>
      <c r="AH18" s="115">
        <v>0</v>
      </c>
      <c r="AI18" s="115">
        <v>6</v>
      </c>
      <c r="AJ18" s="115">
        <v>4</v>
      </c>
      <c r="AK18" s="115">
        <v>0</v>
      </c>
      <c r="AL18" s="115">
        <v>4</v>
      </c>
      <c r="AM18" s="115">
        <v>4</v>
      </c>
      <c r="AN18" s="115">
        <v>0</v>
      </c>
      <c r="AO18" s="115">
        <v>4</v>
      </c>
      <c r="AP18" s="115">
        <v>0</v>
      </c>
      <c r="AQ18" s="115">
        <v>0</v>
      </c>
      <c r="AR18" s="115">
        <v>0</v>
      </c>
      <c r="AS18" s="115"/>
      <c r="AT18" s="115"/>
      <c r="AU18" s="115"/>
      <c r="AV18" s="115">
        <v>19</v>
      </c>
      <c r="AW18" s="115">
        <v>384</v>
      </c>
      <c r="AX18" s="115"/>
      <c r="AY18" s="115"/>
      <c r="AZ18" s="115" t="s">
        <v>96</v>
      </c>
      <c r="BA18" s="116" t="str">
        <f t="shared" si="8"/>
        <v/>
      </c>
      <c r="BB18" s="115"/>
      <c r="BC18" s="115"/>
      <c r="BD18" s="115">
        <v>0</v>
      </c>
      <c r="BE18" s="115"/>
      <c r="BF18" s="115"/>
      <c r="BG18" s="115">
        <v>0</v>
      </c>
      <c r="BH18" s="115"/>
      <c r="BI18" s="115"/>
      <c r="BJ18" s="115"/>
    </row>
    <row r="19" spans="2:62" outlineLevel="3">
      <c r="B19" s="106">
        <v>24028671</v>
      </c>
      <c r="C19" s="106" t="s">
        <v>943</v>
      </c>
      <c r="D19" s="106" t="s">
        <v>92</v>
      </c>
      <c r="E19" s="107">
        <v>4001</v>
      </c>
      <c r="F19" s="107" t="s">
        <v>93</v>
      </c>
      <c r="G19" s="108">
        <v>40131</v>
      </c>
      <c r="H19" s="108" t="s">
        <v>202</v>
      </c>
      <c r="I19" s="106" t="s">
        <v>944</v>
      </c>
      <c r="J19" s="109" t="s">
        <v>1347</v>
      </c>
      <c r="K19" s="109" t="s">
        <v>1348</v>
      </c>
      <c r="L19" s="109" t="s">
        <v>98</v>
      </c>
      <c r="M19" s="109" t="s">
        <v>98</v>
      </c>
      <c r="N19" s="109" t="s">
        <v>104</v>
      </c>
      <c r="O19" s="109" t="str">
        <f>IF(N19="","",VLOOKUP(N19,Sheet1!$B$3:$C$7,2,0))</f>
        <v>慢性期</v>
      </c>
      <c r="P19" s="109" t="s">
        <v>104</v>
      </c>
      <c r="Q19" s="109" t="str">
        <f>IF(P19="","",VLOOKUP(P19,Sheet1!$B$3:$C$7,2,0))</f>
        <v>慢性期</v>
      </c>
      <c r="R19" s="109" t="s">
        <v>96</v>
      </c>
      <c r="S19" s="110" t="str">
        <f t="shared" si="0"/>
        <v/>
      </c>
      <c r="T19" s="111" t="str">
        <f t="shared" si="1"/>
        <v>○</v>
      </c>
      <c r="U19" s="111" t="str">
        <f t="shared" si="2"/>
        <v/>
      </c>
      <c r="V19" s="111" t="str">
        <f t="shared" si="3"/>
        <v/>
      </c>
      <c r="W19" s="111" t="str">
        <f t="shared" si="4"/>
        <v/>
      </c>
      <c r="X19" s="111" t="str">
        <f t="shared" si="5"/>
        <v/>
      </c>
      <c r="Y19" s="112" t="str">
        <f t="shared" si="6"/>
        <v/>
      </c>
      <c r="Z19" s="113" t="s">
        <v>98</v>
      </c>
      <c r="AA19" s="113" t="s">
        <v>96</v>
      </c>
      <c r="AB19" s="113" t="s">
        <v>96</v>
      </c>
      <c r="AC19" s="113" t="s">
        <v>96</v>
      </c>
      <c r="AD19" s="113" t="s">
        <v>96</v>
      </c>
      <c r="AE19" s="114" t="str">
        <f t="shared" si="7"/>
        <v>慢性期</v>
      </c>
      <c r="AF19" s="115">
        <v>19</v>
      </c>
      <c r="AG19" s="115">
        <v>0</v>
      </c>
      <c r="AH19" s="115">
        <v>19</v>
      </c>
      <c r="AI19" s="115">
        <v>1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  <c r="AS19" s="115">
        <v>0</v>
      </c>
      <c r="AT19" s="115">
        <v>0</v>
      </c>
      <c r="AU19" s="115">
        <v>0</v>
      </c>
      <c r="AV19" s="115">
        <v>19</v>
      </c>
      <c r="AW19" s="115">
        <v>0</v>
      </c>
      <c r="AX19" s="115">
        <v>0</v>
      </c>
      <c r="AY19" s="115">
        <v>0</v>
      </c>
      <c r="AZ19" s="115" t="s">
        <v>98</v>
      </c>
      <c r="BA19" s="116" t="str">
        <f t="shared" si="8"/>
        <v/>
      </c>
      <c r="BB19" s="115"/>
      <c r="BC19" s="115"/>
      <c r="BD19" s="115">
        <v>0</v>
      </c>
      <c r="BE19" s="115"/>
      <c r="BF19" s="115"/>
      <c r="BG19" s="115">
        <v>0</v>
      </c>
      <c r="BH19" s="115"/>
      <c r="BI19" s="115"/>
      <c r="BJ19" s="115"/>
    </row>
    <row r="20" spans="2:62" outlineLevel="3">
      <c r="B20" s="106">
        <v>24028681</v>
      </c>
      <c r="C20" s="106" t="s">
        <v>958</v>
      </c>
      <c r="D20" s="106" t="s">
        <v>92</v>
      </c>
      <c r="E20" s="107">
        <v>4001</v>
      </c>
      <c r="F20" s="107" t="s">
        <v>93</v>
      </c>
      <c r="G20" s="108">
        <v>40131</v>
      </c>
      <c r="H20" s="108" t="s">
        <v>202</v>
      </c>
      <c r="I20" s="106" t="s">
        <v>959</v>
      </c>
      <c r="J20" s="109" t="s">
        <v>1349</v>
      </c>
      <c r="K20" s="109" t="s">
        <v>1350</v>
      </c>
      <c r="L20" s="109" t="s">
        <v>97</v>
      </c>
      <c r="M20" s="109" t="s">
        <v>97</v>
      </c>
      <c r="N20" s="109" t="s">
        <v>99</v>
      </c>
      <c r="O20" s="109" t="str">
        <f>IF(N20="","",VLOOKUP(N20,Sheet1!$B$3:$C$7,2,0))</f>
        <v>回復期</v>
      </c>
      <c r="P20" s="109" t="s">
        <v>99</v>
      </c>
      <c r="Q20" s="109" t="str">
        <f>IF(P20="","",VLOOKUP(P20,Sheet1!$B$3:$C$7,2,0))</f>
        <v>回復期</v>
      </c>
      <c r="R20" s="109" t="s">
        <v>96</v>
      </c>
      <c r="S20" s="110" t="str">
        <f t="shared" si="0"/>
        <v>○</v>
      </c>
      <c r="T20" s="111" t="str">
        <f t="shared" si="1"/>
        <v>○</v>
      </c>
      <c r="U20" s="111" t="str">
        <f t="shared" si="2"/>
        <v/>
      </c>
      <c r="V20" s="111" t="str">
        <f t="shared" si="3"/>
        <v/>
      </c>
      <c r="W20" s="111" t="str">
        <f t="shared" si="4"/>
        <v/>
      </c>
      <c r="X20" s="111" t="str">
        <f t="shared" si="5"/>
        <v/>
      </c>
      <c r="Y20" s="112" t="str">
        <f t="shared" si="6"/>
        <v/>
      </c>
      <c r="Z20" s="113" t="s">
        <v>97</v>
      </c>
      <c r="AA20" s="113" t="s">
        <v>98</v>
      </c>
      <c r="AB20" s="113" t="s">
        <v>96</v>
      </c>
      <c r="AC20" s="113" t="s">
        <v>96</v>
      </c>
      <c r="AD20" s="113" t="s">
        <v>96</v>
      </c>
      <c r="AE20" s="114" t="str">
        <f t="shared" si="7"/>
        <v>回復期</v>
      </c>
      <c r="AF20" s="115">
        <v>19</v>
      </c>
      <c r="AG20" s="115">
        <v>19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  <c r="AS20" s="115">
        <v>19</v>
      </c>
      <c r="AT20" s="115">
        <v>0</v>
      </c>
      <c r="AU20" s="115">
        <v>0</v>
      </c>
      <c r="AV20" s="115">
        <v>0</v>
      </c>
      <c r="AW20" s="115">
        <v>225</v>
      </c>
      <c r="AX20" s="115"/>
      <c r="AY20" s="115"/>
      <c r="AZ20" s="115" t="s">
        <v>96</v>
      </c>
      <c r="BA20" s="116" t="str">
        <f t="shared" si="8"/>
        <v/>
      </c>
      <c r="BB20" s="115"/>
      <c r="BC20" s="115"/>
      <c r="BD20" s="115">
        <v>0</v>
      </c>
      <c r="BE20" s="115"/>
      <c r="BF20" s="115"/>
      <c r="BG20" s="115">
        <v>0</v>
      </c>
      <c r="BH20" s="115"/>
      <c r="BI20" s="115"/>
      <c r="BJ20" s="115"/>
    </row>
    <row r="21" spans="2:62" outlineLevel="3">
      <c r="B21" s="106">
        <v>24028746</v>
      </c>
      <c r="C21" s="106" t="s">
        <v>1039</v>
      </c>
      <c r="D21" s="106" t="s">
        <v>92</v>
      </c>
      <c r="E21" s="107">
        <v>4001</v>
      </c>
      <c r="F21" s="107" t="s">
        <v>93</v>
      </c>
      <c r="G21" s="108">
        <v>40131</v>
      </c>
      <c r="H21" s="108" t="s">
        <v>202</v>
      </c>
      <c r="I21" s="106" t="s">
        <v>1040</v>
      </c>
      <c r="J21" s="109" t="s">
        <v>1351</v>
      </c>
      <c r="K21" s="109" t="s">
        <v>1352</v>
      </c>
      <c r="L21" s="109" t="s">
        <v>97</v>
      </c>
      <c r="M21" s="109" t="s">
        <v>97</v>
      </c>
      <c r="N21" s="109" t="s">
        <v>104</v>
      </c>
      <c r="O21" s="109" t="str">
        <f>IF(N21="","",VLOOKUP(N21,Sheet1!$B$3:$C$7,2,0))</f>
        <v>慢性期</v>
      </c>
      <c r="P21" s="109" t="s">
        <v>104</v>
      </c>
      <c r="Q21" s="109" t="str">
        <f>IF(P21="","",VLOOKUP(P21,Sheet1!$B$3:$C$7,2,0))</f>
        <v>慢性期</v>
      </c>
      <c r="R21" s="109" t="s">
        <v>104</v>
      </c>
      <c r="S21" s="110" t="str">
        <f t="shared" si="0"/>
        <v>○</v>
      </c>
      <c r="T21" s="111" t="str">
        <f t="shared" si="1"/>
        <v/>
      </c>
      <c r="U21" s="111" t="str">
        <f t="shared" si="2"/>
        <v>○</v>
      </c>
      <c r="V21" s="111" t="str">
        <f t="shared" si="3"/>
        <v>○</v>
      </c>
      <c r="W21" s="111" t="str">
        <f t="shared" si="4"/>
        <v>○</v>
      </c>
      <c r="X21" s="111" t="str">
        <f t="shared" si="5"/>
        <v/>
      </c>
      <c r="Y21" s="112" t="str">
        <f t="shared" si="6"/>
        <v/>
      </c>
      <c r="Z21" s="113" t="s">
        <v>97</v>
      </c>
      <c r="AA21" s="113" t="s">
        <v>99</v>
      </c>
      <c r="AB21" s="113" t="s">
        <v>104</v>
      </c>
      <c r="AC21" s="113" t="s">
        <v>105</v>
      </c>
      <c r="AD21" s="113" t="s">
        <v>96</v>
      </c>
      <c r="AE21" s="114" t="str">
        <f t="shared" si="7"/>
        <v>慢性期</v>
      </c>
      <c r="AF21" s="115">
        <v>13</v>
      </c>
      <c r="AG21" s="115">
        <v>13</v>
      </c>
      <c r="AH21" s="115">
        <v>0</v>
      </c>
      <c r="AI21" s="115">
        <v>13</v>
      </c>
      <c r="AJ21" s="115">
        <v>6</v>
      </c>
      <c r="AK21" s="115">
        <v>6</v>
      </c>
      <c r="AL21" s="115">
        <v>0</v>
      </c>
      <c r="AM21" s="115">
        <v>4</v>
      </c>
      <c r="AN21" s="115">
        <v>4</v>
      </c>
      <c r="AO21" s="115">
        <v>0</v>
      </c>
      <c r="AP21" s="115">
        <v>2</v>
      </c>
      <c r="AQ21" s="115">
        <v>2</v>
      </c>
      <c r="AR21" s="115">
        <v>0</v>
      </c>
      <c r="AS21" s="115">
        <v>13</v>
      </c>
      <c r="AT21" s="115">
        <v>4</v>
      </c>
      <c r="AU21" s="115">
        <v>2</v>
      </c>
      <c r="AV21" s="115">
        <v>0</v>
      </c>
      <c r="AW21" s="115">
        <v>73</v>
      </c>
      <c r="AX21" s="115"/>
      <c r="AY21" s="115"/>
      <c r="AZ21" s="115" t="s">
        <v>97</v>
      </c>
      <c r="BA21" s="116" t="str">
        <f t="shared" si="8"/>
        <v>○</v>
      </c>
      <c r="BB21" s="115">
        <v>0</v>
      </c>
      <c r="BC21" s="115">
        <v>24</v>
      </c>
      <c r="BD21" s="115">
        <v>1</v>
      </c>
      <c r="BE21" s="115">
        <v>1</v>
      </c>
      <c r="BF21" s="115">
        <v>0</v>
      </c>
      <c r="BG21" s="115">
        <v>6</v>
      </c>
      <c r="BH21" s="115">
        <v>6</v>
      </c>
      <c r="BI21" s="115">
        <v>0</v>
      </c>
      <c r="BJ21" s="115">
        <v>0</v>
      </c>
    </row>
    <row r="22" spans="2:62" outlineLevel="3">
      <c r="B22" s="106">
        <v>24028748</v>
      </c>
      <c r="C22" s="106" t="s">
        <v>1043</v>
      </c>
      <c r="D22" s="106" t="s">
        <v>92</v>
      </c>
      <c r="E22" s="107">
        <v>4001</v>
      </c>
      <c r="F22" s="107" t="s">
        <v>93</v>
      </c>
      <c r="G22" s="108">
        <v>40131</v>
      </c>
      <c r="H22" s="108" t="s">
        <v>202</v>
      </c>
      <c r="I22" s="106" t="s">
        <v>1044</v>
      </c>
      <c r="J22" s="109" t="s">
        <v>1353</v>
      </c>
      <c r="K22" s="109" t="s">
        <v>1354</v>
      </c>
      <c r="L22" s="109" t="s">
        <v>97</v>
      </c>
      <c r="M22" s="109" t="s">
        <v>97</v>
      </c>
      <c r="N22" s="109" t="s">
        <v>98</v>
      </c>
      <c r="O22" s="109" t="str">
        <f>IF(N22="","",VLOOKUP(N22,Sheet1!$B$3:$C$7,2,0))</f>
        <v>急性期</v>
      </c>
      <c r="P22" s="109" t="s">
        <v>98</v>
      </c>
      <c r="Q22" s="109" t="str">
        <f>IF(P22="","",VLOOKUP(P22,Sheet1!$B$3:$C$7,2,0))</f>
        <v>急性期</v>
      </c>
      <c r="R22" s="109" t="s">
        <v>98</v>
      </c>
      <c r="S22" s="110" t="str">
        <f t="shared" si="0"/>
        <v>○</v>
      </c>
      <c r="T22" s="111" t="str">
        <f t="shared" si="1"/>
        <v/>
      </c>
      <c r="U22" s="111" t="str">
        <f t="shared" si="2"/>
        <v/>
      </c>
      <c r="V22" s="111" t="str">
        <f t="shared" si="3"/>
        <v/>
      </c>
      <c r="W22" s="111" t="str">
        <f t="shared" si="4"/>
        <v/>
      </c>
      <c r="X22" s="111" t="str">
        <f t="shared" si="5"/>
        <v/>
      </c>
      <c r="Y22" s="112" t="str">
        <f t="shared" si="6"/>
        <v/>
      </c>
      <c r="Z22" s="113" t="s">
        <v>97</v>
      </c>
      <c r="AA22" s="113" t="s">
        <v>96</v>
      </c>
      <c r="AB22" s="113" t="s">
        <v>96</v>
      </c>
      <c r="AC22" s="113" t="s">
        <v>96</v>
      </c>
      <c r="AD22" s="113" t="s">
        <v>96</v>
      </c>
      <c r="AE22" s="114" t="str">
        <f t="shared" si="7"/>
        <v>急性期</v>
      </c>
      <c r="AF22" s="115">
        <v>19</v>
      </c>
      <c r="AG22" s="115">
        <v>12</v>
      </c>
      <c r="AH22" s="115">
        <v>7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  <c r="AS22" s="115">
        <v>19</v>
      </c>
      <c r="AT22" s="115">
        <v>0</v>
      </c>
      <c r="AU22" s="115">
        <v>0</v>
      </c>
      <c r="AV22" s="115">
        <v>0</v>
      </c>
      <c r="AW22" s="115">
        <v>96</v>
      </c>
      <c r="AX22" s="115">
        <v>0</v>
      </c>
      <c r="AY22" s="115">
        <v>0</v>
      </c>
      <c r="AZ22" s="115" t="s">
        <v>98</v>
      </c>
      <c r="BA22" s="116" t="str">
        <f t="shared" si="8"/>
        <v/>
      </c>
      <c r="BB22" s="115">
        <v>0</v>
      </c>
      <c r="BC22" s="115">
        <v>0</v>
      </c>
      <c r="BD22" s="115">
        <v>0</v>
      </c>
      <c r="BE22" s="115">
        <v>0</v>
      </c>
      <c r="BF22" s="115">
        <v>0</v>
      </c>
      <c r="BG22" s="115">
        <v>0</v>
      </c>
      <c r="BH22" s="115">
        <v>0</v>
      </c>
      <c r="BI22" s="115">
        <v>0</v>
      </c>
      <c r="BJ22" s="115">
        <v>0</v>
      </c>
    </row>
    <row r="23" spans="2:62" outlineLevel="3">
      <c r="B23" s="106">
        <v>24028921</v>
      </c>
      <c r="C23" s="106" t="s">
        <v>1266</v>
      </c>
      <c r="D23" s="106" t="s">
        <v>92</v>
      </c>
      <c r="E23" s="107">
        <v>4001</v>
      </c>
      <c r="F23" s="107" t="s">
        <v>93</v>
      </c>
      <c r="G23" s="108">
        <v>40131</v>
      </c>
      <c r="H23" s="108" t="s">
        <v>202</v>
      </c>
      <c r="I23" s="106" t="s">
        <v>1267</v>
      </c>
      <c r="J23" s="109" t="s">
        <v>1355</v>
      </c>
      <c r="K23" s="109" t="s">
        <v>1356</v>
      </c>
      <c r="L23" s="109" t="s">
        <v>97</v>
      </c>
      <c r="M23" s="109" t="s">
        <v>98</v>
      </c>
      <c r="N23" s="109" t="s">
        <v>105</v>
      </c>
      <c r="O23" s="109" t="str">
        <f>IF(N23="","",VLOOKUP(N23,Sheet1!$B$3:$C$7,2,0))</f>
        <v>休棟等</v>
      </c>
      <c r="P23" s="109" t="s">
        <v>105</v>
      </c>
      <c r="Q23" s="109" t="str">
        <f>IF(P23="","",VLOOKUP(P23,Sheet1!$B$3:$C$7,2,0))</f>
        <v>休棟等</v>
      </c>
      <c r="R23" s="109" t="s">
        <v>96</v>
      </c>
      <c r="S23" s="110" t="str">
        <f t="shared" si="0"/>
        <v/>
      </c>
      <c r="T23" s="111" t="str">
        <f t="shared" si="1"/>
        <v/>
      </c>
      <c r="U23" s="111" t="str">
        <f t="shared" si="2"/>
        <v/>
      </c>
      <c r="V23" s="111" t="str">
        <f t="shared" si="3"/>
        <v/>
      </c>
      <c r="W23" s="111" t="str">
        <f t="shared" si="4"/>
        <v/>
      </c>
      <c r="X23" s="111" t="str">
        <f t="shared" si="5"/>
        <v/>
      </c>
      <c r="Y23" s="112" t="str">
        <f t="shared" si="6"/>
        <v>○</v>
      </c>
      <c r="Z23" s="113" t="s">
        <v>110</v>
      </c>
      <c r="AA23" s="113" t="s">
        <v>96</v>
      </c>
      <c r="AB23" s="113" t="s">
        <v>96</v>
      </c>
      <c r="AC23" s="113" t="s">
        <v>96</v>
      </c>
      <c r="AD23" s="113" t="s">
        <v>96</v>
      </c>
      <c r="AE23" s="114" t="str">
        <f t="shared" si="7"/>
        <v>休棟中等</v>
      </c>
      <c r="AF23" s="115">
        <v>8</v>
      </c>
      <c r="AG23" s="115">
        <v>0</v>
      </c>
      <c r="AH23" s="115">
        <v>8</v>
      </c>
      <c r="AI23" s="115">
        <v>0</v>
      </c>
      <c r="AJ23" s="115">
        <v>6</v>
      </c>
      <c r="AK23" s="115">
        <v>0</v>
      </c>
      <c r="AL23" s="115">
        <v>6</v>
      </c>
      <c r="AM23" s="115">
        <v>6</v>
      </c>
      <c r="AN23" s="115">
        <v>0</v>
      </c>
      <c r="AO23" s="115">
        <v>6</v>
      </c>
      <c r="AP23" s="115">
        <v>0</v>
      </c>
      <c r="AQ23" s="115">
        <v>0</v>
      </c>
      <c r="AR23" s="115">
        <v>0</v>
      </c>
      <c r="AS23" s="115">
        <v>2</v>
      </c>
      <c r="AT23" s="115">
        <v>0</v>
      </c>
      <c r="AU23" s="115">
        <v>0</v>
      </c>
      <c r="AV23" s="115">
        <v>12</v>
      </c>
      <c r="AW23" s="115">
        <v>0</v>
      </c>
      <c r="AX23" s="115">
        <v>0</v>
      </c>
      <c r="AY23" s="115">
        <v>0</v>
      </c>
      <c r="AZ23" s="115" t="s">
        <v>96</v>
      </c>
      <c r="BA23" s="116" t="str">
        <f t="shared" si="8"/>
        <v/>
      </c>
      <c r="BB23" s="115"/>
      <c r="BC23" s="115"/>
      <c r="BD23" s="115">
        <v>0</v>
      </c>
      <c r="BE23" s="115"/>
      <c r="BF23" s="115"/>
      <c r="BG23" s="115">
        <v>0</v>
      </c>
      <c r="BH23" s="115"/>
      <c r="BI23" s="115"/>
      <c r="BJ23" s="115"/>
    </row>
    <row r="24" spans="2:62" outlineLevel="3">
      <c r="B24" s="106">
        <v>24028949</v>
      </c>
      <c r="C24" s="106" t="s">
        <v>1303</v>
      </c>
      <c r="D24" s="106" t="s">
        <v>92</v>
      </c>
      <c r="E24" s="107">
        <v>4001</v>
      </c>
      <c r="F24" s="107" t="s">
        <v>93</v>
      </c>
      <c r="G24" s="108">
        <v>40131</v>
      </c>
      <c r="H24" s="108" t="s">
        <v>202</v>
      </c>
      <c r="I24" s="106" t="s">
        <v>1304</v>
      </c>
      <c r="J24" s="109" t="s">
        <v>1357</v>
      </c>
      <c r="K24" s="109" t="s">
        <v>1358</v>
      </c>
      <c r="L24" s="109" t="s">
        <v>97</v>
      </c>
      <c r="M24" s="109" t="s">
        <v>97</v>
      </c>
      <c r="N24" s="109" t="s">
        <v>98</v>
      </c>
      <c r="O24" s="109" t="str">
        <f>IF(N24="","",VLOOKUP(N24,Sheet1!$B$3:$C$7,2,0))</f>
        <v>急性期</v>
      </c>
      <c r="P24" s="109" t="s">
        <v>98</v>
      </c>
      <c r="Q24" s="109" t="str">
        <f>IF(P24="","",VLOOKUP(P24,Sheet1!$B$3:$C$7,2,0))</f>
        <v>急性期</v>
      </c>
      <c r="R24" s="109" t="s">
        <v>98</v>
      </c>
      <c r="S24" s="110" t="str">
        <f t="shared" si="0"/>
        <v>○</v>
      </c>
      <c r="T24" s="111" t="str">
        <f t="shared" si="1"/>
        <v>○</v>
      </c>
      <c r="U24" s="111" t="str">
        <f t="shared" si="2"/>
        <v>○</v>
      </c>
      <c r="V24" s="111" t="str">
        <f t="shared" si="3"/>
        <v>○</v>
      </c>
      <c r="W24" s="111" t="str">
        <f t="shared" si="4"/>
        <v>○</v>
      </c>
      <c r="X24" s="111" t="str">
        <f t="shared" si="5"/>
        <v/>
      </c>
      <c r="Y24" s="112" t="str">
        <f t="shared" si="6"/>
        <v/>
      </c>
      <c r="Z24" s="113" t="s">
        <v>97</v>
      </c>
      <c r="AA24" s="113" t="s">
        <v>98</v>
      </c>
      <c r="AB24" s="113" t="s">
        <v>99</v>
      </c>
      <c r="AC24" s="113" t="s">
        <v>104</v>
      </c>
      <c r="AD24" s="113" t="s">
        <v>105</v>
      </c>
      <c r="AE24" s="114" t="str">
        <f t="shared" si="7"/>
        <v>急性期</v>
      </c>
      <c r="AF24" s="115">
        <v>19</v>
      </c>
      <c r="AG24" s="115">
        <v>19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  <c r="AS24" s="115">
        <v>19</v>
      </c>
      <c r="AT24" s="115">
        <v>0</v>
      </c>
      <c r="AU24" s="115">
        <v>0</v>
      </c>
      <c r="AV24" s="115">
        <v>0</v>
      </c>
      <c r="AW24" s="115">
        <v>314</v>
      </c>
      <c r="AX24" s="115"/>
      <c r="AY24" s="115"/>
      <c r="AZ24" s="115" t="s">
        <v>97</v>
      </c>
      <c r="BA24" s="116" t="str">
        <f t="shared" si="8"/>
        <v>○</v>
      </c>
      <c r="BB24" s="115">
        <v>0</v>
      </c>
      <c r="BC24" s="115">
        <v>0</v>
      </c>
      <c r="BD24" s="115">
        <v>0</v>
      </c>
      <c r="BE24" s="115">
        <v>0</v>
      </c>
      <c r="BF24" s="115">
        <v>0</v>
      </c>
      <c r="BG24" s="115">
        <v>4</v>
      </c>
      <c r="BH24" s="115">
        <v>4</v>
      </c>
      <c r="BI24" s="115">
        <v>0</v>
      </c>
      <c r="BJ24" s="115">
        <v>0</v>
      </c>
    </row>
    <row r="25" spans="2:62" ht="13.5" customHeight="1" outlineLevel="2">
      <c r="B25" s="106"/>
      <c r="C25" s="106"/>
      <c r="D25" s="106"/>
      <c r="E25" s="107"/>
      <c r="F25" s="130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279" t="s">
        <v>2238</v>
      </c>
      <c r="T25" s="279"/>
      <c r="U25" s="279"/>
      <c r="V25" s="279"/>
      <c r="W25" s="279"/>
      <c r="X25" s="279"/>
      <c r="Y25" s="280"/>
      <c r="Z25" s="113"/>
      <c r="AA25" s="113"/>
      <c r="AB25" s="113"/>
      <c r="AC25" s="113"/>
      <c r="AD25" s="113"/>
      <c r="AE25" s="114"/>
      <c r="AF25" s="115">
        <f t="shared" ref="AF25:AV25" si="9">SUBTOTAL(9,AF8:AF24)</f>
        <v>241</v>
      </c>
      <c r="AG25" s="115">
        <f t="shared" si="9"/>
        <v>178</v>
      </c>
      <c r="AH25" s="115">
        <f t="shared" si="9"/>
        <v>63</v>
      </c>
      <c r="AI25" s="115">
        <f t="shared" si="9"/>
        <v>40</v>
      </c>
      <c r="AJ25" s="115">
        <f t="shared" si="9"/>
        <v>31</v>
      </c>
      <c r="AK25" s="115">
        <f t="shared" si="9"/>
        <v>21</v>
      </c>
      <c r="AL25" s="115">
        <f t="shared" si="9"/>
        <v>10</v>
      </c>
      <c r="AM25" s="115">
        <f t="shared" si="9"/>
        <v>29</v>
      </c>
      <c r="AN25" s="115">
        <f t="shared" si="9"/>
        <v>19</v>
      </c>
      <c r="AO25" s="115">
        <f t="shared" si="9"/>
        <v>10</v>
      </c>
      <c r="AP25" s="115">
        <f t="shared" si="9"/>
        <v>2</v>
      </c>
      <c r="AQ25" s="115">
        <f t="shared" si="9"/>
        <v>2</v>
      </c>
      <c r="AR25" s="115">
        <f t="shared" si="9"/>
        <v>0</v>
      </c>
      <c r="AS25" s="115">
        <f t="shared" si="9"/>
        <v>182</v>
      </c>
      <c r="AT25" s="115">
        <f t="shared" si="9"/>
        <v>19</v>
      </c>
      <c r="AU25" s="115">
        <f t="shared" si="9"/>
        <v>2</v>
      </c>
      <c r="AV25" s="115">
        <f t="shared" si="9"/>
        <v>69</v>
      </c>
      <c r="AW25" s="115">
        <f t="shared" ref="AW25:AY25" si="10">SUBTOTAL(9,AW8:AW24)</f>
        <v>5266</v>
      </c>
      <c r="AX25" s="115">
        <f t="shared" si="10"/>
        <v>78</v>
      </c>
      <c r="AY25" s="115">
        <f t="shared" si="10"/>
        <v>11.6</v>
      </c>
      <c r="AZ25" s="115"/>
      <c r="BA25" s="116"/>
      <c r="BB25" s="115">
        <f t="shared" ref="BB25" si="11">SUBTOTAL(9,BB8:BB24)</f>
        <v>5</v>
      </c>
      <c r="BC25" s="115">
        <f t="shared" ref="BC25" si="12">SUBTOTAL(9,BC8:BC24)</f>
        <v>81</v>
      </c>
      <c r="BD25" s="115">
        <f t="shared" ref="BD25" si="13">SUBTOTAL(9,BD8:BD24)</f>
        <v>5</v>
      </c>
      <c r="BE25" s="115">
        <f t="shared" ref="BE25" si="14">SUBTOTAL(9,BE8:BE24)</f>
        <v>3</v>
      </c>
      <c r="BF25" s="115">
        <f t="shared" ref="BF25" si="15">SUBTOTAL(9,BF8:BF24)</f>
        <v>2</v>
      </c>
      <c r="BG25" s="115">
        <f t="shared" ref="BG25" si="16">SUBTOTAL(9,BG8:BG24)</f>
        <v>14</v>
      </c>
      <c r="BH25" s="115">
        <f t="shared" ref="BH25" si="17">SUBTOTAL(9,BH8:BH24)</f>
        <v>11</v>
      </c>
      <c r="BI25" s="115">
        <f t="shared" ref="BI25" si="18">SUBTOTAL(9,BI8:BI24)</f>
        <v>3</v>
      </c>
      <c r="BJ25" s="115">
        <f t="shared" ref="BJ25" si="19">SUBTOTAL(9,BJ8:BJ24)</f>
        <v>209</v>
      </c>
    </row>
    <row r="26" spans="2:62" outlineLevel="3">
      <c r="B26" s="106">
        <v>24028043</v>
      </c>
      <c r="C26" s="106" t="s">
        <v>181</v>
      </c>
      <c r="D26" s="106" t="s">
        <v>92</v>
      </c>
      <c r="E26" s="107">
        <v>4001</v>
      </c>
      <c r="F26" s="107" t="s">
        <v>93</v>
      </c>
      <c r="G26" s="108">
        <v>40132</v>
      </c>
      <c r="H26" s="108" t="s">
        <v>129</v>
      </c>
      <c r="I26" s="106" t="s">
        <v>182</v>
      </c>
      <c r="J26" s="109" t="s">
        <v>181</v>
      </c>
      <c r="K26" s="109" t="s">
        <v>183</v>
      </c>
      <c r="L26" s="109" t="s">
        <v>165</v>
      </c>
      <c r="M26" s="109" t="s">
        <v>165</v>
      </c>
      <c r="N26" s="109" t="s">
        <v>166</v>
      </c>
      <c r="O26" s="109" t="str">
        <f>IF(N26="","",VLOOKUP(N26,Sheet1!$B$3:$C$7,2,0))</f>
        <v>急性期</v>
      </c>
      <c r="P26" s="109" t="s">
        <v>166</v>
      </c>
      <c r="Q26" s="109" t="str">
        <f>IF(P26="","",VLOOKUP(P26,Sheet1!$B$3:$C$7,2,0))</f>
        <v>急性期</v>
      </c>
      <c r="R26" s="109" t="s">
        <v>166</v>
      </c>
      <c r="S26" s="110" t="str">
        <f t="shared" si="0"/>
        <v/>
      </c>
      <c r="T26" s="111" t="str">
        <f t="shared" si="1"/>
        <v>○</v>
      </c>
      <c r="U26" s="111" t="str">
        <f t="shared" si="2"/>
        <v>○</v>
      </c>
      <c r="V26" s="111" t="str">
        <f t="shared" si="3"/>
        <v/>
      </c>
      <c r="W26" s="111" t="str">
        <f t="shared" si="4"/>
        <v/>
      </c>
      <c r="X26" s="111" t="str">
        <f t="shared" si="5"/>
        <v/>
      </c>
      <c r="Y26" s="112" t="str">
        <f t="shared" si="6"/>
        <v/>
      </c>
      <c r="Z26" s="113" t="s">
        <v>166</v>
      </c>
      <c r="AA26" s="113" t="s">
        <v>143</v>
      </c>
      <c r="AB26" s="113" t="s">
        <v>96</v>
      </c>
      <c r="AC26" s="113" t="s">
        <v>96</v>
      </c>
      <c r="AD26" s="113" t="s">
        <v>96</v>
      </c>
      <c r="AE26" s="114" t="str">
        <f t="shared" si="7"/>
        <v>急性期</v>
      </c>
      <c r="AF26" s="115">
        <v>12</v>
      </c>
      <c r="AG26" s="115">
        <v>12</v>
      </c>
      <c r="AH26" s="115">
        <v>0</v>
      </c>
      <c r="AI26" s="115">
        <v>12</v>
      </c>
      <c r="AJ26" s="115">
        <v>7</v>
      </c>
      <c r="AK26" s="115">
        <v>0</v>
      </c>
      <c r="AL26" s="115">
        <v>7</v>
      </c>
      <c r="AM26" s="115">
        <v>7</v>
      </c>
      <c r="AN26" s="115">
        <v>0</v>
      </c>
      <c r="AO26" s="115">
        <v>7</v>
      </c>
      <c r="AP26" s="115">
        <v>0</v>
      </c>
      <c r="AQ26" s="115">
        <v>0</v>
      </c>
      <c r="AR26" s="115">
        <v>0</v>
      </c>
      <c r="AS26" s="115">
        <v>12</v>
      </c>
      <c r="AT26" s="115">
        <v>7</v>
      </c>
      <c r="AU26" s="115">
        <v>0</v>
      </c>
      <c r="AV26" s="115">
        <v>0</v>
      </c>
      <c r="AW26" s="115">
        <v>161</v>
      </c>
      <c r="AX26" s="115">
        <v>75</v>
      </c>
      <c r="AY26" s="115"/>
      <c r="AZ26" s="115" t="s">
        <v>166</v>
      </c>
      <c r="BA26" s="116" t="str">
        <f t="shared" si="8"/>
        <v/>
      </c>
      <c r="BB26" s="115">
        <v>4</v>
      </c>
      <c r="BC26" s="115">
        <v>8</v>
      </c>
      <c r="BD26" s="115">
        <v>0</v>
      </c>
      <c r="BE26" s="115">
        <v>0</v>
      </c>
      <c r="BF26" s="115">
        <v>0</v>
      </c>
      <c r="BG26" s="115">
        <v>2</v>
      </c>
      <c r="BH26" s="115">
        <v>0</v>
      </c>
      <c r="BI26" s="115">
        <v>2</v>
      </c>
      <c r="BJ26" s="115">
        <v>0</v>
      </c>
    </row>
    <row r="27" spans="2:62" outlineLevel="3">
      <c r="B27" s="106">
        <v>24028153</v>
      </c>
      <c r="C27" s="106" t="s">
        <v>334</v>
      </c>
      <c r="D27" s="106" t="s">
        <v>92</v>
      </c>
      <c r="E27" s="107">
        <v>4001</v>
      </c>
      <c r="F27" s="107" t="s">
        <v>93</v>
      </c>
      <c r="G27" s="108">
        <v>40132</v>
      </c>
      <c r="H27" s="108" t="s">
        <v>129</v>
      </c>
      <c r="I27" s="106" t="s">
        <v>335</v>
      </c>
      <c r="J27" s="109" t="s">
        <v>1359</v>
      </c>
      <c r="K27" s="109" t="s">
        <v>1360</v>
      </c>
      <c r="L27" s="109" t="s">
        <v>97</v>
      </c>
      <c r="M27" s="109" t="s">
        <v>97</v>
      </c>
      <c r="N27" s="109" t="s">
        <v>99</v>
      </c>
      <c r="O27" s="109" t="str">
        <f>IF(N27="","",VLOOKUP(N27,Sheet1!$B$3:$C$7,2,0))</f>
        <v>回復期</v>
      </c>
      <c r="P27" s="109" t="s">
        <v>99</v>
      </c>
      <c r="Q27" s="109" t="str">
        <f>IF(P27="","",VLOOKUP(P27,Sheet1!$B$3:$C$7,2,0))</f>
        <v>回復期</v>
      </c>
      <c r="R27" s="109" t="s">
        <v>96</v>
      </c>
      <c r="S27" s="110" t="str">
        <f t="shared" si="0"/>
        <v/>
      </c>
      <c r="T27" s="111" t="str">
        <f t="shared" si="1"/>
        <v/>
      </c>
      <c r="U27" s="111" t="str">
        <f t="shared" si="2"/>
        <v/>
      </c>
      <c r="V27" s="111" t="str">
        <f t="shared" si="3"/>
        <v/>
      </c>
      <c r="W27" s="111" t="str">
        <f t="shared" si="4"/>
        <v/>
      </c>
      <c r="X27" s="111" t="str">
        <f t="shared" si="5"/>
        <v>○</v>
      </c>
      <c r="Y27" s="112" t="str">
        <f t="shared" si="6"/>
        <v/>
      </c>
      <c r="Z27" s="113" t="s">
        <v>133</v>
      </c>
      <c r="AA27" s="113" t="s">
        <v>96</v>
      </c>
      <c r="AB27" s="113" t="s">
        <v>96</v>
      </c>
      <c r="AC27" s="113" t="s">
        <v>96</v>
      </c>
      <c r="AD27" s="113" t="s">
        <v>96</v>
      </c>
      <c r="AE27" s="114" t="str">
        <f t="shared" si="7"/>
        <v>回復期</v>
      </c>
      <c r="AF27" s="115">
        <v>19</v>
      </c>
      <c r="AG27" s="115">
        <v>6</v>
      </c>
      <c r="AH27" s="115">
        <v>13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19</v>
      </c>
      <c r="AT27" s="115">
        <v>0</v>
      </c>
      <c r="AU27" s="115">
        <v>0</v>
      </c>
      <c r="AV27" s="115">
        <v>0</v>
      </c>
      <c r="AW27" s="115">
        <v>46</v>
      </c>
      <c r="AX27" s="115">
        <v>0</v>
      </c>
      <c r="AY27" s="115">
        <v>0</v>
      </c>
      <c r="AZ27" s="115" t="s">
        <v>98</v>
      </c>
      <c r="BA27" s="116" t="str">
        <f t="shared" si="8"/>
        <v/>
      </c>
      <c r="BB27" s="115">
        <v>0</v>
      </c>
      <c r="BC27" s="115">
        <v>0</v>
      </c>
      <c r="BD27" s="115">
        <v>0</v>
      </c>
      <c r="BE27" s="115"/>
      <c r="BF27" s="115"/>
      <c r="BG27" s="115">
        <v>0</v>
      </c>
      <c r="BH27" s="115"/>
      <c r="BI27" s="115"/>
      <c r="BJ27" s="115">
        <v>0</v>
      </c>
    </row>
    <row r="28" spans="2:62" outlineLevel="3">
      <c r="B28" s="106">
        <v>24028178</v>
      </c>
      <c r="C28" s="106" t="s">
        <v>368</v>
      </c>
      <c r="D28" s="106" t="s">
        <v>92</v>
      </c>
      <c r="E28" s="107">
        <v>4001</v>
      </c>
      <c r="F28" s="107" t="s">
        <v>93</v>
      </c>
      <c r="G28" s="108">
        <v>40132</v>
      </c>
      <c r="H28" s="108" t="s">
        <v>129</v>
      </c>
      <c r="I28" s="106" t="s">
        <v>369</v>
      </c>
      <c r="J28" s="109" t="s">
        <v>1366</v>
      </c>
      <c r="K28" s="109" t="s">
        <v>1367</v>
      </c>
      <c r="L28" s="109" t="s">
        <v>97</v>
      </c>
      <c r="M28" s="109" t="s">
        <v>97</v>
      </c>
      <c r="N28" s="109" t="s">
        <v>104</v>
      </c>
      <c r="O28" s="109" t="str">
        <f>IF(N28="","",VLOOKUP(N28,Sheet1!$B$3:$C$7,2,0))</f>
        <v>慢性期</v>
      </c>
      <c r="P28" s="109" t="s">
        <v>104</v>
      </c>
      <c r="Q28" s="109" t="str">
        <f>IF(P28="","",VLOOKUP(P28,Sheet1!$B$3:$C$7,2,0))</f>
        <v>慢性期</v>
      </c>
      <c r="R28" s="109" t="s">
        <v>104</v>
      </c>
      <c r="S28" s="110" t="str">
        <f t="shared" si="0"/>
        <v/>
      </c>
      <c r="T28" s="111" t="str">
        <f t="shared" si="1"/>
        <v>○</v>
      </c>
      <c r="U28" s="111" t="str">
        <f t="shared" si="2"/>
        <v/>
      </c>
      <c r="V28" s="111" t="str">
        <f t="shared" si="3"/>
        <v/>
      </c>
      <c r="W28" s="111" t="str">
        <f t="shared" si="4"/>
        <v>○</v>
      </c>
      <c r="X28" s="111" t="str">
        <f t="shared" si="5"/>
        <v/>
      </c>
      <c r="Y28" s="112" t="str">
        <f t="shared" si="6"/>
        <v/>
      </c>
      <c r="Z28" s="113" t="s">
        <v>98</v>
      </c>
      <c r="AA28" s="113" t="s">
        <v>105</v>
      </c>
      <c r="AB28" s="113" t="s">
        <v>96</v>
      </c>
      <c r="AC28" s="113" t="s">
        <v>96</v>
      </c>
      <c r="AD28" s="113" t="s">
        <v>96</v>
      </c>
      <c r="AE28" s="114" t="str">
        <f t="shared" si="7"/>
        <v>慢性期</v>
      </c>
      <c r="AF28" s="115">
        <v>0</v>
      </c>
      <c r="AG28" s="115">
        <v>0</v>
      </c>
      <c r="AH28" s="115">
        <v>0</v>
      </c>
      <c r="AI28" s="115">
        <v>0</v>
      </c>
      <c r="AJ28" s="115">
        <v>10</v>
      </c>
      <c r="AK28" s="115">
        <v>10</v>
      </c>
      <c r="AL28" s="115">
        <v>0</v>
      </c>
      <c r="AM28" s="115">
        <v>10</v>
      </c>
      <c r="AN28" s="115">
        <v>10</v>
      </c>
      <c r="AO28" s="115">
        <v>0</v>
      </c>
      <c r="AP28" s="115">
        <v>0</v>
      </c>
      <c r="AQ28" s="115">
        <v>0</v>
      </c>
      <c r="AR28" s="115">
        <v>0</v>
      </c>
      <c r="AS28" s="115">
        <v>0</v>
      </c>
      <c r="AT28" s="115">
        <v>10</v>
      </c>
      <c r="AU28" s="115">
        <v>0</v>
      </c>
      <c r="AV28" s="115">
        <v>0</v>
      </c>
      <c r="AW28" s="115">
        <v>0</v>
      </c>
      <c r="AX28" s="115">
        <v>0</v>
      </c>
      <c r="AY28" s="115">
        <v>0</v>
      </c>
      <c r="AZ28" s="115" t="s">
        <v>97</v>
      </c>
      <c r="BA28" s="116" t="str">
        <f t="shared" si="8"/>
        <v>○</v>
      </c>
      <c r="BB28" s="115">
        <v>0</v>
      </c>
      <c r="BC28" s="115">
        <v>54</v>
      </c>
      <c r="BD28" s="115">
        <v>8</v>
      </c>
      <c r="BE28" s="115">
        <v>8</v>
      </c>
      <c r="BF28" s="115">
        <v>0</v>
      </c>
      <c r="BG28" s="115">
        <v>0</v>
      </c>
      <c r="BH28" s="115">
        <v>0</v>
      </c>
      <c r="BI28" s="115">
        <v>0</v>
      </c>
      <c r="BJ28" s="115">
        <v>0</v>
      </c>
    </row>
    <row r="29" spans="2:62" outlineLevel="3">
      <c r="B29" s="106">
        <v>24028179</v>
      </c>
      <c r="C29" s="106" t="s">
        <v>370</v>
      </c>
      <c r="D29" s="106" t="s">
        <v>92</v>
      </c>
      <c r="E29" s="107">
        <v>4001</v>
      </c>
      <c r="F29" s="117" t="s">
        <v>93</v>
      </c>
      <c r="G29" s="117">
        <v>40132</v>
      </c>
      <c r="H29" s="117" t="s">
        <v>129</v>
      </c>
      <c r="I29" s="118" t="s">
        <v>371</v>
      </c>
      <c r="J29" s="119" t="s">
        <v>1370</v>
      </c>
      <c r="K29" s="119" t="s">
        <v>1371</v>
      </c>
      <c r="L29" s="119" t="s">
        <v>98</v>
      </c>
      <c r="M29" s="119" t="s">
        <v>98</v>
      </c>
      <c r="N29" s="119" t="s">
        <v>98</v>
      </c>
      <c r="O29" s="119" t="s">
        <v>2314</v>
      </c>
      <c r="P29" s="119" t="s">
        <v>98</v>
      </c>
      <c r="Q29" s="119" t="str">
        <f>IF(P29="","",VLOOKUP(P29,Sheet1!$B$3:$C$7,2,0))</f>
        <v>急性期</v>
      </c>
      <c r="R29" s="119" t="s">
        <v>96</v>
      </c>
      <c r="S29" s="120" t="str">
        <f t="shared" si="0"/>
        <v/>
      </c>
      <c r="T29" s="121" t="str">
        <f t="shared" si="1"/>
        <v>○</v>
      </c>
      <c r="U29" s="121" t="str">
        <f t="shared" si="2"/>
        <v>○</v>
      </c>
      <c r="V29" s="121" t="str">
        <f t="shared" si="3"/>
        <v/>
      </c>
      <c r="W29" s="121" t="str">
        <f t="shared" si="4"/>
        <v/>
      </c>
      <c r="X29" s="121" t="str">
        <f t="shared" si="5"/>
        <v/>
      </c>
      <c r="Y29" s="122" t="str">
        <f t="shared" si="6"/>
        <v/>
      </c>
      <c r="Z29" s="123" t="s">
        <v>98</v>
      </c>
      <c r="AA29" s="123" t="s">
        <v>99</v>
      </c>
      <c r="AB29" s="123" t="s">
        <v>96</v>
      </c>
      <c r="AC29" s="123" t="s">
        <v>96</v>
      </c>
      <c r="AD29" s="123" t="s">
        <v>96</v>
      </c>
      <c r="AE29" s="124" t="str">
        <f t="shared" si="7"/>
        <v>急性期</v>
      </c>
      <c r="AF29" s="125">
        <v>4</v>
      </c>
      <c r="AG29" s="125">
        <v>4</v>
      </c>
      <c r="AH29" s="125">
        <v>4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4</v>
      </c>
      <c r="AT29" s="125">
        <v>0</v>
      </c>
      <c r="AU29" s="125">
        <v>0</v>
      </c>
      <c r="AV29" s="125">
        <v>0</v>
      </c>
      <c r="AW29" s="125">
        <v>0</v>
      </c>
      <c r="AX29" s="125">
        <v>0</v>
      </c>
      <c r="AY29" s="125">
        <v>0</v>
      </c>
      <c r="AZ29" s="125" t="s">
        <v>98</v>
      </c>
      <c r="BA29" s="126" t="str">
        <f t="shared" si="8"/>
        <v/>
      </c>
      <c r="BB29" s="125">
        <v>0</v>
      </c>
      <c r="BC29" s="125">
        <v>0</v>
      </c>
      <c r="BD29" s="125">
        <v>0</v>
      </c>
      <c r="BE29" s="125"/>
      <c r="BF29" s="125"/>
      <c r="BG29" s="125">
        <v>0</v>
      </c>
      <c r="BH29" s="125"/>
      <c r="BI29" s="125"/>
      <c r="BJ29" s="125">
        <v>0</v>
      </c>
    </row>
    <row r="30" spans="2:62" outlineLevel="3">
      <c r="B30" s="106">
        <v>24028392</v>
      </c>
      <c r="C30" s="106" t="s">
        <v>601</v>
      </c>
      <c r="D30" s="106" t="s">
        <v>92</v>
      </c>
      <c r="E30" s="107">
        <v>4001</v>
      </c>
      <c r="F30" s="107" t="s">
        <v>93</v>
      </c>
      <c r="G30" s="108">
        <v>40132</v>
      </c>
      <c r="H30" s="108" t="s">
        <v>129</v>
      </c>
      <c r="I30" s="106" t="s">
        <v>602</v>
      </c>
      <c r="J30" s="109" t="s">
        <v>1372</v>
      </c>
      <c r="K30" s="109" t="s">
        <v>1373</v>
      </c>
      <c r="L30" s="109" t="s">
        <v>97</v>
      </c>
      <c r="M30" s="109" t="s">
        <v>97</v>
      </c>
      <c r="N30" s="109" t="s">
        <v>98</v>
      </c>
      <c r="O30" s="109" t="str">
        <f>IF(N30="","",VLOOKUP(N30,Sheet1!$B$3:$C$7,2,0))</f>
        <v>急性期</v>
      </c>
      <c r="P30" s="109" t="s">
        <v>98</v>
      </c>
      <c r="Q30" s="109" t="str">
        <f>IF(P30="","",VLOOKUP(P30,Sheet1!$B$3:$C$7,2,0))</f>
        <v>急性期</v>
      </c>
      <c r="R30" s="109" t="s">
        <v>98</v>
      </c>
      <c r="S30" s="110" t="str">
        <f t="shared" si="0"/>
        <v/>
      </c>
      <c r="T30" s="111" t="str">
        <f t="shared" si="1"/>
        <v>○</v>
      </c>
      <c r="U30" s="111" t="str">
        <f t="shared" si="2"/>
        <v/>
      </c>
      <c r="V30" s="111" t="str">
        <f t="shared" si="3"/>
        <v/>
      </c>
      <c r="W30" s="111" t="str">
        <f t="shared" si="4"/>
        <v/>
      </c>
      <c r="X30" s="111" t="str">
        <f t="shared" si="5"/>
        <v/>
      </c>
      <c r="Y30" s="112" t="str">
        <f t="shared" si="6"/>
        <v/>
      </c>
      <c r="Z30" s="113" t="s">
        <v>98</v>
      </c>
      <c r="AA30" s="113" t="s">
        <v>96</v>
      </c>
      <c r="AB30" s="113" t="s">
        <v>96</v>
      </c>
      <c r="AC30" s="113" t="s">
        <v>96</v>
      </c>
      <c r="AD30" s="113" t="s">
        <v>96</v>
      </c>
      <c r="AE30" s="114" t="str">
        <f t="shared" si="7"/>
        <v>急性期</v>
      </c>
      <c r="AF30" s="115">
        <v>13</v>
      </c>
      <c r="AG30" s="115">
        <v>13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  <c r="AS30" s="115">
        <v>13</v>
      </c>
      <c r="AT30" s="115">
        <v>0</v>
      </c>
      <c r="AU30" s="115">
        <v>0</v>
      </c>
      <c r="AV30" s="115">
        <v>0</v>
      </c>
      <c r="AW30" s="115">
        <v>230</v>
      </c>
      <c r="AX30" s="115">
        <v>0</v>
      </c>
      <c r="AY30" s="115">
        <v>1</v>
      </c>
      <c r="AZ30" s="115" t="s">
        <v>98</v>
      </c>
      <c r="BA30" s="116" t="str">
        <f t="shared" si="8"/>
        <v/>
      </c>
      <c r="BB30" s="115">
        <v>0</v>
      </c>
      <c r="BC30" s="115">
        <v>3</v>
      </c>
      <c r="BD30" s="115">
        <v>0</v>
      </c>
      <c r="BE30" s="115">
        <v>0</v>
      </c>
      <c r="BF30" s="115">
        <v>0</v>
      </c>
      <c r="BG30" s="115">
        <v>0</v>
      </c>
      <c r="BH30" s="115">
        <v>0</v>
      </c>
      <c r="BI30" s="115">
        <v>0</v>
      </c>
      <c r="BJ30" s="115">
        <v>0</v>
      </c>
    </row>
    <row r="31" spans="2:62" outlineLevel="3">
      <c r="B31" s="106">
        <v>24028469</v>
      </c>
      <c r="C31" s="106" t="s">
        <v>700</v>
      </c>
      <c r="D31" s="106" t="s">
        <v>92</v>
      </c>
      <c r="E31" s="107">
        <v>4001</v>
      </c>
      <c r="F31" s="117" t="s">
        <v>93</v>
      </c>
      <c r="G31" s="117">
        <v>40132</v>
      </c>
      <c r="H31" s="117" t="s">
        <v>129</v>
      </c>
      <c r="I31" s="118" t="s">
        <v>701</v>
      </c>
      <c r="J31" s="119" t="s">
        <v>1374</v>
      </c>
      <c r="K31" s="119" t="s">
        <v>1375</v>
      </c>
      <c r="L31" s="119" t="s">
        <v>97</v>
      </c>
      <c r="M31" s="119" t="s">
        <v>97</v>
      </c>
      <c r="N31" s="119" t="s">
        <v>96</v>
      </c>
      <c r="O31" s="119" t="str">
        <f>IF(N31="","",VLOOKUP(N31,Sheet1!$B$3:$C$7,2,0))</f>
        <v/>
      </c>
      <c r="P31" s="119" t="s">
        <v>96</v>
      </c>
      <c r="Q31" s="119" t="str">
        <f>IF(P31="","",VLOOKUP(P31,Sheet1!$B$3:$C$7,2,0))</f>
        <v/>
      </c>
      <c r="R31" s="119" t="s">
        <v>96</v>
      </c>
      <c r="S31" s="120" t="str">
        <f t="shared" si="0"/>
        <v/>
      </c>
      <c r="T31" s="121" t="str">
        <f t="shared" si="1"/>
        <v/>
      </c>
      <c r="U31" s="121" t="str">
        <f t="shared" si="2"/>
        <v/>
      </c>
      <c r="V31" s="121" t="str">
        <f t="shared" si="3"/>
        <v/>
      </c>
      <c r="W31" s="121" t="str">
        <f t="shared" si="4"/>
        <v/>
      </c>
      <c r="X31" s="121" t="str">
        <f t="shared" si="5"/>
        <v/>
      </c>
      <c r="Y31" s="122" t="str">
        <f t="shared" si="6"/>
        <v/>
      </c>
      <c r="Z31" s="123" t="s">
        <v>96</v>
      </c>
      <c r="AA31" s="123" t="s">
        <v>96</v>
      </c>
      <c r="AB31" s="123" t="s">
        <v>96</v>
      </c>
      <c r="AC31" s="123" t="s">
        <v>96</v>
      </c>
      <c r="AD31" s="123" t="s">
        <v>96</v>
      </c>
      <c r="AE31" s="124" t="str">
        <f t="shared" si="7"/>
        <v>無回答</v>
      </c>
      <c r="AF31" s="125">
        <v>17</v>
      </c>
      <c r="AG31" s="125"/>
      <c r="AH31" s="125"/>
      <c r="AI31" s="125">
        <v>14</v>
      </c>
      <c r="AJ31" s="125"/>
      <c r="AK31" s="125"/>
      <c r="AL31" s="125"/>
      <c r="AM31" s="125"/>
      <c r="AN31" s="125"/>
      <c r="AO31" s="125"/>
      <c r="AP31" s="125"/>
      <c r="AQ31" s="125"/>
      <c r="AR31" s="125"/>
      <c r="AS31" s="125">
        <v>17</v>
      </c>
      <c r="AT31" s="125"/>
      <c r="AU31" s="125"/>
      <c r="AV31" s="125"/>
      <c r="AW31" s="125">
        <v>720</v>
      </c>
      <c r="AX31" s="125">
        <v>37</v>
      </c>
      <c r="AY31" s="125">
        <v>0</v>
      </c>
      <c r="AZ31" s="125" t="s">
        <v>98</v>
      </c>
      <c r="BA31" s="126" t="str">
        <f t="shared" si="8"/>
        <v/>
      </c>
      <c r="BB31" s="125">
        <v>0</v>
      </c>
      <c r="BC31" s="125">
        <v>0</v>
      </c>
      <c r="BD31" s="125">
        <v>0</v>
      </c>
      <c r="BE31" s="125"/>
      <c r="BF31" s="125"/>
      <c r="BG31" s="125">
        <v>0</v>
      </c>
      <c r="BH31" s="125"/>
      <c r="BI31" s="125"/>
      <c r="BJ31" s="125">
        <v>57</v>
      </c>
    </row>
    <row r="32" spans="2:62" outlineLevel="3">
      <c r="B32" s="106">
        <v>24028482</v>
      </c>
      <c r="C32" s="106" t="s">
        <v>717</v>
      </c>
      <c r="D32" s="106" t="s">
        <v>92</v>
      </c>
      <c r="E32" s="107">
        <v>4001</v>
      </c>
      <c r="F32" s="107" t="s">
        <v>93</v>
      </c>
      <c r="G32" s="108">
        <v>40132</v>
      </c>
      <c r="H32" s="108" t="s">
        <v>129</v>
      </c>
      <c r="I32" s="106" t="s">
        <v>718</v>
      </c>
      <c r="J32" s="109" t="s">
        <v>1376</v>
      </c>
      <c r="K32" s="109" t="s">
        <v>1377</v>
      </c>
      <c r="L32" s="109" t="s">
        <v>97</v>
      </c>
      <c r="M32" s="109" t="s">
        <v>97</v>
      </c>
      <c r="N32" s="109" t="s">
        <v>104</v>
      </c>
      <c r="O32" s="109" t="str">
        <f>IF(N32="","",VLOOKUP(N32,Sheet1!$B$3:$C$7,2,0))</f>
        <v>慢性期</v>
      </c>
      <c r="P32" s="109" t="s">
        <v>104</v>
      </c>
      <c r="Q32" s="109" t="str">
        <f>IF(P32="","",VLOOKUP(P32,Sheet1!$B$3:$C$7,2,0))</f>
        <v>慢性期</v>
      </c>
      <c r="R32" s="109" t="s">
        <v>96</v>
      </c>
      <c r="S32" s="110" t="str">
        <f t="shared" si="0"/>
        <v>○</v>
      </c>
      <c r="T32" s="111" t="str">
        <f t="shared" si="1"/>
        <v>○</v>
      </c>
      <c r="U32" s="111" t="str">
        <f t="shared" si="2"/>
        <v>○</v>
      </c>
      <c r="V32" s="111" t="str">
        <f t="shared" si="3"/>
        <v/>
      </c>
      <c r="W32" s="111" t="str">
        <f t="shared" si="4"/>
        <v>○</v>
      </c>
      <c r="X32" s="111" t="str">
        <f t="shared" si="5"/>
        <v/>
      </c>
      <c r="Y32" s="112" t="str">
        <f t="shared" si="6"/>
        <v/>
      </c>
      <c r="Z32" s="113" t="s">
        <v>97</v>
      </c>
      <c r="AA32" s="113" t="s">
        <v>98</v>
      </c>
      <c r="AB32" s="113" t="s">
        <v>99</v>
      </c>
      <c r="AC32" s="113" t="s">
        <v>105</v>
      </c>
      <c r="AD32" s="113" t="s">
        <v>96</v>
      </c>
      <c r="AE32" s="114" t="str">
        <f t="shared" si="7"/>
        <v>慢性期</v>
      </c>
      <c r="AF32" s="115">
        <v>10</v>
      </c>
      <c r="AG32" s="115">
        <v>10</v>
      </c>
      <c r="AH32" s="115">
        <v>0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  <c r="AS32" s="115">
        <v>10</v>
      </c>
      <c r="AT32" s="115">
        <v>0</v>
      </c>
      <c r="AU32" s="115">
        <v>0</v>
      </c>
      <c r="AV32" s="115">
        <v>0</v>
      </c>
      <c r="AW32" s="115">
        <v>15</v>
      </c>
      <c r="AX32" s="115">
        <v>7</v>
      </c>
      <c r="AY32" s="115">
        <v>26.7</v>
      </c>
      <c r="AZ32" s="115" t="s">
        <v>98</v>
      </c>
      <c r="BA32" s="116" t="str">
        <f t="shared" si="8"/>
        <v/>
      </c>
      <c r="BB32" s="115">
        <v>0</v>
      </c>
      <c r="BC32" s="115">
        <v>1</v>
      </c>
      <c r="BD32" s="115">
        <v>0</v>
      </c>
      <c r="BE32" s="115">
        <v>0</v>
      </c>
      <c r="BF32" s="115">
        <v>0</v>
      </c>
      <c r="BG32" s="115">
        <v>0</v>
      </c>
      <c r="BH32" s="115">
        <v>0</v>
      </c>
      <c r="BI32" s="115">
        <v>0</v>
      </c>
      <c r="BJ32" s="115">
        <v>0</v>
      </c>
    </row>
    <row r="33" spans="2:62" outlineLevel="3">
      <c r="B33" s="106">
        <v>24028496</v>
      </c>
      <c r="C33" s="142" t="s">
        <v>1378</v>
      </c>
      <c r="D33" s="106" t="s">
        <v>92</v>
      </c>
      <c r="E33" s="107">
        <v>4001</v>
      </c>
      <c r="F33" s="107" t="s">
        <v>93</v>
      </c>
      <c r="G33" s="108">
        <v>40132</v>
      </c>
      <c r="H33" s="108" t="s">
        <v>129</v>
      </c>
      <c r="I33" s="106" t="s">
        <v>111</v>
      </c>
      <c r="J33" s="109" t="s">
        <v>1378</v>
      </c>
      <c r="K33" s="109" t="s">
        <v>1379</v>
      </c>
      <c r="L33" s="109" t="s">
        <v>97</v>
      </c>
      <c r="M33" s="109" t="s">
        <v>97</v>
      </c>
      <c r="N33" s="109" t="s">
        <v>104</v>
      </c>
      <c r="O33" s="109" t="str">
        <f>IF(N33="","",VLOOKUP(N33,Sheet1!$B$3:$C$7,2,0))</f>
        <v>慢性期</v>
      </c>
      <c r="P33" s="109" t="s">
        <v>104</v>
      </c>
      <c r="Q33" s="109" t="str">
        <f>IF(P33="","",VLOOKUP(P33,Sheet1!$B$3:$C$7,2,0))</f>
        <v>慢性期</v>
      </c>
      <c r="R33" s="109" t="s">
        <v>104</v>
      </c>
      <c r="S33" s="110" t="str">
        <f t="shared" si="0"/>
        <v>○</v>
      </c>
      <c r="T33" s="111" t="str">
        <f t="shared" si="1"/>
        <v>○</v>
      </c>
      <c r="U33" s="111" t="str">
        <f t="shared" si="2"/>
        <v>○</v>
      </c>
      <c r="V33" s="111" t="str">
        <f t="shared" si="3"/>
        <v>○</v>
      </c>
      <c r="W33" s="111" t="str">
        <f t="shared" si="4"/>
        <v>○</v>
      </c>
      <c r="X33" s="111" t="str">
        <f t="shared" si="5"/>
        <v/>
      </c>
      <c r="Y33" s="112" t="str">
        <f t="shared" si="6"/>
        <v/>
      </c>
      <c r="Z33" s="113" t="s">
        <v>97</v>
      </c>
      <c r="AA33" s="113" t="s">
        <v>98</v>
      </c>
      <c r="AB33" s="113" t="s">
        <v>99</v>
      </c>
      <c r="AC33" s="113" t="s">
        <v>104</v>
      </c>
      <c r="AD33" s="113" t="s">
        <v>105</v>
      </c>
      <c r="AE33" s="114" t="str">
        <f t="shared" si="7"/>
        <v>慢性期</v>
      </c>
      <c r="AF33" s="115">
        <v>12</v>
      </c>
      <c r="AG33" s="115">
        <v>5</v>
      </c>
      <c r="AH33" s="115">
        <v>7</v>
      </c>
      <c r="AI33" s="115">
        <v>0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12</v>
      </c>
      <c r="AT33" s="115">
        <v>0</v>
      </c>
      <c r="AU33" s="115">
        <v>0</v>
      </c>
      <c r="AV33" s="115">
        <v>0</v>
      </c>
      <c r="AW33" s="115">
        <v>13</v>
      </c>
      <c r="AX33" s="115">
        <v>5</v>
      </c>
      <c r="AY33" s="115">
        <v>23.1</v>
      </c>
      <c r="AZ33" s="115" t="s">
        <v>97</v>
      </c>
      <c r="BA33" s="116" t="str">
        <f t="shared" si="8"/>
        <v>○</v>
      </c>
      <c r="BB33" s="115">
        <v>9</v>
      </c>
      <c r="BC33" s="115">
        <v>201</v>
      </c>
      <c r="BD33" s="115">
        <v>0</v>
      </c>
      <c r="BE33" s="115">
        <v>0</v>
      </c>
      <c r="BF33" s="115">
        <v>0</v>
      </c>
      <c r="BG33" s="115">
        <v>4</v>
      </c>
      <c r="BH33" s="115">
        <v>0</v>
      </c>
      <c r="BI33" s="115">
        <v>4</v>
      </c>
      <c r="BJ33" s="115">
        <v>0</v>
      </c>
    </row>
    <row r="34" spans="2:62" outlineLevel="3">
      <c r="B34" s="106">
        <v>24028513</v>
      </c>
      <c r="C34" s="106" t="s">
        <v>759</v>
      </c>
      <c r="D34" s="106" t="s">
        <v>92</v>
      </c>
      <c r="E34" s="107">
        <v>4001</v>
      </c>
      <c r="F34" s="107" t="s">
        <v>93</v>
      </c>
      <c r="G34" s="108">
        <v>40132</v>
      </c>
      <c r="H34" s="108" t="s">
        <v>129</v>
      </c>
      <c r="I34" s="106" t="s">
        <v>760</v>
      </c>
      <c r="J34" s="109" t="s">
        <v>1380</v>
      </c>
      <c r="K34" s="109" t="s">
        <v>1381</v>
      </c>
      <c r="L34" s="109" t="s">
        <v>97</v>
      </c>
      <c r="M34" s="109" t="s">
        <v>97</v>
      </c>
      <c r="N34" s="109" t="s">
        <v>98</v>
      </c>
      <c r="O34" s="109" t="str">
        <f>IF(N34="","",VLOOKUP(N34,Sheet1!$B$3:$C$7,2,0))</f>
        <v>急性期</v>
      </c>
      <c r="P34" s="109" t="s">
        <v>98</v>
      </c>
      <c r="Q34" s="109" t="str">
        <f>IF(P34="","",VLOOKUP(P34,Sheet1!$B$3:$C$7,2,0))</f>
        <v>急性期</v>
      </c>
      <c r="R34" s="109" t="s">
        <v>98</v>
      </c>
      <c r="S34" s="110" t="str">
        <f t="shared" si="0"/>
        <v/>
      </c>
      <c r="T34" s="111" t="str">
        <f t="shared" si="1"/>
        <v/>
      </c>
      <c r="U34" s="111" t="str">
        <f t="shared" si="2"/>
        <v/>
      </c>
      <c r="V34" s="111" t="str">
        <f t="shared" si="3"/>
        <v/>
      </c>
      <c r="W34" s="111" t="str">
        <f t="shared" si="4"/>
        <v/>
      </c>
      <c r="X34" s="111" t="str">
        <f t="shared" si="5"/>
        <v>○</v>
      </c>
      <c r="Y34" s="112" t="str">
        <f t="shared" si="6"/>
        <v/>
      </c>
      <c r="Z34" s="113" t="s">
        <v>133</v>
      </c>
      <c r="AA34" s="113" t="s">
        <v>96</v>
      </c>
      <c r="AB34" s="113" t="s">
        <v>96</v>
      </c>
      <c r="AC34" s="113" t="s">
        <v>96</v>
      </c>
      <c r="AD34" s="113" t="s">
        <v>96</v>
      </c>
      <c r="AE34" s="114" t="str">
        <f t="shared" si="7"/>
        <v>急性期</v>
      </c>
      <c r="AF34" s="115">
        <v>16</v>
      </c>
      <c r="AG34" s="115">
        <v>16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  <c r="AS34" s="115">
        <v>16</v>
      </c>
      <c r="AT34" s="115">
        <v>0</v>
      </c>
      <c r="AU34" s="115">
        <v>0</v>
      </c>
      <c r="AV34" s="115">
        <v>0</v>
      </c>
      <c r="AW34" s="115">
        <v>494</v>
      </c>
      <c r="AX34" s="115">
        <v>0</v>
      </c>
      <c r="AY34" s="115">
        <v>0</v>
      </c>
      <c r="AZ34" s="115" t="s">
        <v>98</v>
      </c>
      <c r="BA34" s="116" t="str">
        <f t="shared" si="8"/>
        <v/>
      </c>
      <c r="BB34" s="115">
        <v>0</v>
      </c>
      <c r="BC34" s="115">
        <v>0</v>
      </c>
      <c r="BD34" s="115">
        <v>0</v>
      </c>
      <c r="BE34" s="115">
        <v>0</v>
      </c>
      <c r="BF34" s="115">
        <v>0</v>
      </c>
      <c r="BG34" s="115">
        <v>0</v>
      </c>
      <c r="BH34" s="115">
        <v>0</v>
      </c>
      <c r="BI34" s="115">
        <v>0</v>
      </c>
      <c r="BJ34" s="115">
        <v>0</v>
      </c>
    </row>
    <row r="35" spans="2:62" outlineLevel="3">
      <c r="B35" s="106">
        <v>24028526</v>
      </c>
      <c r="C35" s="106" t="s">
        <v>776</v>
      </c>
      <c r="D35" s="106" t="s">
        <v>92</v>
      </c>
      <c r="E35" s="107">
        <v>4001</v>
      </c>
      <c r="F35" s="107" t="s">
        <v>93</v>
      </c>
      <c r="G35" s="108">
        <v>40132</v>
      </c>
      <c r="H35" s="108" t="s">
        <v>129</v>
      </c>
      <c r="I35" s="106" t="s">
        <v>777</v>
      </c>
      <c r="J35" s="109" t="s">
        <v>776</v>
      </c>
      <c r="K35" s="109" t="s">
        <v>778</v>
      </c>
      <c r="L35" s="109" t="s">
        <v>165</v>
      </c>
      <c r="M35" s="109" t="s">
        <v>165</v>
      </c>
      <c r="N35" s="109" t="s">
        <v>166</v>
      </c>
      <c r="O35" s="109" t="str">
        <f>IF(N35="","",VLOOKUP(N35,Sheet1!$B$3:$C$7,2,0))</f>
        <v>急性期</v>
      </c>
      <c r="P35" s="109" t="s">
        <v>166</v>
      </c>
      <c r="Q35" s="109" t="str">
        <f>IF(P35="","",VLOOKUP(P35,Sheet1!$B$3:$C$7,2,0))</f>
        <v>急性期</v>
      </c>
      <c r="R35" s="109" t="s">
        <v>166</v>
      </c>
      <c r="S35" s="110" t="str">
        <f t="shared" si="0"/>
        <v>○</v>
      </c>
      <c r="T35" s="111" t="str">
        <f t="shared" si="1"/>
        <v>○</v>
      </c>
      <c r="U35" s="111" t="str">
        <f t="shared" si="2"/>
        <v>○</v>
      </c>
      <c r="V35" s="111" t="str">
        <f t="shared" si="3"/>
        <v>○</v>
      </c>
      <c r="W35" s="111" t="str">
        <f t="shared" si="4"/>
        <v>○</v>
      </c>
      <c r="X35" s="111" t="str">
        <f t="shared" si="5"/>
        <v/>
      </c>
      <c r="Y35" s="112" t="str">
        <f t="shared" si="6"/>
        <v/>
      </c>
      <c r="Z35" s="113" t="s">
        <v>165</v>
      </c>
      <c r="AA35" s="113" t="s">
        <v>166</v>
      </c>
      <c r="AB35" s="113" t="s">
        <v>143</v>
      </c>
      <c r="AC35" s="113" t="s">
        <v>184</v>
      </c>
      <c r="AD35" s="113" t="s">
        <v>167</v>
      </c>
      <c r="AE35" s="114" t="str">
        <f t="shared" si="7"/>
        <v>急性期</v>
      </c>
      <c r="AF35" s="115">
        <v>7</v>
      </c>
      <c r="AG35" s="115">
        <v>7</v>
      </c>
      <c r="AH35" s="115">
        <v>0</v>
      </c>
      <c r="AI35" s="115">
        <v>0</v>
      </c>
      <c r="AJ35" s="115">
        <v>12</v>
      </c>
      <c r="AK35" s="115">
        <v>12</v>
      </c>
      <c r="AL35" s="115">
        <v>0</v>
      </c>
      <c r="AM35" s="115">
        <v>12</v>
      </c>
      <c r="AN35" s="115">
        <v>12</v>
      </c>
      <c r="AO35" s="115">
        <v>0</v>
      </c>
      <c r="AP35" s="115">
        <v>0</v>
      </c>
      <c r="AQ35" s="115">
        <v>0</v>
      </c>
      <c r="AR35" s="115">
        <v>0</v>
      </c>
      <c r="AS35" s="115">
        <v>7</v>
      </c>
      <c r="AT35" s="115">
        <v>12</v>
      </c>
      <c r="AU35" s="115">
        <v>0</v>
      </c>
      <c r="AV35" s="115">
        <v>0</v>
      </c>
      <c r="AW35" s="115">
        <v>53</v>
      </c>
      <c r="AX35" s="115">
        <v>0</v>
      </c>
      <c r="AY35" s="115">
        <v>0</v>
      </c>
      <c r="AZ35" s="115" t="s">
        <v>165</v>
      </c>
      <c r="BA35" s="116" t="str">
        <f t="shared" si="8"/>
        <v>○</v>
      </c>
      <c r="BB35" s="115">
        <v>0</v>
      </c>
      <c r="BC35" s="115">
        <v>0</v>
      </c>
      <c r="BD35" s="115">
        <v>0</v>
      </c>
      <c r="BE35" s="115">
        <v>0</v>
      </c>
      <c r="BF35" s="115">
        <v>0</v>
      </c>
      <c r="BG35" s="115">
        <v>0</v>
      </c>
      <c r="BH35" s="115">
        <v>0</v>
      </c>
      <c r="BI35" s="115">
        <v>0</v>
      </c>
      <c r="BJ35" s="115">
        <v>0</v>
      </c>
    </row>
    <row r="36" spans="2:62" outlineLevel="3">
      <c r="B36" s="106">
        <v>24028531</v>
      </c>
      <c r="C36" s="106" t="s">
        <v>783</v>
      </c>
      <c r="D36" s="106" t="s">
        <v>92</v>
      </c>
      <c r="E36" s="107">
        <v>4001</v>
      </c>
      <c r="F36" s="107" t="s">
        <v>93</v>
      </c>
      <c r="G36" s="108">
        <v>40132</v>
      </c>
      <c r="H36" s="108" t="s">
        <v>129</v>
      </c>
      <c r="I36" s="106" t="s">
        <v>784</v>
      </c>
      <c r="J36" s="109" t="s">
        <v>1382</v>
      </c>
      <c r="K36" s="109" t="s">
        <v>1383</v>
      </c>
      <c r="L36" s="109" t="s">
        <v>98</v>
      </c>
      <c r="M36" s="109" t="s">
        <v>97</v>
      </c>
      <c r="N36" s="109" t="s">
        <v>104</v>
      </c>
      <c r="O36" s="109" t="str">
        <f>IF(N36="","",VLOOKUP(N36,Sheet1!$B$3:$C$7,2,0))</f>
        <v>慢性期</v>
      </c>
      <c r="P36" s="109" t="s">
        <v>104</v>
      </c>
      <c r="Q36" s="109" t="str">
        <f>IF(P36="","",VLOOKUP(P36,Sheet1!$B$3:$C$7,2,0))</f>
        <v>慢性期</v>
      </c>
      <c r="R36" s="109" t="s">
        <v>96</v>
      </c>
      <c r="S36" s="110" t="str">
        <f t="shared" si="0"/>
        <v/>
      </c>
      <c r="T36" s="111" t="str">
        <f t="shared" si="1"/>
        <v/>
      </c>
      <c r="U36" s="111" t="str">
        <f t="shared" si="2"/>
        <v/>
      </c>
      <c r="V36" s="111" t="str">
        <f t="shared" si="3"/>
        <v/>
      </c>
      <c r="W36" s="111" t="str">
        <f t="shared" si="4"/>
        <v/>
      </c>
      <c r="X36" s="111" t="str">
        <f t="shared" si="5"/>
        <v>○</v>
      </c>
      <c r="Y36" s="112" t="str">
        <f t="shared" si="6"/>
        <v/>
      </c>
      <c r="Z36" s="113" t="s">
        <v>133</v>
      </c>
      <c r="AA36" s="113" t="s">
        <v>96</v>
      </c>
      <c r="AB36" s="113" t="s">
        <v>96</v>
      </c>
      <c r="AC36" s="113" t="s">
        <v>96</v>
      </c>
      <c r="AD36" s="113" t="s">
        <v>96</v>
      </c>
      <c r="AE36" s="114" t="str">
        <f t="shared" si="7"/>
        <v>慢性期</v>
      </c>
      <c r="AF36" s="115">
        <v>19</v>
      </c>
      <c r="AG36" s="115">
        <v>19</v>
      </c>
      <c r="AH36" s="115">
        <v>0</v>
      </c>
      <c r="AI36" s="115">
        <v>0</v>
      </c>
      <c r="AJ36" s="115">
        <v>0</v>
      </c>
      <c r="AK36" s="115">
        <v>0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5">
        <v>0</v>
      </c>
      <c r="AS36" s="115">
        <v>0</v>
      </c>
      <c r="AT36" s="115">
        <v>0</v>
      </c>
      <c r="AU36" s="115">
        <v>0</v>
      </c>
      <c r="AV36" s="115">
        <v>19</v>
      </c>
      <c r="AW36" s="115">
        <v>126</v>
      </c>
      <c r="AX36" s="115">
        <v>0</v>
      </c>
      <c r="AY36" s="115">
        <v>0</v>
      </c>
      <c r="AZ36" s="115" t="s">
        <v>98</v>
      </c>
      <c r="BA36" s="116" t="str">
        <f t="shared" si="8"/>
        <v/>
      </c>
      <c r="BB36" s="115"/>
      <c r="BC36" s="115"/>
      <c r="BD36" s="115">
        <v>0</v>
      </c>
      <c r="BE36" s="115"/>
      <c r="BF36" s="115"/>
      <c r="BG36" s="115">
        <v>0</v>
      </c>
      <c r="BH36" s="115"/>
      <c r="BI36" s="115"/>
      <c r="BJ36" s="115"/>
    </row>
    <row r="37" spans="2:62" outlineLevel="3">
      <c r="B37" s="106">
        <v>24028556</v>
      </c>
      <c r="C37" s="106" t="s">
        <v>806</v>
      </c>
      <c r="D37" s="106" t="s">
        <v>92</v>
      </c>
      <c r="E37" s="107">
        <v>4001</v>
      </c>
      <c r="F37" s="107" t="s">
        <v>93</v>
      </c>
      <c r="G37" s="108">
        <v>40132</v>
      </c>
      <c r="H37" s="108" t="s">
        <v>129</v>
      </c>
      <c r="I37" s="106" t="s">
        <v>807</v>
      </c>
      <c r="J37" s="109" t="s">
        <v>1384</v>
      </c>
      <c r="K37" s="109" t="s">
        <v>1385</v>
      </c>
      <c r="L37" s="109" t="s">
        <v>97</v>
      </c>
      <c r="M37" s="109" t="s">
        <v>97</v>
      </c>
      <c r="N37" s="109" t="s">
        <v>104</v>
      </c>
      <c r="O37" s="109" t="str">
        <f>IF(N37="","",VLOOKUP(N37,Sheet1!$B$3:$C$7,2,0))</f>
        <v>慢性期</v>
      </c>
      <c r="P37" s="109" t="s">
        <v>99</v>
      </c>
      <c r="Q37" s="109" t="str">
        <f>IF(P37="","",VLOOKUP(P37,Sheet1!$B$3:$C$7,2,0))</f>
        <v>回復期</v>
      </c>
      <c r="R37" s="109" t="s">
        <v>96</v>
      </c>
      <c r="S37" s="110" t="str">
        <f t="shared" si="0"/>
        <v>○</v>
      </c>
      <c r="T37" s="111" t="str">
        <f t="shared" si="1"/>
        <v>○</v>
      </c>
      <c r="U37" s="111" t="str">
        <f t="shared" si="2"/>
        <v>○</v>
      </c>
      <c r="V37" s="111" t="str">
        <f t="shared" si="3"/>
        <v>○</v>
      </c>
      <c r="W37" s="111" t="str">
        <f t="shared" si="4"/>
        <v>○</v>
      </c>
      <c r="X37" s="111" t="str">
        <f t="shared" si="5"/>
        <v/>
      </c>
      <c r="Y37" s="112" t="str">
        <f t="shared" si="6"/>
        <v/>
      </c>
      <c r="Z37" s="113" t="s">
        <v>97</v>
      </c>
      <c r="AA37" s="113" t="s">
        <v>98</v>
      </c>
      <c r="AB37" s="113" t="s">
        <v>99</v>
      </c>
      <c r="AC37" s="113" t="s">
        <v>104</v>
      </c>
      <c r="AD37" s="113" t="s">
        <v>105</v>
      </c>
      <c r="AE37" s="114" t="str">
        <f t="shared" si="7"/>
        <v>慢性期</v>
      </c>
      <c r="AF37" s="115">
        <v>13</v>
      </c>
      <c r="AG37" s="115">
        <v>13</v>
      </c>
      <c r="AH37" s="115">
        <v>0</v>
      </c>
      <c r="AI37" s="115">
        <v>0</v>
      </c>
      <c r="AJ37" s="115">
        <v>6</v>
      </c>
      <c r="AK37" s="115">
        <v>6</v>
      </c>
      <c r="AL37" s="115">
        <v>0</v>
      </c>
      <c r="AM37" s="115">
        <v>6</v>
      </c>
      <c r="AN37" s="115">
        <v>6</v>
      </c>
      <c r="AO37" s="115">
        <v>0</v>
      </c>
      <c r="AP37" s="115">
        <v>0</v>
      </c>
      <c r="AQ37" s="115">
        <v>0</v>
      </c>
      <c r="AR37" s="115">
        <v>0</v>
      </c>
      <c r="AS37" s="115">
        <v>13</v>
      </c>
      <c r="AT37" s="115">
        <v>6</v>
      </c>
      <c r="AU37" s="115">
        <v>0</v>
      </c>
      <c r="AV37" s="115">
        <v>0</v>
      </c>
      <c r="AW37" s="115">
        <v>45</v>
      </c>
      <c r="AX37" s="115">
        <v>13</v>
      </c>
      <c r="AY37" s="115">
        <v>72.3</v>
      </c>
      <c r="AZ37" s="115" t="s">
        <v>97</v>
      </c>
      <c r="BA37" s="116" t="str">
        <f t="shared" si="8"/>
        <v>○</v>
      </c>
      <c r="BB37" s="115">
        <v>4</v>
      </c>
      <c r="BC37" s="115">
        <v>45</v>
      </c>
      <c r="BD37" s="115">
        <v>4</v>
      </c>
      <c r="BE37" s="115">
        <v>4</v>
      </c>
      <c r="BF37" s="115">
        <v>0</v>
      </c>
      <c r="BG37" s="115">
        <v>6</v>
      </c>
      <c r="BH37" s="115">
        <v>6</v>
      </c>
      <c r="BI37" s="115">
        <v>0</v>
      </c>
      <c r="BJ37" s="115">
        <v>0</v>
      </c>
    </row>
    <row r="38" spans="2:62" outlineLevel="3">
      <c r="B38" s="106">
        <v>24028637</v>
      </c>
      <c r="C38" s="106" t="s">
        <v>886</v>
      </c>
      <c r="D38" s="106" t="s">
        <v>92</v>
      </c>
      <c r="E38" s="107">
        <v>4001</v>
      </c>
      <c r="F38" s="107" t="s">
        <v>93</v>
      </c>
      <c r="G38" s="108">
        <v>40132</v>
      </c>
      <c r="H38" s="108" t="s">
        <v>129</v>
      </c>
      <c r="I38" s="106" t="s">
        <v>887</v>
      </c>
      <c r="J38" s="109" t="s">
        <v>888</v>
      </c>
      <c r="K38" s="109" t="s">
        <v>889</v>
      </c>
      <c r="L38" s="109" t="s">
        <v>165</v>
      </c>
      <c r="M38" s="109" t="s">
        <v>165</v>
      </c>
      <c r="N38" s="109" t="s">
        <v>166</v>
      </c>
      <c r="O38" s="109" t="str">
        <f>IF(N38="","",VLOOKUP(N38,Sheet1!$B$3:$C$7,2,0))</f>
        <v>急性期</v>
      </c>
      <c r="P38" s="109" t="s">
        <v>166</v>
      </c>
      <c r="Q38" s="109" t="str">
        <f>IF(P38="","",VLOOKUP(P38,Sheet1!$B$3:$C$7,2,0))</f>
        <v>急性期</v>
      </c>
      <c r="R38" s="109" t="s">
        <v>166</v>
      </c>
      <c r="S38" s="110" t="str">
        <f t="shared" si="0"/>
        <v/>
      </c>
      <c r="T38" s="111" t="str">
        <f t="shared" si="1"/>
        <v>○</v>
      </c>
      <c r="U38" s="111" t="str">
        <f t="shared" si="2"/>
        <v>○</v>
      </c>
      <c r="V38" s="111" t="str">
        <f t="shared" si="3"/>
        <v/>
      </c>
      <c r="W38" s="111" t="str">
        <f t="shared" si="4"/>
        <v/>
      </c>
      <c r="X38" s="111" t="str">
        <f t="shared" si="5"/>
        <v/>
      </c>
      <c r="Y38" s="112" t="str">
        <f t="shared" si="6"/>
        <v/>
      </c>
      <c r="Z38" s="113" t="s">
        <v>166</v>
      </c>
      <c r="AA38" s="113" t="s">
        <v>143</v>
      </c>
      <c r="AB38" s="113" t="s">
        <v>96</v>
      </c>
      <c r="AC38" s="113" t="s">
        <v>96</v>
      </c>
      <c r="AD38" s="113" t="s">
        <v>96</v>
      </c>
      <c r="AE38" s="114" t="str">
        <f t="shared" si="7"/>
        <v>急性期</v>
      </c>
      <c r="AF38" s="115">
        <v>11</v>
      </c>
      <c r="AG38" s="115">
        <v>11</v>
      </c>
      <c r="AH38" s="115">
        <v>0</v>
      </c>
      <c r="AI38" s="115">
        <v>0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  <c r="AS38" s="115">
        <v>11</v>
      </c>
      <c r="AT38" s="115">
        <v>0</v>
      </c>
      <c r="AU38" s="115">
        <v>0</v>
      </c>
      <c r="AV38" s="115">
        <v>0</v>
      </c>
      <c r="AW38" s="115">
        <v>430</v>
      </c>
      <c r="AX38" s="115">
        <v>15</v>
      </c>
      <c r="AY38" s="115">
        <v>0</v>
      </c>
      <c r="AZ38" s="115" t="s">
        <v>166</v>
      </c>
      <c r="BA38" s="116" t="str">
        <f t="shared" si="8"/>
        <v/>
      </c>
      <c r="BB38" s="115">
        <v>0</v>
      </c>
      <c r="BC38" s="115">
        <v>0</v>
      </c>
      <c r="BD38" s="115">
        <v>0</v>
      </c>
      <c r="BE38" s="115">
        <v>0</v>
      </c>
      <c r="BF38" s="115">
        <v>0</v>
      </c>
      <c r="BG38" s="115">
        <v>0</v>
      </c>
      <c r="BH38" s="115">
        <v>0</v>
      </c>
      <c r="BI38" s="115">
        <v>0</v>
      </c>
      <c r="BJ38" s="115">
        <v>35</v>
      </c>
    </row>
    <row r="39" spans="2:62" outlineLevel="3">
      <c r="B39" s="106">
        <v>24028655</v>
      </c>
      <c r="C39" s="106" t="s">
        <v>917</v>
      </c>
      <c r="D39" s="106" t="s">
        <v>92</v>
      </c>
      <c r="E39" s="107">
        <v>4001</v>
      </c>
      <c r="F39" s="107" t="s">
        <v>93</v>
      </c>
      <c r="G39" s="108">
        <v>40132</v>
      </c>
      <c r="H39" s="108" t="s">
        <v>129</v>
      </c>
      <c r="I39" s="106" t="s">
        <v>918</v>
      </c>
      <c r="J39" s="109" t="s">
        <v>1386</v>
      </c>
      <c r="K39" s="109" t="s">
        <v>1387</v>
      </c>
      <c r="L39" s="109" t="s">
        <v>97</v>
      </c>
      <c r="M39" s="109" t="s">
        <v>97</v>
      </c>
      <c r="N39" s="109" t="s">
        <v>98</v>
      </c>
      <c r="O39" s="109" t="str">
        <f>IF(N39="","",VLOOKUP(N39,Sheet1!$B$3:$C$7,2,0))</f>
        <v>急性期</v>
      </c>
      <c r="P39" s="109" t="s">
        <v>98</v>
      </c>
      <c r="Q39" s="109" t="str">
        <f>IF(P39="","",VLOOKUP(P39,Sheet1!$B$3:$C$7,2,0))</f>
        <v>急性期</v>
      </c>
      <c r="R39" s="109" t="s">
        <v>98</v>
      </c>
      <c r="S39" s="110" t="str">
        <f t="shared" si="0"/>
        <v>○</v>
      </c>
      <c r="T39" s="111" t="str">
        <f t="shared" si="1"/>
        <v>○</v>
      </c>
      <c r="U39" s="111" t="str">
        <f t="shared" si="2"/>
        <v/>
      </c>
      <c r="V39" s="111" t="str">
        <f t="shared" si="3"/>
        <v/>
      </c>
      <c r="W39" s="111" t="str">
        <f t="shared" si="4"/>
        <v/>
      </c>
      <c r="X39" s="111" t="str">
        <f t="shared" si="5"/>
        <v/>
      </c>
      <c r="Y39" s="112" t="str">
        <f t="shared" si="6"/>
        <v/>
      </c>
      <c r="Z39" s="113" t="s">
        <v>97</v>
      </c>
      <c r="AA39" s="113" t="s">
        <v>98</v>
      </c>
      <c r="AB39" s="113" t="s">
        <v>96</v>
      </c>
      <c r="AC39" s="113" t="s">
        <v>96</v>
      </c>
      <c r="AD39" s="113" t="s">
        <v>96</v>
      </c>
      <c r="AE39" s="114" t="str">
        <f t="shared" si="7"/>
        <v>急性期</v>
      </c>
      <c r="AF39" s="115">
        <v>7</v>
      </c>
      <c r="AG39" s="115">
        <v>7</v>
      </c>
      <c r="AH39" s="115">
        <v>0</v>
      </c>
      <c r="AI39" s="115">
        <v>7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  <c r="AS39" s="115">
        <v>7</v>
      </c>
      <c r="AT39" s="115">
        <v>0</v>
      </c>
      <c r="AU39" s="115">
        <v>0</v>
      </c>
      <c r="AV39" s="115">
        <v>0</v>
      </c>
      <c r="AW39" s="115">
        <v>39</v>
      </c>
      <c r="AX39" s="115">
        <v>0</v>
      </c>
      <c r="AY39" s="115">
        <v>0</v>
      </c>
      <c r="AZ39" s="115" t="s">
        <v>98</v>
      </c>
      <c r="BA39" s="116" t="str">
        <f t="shared" si="8"/>
        <v/>
      </c>
      <c r="BB39" s="115">
        <v>0</v>
      </c>
      <c r="BC39" s="115">
        <v>0</v>
      </c>
      <c r="BD39" s="115">
        <v>0</v>
      </c>
      <c r="BE39" s="115">
        <v>0</v>
      </c>
      <c r="BF39" s="115">
        <v>0</v>
      </c>
      <c r="BG39" s="115">
        <v>0</v>
      </c>
      <c r="BH39" s="115">
        <v>0</v>
      </c>
      <c r="BI39" s="115">
        <v>0</v>
      </c>
      <c r="BJ39" s="115">
        <v>0</v>
      </c>
    </row>
    <row r="40" spans="2:62" outlineLevel="3">
      <c r="B40" s="106">
        <v>24028679</v>
      </c>
      <c r="C40" s="106" t="s">
        <v>953</v>
      </c>
      <c r="D40" s="106" t="s">
        <v>92</v>
      </c>
      <c r="E40" s="107">
        <v>4001</v>
      </c>
      <c r="F40" s="107" t="s">
        <v>93</v>
      </c>
      <c r="G40" s="108">
        <v>40132</v>
      </c>
      <c r="H40" s="108" t="s">
        <v>129</v>
      </c>
      <c r="I40" s="106" t="s">
        <v>954</v>
      </c>
      <c r="J40" s="109" t="s">
        <v>1388</v>
      </c>
      <c r="K40" s="109" t="s">
        <v>1389</v>
      </c>
      <c r="L40" s="109" t="s">
        <v>97</v>
      </c>
      <c r="M40" s="109" t="s">
        <v>97</v>
      </c>
      <c r="N40" s="109" t="s">
        <v>98</v>
      </c>
      <c r="O40" s="109" t="str">
        <f>IF(N40="","",VLOOKUP(N40,Sheet1!$B$3:$C$7,2,0))</f>
        <v>急性期</v>
      </c>
      <c r="P40" s="109" t="s">
        <v>98</v>
      </c>
      <c r="Q40" s="109" t="str">
        <f>IF(P40="","",VLOOKUP(P40,Sheet1!$B$3:$C$7,2,0))</f>
        <v>急性期</v>
      </c>
      <c r="R40" s="109" t="s">
        <v>98</v>
      </c>
      <c r="S40" s="110" t="str">
        <f t="shared" si="0"/>
        <v/>
      </c>
      <c r="T40" s="111" t="str">
        <f t="shared" si="1"/>
        <v>○</v>
      </c>
      <c r="U40" s="111" t="str">
        <f t="shared" si="2"/>
        <v/>
      </c>
      <c r="V40" s="111" t="str">
        <f t="shared" si="3"/>
        <v/>
      </c>
      <c r="W40" s="111" t="str">
        <f t="shared" si="4"/>
        <v/>
      </c>
      <c r="X40" s="111" t="str">
        <f t="shared" si="5"/>
        <v/>
      </c>
      <c r="Y40" s="112" t="str">
        <f t="shared" si="6"/>
        <v/>
      </c>
      <c r="Z40" s="113" t="s">
        <v>98</v>
      </c>
      <c r="AA40" s="113" t="s">
        <v>96</v>
      </c>
      <c r="AB40" s="113" t="s">
        <v>96</v>
      </c>
      <c r="AC40" s="113" t="s">
        <v>96</v>
      </c>
      <c r="AD40" s="113" t="s">
        <v>96</v>
      </c>
      <c r="AE40" s="114" t="str">
        <f t="shared" si="7"/>
        <v>急性期</v>
      </c>
      <c r="AF40" s="115">
        <v>19</v>
      </c>
      <c r="AG40" s="115">
        <v>19</v>
      </c>
      <c r="AH40" s="115">
        <v>0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  <c r="AS40" s="115">
        <v>19</v>
      </c>
      <c r="AT40" s="115">
        <v>0</v>
      </c>
      <c r="AU40" s="115">
        <v>0</v>
      </c>
      <c r="AV40" s="115">
        <v>0</v>
      </c>
      <c r="AW40" s="115">
        <v>857</v>
      </c>
      <c r="AX40" s="115">
        <v>0</v>
      </c>
      <c r="AY40" s="115">
        <v>0</v>
      </c>
      <c r="AZ40" s="115" t="s">
        <v>98</v>
      </c>
      <c r="BA40" s="116" t="str">
        <f t="shared" si="8"/>
        <v/>
      </c>
      <c r="BB40" s="115">
        <v>0</v>
      </c>
      <c r="BC40" s="115">
        <v>0</v>
      </c>
      <c r="BD40" s="115">
        <v>0</v>
      </c>
      <c r="BE40" s="115">
        <v>0</v>
      </c>
      <c r="BF40" s="115">
        <v>0</v>
      </c>
      <c r="BG40" s="115">
        <v>0</v>
      </c>
      <c r="BH40" s="115">
        <v>0</v>
      </c>
      <c r="BI40" s="115">
        <v>0</v>
      </c>
      <c r="BJ40" s="115">
        <v>0</v>
      </c>
    </row>
    <row r="41" spans="2:62" outlineLevel="3">
      <c r="B41" s="106">
        <v>24028731</v>
      </c>
      <c r="C41" s="106" t="s">
        <v>1025</v>
      </c>
      <c r="D41" s="106" t="s">
        <v>92</v>
      </c>
      <c r="E41" s="107">
        <v>4001</v>
      </c>
      <c r="F41" s="107" t="s">
        <v>93</v>
      </c>
      <c r="G41" s="108">
        <v>40132</v>
      </c>
      <c r="H41" s="108" t="s">
        <v>129</v>
      </c>
      <c r="I41" s="106" t="s">
        <v>1026</v>
      </c>
      <c r="J41" s="109" t="s">
        <v>1390</v>
      </c>
      <c r="K41" s="109" t="s">
        <v>1391</v>
      </c>
      <c r="L41" s="109" t="s">
        <v>97</v>
      </c>
      <c r="M41" s="109" t="s">
        <v>97</v>
      </c>
      <c r="N41" s="109" t="s">
        <v>98</v>
      </c>
      <c r="O41" s="109" t="str">
        <f>IF(N41="","",VLOOKUP(N41,Sheet1!$B$3:$C$7,2,0))</f>
        <v>急性期</v>
      </c>
      <c r="P41" s="109" t="s">
        <v>98</v>
      </c>
      <c r="Q41" s="109" t="str">
        <f>IF(P41="","",VLOOKUP(P41,Sheet1!$B$3:$C$7,2,0))</f>
        <v>急性期</v>
      </c>
      <c r="R41" s="109" t="s">
        <v>96</v>
      </c>
      <c r="S41" s="110" t="str">
        <f t="shared" si="0"/>
        <v>○</v>
      </c>
      <c r="T41" s="111" t="str">
        <f t="shared" si="1"/>
        <v>○</v>
      </c>
      <c r="U41" s="111" t="str">
        <f t="shared" si="2"/>
        <v>○</v>
      </c>
      <c r="V41" s="111" t="str">
        <f t="shared" si="3"/>
        <v/>
      </c>
      <c r="W41" s="111" t="str">
        <f t="shared" si="4"/>
        <v/>
      </c>
      <c r="X41" s="111" t="str">
        <f t="shared" si="5"/>
        <v/>
      </c>
      <c r="Y41" s="112" t="str">
        <f t="shared" si="6"/>
        <v/>
      </c>
      <c r="Z41" s="113" t="s">
        <v>97</v>
      </c>
      <c r="AA41" s="113" t="s">
        <v>98</v>
      </c>
      <c r="AB41" s="113" t="s">
        <v>99</v>
      </c>
      <c r="AC41" s="113" t="s">
        <v>96</v>
      </c>
      <c r="AD41" s="113" t="s">
        <v>96</v>
      </c>
      <c r="AE41" s="114" t="str">
        <f t="shared" si="7"/>
        <v>急性期</v>
      </c>
      <c r="AF41" s="115">
        <v>13</v>
      </c>
      <c r="AG41" s="115">
        <v>13</v>
      </c>
      <c r="AH41" s="115">
        <v>0</v>
      </c>
      <c r="AI41" s="115">
        <v>0</v>
      </c>
      <c r="AJ41" s="115">
        <v>6</v>
      </c>
      <c r="AK41" s="115">
        <v>6</v>
      </c>
      <c r="AL41" s="115">
        <v>0</v>
      </c>
      <c r="AM41" s="115">
        <v>6</v>
      </c>
      <c r="AN41" s="115">
        <v>6</v>
      </c>
      <c r="AO41" s="115">
        <v>0</v>
      </c>
      <c r="AP41" s="115">
        <v>0</v>
      </c>
      <c r="AQ41" s="115">
        <v>0</v>
      </c>
      <c r="AR41" s="115">
        <v>0</v>
      </c>
      <c r="AS41" s="115">
        <v>13</v>
      </c>
      <c r="AT41" s="115">
        <v>6</v>
      </c>
      <c r="AU41" s="115">
        <v>0</v>
      </c>
      <c r="AV41" s="115">
        <v>0</v>
      </c>
      <c r="AW41" s="115">
        <v>131</v>
      </c>
      <c r="AX41" s="115"/>
      <c r="AY41" s="115"/>
      <c r="AZ41" s="115" t="s">
        <v>98</v>
      </c>
      <c r="BA41" s="116" t="str">
        <f t="shared" si="8"/>
        <v/>
      </c>
      <c r="BB41" s="115"/>
      <c r="BC41" s="115"/>
      <c r="BD41" s="115">
        <v>0</v>
      </c>
      <c r="BE41" s="115"/>
      <c r="BF41" s="115"/>
      <c r="BG41" s="115">
        <v>0</v>
      </c>
      <c r="BH41" s="115"/>
      <c r="BI41" s="115"/>
      <c r="BJ41" s="115"/>
    </row>
    <row r="42" spans="2:62" outlineLevel="3">
      <c r="B42" s="106">
        <v>24028755</v>
      </c>
      <c r="C42" s="106" t="s">
        <v>1047</v>
      </c>
      <c r="D42" s="106" t="s">
        <v>92</v>
      </c>
      <c r="E42" s="107">
        <v>4001</v>
      </c>
      <c r="F42" s="107" t="s">
        <v>93</v>
      </c>
      <c r="G42" s="108">
        <v>40132</v>
      </c>
      <c r="H42" s="108" t="s">
        <v>129</v>
      </c>
      <c r="I42" s="106" t="s">
        <v>1048</v>
      </c>
      <c r="J42" s="109" t="s">
        <v>1392</v>
      </c>
      <c r="K42" s="109" t="s">
        <v>1393</v>
      </c>
      <c r="L42" s="109" t="s">
        <v>97</v>
      </c>
      <c r="M42" s="109" t="s">
        <v>98</v>
      </c>
      <c r="N42" s="109" t="s">
        <v>98</v>
      </c>
      <c r="O42" s="109" t="str">
        <f>IF(N42="","",VLOOKUP(N42,Sheet1!$B$3:$C$7,2,0))</f>
        <v>急性期</v>
      </c>
      <c r="P42" s="109" t="s">
        <v>98</v>
      </c>
      <c r="Q42" s="109" t="str">
        <f>IF(P42="","",VLOOKUP(P42,Sheet1!$B$3:$C$7,2,0))</f>
        <v>急性期</v>
      </c>
      <c r="R42" s="109" t="s">
        <v>98</v>
      </c>
      <c r="S42" s="110" t="str">
        <f t="shared" si="0"/>
        <v/>
      </c>
      <c r="T42" s="111" t="str">
        <f t="shared" si="1"/>
        <v/>
      </c>
      <c r="U42" s="111" t="str">
        <f t="shared" si="2"/>
        <v>○</v>
      </c>
      <c r="V42" s="111" t="str">
        <f t="shared" si="3"/>
        <v/>
      </c>
      <c r="W42" s="111" t="str">
        <f t="shared" si="4"/>
        <v/>
      </c>
      <c r="X42" s="111" t="str">
        <f t="shared" si="5"/>
        <v/>
      </c>
      <c r="Y42" s="112" t="str">
        <f t="shared" si="6"/>
        <v/>
      </c>
      <c r="Z42" s="113" t="s">
        <v>99</v>
      </c>
      <c r="AA42" s="113" t="s">
        <v>96</v>
      </c>
      <c r="AB42" s="113" t="s">
        <v>96</v>
      </c>
      <c r="AC42" s="113" t="s">
        <v>96</v>
      </c>
      <c r="AD42" s="113" t="s">
        <v>96</v>
      </c>
      <c r="AE42" s="114" t="str">
        <f t="shared" si="7"/>
        <v>急性期</v>
      </c>
      <c r="AF42" s="115">
        <v>6</v>
      </c>
      <c r="AG42" s="115">
        <v>0</v>
      </c>
      <c r="AH42" s="115">
        <v>6</v>
      </c>
      <c r="AI42" s="115">
        <v>6</v>
      </c>
      <c r="AJ42" s="115">
        <v>0</v>
      </c>
      <c r="AK42" s="115">
        <v>0</v>
      </c>
      <c r="AL42" s="115">
        <v>0</v>
      </c>
      <c r="AM42" s="115">
        <v>0</v>
      </c>
      <c r="AN42" s="115">
        <v>0</v>
      </c>
      <c r="AO42" s="115">
        <v>0</v>
      </c>
      <c r="AP42" s="115">
        <v>0</v>
      </c>
      <c r="AQ42" s="115">
        <v>0</v>
      </c>
      <c r="AR42" s="115">
        <v>0</v>
      </c>
      <c r="AS42" s="115">
        <v>6</v>
      </c>
      <c r="AT42" s="115">
        <v>0</v>
      </c>
      <c r="AU42" s="115">
        <v>0</v>
      </c>
      <c r="AV42" s="115">
        <v>0</v>
      </c>
      <c r="AW42" s="115">
        <v>0</v>
      </c>
      <c r="AX42" s="115">
        <v>0</v>
      </c>
      <c r="AY42" s="115">
        <v>0</v>
      </c>
      <c r="AZ42" s="115" t="s">
        <v>98</v>
      </c>
      <c r="BA42" s="116" t="str">
        <f t="shared" si="8"/>
        <v/>
      </c>
      <c r="BB42" s="115">
        <v>0</v>
      </c>
      <c r="BC42" s="115">
        <v>0</v>
      </c>
      <c r="BD42" s="115">
        <v>0</v>
      </c>
      <c r="BE42" s="115">
        <v>0</v>
      </c>
      <c r="BF42" s="115">
        <v>0</v>
      </c>
      <c r="BG42" s="115">
        <v>0</v>
      </c>
      <c r="BH42" s="115">
        <v>0</v>
      </c>
      <c r="BI42" s="115">
        <v>0</v>
      </c>
      <c r="BJ42" s="115">
        <v>0</v>
      </c>
    </row>
    <row r="43" spans="2:62" outlineLevel="3">
      <c r="B43" s="106">
        <v>24028825</v>
      </c>
      <c r="C43" s="106" t="s">
        <v>1145</v>
      </c>
      <c r="D43" s="106" t="s">
        <v>92</v>
      </c>
      <c r="E43" s="107">
        <v>4001</v>
      </c>
      <c r="F43" s="107" t="s">
        <v>93</v>
      </c>
      <c r="G43" s="108">
        <v>40132</v>
      </c>
      <c r="H43" s="108" t="s">
        <v>129</v>
      </c>
      <c r="I43" s="106" t="s">
        <v>1146</v>
      </c>
      <c r="J43" s="109" t="s">
        <v>1394</v>
      </c>
      <c r="K43" s="109" t="s">
        <v>1395</v>
      </c>
      <c r="L43" s="109" t="s">
        <v>98</v>
      </c>
      <c r="M43" s="109" t="s">
        <v>98</v>
      </c>
      <c r="N43" s="109" t="s">
        <v>105</v>
      </c>
      <c r="O43" s="109" t="str">
        <f>IF(N43="","",VLOOKUP(N43,Sheet1!$B$3:$C$7,2,0))</f>
        <v>休棟等</v>
      </c>
      <c r="P43" s="109" t="s">
        <v>105</v>
      </c>
      <c r="Q43" s="109" t="str">
        <f>IF(P43="","",VLOOKUP(P43,Sheet1!$B$3:$C$7,2,0))</f>
        <v>休棟等</v>
      </c>
      <c r="R43" s="109" t="s">
        <v>105</v>
      </c>
      <c r="S43" s="110" t="str">
        <f t="shared" si="0"/>
        <v/>
      </c>
      <c r="T43" s="111" t="str">
        <f t="shared" si="1"/>
        <v/>
      </c>
      <c r="U43" s="111" t="str">
        <f t="shared" si="2"/>
        <v/>
      </c>
      <c r="V43" s="111" t="str">
        <f t="shared" si="3"/>
        <v/>
      </c>
      <c r="W43" s="111" t="str">
        <f t="shared" si="4"/>
        <v/>
      </c>
      <c r="X43" s="111" t="str">
        <f t="shared" si="5"/>
        <v/>
      </c>
      <c r="Y43" s="112" t="str">
        <f t="shared" si="6"/>
        <v>○</v>
      </c>
      <c r="Z43" s="113" t="s">
        <v>110</v>
      </c>
      <c r="AA43" s="113" t="s">
        <v>96</v>
      </c>
      <c r="AB43" s="113" t="s">
        <v>96</v>
      </c>
      <c r="AC43" s="113" t="s">
        <v>96</v>
      </c>
      <c r="AD43" s="113" t="s">
        <v>96</v>
      </c>
      <c r="AE43" s="114" t="str">
        <f t="shared" si="7"/>
        <v>休棟中等</v>
      </c>
      <c r="AF43" s="115">
        <v>8</v>
      </c>
      <c r="AG43" s="115">
        <v>0</v>
      </c>
      <c r="AH43" s="115">
        <v>8</v>
      </c>
      <c r="AI43" s="115">
        <v>8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  <c r="AS43" s="115">
        <v>0</v>
      </c>
      <c r="AT43" s="115">
        <v>0</v>
      </c>
      <c r="AU43" s="115">
        <v>0</v>
      </c>
      <c r="AV43" s="115">
        <v>8</v>
      </c>
      <c r="AW43" s="115">
        <v>0</v>
      </c>
      <c r="AX43" s="115">
        <v>0</v>
      </c>
      <c r="AY43" s="115">
        <v>0</v>
      </c>
      <c r="AZ43" s="115" t="s">
        <v>96</v>
      </c>
      <c r="BA43" s="116" t="str">
        <f t="shared" si="8"/>
        <v/>
      </c>
      <c r="BB43" s="115">
        <v>0</v>
      </c>
      <c r="BC43" s="115">
        <v>0</v>
      </c>
      <c r="BD43" s="115">
        <v>0</v>
      </c>
      <c r="BE43" s="115"/>
      <c r="BF43" s="115"/>
      <c r="BG43" s="115">
        <v>0</v>
      </c>
      <c r="BH43" s="115"/>
      <c r="BI43" s="115"/>
      <c r="BJ43" s="115">
        <v>0</v>
      </c>
    </row>
    <row r="44" spans="2:62" ht="13.5" customHeight="1" outlineLevel="2">
      <c r="B44" s="106"/>
      <c r="C44" s="106"/>
      <c r="D44" s="106"/>
      <c r="E44" s="107"/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279" t="s">
        <v>2239</v>
      </c>
      <c r="T44" s="279"/>
      <c r="U44" s="279"/>
      <c r="V44" s="279"/>
      <c r="W44" s="279"/>
      <c r="X44" s="279"/>
      <c r="Y44" s="280"/>
      <c r="Z44" s="113"/>
      <c r="AA44" s="113"/>
      <c r="AB44" s="113"/>
      <c r="AC44" s="113"/>
      <c r="AD44" s="113"/>
      <c r="AE44" s="114"/>
      <c r="AF44" s="115">
        <f t="shared" ref="AF44:AY44" si="20">SUBTOTAL(9,AF26:AF43)</f>
        <v>206</v>
      </c>
      <c r="AG44" s="115">
        <f t="shared" si="20"/>
        <v>155</v>
      </c>
      <c r="AH44" s="115">
        <f t="shared" si="20"/>
        <v>38</v>
      </c>
      <c r="AI44" s="115">
        <f t="shared" si="20"/>
        <v>47</v>
      </c>
      <c r="AJ44" s="115">
        <f t="shared" si="20"/>
        <v>41</v>
      </c>
      <c r="AK44" s="115">
        <f t="shared" si="20"/>
        <v>34</v>
      </c>
      <c r="AL44" s="115">
        <f t="shared" si="20"/>
        <v>7</v>
      </c>
      <c r="AM44" s="115">
        <f t="shared" si="20"/>
        <v>41</v>
      </c>
      <c r="AN44" s="115">
        <f t="shared" si="20"/>
        <v>34</v>
      </c>
      <c r="AO44" s="115">
        <f t="shared" si="20"/>
        <v>7</v>
      </c>
      <c r="AP44" s="115">
        <f t="shared" si="20"/>
        <v>0</v>
      </c>
      <c r="AQ44" s="115">
        <f t="shared" si="20"/>
        <v>0</v>
      </c>
      <c r="AR44" s="115">
        <f t="shared" si="20"/>
        <v>0</v>
      </c>
      <c r="AS44" s="115">
        <f t="shared" si="20"/>
        <v>179</v>
      </c>
      <c r="AT44" s="115">
        <f t="shared" si="20"/>
        <v>41</v>
      </c>
      <c r="AU44" s="115">
        <f t="shared" si="20"/>
        <v>0</v>
      </c>
      <c r="AV44" s="115">
        <f t="shared" si="20"/>
        <v>27</v>
      </c>
      <c r="AW44" s="115">
        <f t="shared" si="20"/>
        <v>3360</v>
      </c>
      <c r="AX44" s="115">
        <f t="shared" si="20"/>
        <v>152</v>
      </c>
      <c r="AY44" s="115">
        <f t="shared" si="20"/>
        <v>123.1</v>
      </c>
      <c r="AZ44" s="115"/>
      <c r="BA44" s="116"/>
      <c r="BB44" s="115">
        <f t="shared" ref="BB44:BJ44" si="21">SUBTOTAL(9,BB26:BB43)</f>
        <v>17</v>
      </c>
      <c r="BC44" s="115">
        <f t="shared" si="21"/>
        <v>312</v>
      </c>
      <c r="BD44" s="115">
        <f t="shared" si="21"/>
        <v>12</v>
      </c>
      <c r="BE44" s="115">
        <f t="shared" si="21"/>
        <v>12</v>
      </c>
      <c r="BF44" s="115">
        <f t="shared" si="21"/>
        <v>0</v>
      </c>
      <c r="BG44" s="115">
        <f t="shared" si="21"/>
        <v>12</v>
      </c>
      <c r="BH44" s="115">
        <f t="shared" si="21"/>
        <v>6</v>
      </c>
      <c r="BI44" s="115">
        <f t="shared" si="21"/>
        <v>6</v>
      </c>
      <c r="BJ44" s="115">
        <f t="shared" si="21"/>
        <v>92</v>
      </c>
    </row>
    <row r="45" spans="2:62" outlineLevel="3">
      <c r="B45" s="106">
        <v>14028352</v>
      </c>
      <c r="C45" s="106" t="s">
        <v>91</v>
      </c>
      <c r="D45" s="106" t="s">
        <v>92</v>
      </c>
      <c r="E45" s="107">
        <v>4001</v>
      </c>
      <c r="F45" s="107" t="s">
        <v>93</v>
      </c>
      <c r="G45" s="108">
        <v>40133</v>
      </c>
      <c r="H45" s="108" t="s">
        <v>94</v>
      </c>
      <c r="I45" s="106" t="s">
        <v>95</v>
      </c>
      <c r="J45" s="109" t="s">
        <v>1396</v>
      </c>
      <c r="K45" s="109" t="s">
        <v>1397</v>
      </c>
      <c r="L45" s="109" t="s">
        <v>97</v>
      </c>
      <c r="M45" s="109" t="s">
        <v>97</v>
      </c>
      <c r="N45" s="109" t="s">
        <v>98</v>
      </c>
      <c r="O45" s="109" t="str">
        <f>IF(N45="","",VLOOKUP(N45,Sheet1!$B$3:$C$7,2,0))</f>
        <v>急性期</v>
      </c>
      <c r="P45" s="109" t="s">
        <v>98</v>
      </c>
      <c r="Q45" s="109" t="str">
        <f>IF(P45="","",VLOOKUP(P45,Sheet1!$B$3:$C$7,2,0))</f>
        <v>急性期</v>
      </c>
      <c r="R45" s="109" t="s">
        <v>98</v>
      </c>
      <c r="S45" s="110" t="str">
        <f t="shared" si="0"/>
        <v/>
      </c>
      <c r="T45" s="111" t="str">
        <f t="shared" si="1"/>
        <v>○</v>
      </c>
      <c r="U45" s="111" t="str">
        <f t="shared" si="2"/>
        <v>○</v>
      </c>
      <c r="V45" s="111" t="str">
        <f t="shared" si="3"/>
        <v/>
      </c>
      <c r="W45" s="111" t="str">
        <f t="shared" si="4"/>
        <v/>
      </c>
      <c r="X45" s="111" t="str">
        <f t="shared" si="5"/>
        <v/>
      </c>
      <c r="Y45" s="112" t="str">
        <f t="shared" si="6"/>
        <v/>
      </c>
      <c r="Z45" s="113" t="s">
        <v>98</v>
      </c>
      <c r="AA45" s="113" t="s">
        <v>99</v>
      </c>
      <c r="AB45" s="113" t="s">
        <v>96</v>
      </c>
      <c r="AC45" s="113" t="s">
        <v>96</v>
      </c>
      <c r="AD45" s="113" t="s">
        <v>96</v>
      </c>
      <c r="AE45" s="114" t="str">
        <f t="shared" si="7"/>
        <v>急性期</v>
      </c>
      <c r="AF45" s="115">
        <v>19</v>
      </c>
      <c r="AG45" s="115">
        <v>19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  <c r="AS45" s="115"/>
      <c r="AT45" s="115"/>
      <c r="AU45" s="115"/>
      <c r="AV45" s="115">
        <v>19</v>
      </c>
      <c r="AW45" s="115">
        <v>446</v>
      </c>
      <c r="AX45" s="115"/>
      <c r="AY45" s="115"/>
      <c r="AZ45" s="115" t="s">
        <v>96</v>
      </c>
      <c r="BA45" s="116" t="str">
        <f t="shared" si="8"/>
        <v/>
      </c>
      <c r="BB45" s="115"/>
      <c r="BC45" s="115"/>
      <c r="BD45" s="115">
        <v>0</v>
      </c>
      <c r="BE45" s="115"/>
      <c r="BF45" s="115"/>
      <c r="BG45" s="115">
        <v>0</v>
      </c>
      <c r="BH45" s="115"/>
      <c r="BI45" s="115"/>
      <c r="BJ45" s="115"/>
    </row>
    <row r="46" spans="2:62" outlineLevel="3">
      <c r="B46" s="106">
        <v>24028023</v>
      </c>
      <c r="C46" s="106" t="s">
        <v>144</v>
      </c>
      <c r="D46" s="106" t="s">
        <v>92</v>
      </c>
      <c r="E46" s="107">
        <v>4001</v>
      </c>
      <c r="F46" s="117" t="s">
        <v>93</v>
      </c>
      <c r="G46" s="117">
        <v>40133</v>
      </c>
      <c r="H46" s="117" t="s">
        <v>94</v>
      </c>
      <c r="I46" s="118" t="s">
        <v>145</v>
      </c>
      <c r="J46" s="119" t="s">
        <v>1398</v>
      </c>
      <c r="K46" s="119" t="s">
        <v>1399</v>
      </c>
      <c r="L46" s="119" t="s">
        <v>97</v>
      </c>
      <c r="M46" s="119" t="s">
        <v>97</v>
      </c>
      <c r="N46" s="119" t="s">
        <v>96</v>
      </c>
      <c r="O46" s="119" t="str">
        <f>IF(N46="","",VLOOKUP(N46,Sheet1!$B$3:$C$7,2,0))</f>
        <v/>
      </c>
      <c r="P46" s="119" t="s">
        <v>96</v>
      </c>
      <c r="Q46" s="119" t="str">
        <f>IF(P46="","",VLOOKUP(P46,Sheet1!$B$3:$C$7,2,0))</f>
        <v/>
      </c>
      <c r="R46" s="119" t="s">
        <v>96</v>
      </c>
      <c r="S46" s="120" t="str">
        <f t="shared" si="0"/>
        <v/>
      </c>
      <c r="T46" s="121" t="str">
        <f t="shared" si="1"/>
        <v/>
      </c>
      <c r="U46" s="121" t="str">
        <f t="shared" si="2"/>
        <v/>
      </c>
      <c r="V46" s="121" t="str">
        <f t="shared" si="3"/>
        <v/>
      </c>
      <c r="W46" s="121" t="str">
        <f t="shared" si="4"/>
        <v/>
      </c>
      <c r="X46" s="121" t="str">
        <f t="shared" si="5"/>
        <v>○</v>
      </c>
      <c r="Y46" s="122" t="str">
        <f t="shared" si="6"/>
        <v/>
      </c>
      <c r="Z46" s="123" t="s">
        <v>133</v>
      </c>
      <c r="AA46" s="123" t="s">
        <v>96</v>
      </c>
      <c r="AB46" s="123" t="s">
        <v>96</v>
      </c>
      <c r="AC46" s="123" t="s">
        <v>96</v>
      </c>
      <c r="AD46" s="123" t="s">
        <v>96</v>
      </c>
      <c r="AE46" s="124" t="str">
        <f t="shared" si="7"/>
        <v>無回答</v>
      </c>
      <c r="AF46" s="125">
        <v>19</v>
      </c>
      <c r="AG46" s="125">
        <v>19</v>
      </c>
      <c r="AH46" s="125"/>
      <c r="AI46" s="125"/>
      <c r="AJ46" s="125"/>
      <c r="AK46" s="125">
        <v>0</v>
      </c>
      <c r="AL46" s="125"/>
      <c r="AM46" s="125"/>
      <c r="AN46" s="125">
        <v>0</v>
      </c>
      <c r="AO46" s="125"/>
      <c r="AP46" s="125">
        <v>0</v>
      </c>
      <c r="AQ46" s="125">
        <v>0</v>
      </c>
      <c r="AR46" s="125">
        <v>0</v>
      </c>
      <c r="AS46" s="125">
        <v>19</v>
      </c>
      <c r="AT46" s="125">
        <v>0</v>
      </c>
      <c r="AU46" s="125">
        <v>0</v>
      </c>
      <c r="AV46" s="125">
        <v>0</v>
      </c>
      <c r="AW46" s="125">
        <v>834</v>
      </c>
      <c r="AX46" s="125"/>
      <c r="AY46" s="125"/>
      <c r="AZ46" s="125" t="s">
        <v>96</v>
      </c>
      <c r="BA46" s="126" t="str">
        <f t="shared" si="8"/>
        <v/>
      </c>
      <c r="BB46" s="125"/>
      <c r="BC46" s="125"/>
      <c r="BD46" s="125">
        <v>0</v>
      </c>
      <c r="BE46" s="125"/>
      <c r="BF46" s="125"/>
      <c r="BG46" s="125">
        <v>0</v>
      </c>
      <c r="BH46" s="125"/>
      <c r="BI46" s="125"/>
      <c r="BJ46" s="125">
        <v>34</v>
      </c>
    </row>
    <row r="47" spans="2:62" outlineLevel="3">
      <c r="B47" s="106">
        <v>24028088</v>
      </c>
      <c r="C47" s="106" t="s">
        <v>243</v>
      </c>
      <c r="D47" s="106" t="s">
        <v>92</v>
      </c>
      <c r="E47" s="107">
        <v>4001</v>
      </c>
      <c r="F47" s="107" t="s">
        <v>93</v>
      </c>
      <c r="G47" s="108">
        <v>40133</v>
      </c>
      <c r="H47" s="108" t="s">
        <v>94</v>
      </c>
      <c r="I47" s="106" t="s">
        <v>244</v>
      </c>
      <c r="J47" s="109" t="s">
        <v>1401</v>
      </c>
      <c r="K47" s="109" t="s">
        <v>1402</v>
      </c>
      <c r="L47" s="109" t="s">
        <v>97</v>
      </c>
      <c r="M47" s="109" t="s">
        <v>97</v>
      </c>
      <c r="N47" s="109" t="s">
        <v>98</v>
      </c>
      <c r="O47" s="109" t="str">
        <f>IF(N47="","",VLOOKUP(N47,Sheet1!$B$3:$C$7,2,0))</f>
        <v>急性期</v>
      </c>
      <c r="P47" s="109" t="s">
        <v>98</v>
      </c>
      <c r="Q47" s="109" t="str">
        <f>IF(P47="","",VLOOKUP(P47,Sheet1!$B$3:$C$7,2,0))</f>
        <v>急性期</v>
      </c>
      <c r="R47" s="109" t="s">
        <v>96</v>
      </c>
      <c r="S47" s="110" t="str">
        <f t="shared" si="0"/>
        <v/>
      </c>
      <c r="T47" s="111" t="str">
        <f t="shared" si="1"/>
        <v>○</v>
      </c>
      <c r="U47" s="111" t="str">
        <f t="shared" si="2"/>
        <v/>
      </c>
      <c r="V47" s="111" t="str">
        <f t="shared" si="3"/>
        <v/>
      </c>
      <c r="W47" s="111" t="str">
        <f t="shared" si="4"/>
        <v/>
      </c>
      <c r="X47" s="111" t="str">
        <f t="shared" si="5"/>
        <v/>
      </c>
      <c r="Y47" s="112" t="str">
        <f t="shared" si="6"/>
        <v/>
      </c>
      <c r="Z47" s="113" t="s">
        <v>98</v>
      </c>
      <c r="AA47" s="113" t="s">
        <v>96</v>
      </c>
      <c r="AB47" s="113" t="s">
        <v>96</v>
      </c>
      <c r="AC47" s="113" t="s">
        <v>96</v>
      </c>
      <c r="AD47" s="113" t="s">
        <v>96</v>
      </c>
      <c r="AE47" s="114" t="str">
        <f t="shared" si="7"/>
        <v>急性期</v>
      </c>
      <c r="AF47" s="115">
        <v>10</v>
      </c>
      <c r="AG47" s="115">
        <v>10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  <c r="AS47" s="115"/>
      <c r="AT47" s="115"/>
      <c r="AU47" s="115"/>
      <c r="AV47" s="115">
        <v>10</v>
      </c>
      <c r="AW47" s="115">
        <v>504</v>
      </c>
      <c r="AX47" s="115"/>
      <c r="AY47" s="115"/>
      <c r="AZ47" s="115" t="s">
        <v>96</v>
      </c>
      <c r="BA47" s="116" t="str">
        <f t="shared" si="8"/>
        <v/>
      </c>
      <c r="BB47" s="115"/>
      <c r="BC47" s="115"/>
      <c r="BD47" s="115">
        <v>0</v>
      </c>
      <c r="BE47" s="115"/>
      <c r="BF47" s="115"/>
      <c r="BG47" s="115">
        <v>0</v>
      </c>
      <c r="BH47" s="115"/>
      <c r="BI47" s="115"/>
      <c r="BJ47" s="115"/>
    </row>
    <row r="48" spans="2:62" outlineLevel="3">
      <c r="B48" s="106">
        <v>24028176</v>
      </c>
      <c r="C48" s="106" t="s">
        <v>364</v>
      </c>
      <c r="D48" s="106" t="s">
        <v>92</v>
      </c>
      <c r="E48" s="107">
        <v>4001</v>
      </c>
      <c r="F48" s="107" t="s">
        <v>93</v>
      </c>
      <c r="G48" s="108">
        <v>40133</v>
      </c>
      <c r="H48" s="108" t="s">
        <v>94</v>
      </c>
      <c r="I48" s="106" t="s">
        <v>365</v>
      </c>
      <c r="J48" s="109" t="s">
        <v>1403</v>
      </c>
      <c r="K48" s="109" t="s">
        <v>1404</v>
      </c>
      <c r="L48" s="109" t="s">
        <v>98</v>
      </c>
      <c r="M48" s="109" t="s">
        <v>98</v>
      </c>
      <c r="N48" s="109" t="s">
        <v>105</v>
      </c>
      <c r="O48" s="109" t="str">
        <f>IF(N48="","",VLOOKUP(N48,Sheet1!$B$3:$C$7,2,0))</f>
        <v>休棟等</v>
      </c>
      <c r="P48" s="109" t="s">
        <v>105</v>
      </c>
      <c r="Q48" s="109" t="str">
        <f>IF(P48="","",VLOOKUP(P48,Sheet1!$B$3:$C$7,2,0))</f>
        <v>休棟等</v>
      </c>
      <c r="R48" s="109" t="s">
        <v>105</v>
      </c>
      <c r="S48" s="110" t="str">
        <f t="shared" si="0"/>
        <v/>
      </c>
      <c r="T48" s="111" t="str">
        <f t="shared" si="1"/>
        <v/>
      </c>
      <c r="U48" s="111" t="str">
        <f t="shared" si="2"/>
        <v/>
      </c>
      <c r="V48" s="111" t="str">
        <f t="shared" si="3"/>
        <v/>
      </c>
      <c r="W48" s="111" t="str">
        <f t="shared" si="4"/>
        <v/>
      </c>
      <c r="X48" s="111" t="str">
        <f t="shared" si="5"/>
        <v/>
      </c>
      <c r="Y48" s="112" t="str">
        <f t="shared" si="6"/>
        <v>○</v>
      </c>
      <c r="Z48" s="113" t="s">
        <v>110</v>
      </c>
      <c r="AA48" s="113" t="s">
        <v>96</v>
      </c>
      <c r="AB48" s="113" t="s">
        <v>96</v>
      </c>
      <c r="AC48" s="113" t="s">
        <v>96</v>
      </c>
      <c r="AD48" s="113" t="s">
        <v>96</v>
      </c>
      <c r="AE48" s="114" t="str">
        <f t="shared" si="7"/>
        <v>休棟中等</v>
      </c>
      <c r="AF48" s="115">
        <v>2</v>
      </c>
      <c r="AG48" s="115">
        <v>0</v>
      </c>
      <c r="AH48" s="115">
        <v>2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>
        <v>0</v>
      </c>
      <c r="AS48" s="115"/>
      <c r="AT48" s="115"/>
      <c r="AU48" s="115"/>
      <c r="AV48" s="115">
        <v>2</v>
      </c>
      <c r="AW48" s="115">
        <v>0</v>
      </c>
      <c r="AX48" s="115">
        <v>0</v>
      </c>
      <c r="AY48" s="115">
        <v>0</v>
      </c>
      <c r="AZ48" s="115" t="s">
        <v>98</v>
      </c>
      <c r="BA48" s="116" t="str">
        <f t="shared" si="8"/>
        <v/>
      </c>
      <c r="BB48" s="115">
        <v>0</v>
      </c>
      <c r="BC48" s="115">
        <v>0</v>
      </c>
      <c r="BD48" s="115">
        <v>0</v>
      </c>
      <c r="BE48" s="115"/>
      <c r="BF48" s="115"/>
      <c r="BG48" s="115">
        <v>0</v>
      </c>
      <c r="BH48" s="115"/>
      <c r="BI48" s="115"/>
      <c r="BJ48" s="115">
        <v>0</v>
      </c>
    </row>
    <row r="49" spans="2:62" outlineLevel="3">
      <c r="B49" s="106">
        <v>24028188</v>
      </c>
      <c r="C49" s="106" t="s">
        <v>379</v>
      </c>
      <c r="D49" s="106" t="s">
        <v>92</v>
      </c>
      <c r="E49" s="107">
        <v>4001</v>
      </c>
      <c r="F49" s="107" t="s">
        <v>93</v>
      </c>
      <c r="G49" s="108">
        <v>40133</v>
      </c>
      <c r="H49" s="108" t="s">
        <v>94</v>
      </c>
      <c r="I49" s="106" t="s">
        <v>380</v>
      </c>
      <c r="J49" s="109" t="s">
        <v>1405</v>
      </c>
      <c r="K49" s="109" t="s">
        <v>1406</v>
      </c>
      <c r="L49" s="109" t="s">
        <v>97</v>
      </c>
      <c r="M49" s="109" t="s">
        <v>97</v>
      </c>
      <c r="N49" s="109" t="s">
        <v>99</v>
      </c>
      <c r="O49" s="109" t="str">
        <f>IF(N49="","",VLOOKUP(N49,Sheet1!$B$3:$C$7,2,0))</f>
        <v>回復期</v>
      </c>
      <c r="P49" s="109" t="s">
        <v>99</v>
      </c>
      <c r="Q49" s="109" t="str">
        <f>IF(P49="","",VLOOKUP(P49,Sheet1!$B$3:$C$7,2,0))</f>
        <v>回復期</v>
      </c>
      <c r="R49" s="109" t="s">
        <v>96</v>
      </c>
      <c r="S49" s="110" t="str">
        <f t="shared" si="0"/>
        <v>○</v>
      </c>
      <c r="T49" s="111" t="str">
        <f t="shared" si="1"/>
        <v>○</v>
      </c>
      <c r="U49" s="111" t="str">
        <f t="shared" si="2"/>
        <v>○</v>
      </c>
      <c r="V49" s="111" t="str">
        <f t="shared" si="3"/>
        <v>○</v>
      </c>
      <c r="W49" s="111" t="str">
        <f t="shared" si="4"/>
        <v>○</v>
      </c>
      <c r="X49" s="111" t="str">
        <f t="shared" si="5"/>
        <v/>
      </c>
      <c r="Y49" s="112" t="str">
        <f t="shared" si="6"/>
        <v/>
      </c>
      <c r="Z49" s="113" t="s">
        <v>97</v>
      </c>
      <c r="AA49" s="113" t="s">
        <v>98</v>
      </c>
      <c r="AB49" s="113" t="s">
        <v>99</v>
      </c>
      <c r="AC49" s="113" t="s">
        <v>104</v>
      </c>
      <c r="AD49" s="113" t="s">
        <v>105</v>
      </c>
      <c r="AE49" s="114" t="str">
        <f t="shared" si="7"/>
        <v>回復期</v>
      </c>
      <c r="AF49" s="115">
        <v>19</v>
      </c>
      <c r="AG49" s="115">
        <v>19</v>
      </c>
      <c r="AH49" s="115">
        <v>0</v>
      </c>
      <c r="AI49" s="115">
        <v>5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  <c r="AS49" s="115">
        <v>19</v>
      </c>
      <c r="AT49" s="115">
        <v>0</v>
      </c>
      <c r="AU49" s="115">
        <v>0</v>
      </c>
      <c r="AV49" s="115">
        <v>0</v>
      </c>
      <c r="AW49" s="115">
        <v>175</v>
      </c>
      <c r="AX49" s="115">
        <v>63</v>
      </c>
      <c r="AY49" s="115">
        <v>8.9</v>
      </c>
      <c r="AZ49" s="115" t="s">
        <v>97</v>
      </c>
      <c r="BA49" s="116" t="str">
        <f t="shared" si="8"/>
        <v>○</v>
      </c>
      <c r="BB49" s="115">
        <v>18</v>
      </c>
      <c r="BC49" s="115">
        <v>671</v>
      </c>
      <c r="BD49" s="115">
        <v>6</v>
      </c>
      <c r="BE49" s="115">
        <v>2</v>
      </c>
      <c r="BF49" s="115">
        <v>4</v>
      </c>
      <c r="BG49" s="115">
        <v>3</v>
      </c>
      <c r="BH49" s="115">
        <v>3</v>
      </c>
      <c r="BI49" s="115">
        <v>0</v>
      </c>
      <c r="BJ49" s="115">
        <v>0</v>
      </c>
    </row>
    <row r="50" spans="2:62" outlineLevel="3">
      <c r="B50" s="106">
        <v>24028243</v>
      </c>
      <c r="C50" s="106" t="s">
        <v>446</v>
      </c>
      <c r="D50" s="106" t="s">
        <v>92</v>
      </c>
      <c r="E50" s="107">
        <v>4001</v>
      </c>
      <c r="F50" s="107" t="s">
        <v>93</v>
      </c>
      <c r="G50" s="108">
        <v>40133</v>
      </c>
      <c r="H50" s="108" t="s">
        <v>94</v>
      </c>
      <c r="I50" s="106" t="s">
        <v>447</v>
      </c>
      <c r="J50" s="109" t="s">
        <v>1407</v>
      </c>
      <c r="K50" s="109" t="s">
        <v>1408</v>
      </c>
      <c r="L50" s="109" t="s">
        <v>97</v>
      </c>
      <c r="M50" s="109" t="s">
        <v>97</v>
      </c>
      <c r="N50" s="109" t="s">
        <v>98</v>
      </c>
      <c r="O50" s="109" t="str">
        <f>IF(N50="","",VLOOKUP(N50,Sheet1!$B$3:$C$7,2,0))</f>
        <v>急性期</v>
      </c>
      <c r="P50" s="109" t="s">
        <v>98</v>
      </c>
      <c r="Q50" s="109" t="str">
        <f>IF(P50="","",VLOOKUP(P50,Sheet1!$B$3:$C$7,2,0))</f>
        <v>急性期</v>
      </c>
      <c r="R50" s="109" t="s">
        <v>96</v>
      </c>
      <c r="S50" s="110" t="str">
        <f t="shared" si="0"/>
        <v/>
      </c>
      <c r="T50" s="111" t="str">
        <f t="shared" si="1"/>
        <v/>
      </c>
      <c r="U50" s="111" t="str">
        <f t="shared" si="2"/>
        <v/>
      </c>
      <c r="V50" s="111" t="str">
        <f t="shared" si="3"/>
        <v/>
      </c>
      <c r="W50" s="111" t="str">
        <f t="shared" si="4"/>
        <v/>
      </c>
      <c r="X50" s="111" t="str">
        <f t="shared" si="5"/>
        <v>○</v>
      </c>
      <c r="Y50" s="112" t="str">
        <f t="shared" si="6"/>
        <v/>
      </c>
      <c r="Z50" s="113" t="s">
        <v>133</v>
      </c>
      <c r="AA50" s="113" t="s">
        <v>96</v>
      </c>
      <c r="AB50" s="113" t="s">
        <v>96</v>
      </c>
      <c r="AC50" s="113" t="s">
        <v>96</v>
      </c>
      <c r="AD50" s="113" t="s">
        <v>96</v>
      </c>
      <c r="AE50" s="114" t="str">
        <f t="shared" si="7"/>
        <v>急性期</v>
      </c>
      <c r="AF50" s="115">
        <v>5</v>
      </c>
      <c r="AG50" s="115">
        <v>4</v>
      </c>
      <c r="AH50" s="115">
        <v>1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5">
        <v>0</v>
      </c>
      <c r="AO50" s="115">
        <v>0</v>
      </c>
      <c r="AP50" s="115">
        <v>0</v>
      </c>
      <c r="AQ50" s="115">
        <v>0</v>
      </c>
      <c r="AR50" s="115">
        <v>0</v>
      </c>
      <c r="AS50" s="115">
        <v>5</v>
      </c>
      <c r="AT50" s="115">
        <v>0</v>
      </c>
      <c r="AU50" s="115">
        <v>0</v>
      </c>
      <c r="AV50" s="115">
        <v>0</v>
      </c>
      <c r="AW50" s="115">
        <v>103</v>
      </c>
      <c r="AX50" s="115"/>
      <c r="AY50" s="115"/>
      <c r="AZ50" s="115" t="s">
        <v>98</v>
      </c>
      <c r="BA50" s="116" t="str">
        <f t="shared" si="8"/>
        <v/>
      </c>
      <c r="BB50" s="115">
        <v>0</v>
      </c>
      <c r="BC50" s="115">
        <v>0</v>
      </c>
      <c r="BD50" s="115">
        <v>0</v>
      </c>
      <c r="BE50" s="115">
        <v>0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</row>
    <row r="51" spans="2:62" outlineLevel="3">
      <c r="B51" s="106">
        <v>24028289</v>
      </c>
      <c r="C51" s="106" t="s">
        <v>492</v>
      </c>
      <c r="D51" s="106" t="s">
        <v>92</v>
      </c>
      <c r="E51" s="107">
        <v>4001</v>
      </c>
      <c r="F51" s="107" t="s">
        <v>93</v>
      </c>
      <c r="G51" s="108">
        <v>40133</v>
      </c>
      <c r="H51" s="108" t="s">
        <v>94</v>
      </c>
      <c r="I51" s="106" t="s">
        <v>493</v>
      </c>
      <c r="J51" s="109" t="s">
        <v>494</v>
      </c>
      <c r="K51" s="109" t="s">
        <v>495</v>
      </c>
      <c r="L51" s="109" t="s">
        <v>165</v>
      </c>
      <c r="M51" s="109" t="s">
        <v>165</v>
      </c>
      <c r="N51" s="109" t="s">
        <v>166</v>
      </c>
      <c r="O51" s="109" t="str">
        <f>IF(N51="","",VLOOKUP(N51,Sheet1!$B$3:$C$7,2,0))</f>
        <v>急性期</v>
      </c>
      <c r="P51" s="109" t="s">
        <v>166</v>
      </c>
      <c r="Q51" s="109" t="str">
        <f>IF(P51="","",VLOOKUP(P51,Sheet1!$B$3:$C$7,2,0))</f>
        <v>急性期</v>
      </c>
      <c r="R51" s="109" t="s">
        <v>96</v>
      </c>
      <c r="S51" s="110" t="str">
        <f t="shared" si="0"/>
        <v/>
      </c>
      <c r="T51" s="111" t="str">
        <f t="shared" si="1"/>
        <v>○</v>
      </c>
      <c r="U51" s="111" t="str">
        <f t="shared" si="2"/>
        <v/>
      </c>
      <c r="V51" s="111" t="str">
        <f t="shared" si="3"/>
        <v/>
      </c>
      <c r="W51" s="111" t="str">
        <f t="shared" si="4"/>
        <v/>
      </c>
      <c r="X51" s="111" t="str">
        <f t="shared" si="5"/>
        <v/>
      </c>
      <c r="Y51" s="112" t="str">
        <f t="shared" si="6"/>
        <v/>
      </c>
      <c r="Z51" s="113" t="s">
        <v>166</v>
      </c>
      <c r="AA51" s="113" t="s">
        <v>96</v>
      </c>
      <c r="AB51" s="113" t="s">
        <v>96</v>
      </c>
      <c r="AC51" s="113" t="s">
        <v>96</v>
      </c>
      <c r="AD51" s="113" t="s">
        <v>96</v>
      </c>
      <c r="AE51" s="114" t="str">
        <f t="shared" si="7"/>
        <v>急性期</v>
      </c>
      <c r="AF51" s="115">
        <v>13</v>
      </c>
      <c r="AG51" s="115">
        <v>8</v>
      </c>
      <c r="AH51" s="115">
        <v>5</v>
      </c>
      <c r="AI51" s="115">
        <v>1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>
        <v>0</v>
      </c>
      <c r="AS51" s="115"/>
      <c r="AT51" s="115"/>
      <c r="AU51" s="115"/>
      <c r="AV51" s="115">
        <v>13</v>
      </c>
      <c r="AW51" s="115">
        <v>67</v>
      </c>
      <c r="AX51" s="115"/>
      <c r="AY51" s="115"/>
      <c r="AZ51" s="115" t="s">
        <v>96</v>
      </c>
      <c r="BA51" s="116" t="str">
        <f t="shared" si="8"/>
        <v/>
      </c>
      <c r="BB51" s="115"/>
      <c r="BC51" s="115"/>
      <c r="BD51" s="115">
        <v>0</v>
      </c>
      <c r="BE51" s="115"/>
      <c r="BF51" s="115"/>
      <c r="BG51" s="115">
        <v>0</v>
      </c>
      <c r="BH51" s="115"/>
      <c r="BI51" s="115"/>
      <c r="BJ51" s="115"/>
    </row>
    <row r="52" spans="2:62" outlineLevel="3">
      <c r="B52" s="106">
        <v>24028295</v>
      </c>
      <c r="C52" s="106" t="s">
        <v>498</v>
      </c>
      <c r="D52" s="106" t="s">
        <v>92</v>
      </c>
      <c r="E52" s="107">
        <v>4001</v>
      </c>
      <c r="F52" s="107" t="s">
        <v>93</v>
      </c>
      <c r="G52" s="108">
        <v>40133</v>
      </c>
      <c r="H52" s="108" t="s">
        <v>94</v>
      </c>
      <c r="I52" s="106" t="s">
        <v>499</v>
      </c>
      <c r="J52" s="109" t="s">
        <v>1409</v>
      </c>
      <c r="K52" s="109" t="s">
        <v>1410</v>
      </c>
      <c r="L52" s="109" t="s">
        <v>97</v>
      </c>
      <c r="M52" s="109" t="s">
        <v>97</v>
      </c>
      <c r="N52" s="109" t="s">
        <v>98</v>
      </c>
      <c r="O52" s="109" t="str">
        <f>IF(N52="","",VLOOKUP(N52,Sheet1!$B$3:$C$7,2,0))</f>
        <v>急性期</v>
      </c>
      <c r="P52" s="109" t="s">
        <v>98</v>
      </c>
      <c r="Q52" s="109" t="str">
        <f>IF(P52="","",VLOOKUP(P52,Sheet1!$B$3:$C$7,2,0))</f>
        <v>急性期</v>
      </c>
      <c r="R52" s="109" t="s">
        <v>96</v>
      </c>
      <c r="S52" s="110" t="str">
        <f t="shared" si="0"/>
        <v/>
      </c>
      <c r="T52" s="111" t="str">
        <f t="shared" si="1"/>
        <v>○</v>
      </c>
      <c r="U52" s="111" t="str">
        <f t="shared" si="2"/>
        <v/>
      </c>
      <c r="V52" s="111" t="str">
        <f t="shared" si="3"/>
        <v/>
      </c>
      <c r="W52" s="111" t="str">
        <f t="shared" si="4"/>
        <v/>
      </c>
      <c r="X52" s="111" t="str">
        <f t="shared" si="5"/>
        <v/>
      </c>
      <c r="Y52" s="112" t="str">
        <f t="shared" si="6"/>
        <v/>
      </c>
      <c r="Z52" s="113" t="s">
        <v>98</v>
      </c>
      <c r="AA52" s="113" t="s">
        <v>96</v>
      </c>
      <c r="AB52" s="113" t="s">
        <v>96</v>
      </c>
      <c r="AC52" s="113" t="s">
        <v>96</v>
      </c>
      <c r="AD52" s="113" t="s">
        <v>96</v>
      </c>
      <c r="AE52" s="114" t="str">
        <f t="shared" si="7"/>
        <v>急性期</v>
      </c>
      <c r="AF52" s="115">
        <v>12</v>
      </c>
      <c r="AG52" s="115">
        <v>6</v>
      </c>
      <c r="AH52" s="115">
        <v>6</v>
      </c>
      <c r="AI52" s="115">
        <v>0</v>
      </c>
      <c r="AJ52" s="115">
        <v>0</v>
      </c>
      <c r="AK52" s="115">
        <v>0</v>
      </c>
      <c r="AL52" s="115">
        <v>0</v>
      </c>
      <c r="AM52" s="115">
        <v>0</v>
      </c>
      <c r="AN52" s="115">
        <v>0</v>
      </c>
      <c r="AO52" s="115">
        <v>0</v>
      </c>
      <c r="AP52" s="115">
        <v>0</v>
      </c>
      <c r="AQ52" s="115">
        <v>0</v>
      </c>
      <c r="AR52" s="115">
        <v>0</v>
      </c>
      <c r="AS52" s="115">
        <v>12</v>
      </c>
      <c r="AT52" s="115">
        <v>0</v>
      </c>
      <c r="AU52" s="115">
        <v>0</v>
      </c>
      <c r="AV52" s="115">
        <v>0</v>
      </c>
      <c r="AW52" s="115">
        <v>153</v>
      </c>
      <c r="AX52" s="115">
        <v>0</v>
      </c>
      <c r="AY52" s="115">
        <v>0</v>
      </c>
      <c r="AZ52" s="115" t="s">
        <v>98</v>
      </c>
      <c r="BA52" s="116" t="str">
        <f t="shared" si="8"/>
        <v/>
      </c>
      <c r="BB52" s="115">
        <v>0</v>
      </c>
      <c r="BC52" s="115">
        <v>0</v>
      </c>
      <c r="BD52" s="115">
        <v>0</v>
      </c>
      <c r="BE52" s="115">
        <v>0</v>
      </c>
      <c r="BF52" s="115">
        <v>0</v>
      </c>
      <c r="BG52" s="115">
        <v>0</v>
      </c>
      <c r="BH52" s="115">
        <v>0</v>
      </c>
      <c r="BI52" s="115">
        <v>0</v>
      </c>
      <c r="BJ52" s="115">
        <v>0</v>
      </c>
    </row>
    <row r="53" spans="2:62" outlineLevel="3">
      <c r="B53" s="106">
        <v>24028310</v>
      </c>
      <c r="C53" s="106" t="s">
        <v>515</v>
      </c>
      <c r="D53" s="106" t="s">
        <v>92</v>
      </c>
      <c r="E53" s="107">
        <v>4001</v>
      </c>
      <c r="F53" s="107" t="s">
        <v>93</v>
      </c>
      <c r="G53" s="108">
        <v>40133</v>
      </c>
      <c r="H53" s="108" t="s">
        <v>94</v>
      </c>
      <c r="I53" s="106" t="s">
        <v>516</v>
      </c>
      <c r="J53" s="109" t="s">
        <v>2325</v>
      </c>
      <c r="K53" s="109" t="s">
        <v>2326</v>
      </c>
      <c r="L53" s="109" t="s">
        <v>2327</v>
      </c>
      <c r="M53" s="109" t="s">
        <v>2327</v>
      </c>
      <c r="N53" s="109" t="s">
        <v>105</v>
      </c>
      <c r="O53" s="109" t="str">
        <f>IF(N53="","",VLOOKUP(N53,Sheet1!$B$3:$C$7,2,0))</f>
        <v>休棟等</v>
      </c>
      <c r="P53" s="109" t="s">
        <v>105</v>
      </c>
      <c r="Q53" s="109" t="str">
        <f>IF(P53="","",VLOOKUP(P53,Sheet1!$B$3:$C$7,2,0))</f>
        <v>休棟等</v>
      </c>
      <c r="R53" s="109" t="s">
        <v>96</v>
      </c>
      <c r="S53" s="110" t="str">
        <f t="shared" si="0"/>
        <v/>
      </c>
      <c r="T53" s="111" t="str">
        <f t="shared" si="1"/>
        <v/>
      </c>
      <c r="U53" s="111" t="str">
        <f t="shared" si="2"/>
        <v/>
      </c>
      <c r="V53" s="111" t="str">
        <f t="shared" si="3"/>
        <v/>
      </c>
      <c r="W53" s="111" t="str">
        <f t="shared" si="4"/>
        <v/>
      </c>
      <c r="X53" s="111" t="str">
        <f t="shared" si="5"/>
        <v/>
      </c>
      <c r="Y53" s="112" t="str">
        <f t="shared" si="6"/>
        <v/>
      </c>
      <c r="Z53" s="113" t="s">
        <v>96</v>
      </c>
      <c r="AA53" s="113" t="s">
        <v>96</v>
      </c>
      <c r="AB53" s="113" t="s">
        <v>96</v>
      </c>
      <c r="AC53" s="113" t="s">
        <v>96</v>
      </c>
      <c r="AD53" s="113" t="s">
        <v>96</v>
      </c>
      <c r="AE53" s="114" t="str">
        <f t="shared" si="7"/>
        <v>休棟中等</v>
      </c>
      <c r="AF53" s="115">
        <v>14</v>
      </c>
      <c r="AG53" s="115">
        <v>14</v>
      </c>
      <c r="AH53" s="115">
        <v>0</v>
      </c>
      <c r="AI53" s="115">
        <v>14</v>
      </c>
      <c r="AJ53" s="115">
        <v>0</v>
      </c>
      <c r="AK53" s="115">
        <v>0</v>
      </c>
      <c r="AL53" s="115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/>
      <c r="AT53" s="115"/>
      <c r="AU53" s="115"/>
      <c r="AV53" s="115"/>
      <c r="AW53" s="115">
        <v>571</v>
      </c>
      <c r="AX53" s="115"/>
      <c r="AY53" s="115"/>
      <c r="AZ53" s="115" t="s">
        <v>96</v>
      </c>
      <c r="BA53" s="116" t="str">
        <f t="shared" si="8"/>
        <v/>
      </c>
      <c r="BB53" s="115"/>
      <c r="BC53" s="115"/>
      <c r="BD53" s="115"/>
      <c r="BE53" s="115"/>
      <c r="BF53" s="115"/>
      <c r="BG53" s="115"/>
      <c r="BH53" s="115"/>
      <c r="BI53" s="115"/>
      <c r="BJ53" s="115"/>
    </row>
    <row r="54" spans="2:62" outlineLevel="3">
      <c r="B54" s="106">
        <v>24028383</v>
      </c>
      <c r="C54" s="106" t="s">
        <v>589</v>
      </c>
      <c r="D54" s="106" t="s">
        <v>92</v>
      </c>
      <c r="E54" s="107">
        <v>4001</v>
      </c>
      <c r="F54" s="107" t="s">
        <v>93</v>
      </c>
      <c r="G54" s="108">
        <v>40133</v>
      </c>
      <c r="H54" s="108" t="s">
        <v>94</v>
      </c>
      <c r="I54" s="106" t="s">
        <v>590</v>
      </c>
      <c r="J54" s="109" t="s">
        <v>1413</v>
      </c>
      <c r="K54" s="109" t="s">
        <v>1414</v>
      </c>
      <c r="L54" s="109" t="s">
        <v>97</v>
      </c>
      <c r="M54" s="109" t="s">
        <v>97</v>
      </c>
      <c r="N54" s="109" t="s">
        <v>98</v>
      </c>
      <c r="O54" s="109" t="str">
        <f>IF(N54="","",VLOOKUP(N54,Sheet1!$B$3:$C$7,2,0))</f>
        <v>急性期</v>
      </c>
      <c r="P54" s="109" t="s">
        <v>98</v>
      </c>
      <c r="Q54" s="109" t="str">
        <f>IF(P54="","",VLOOKUP(P54,Sheet1!$B$3:$C$7,2,0))</f>
        <v>急性期</v>
      </c>
      <c r="R54" s="109" t="s">
        <v>98</v>
      </c>
      <c r="S54" s="110" t="str">
        <f t="shared" si="0"/>
        <v/>
      </c>
      <c r="T54" s="111" t="str">
        <f t="shared" si="1"/>
        <v>○</v>
      </c>
      <c r="U54" s="111" t="str">
        <f t="shared" si="2"/>
        <v/>
      </c>
      <c r="V54" s="111" t="str">
        <f t="shared" si="3"/>
        <v/>
      </c>
      <c r="W54" s="111" t="str">
        <f t="shared" si="4"/>
        <v/>
      </c>
      <c r="X54" s="111" t="str">
        <f t="shared" si="5"/>
        <v/>
      </c>
      <c r="Y54" s="112" t="str">
        <f t="shared" si="6"/>
        <v/>
      </c>
      <c r="Z54" s="113" t="s">
        <v>98</v>
      </c>
      <c r="AA54" s="113" t="s">
        <v>96</v>
      </c>
      <c r="AB54" s="113" t="s">
        <v>96</v>
      </c>
      <c r="AC54" s="113" t="s">
        <v>96</v>
      </c>
      <c r="AD54" s="113" t="s">
        <v>96</v>
      </c>
      <c r="AE54" s="114" t="str">
        <f t="shared" si="7"/>
        <v>急性期</v>
      </c>
      <c r="AF54" s="115">
        <v>12</v>
      </c>
      <c r="AG54" s="115">
        <v>12</v>
      </c>
      <c r="AH54" s="115">
        <v>0</v>
      </c>
      <c r="AI54" s="115">
        <v>2</v>
      </c>
      <c r="AJ54" s="115">
        <v>0</v>
      </c>
      <c r="AK54" s="115">
        <v>0</v>
      </c>
      <c r="AL54" s="115">
        <v>0</v>
      </c>
      <c r="AM54" s="115">
        <v>0</v>
      </c>
      <c r="AN54" s="115">
        <v>0</v>
      </c>
      <c r="AO54" s="115">
        <v>0</v>
      </c>
      <c r="AP54" s="115">
        <v>0</v>
      </c>
      <c r="AQ54" s="115">
        <v>0</v>
      </c>
      <c r="AR54" s="115">
        <v>0</v>
      </c>
      <c r="AS54" s="115">
        <v>12</v>
      </c>
      <c r="AT54" s="115">
        <v>0</v>
      </c>
      <c r="AU54" s="115">
        <v>0</v>
      </c>
      <c r="AV54" s="115">
        <v>0</v>
      </c>
      <c r="AW54" s="115">
        <v>1066</v>
      </c>
      <c r="AX54" s="115">
        <v>0</v>
      </c>
      <c r="AY54" s="115">
        <v>0</v>
      </c>
      <c r="AZ54" s="115" t="s">
        <v>98</v>
      </c>
      <c r="BA54" s="116" t="str">
        <f t="shared" si="8"/>
        <v/>
      </c>
      <c r="BB54" s="115">
        <v>0</v>
      </c>
      <c r="BC54" s="115">
        <v>0</v>
      </c>
      <c r="BD54" s="115">
        <v>0</v>
      </c>
      <c r="BE54" s="115">
        <v>0</v>
      </c>
      <c r="BF54" s="115">
        <v>0</v>
      </c>
      <c r="BG54" s="115">
        <v>0</v>
      </c>
      <c r="BH54" s="115">
        <v>0</v>
      </c>
      <c r="BI54" s="115">
        <v>0</v>
      </c>
      <c r="BJ54" s="115">
        <v>0</v>
      </c>
    </row>
    <row r="55" spans="2:62" outlineLevel="3">
      <c r="B55" s="106">
        <v>24028467</v>
      </c>
      <c r="C55" s="106" t="s">
        <v>698</v>
      </c>
      <c r="D55" s="106" t="s">
        <v>92</v>
      </c>
      <c r="E55" s="107">
        <v>4001</v>
      </c>
      <c r="F55" s="117" t="s">
        <v>93</v>
      </c>
      <c r="G55" s="117">
        <v>40133</v>
      </c>
      <c r="H55" s="117" t="s">
        <v>94</v>
      </c>
      <c r="I55" s="118" t="s">
        <v>699</v>
      </c>
      <c r="J55" s="119" t="s">
        <v>1415</v>
      </c>
      <c r="K55" s="119" t="s">
        <v>1416</v>
      </c>
      <c r="L55" s="119" t="s">
        <v>97</v>
      </c>
      <c r="M55" s="119" t="s">
        <v>97</v>
      </c>
      <c r="N55" s="119" t="s">
        <v>99</v>
      </c>
      <c r="O55" s="119" t="s">
        <v>2315</v>
      </c>
      <c r="P55" s="119" t="s">
        <v>98</v>
      </c>
      <c r="Q55" s="119" t="str">
        <f>IF(P55="","",VLOOKUP(P55,Sheet1!$B$3:$C$7,2,0))</f>
        <v>急性期</v>
      </c>
      <c r="R55" s="119" t="s">
        <v>96</v>
      </c>
      <c r="S55" s="120" t="str">
        <f t="shared" si="0"/>
        <v>○</v>
      </c>
      <c r="T55" s="121" t="str">
        <f t="shared" si="1"/>
        <v>○</v>
      </c>
      <c r="U55" s="121" t="str">
        <f t="shared" si="2"/>
        <v>○</v>
      </c>
      <c r="V55" s="121" t="str">
        <f t="shared" si="3"/>
        <v>○</v>
      </c>
      <c r="W55" s="121" t="str">
        <f t="shared" si="4"/>
        <v>○</v>
      </c>
      <c r="X55" s="121" t="str">
        <f t="shared" si="5"/>
        <v/>
      </c>
      <c r="Y55" s="122" t="str">
        <f t="shared" si="6"/>
        <v/>
      </c>
      <c r="Z55" s="123" t="s">
        <v>97</v>
      </c>
      <c r="AA55" s="123" t="s">
        <v>98</v>
      </c>
      <c r="AB55" s="123" t="s">
        <v>99</v>
      </c>
      <c r="AC55" s="123" t="s">
        <v>104</v>
      </c>
      <c r="AD55" s="123" t="s">
        <v>105</v>
      </c>
      <c r="AE55" s="124" t="str">
        <f t="shared" si="7"/>
        <v>回復期</v>
      </c>
      <c r="AF55" s="125">
        <v>19</v>
      </c>
      <c r="AG55" s="125"/>
      <c r="AH55" s="125"/>
      <c r="AI55" s="125">
        <v>2</v>
      </c>
      <c r="AJ55" s="125"/>
      <c r="AK55" s="125"/>
      <c r="AL55" s="125"/>
      <c r="AM55" s="125"/>
      <c r="AN55" s="125"/>
      <c r="AO55" s="125"/>
      <c r="AP55" s="125"/>
      <c r="AQ55" s="125"/>
      <c r="AR55" s="125"/>
      <c r="AS55" s="125">
        <v>19</v>
      </c>
      <c r="AT55" s="125">
        <v>0</v>
      </c>
      <c r="AU55" s="125">
        <v>0</v>
      </c>
      <c r="AV55" s="125"/>
      <c r="AW55" s="125">
        <v>66</v>
      </c>
      <c r="AX55" s="125"/>
      <c r="AY55" s="125"/>
      <c r="AZ55" s="125" t="s">
        <v>98</v>
      </c>
      <c r="BA55" s="126" t="str">
        <f t="shared" si="8"/>
        <v/>
      </c>
      <c r="BB55" s="125">
        <v>0</v>
      </c>
      <c r="BC55" s="125">
        <v>0</v>
      </c>
      <c r="BD55" s="125">
        <v>0</v>
      </c>
      <c r="BE55" s="125">
        <v>0</v>
      </c>
      <c r="BF55" s="125">
        <v>0</v>
      </c>
      <c r="BG55" s="125">
        <v>0</v>
      </c>
      <c r="BH55" s="125">
        <v>0</v>
      </c>
      <c r="BI55" s="125">
        <v>0</v>
      </c>
      <c r="BJ55" s="125"/>
    </row>
    <row r="56" spans="2:62" outlineLevel="3">
      <c r="B56" s="106">
        <v>24028525</v>
      </c>
      <c r="C56" s="106" t="s">
        <v>774</v>
      </c>
      <c r="D56" s="106" t="s">
        <v>92</v>
      </c>
      <c r="E56" s="107">
        <v>4001</v>
      </c>
      <c r="F56" s="107" t="s">
        <v>93</v>
      </c>
      <c r="G56" s="108">
        <v>40133</v>
      </c>
      <c r="H56" s="108" t="s">
        <v>94</v>
      </c>
      <c r="I56" s="106" t="s">
        <v>775</v>
      </c>
      <c r="J56" s="109" t="s">
        <v>1417</v>
      </c>
      <c r="K56" s="109" t="s">
        <v>1418</v>
      </c>
      <c r="L56" s="109" t="s">
        <v>97</v>
      </c>
      <c r="M56" s="109" t="s">
        <v>97</v>
      </c>
      <c r="N56" s="109" t="s">
        <v>98</v>
      </c>
      <c r="O56" s="109" t="str">
        <f>IF(N56="","",VLOOKUP(N56,Sheet1!$B$3:$C$7,2,0))</f>
        <v>急性期</v>
      </c>
      <c r="P56" s="109" t="s">
        <v>98</v>
      </c>
      <c r="Q56" s="109" t="str">
        <f>IF(P56="","",VLOOKUP(P56,Sheet1!$B$3:$C$7,2,0))</f>
        <v>急性期</v>
      </c>
      <c r="R56" s="109" t="s">
        <v>98</v>
      </c>
      <c r="S56" s="110" t="str">
        <f t="shared" si="0"/>
        <v/>
      </c>
      <c r="T56" s="111" t="str">
        <f t="shared" si="1"/>
        <v>○</v>
      </c>
      <c r="U56" s="111" t="str">
        <f t="shared" si="2"/>
        <v/>
      </c>
      <c r="V56" s="111" t="str">
        <f t="shared" si="3"/>
        <v/>
      </c>
      <c r="W56" s="111" t="str">
        <f t="shared" si="4"/>
        <v/>
      </c>
      <c r="X56" s="111" t="str">
        <f t="shared" si="5"/>
        <v/>
      </c>
      <c r="Y56" s="112" t="str">
        <f t="shared" si="6"/>
        <v/>
      </c>
      <c r="Z56" s="113" t="s">
        <v>98</v>
      </c>
      <c r="AA56" s="113" t="s">
        <v>96</v>
      </c>
      <c r="AB56" s="113" t="s">
        <v>96</v>
      </c>
      <c r="AC56" s="113" t="s">
        <v>96</v>
      </c>
      <c r="AD56" s="113" t="s">
        <v>96</v>
      </c>
      <c r="AE56" s="114" t="str">
        <f t="shared" si="7"/>
        <v>急性期</v>
      </c>
      <c r="AF56" s="115">
        <v>19</v>
      </c>
      <c r="AG56" s="115">
        <v>19</v>
      </c>
      <c r="AH56" s="115">
        <v>0</v>
      </c>
      <c r="AI56" s="115">
        <v>0</v>
      </c>
      <c r="AJ56" s="115">
        <v>0</v>
      </c>
      <c r="AK56" s="115">
        <v>0</v>
      </c>
      <c r="AL56" s="115">
        <v>0</v>
      </c>
      <c r="AM56" s="115">
        <v>0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19</v>
      </c>
      <c r="AT56" s="115">
        <v>0</v>
      </c>
      <c r="AU56" s="115">
        <v>0</v>
      </c>
      <c r="AV56" s="115">
        <v>0</v>
      </c>
      <c r="AW56" s="115">
        <v>2287</v>
      </c>
      <c r="AX56" s="115">
        <v>0</v>
      </c>
      <c r="AY56" s="115">
        <v>0</v>
      </c>
      <c r="AZ56" s="115" t="s">
        <v>98</v>
      </c>
      <c r="BA56" s="116" t="str">
        <f t="shared" si="8"/>
        <v/>
      </c>
      <c r="BB56" s="115">
        <v>0</v>
      </c>
      <c r="BC56" s="115">
        <v>0</v>
      </c>
      <c r="BD56" s="115">
        <v>0</v>
      </c>
      <c r="BE56" s="115">
        <v>0</v>
      </c>
      <c r="BF56" s="115">
        <v>0</v>
      </c>
      <c r="BG56" s="115">
        <v>0</v>
      </c>
      <c r="BH56" s="115">
        <v>0</v>
      </c>
      <c r="BI56" s="115">
        <v>0</v>
      </c>
      <c r="BJ56" s="115">
        <v>112</v>
      </c>
    </row>
    <row r="57" spans="2:62" outlineLevel="3">
      <c r="B57" s="106">
        <v>24028540</v>
      </c>
      <c r="C57" s="106" t="s">
        <v>788</v>
      </c>
      <c r="D57" s="106" t="s">
        <v>92</v>
      </c>
      <c r="E57" s="107">
        <v>4001</v>
      </c>
      <c r="F57" s="107" t="s">
        <v>93</v>
      </c>
      <c r="G57" s="108">
        <v>40133</v>
      </c>
      <c r="H57" s="108" t="s">
        <v>94</v>
      </c>
      <c r="I57" s="106" t="s">
        <v>789</v>
      </c>
      <c r="J57" s="109" t="s">
        <v>1419</v>
      </c>
      <c r="K57" s="109" t="s">
        <v>1420</v>
      </c>
      <c r="L57" s="109" t="s">
        <v>97</v>
      </c>
      <c r="M57" s="109" t="s">
        <v>98</v>
      </c>
      <c r="N57" s="109" t="s">
        <v>99</v>
      </c>
      <c r="O57" s="109" t="str">
        <f>IF(N57="","",VLOOKUP(N57,Sheet1!$B$3:$C$7,2,0))</f>
        <v>回復期</v>
      </c>
      <c r="P57" s="109" t="s">
        <v>99</v>
      </c>
      <c r="Q57" s="109" t="str">
        <f>IF(P57="","",VLOOKUP(P57,Sheet1!$B$3:$C$7,2,0))</f>
        <v>回復期</v>
      </c>
      <c r="R57" s="109" t="s">
        <v>99</v>
      </c>
      <c r="S57" s="110" t="str">
        <f t="shared" si="0"/>
        <v>○</v>
      </c>
      <c r="T57" s="111" t="str">
        <f t="shared" si="1"/>
        <v>○</v>
      </c>
      <c r="U57" s="111" t="str">
        <f t="shared" si="2"/>
        <v/>
      </c>
      <c r="V57" s="111" t="str">
        <f t="shared" si="3"/>
        <v>○</v>
      </c>
      <c r="W57" s="111" t="str">
        <f t="shared" si="4"/>
        <v>○</v>
      </c>
      <c r="X57" s="111" t="str">
        <f t="shared" si="5"/>
        <v/>
      </c>
      <c r="Y57" s="112" t="str">
        <f t="shared" si="6"/>
        <v/>
      </c>
      <c r="Z57" s="113" t="s">
        <v>97</v>
      </c>
      <c r="AA57" s="113" t="s">
        <v>98</v>
      </c>
      <c r="AB57" s="113" t="s">
        <v>104</v>
      </c>
      <c r="AC57" s="113" t="s">
        <v>105</v>
      </c>
      <c r="AD57" s="113" t="s">
        <v>96</v>
      </c>
      <c r="AE57" s="114" t="str">
        <f t="shared" si="7"/>
        <v>回復期</v>
      </c>
      <c r="AF57" s="115">
        <v>14</v>
      </c>
      <c r="AG57" s="115">
        <v>0</v>
      </c>
      <c r="AH57" s="115">
        <v>14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>
        <v>0</v>
      </c>
      <c r="AS57" s="115">
        <v>4</v>
      </c>
      <c r="AT57" s="115">
        <v>0</v>
      </c>
      <c r="AU57" s="115">
        <v>0</v>
      </c>
      <c r="AV57" s="115">
        <v>10</v>
      </c>
      <c r="AW57" s="115">
        <v>0</v>
      </c>
      <c r="AX57" s="115">
        <v>0</v>
      </c>
      <c r="AY57" s="115">
        <v>0</v>
      </c>
      <c r="AZ57" s="115" t="s">
        <v>98</v>
      </c>
      <c r="BA57" s="116" t="str">
        <f t="shared" si="8"/>
        <v/>
      </c>
      <c r="BB57" s="115"/>
      <c r="BC57" s="115"/>
      <c r="BD57" s="115">
        <v>0</v>
      </c>
      <c r="BE57" s="115"/>
      <c r="BF57" s="115"/>
      <c r="BG57" s="115">
        <v>0</v>
      </c>
      <c r="BH57" s="115"/>
      <c r="BI57" s="115"/>
      <c r="BJ57" s="115"/>
    </row>
    <row r="58" spans="2:62" outlineLevel="3">
      <c r="B58" s="106">
        <v>24028609</v>
      </c>
      <c r="C58" s="106" t="s">
        <v>863</v>
      </c>
      <c r="D58" s="106" t="s">
        <v>92</v>
      </c>
      <c r="E58" s="107">
        <v>4001</v>
      </c>
      <c r="F58" s="107" t="s">
        <v>93</v>
      </c>
      <c r="G58" s="108">
        <v>40133</v>
      </c>
      <c r="H58" s="108" t="s">
        <v>94</v>
      </c>
      <c r="I58" s="106" t="s">
        <v>864</v>
      </c>
      <c r="J58" s="109" t="s">
        <v>1421</v>
      </c>
      <c r="K58" s="109" t="s">
        <v>1422</v>
      </c>
      <c r="L58" s="109" t="s">
        <v>97</v>
      </c>
      <c r="M58" s="109" t="s">
        <v>97</v>
      </c>
      <c r="N58" s="109" t="s">
        <v>99</v>
      </c>
      <c r="O58" s="109" t="str">
        <f>IF(N58="","",VLOOKUP(N58,Sheet1!$B$3:$C$7,2,0))</f>
        <v>回復期</v>
      </c>
      <c r="P58" s="109" t="s">
        <v>99</v>
      </c>
      <c r="Q58" s="109" t="str">
        <f>IF(P58="","",VLOOKUP(P58,Sheet1!$B$3:$C$7,2,0))</f>
        <v>回復期</v>
      </c>
      <c r="R58" s="109" t="s">
        <v>99</v>
      </c>
      <c r="S58" s="110" t="str">
        <f t="shared" si="0"/>
        <v>○</v>
      </c>
      <c r="T58" s="111" t="str">
        <f t="shared" si="1"/>
        <v/>
      </c>
      <c r="U58" s="111" t="str">
        <f t="shared" si="2"/>
        <v>○</v>
      </c>
      <c r="V58" s="111" t="str">
        <f t="shared" si="3"/>
        <v>○</v>
      </c>
      <c r="W58" s="111" t="str">
        <f t="shared" si="4"/>
        <v/>
      </c>
      <c r="X58" s="111" t="str">
        <f t="shared" si="5"/>
        <v/>
      </c>
      <c r="Y58" s="112" t="str">
        <f t="shared" si="6"/>
        <v/>
      </c>
      <c r="Z58" s="113" t="s">
        <v>97</v>
      </c>
      <c r="AA58" s="113" t="s">
        <v>99</v>
      </c>
      <c r="AB58" s="113" t="s">
        <v>104</v>
      </c>
      <c r="AC58" s="113" t="s">
        <v>96</v>
      </c>
      <c r="AD58" s="113" t="s">
        <v>96</v>
      </c>
      <c r="AE58" s="114" t="str">
        <f t="shared" si="7"/>
        <v>回復期</v>
      </c>
      <c r="AF58" s="115">
        <v>1</v>
      </c>
      <c r="AG58" s="115">
        <v>1</v>
      </c>
      <c r="AH58" s="115">
        <v>0</v>
      </c>
      <c r="AI58" s="115">
        <v>0</v>
      </c>
      <c r="AJ58" s="115">
        <v>18</v>
      </c>
      <c r="AK58" s="115">
        <v>18</v>
      </c>
      <c r="AL58" s="115">
        <v>0</v>
      </c>
      <c r="AM58" s="115">
        <v>18</v>
      </c>
      <c r="AN58" s="115">
        <v>18</v>
      </c>
      <c r="AO58" s="115">
        <v>0</v>
      </c>
      <c r="AP58" s="115">
        <v>0</v>
      </c>
      <c r="AQ58" s="115">
        <v>0</v>
      </c>
      <c r="AR58" s="115">
        <v>0</v>
      </c>
      <c r="AS58" s="115">
        <v>1</v>
      </c>
      <c r="AT58" s="115">
        <v>18</v>
      </c>
      <c r="AU58" s="115">
        <v>0</v>
      </c>
      <c r="AV58" s="115">
        <v>0</v>
      </c>
      <c r="AW58" s="115">
        <v>108</v>
      </c>
      <c r="AX58" s="115">
        <v>97</v>
      </c>
      <c r="AY58" s="115">
        <v>14</v>
      </c>
      <c r="AZ58" s="115" t="s">
        <v>97</v>
      </c>
      <c r="BA58" s="116" t="str">
        <f t="shared" si="8"/>
        <v>○</v>
      </c>
      <c r="BB58" s="115">
        <v>0</v>
      </c>
      <c r="BC58" s="115">
        <v>0</v>
      </c>
      <c r="BD58" s="115">
        <v>0</v>
      </c>
      <c r="BE58" s="115">
        <v>0</v>
      </c>
      <c r="BF58" s="115">
        <v>0</v>
      </c>
      <c r="BG58" s="115">
        <v>0</v>
      </c>
      <c r="BH58" s="115">
        <v>0</v>
      </c>
      <c r="BI58" s="115">
        <v>0</v>
      </c>
      <c r="BJ58" s="115">
        <v>0</v>
      </c>
    </row>
    <row r="59" spans="2:62" outlineLevel="3">
      <c r="B59" s="106">
        <v>24028643</v>
      </c>
      <c r="C59" s="106" t="s">
        <v>901</v>
      </c>
      <c r="D59" s="106" t="s">
        <v>92</v>
      </c>
      <c r="E59" s="107">
        <v>4001</v>
      </c>
      <c r="F59" s="107" t="s">
        <v>93</v>
      </c>
      <c r="G59" s="108">
        <v>40133</v>
      </c>
      <c r="H59" s="108" t="s">
        <v>94</v>
      </c>
      <c r="I59" s="106" t="s">
        <v>902</v>
      </c>
      <c r="J59" s="109" t="s">
        <v>1423</v>
      </c>
      <c r="K59" s="109" t="s">
        <v>1424</v>
      </c>
      <c r="L59" s="109" t="s">
        <v>97</v>
      </c>
      <c r="M59" s="109" t="s">
        <v>97</v>
      </c>
      <c r="N59" s="109" t="s">
        <v>98</v>
      </c>
      <c r="O59" s="109" t="str">
        <f>IF(N59="","",VLOOKUP(N59,Sheet1!$B$3:$C$7,2,0))</f>
        <v>急性期</v>
      </c>
      <c r="P59" s="109" t="s">
        <v>98</v>
      </c>
      <c r="Q59" s="109" t="str">
        <f>IF(P59="","",VLOOKUP(P59,Sheet1!$B$3:$C$7,2,0))</f>
        <v>急性期</v>
      </c>
      <c r="R59" s="109" t="s">
        <v>96</v>
      </c>
      <c r="S59" s="110" t="str">
        <f t="shared" si="0"/>
        <v/>
      </c>
      <c r="T59" s="111" t="str">
        <f t="shared" si="1"/>
        <v>○</v>
      </c>
      <c r="U59" s="111" t="str">
        <f t="shared" si="2"/>
        <v/>
      </c>
      <c r="V59" s="111" t="str">
        <f t="shared" si="3"/>
        <v/>
      </c>
      <c r="W59" s="111" t="str">
        <f t="shared" si="4"/>
        <v/>
      </c>
      <c r="X59" s="111" t="str">
        <f t="shared" si="5"/>
        <v/>
      </c>
      <c r="Y59" s="112" t="str">
        <f t="shared" si="6"/>
        <v/>
      </c>
      <c r="Z59" s="113" t="s">
        <v>98</v>
      </c>
      <c r="AA59" s="113" t="s">
        <v>96</v>
      </c>
      <c r="AB59" s="113" t="s">
        <v>96</v>
      </c>
      <c r="AC59" s="113" t="s">
        <v>96</v>
      </c>
      <c r="AD59" s="113" t="s">
        <v>96</v>
      </c>
      <c r="AE59" s="114" t="str">
        <f t="shared" si="7"/>
        <v>急性期</v>
      </c>
      <c r="AF59" s="115">
        <v>15</v>
      </c>
      <c r="AG59" s="115">
        <v>15</v>
      </c>
      <c r="AH59" s="115">
        <v>0</v>
      </c>
      <c r="AI59" s="115">
        <v>15</v>
      </c>
      <c r="AJ59" s="115">
        <v>0</v>
      </c>
      <c r="AK59" s="115">
        <v>0</v>
      </c>
      <c r="AL59" s="115">
        <v>0</v>
      </c>
      <c r="AM59" s="115">
        <v>0</v>
      </c>
      <c r="AN59" s="115">
        <v>0</v>
      </c>
      <c r="AO59" s="115">
        <v>0</v>
      </c>
      <c r="AP59" s="115">
        <v>0</v>
      </c>
      <c r="AQ59" s="115">
        <v>0</v>
      </c>
      <c r="AR59" s="115">
        <v>0</v>
      </c>
      <c r="AS59" s="115"/>
      <c r="AT59" s="115"/>
      <c r="AU59" s="115"/>
      <c r="AV59" s="115">
        <v>15</v>
      </c>
      <c r="AW59" s="115">
        <v>1357</v>
      </c>
      <c r="AX59" s="115"/>
      <c r="AY59" s="115"/>
      <c r="AZ59" s="115" t="s">
        <v>96</v>
      </c>
      <c r="BA59" s="116" t="str">
        <f t="shared" si="8"/>
        <v/>
      </c>
      <c r="BB59" s="115"/>
      <c r="BC59" s="115"/>
      <c r="BD59" s="115">
        <v>0</v>
      </c>
      <c r="BE59" s="115"/>
      <c r="BF59" s="115"/>
      <c r="BG59" s="115">
        <v>0</v>
      </c>
      <c r="BH59" s="115"/>
      <c r="BI59" s="115"/>
      <c r="BJ59" s="115"/>
    </row>
    <row r="60" spans="2:62" outlineLevel="3">
      <c r="B60" s="106">
        <v>24028688</v>
      </c>
      <c r="C60" s="106" t="s">
        <v>967</v>
      </c>
      <c r="D60" s="106" t="s">
        <v>92</v>
      </c>
      <c r="E60" s="107">
        <v>4001</v>
      </c>
      <c r="F60" s="107" t="s">
        <v>93</v>
      </c>
      <c r="G60" s="108">
        <v>40133</v>
      </c>
      <c r="H60" s="108" t="s">
        <v>94</v>
      </c>
      <c r="I60" s="106" t="s">
        <v>968</v>
      </c>
      <c r="J60" s="109" t="s">
        <v>1425</v>
      </c>
      <c r="K60" s="109" t="s">
        <v>1426</v>
      </c>
      <c r="L60" s="109" t="s">
        <v>97</v>
      </c>
      <c r="M60" s="109" t="s">
        <v>97</v>
      </c>
      <c r="N60" s="109" t="s">
        <v>99</v>
      </c>
      <c r="O60" s="109" t="str">
        <f>IF(N60="","",VLOOKUP(N60,Sheet1!$B$3:$C$7,2,0))</f>
        <v>回復期</v>
      </c>
      <c r="P60" s="109" t="s">
        <v>99</v>
      </c>
      <c r="Q60" s="109" t="str">
        <f>IF(P60="","",VLOOKUP(P60,Sheet1!$B$3:$C$7,2,0))</f>
        <v>回復期</v>
      </c>
      <c r="R60" s="109" t="s">
        <v>105</v>
      </c>
      <c r="S60" s="110" t="str">
        <f t="shared" si="0"/>
        <v/>
      </c>
      <c r="T60" s="111" t="str">
        <f t="shared" si="1"/>
        <v/>
      </c>
      <c r="U60" s="111" t="str">
        <f t="shared" si="2"/>
        <v>○</v>
      </c>
      <c r="V60" s="111" t="str">
        <f t="shared" si="3"/>
        <v>○</v>
      </c>
      <c r="W60" s="111" t="str">
        <f t="shared" si="4"/>
        <v/>
      </c>
      <c r="X60" s="111" t="str">
        <f t="shared" si="5"/>
        <v/>
      </c>
      <c r="Y60" s="112" t="str">
        <f t="shared" si="6"/>
        <v/>
      </c>
      <c r="Z60" s="113" t="s">
        <v>99</v>
      </c>
      <c r="AA60" s="113" t="s">
        <v>104</v>
      </c>
      <c r="AB60" s="113" t="s">
        <v>96</v>
      </c>
      <c r="AC60" s="113" t="s">
        <v>96</v>
      </c>
      <c r="AD60" s="113" t="s">
        <v>96</v>
      </c>
      <c r="AE60" s="114" t="str">
        <f t="shared" si="7"/>
        <v>回復期</v>
      </c>
      <c r="AF60" s="115">
        <v>7</v>
      </c>
      <c r="AG60" s="115">
        <v>7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  <c r="AS60" s="115">
        <v>7</v>
      </c>
      <c r="AT60" s="115">
        <v>0</v>
      </c>
      <c r="AU60" s="115">
        <v>0</v>
      </c>
      <c r="AV60" s="115">
        <v>0</v>
      </c>
      <c r="AW60" s="115">
        <v>31</v>
      </c>
      <c r="AX60" s="115">
        <v>0</v>
      </c>
      <c r="AY60" s="115">
        <v>0</v>
      </c>
      <c r="AZ60" s="115" t="s">
        <v>97</v>
      </c>
      <c r="BA60" s="116" t="str">
        <f t="shared" si="8"/>
        <v>○</v>
      </c>
      <c r="BB60" s="115">
        <v>3</v>
      </c>
      <c r="BC60" s="115">
        <v>0</v>
      </c>
      <c r="BD60" s="115">
        <v>0</v>
      </c>
      <c r="BE60" s="115">
        <v>0</v>
      </c>
      <c r="BF60" s="115">
        <v>0</v>
      </c>
      <c r="BG60" s="115">
        <v>1</v>
      </c>
      <c r="BH60" s="115">
        <v>1</v>
      </c>
      <c r="BI60" s="115">
        <v>0</v>
      </c>
      <c r="BJ60" s="115">
        <v>0</v>
      </c>
    </row>
    <row r="61" spans="2:62" outlineLevel="3">
      <c r="B61" s="106">
        <v>24028732</v>
      </c>
      <c r="C61" s="106" t="s">
        <v>1027</v>
      </c>
      <c r="D61" s="106" t="s">
        <v>92</v>
      </c>
      <c r="E61" s="107">
        <v>4001</v>
      </c>
      <c r="F61" s="107" t="s">
        <v>93</v>
      </c>
      <c r="G61" s="108">
        <v>40133</v>
      </c>
      <c r="H61" s="108" t="s">
        <v>94</v>
      </c>
      <c r="I61" s="106" t="s">
        <v>1028</v>
      </c>
      <c r="J61" s="109" t="s">
        <v>1027</v>
      </c>
      <c r="K61" s="109" t="s">
        <v>1029</v>
      </c>
      <c r="L61" s="109" t="s">
        <v>165</v>
      </c>
      <c r="M61" s="109" t="s">
        <v>165</v>
      </c>
      <c r="N61" s="109" t="s">
        <v>166</v>
      </c>
      <c r="O61" s="109" t="str">
        <f>IF(N61="","",VLOOKUP(N61,Sheet1!$B$3:$C$7,2,0))</f>
        <v>急性期</v>
      </c>
      <c r="P61" s="109" t="s">
        <v>166</v>
      </c>
      <c r="Q61" s="109" t="str">
        <f>IF(P61="","",VLOOKUP(P61,Sheet1!$B$3:$C$7,2,0))</f>
        <v>急性期</v>
      </c>
      <c r="R61" s="109" t="s">
        <v>96</v>
      </c>
      <c r="S61" s="110" t="str">
        <f t="shared" si="0"/>
        <v/>
      </c>
      <c r="T61" s="111" t="str">
        <f t="shared" si="1"/>
        <v>○</v>
      </c>
      <c r="U61" s="111" t="str">
        <f t="shared" si="2"/>
        <v/>
      </c>
      <c r="V61" s="111" t="str">
        <f t="shared" si="3"/>
        <v/>
      </c>
      <c r="W61" s="111" t="str">
        <f t="shared" si="4"/>
        <v/>
      </c>
      <c r="X61" s="111" t="str">
        <f t="shared" si="5"/>
        <v/>
      </c>
      <c r="Y61" s="112" t="str">
        <f t="shared" si="6"/>
        <v/>
      </c>
      <c r="Z61" s="113" t="s">
        <v>166</v>
      </c>
      <c r="AA61" s="113" t="s">
        <v>96</v>
      </c>
      <c r="AB61" s="113" t="s">
        <v>96</v>
      </c>
      <c r="AC61" s="113" t="s">
        <v>96</v>
      </c>
      <c r="AD61" s="113" t="s">
        <v>96</v>
      </c>
      <c r="AE61" s="114" t="str">
        <f t="shared" si="7"/>
        <v>急性期</v>
      </c>
      <c r="AF61" s="115">
        <v>2</v>
      </c>
      <c r="AG61" s="115">
        <v>2</v>
      </c>
      <c r="AH61" s="115">
        <v>0</v>
      </c>
      <c r="AI61" s="115">
        <v>2</v>
      </c>
      <c r="AJ61" s="115">
        <v>0</v>
      </c>
      <c r="AK61" s="115">
        <v>0</v>
      </c>
      <c r="AL61" s="115">
        <v>0</v>
      </c>
      <c r="AM61" s="115">
        <v>0</v>
      </c>
      <c r="AN61" s="115">
        <v>0</v>
      </c>
      <c r="AO61" s="115">
        <v>0</v>
      </c>
      <c r="AP61" s="115">
        <v>0</v>
      </c>
      <c r="AQ61" s="115">
        <v>0</v>
      </c>
      <c r="AR61" s="115">
        <v>0</v>
      </c>
      <c r="AS61" s="115">
        <v>2</v>
      </c>
      <c r="AT61" s="115">
        <v>0</v>
      </c>
      <c r="AU61" s="115">
        <v>0</v>
      </c>
      <c r="AV61" s="115">
        <v>0</v>
      </c>
      <c r="AW61" s="115">
        <v>56</v>
      </c>
      <c r="AX61" s="115">
        <v>2</v>
      </c>
      <c r="AY61" s="115">
        <v>0</v>
      </c>
      <c r="AZ61" s="115" t="s">
        <v>166</v>
      </c>
      <c r="BA61" s="116" t="str">
        <f t="shared" si="8"/>
        <v/>
      </c>
      <c r="BB61" s="115">
        <v>0</v>
      </c>
      <c r="BC61" s="115">
        <v>0</v>
      </c>
      <c r="BD61" s="115">
        <v>0</v>
      </c>
      <c r="BE61" s="115"/>
      <c r="BF61" s="115"/>
      <c r="BG61" s="115">
        <v>0</v>
      </c>
      <c r="BH61" s="115"/>
      <c r="BI61" s="115"/>
      <c r="BJ61" s="115">
        <v>0</v>
      </c>
    </row>
    <row r="62" spans="2:62" s="143" customFormat="1" outlineLevel="3">
      <c r="B62" s="118">
        <v>24028783</v>
      </c>
      <c r="C62" s="118" t="s">
        <v>1087</v>
      </c>
      <c r="D62" s="118" t="s">
        <v>92</v>
      </c>
      <c r="E62" s="117">
        <v>4001</v>
      </c>
      <c r="F62" s="117" t="s">
        <v>93</v>
      </c>
      <c r="G62" s="117">
        <v>40133</v>
      </c>
      <c r="H62" s="117" t="s">
        <v>94</v>
      </c>
      <c r="I62" s="118" t="s">
        <v>1088</v>
      </c>
      <c r="J62" s="119" t="s">
        <v>1427</v>
      </c>
      <c r="K62" s="119" t="s">
        <v>1428</v>
      </c>
      <c r="L62" s="119" t="s">
        <v>97</v>
      </c>
      <c r="M62" s="119" t="s">
        <v>97</v>
      </c>
      <c r="N62" s="119" t="s">
        <v>98</v>
      </c>
      <c r="O62" s="119" t="s">
        <v>2314</v>
      </c>
      <c r="P62" s="119" t="s">
        <v>98</v>
      </c>
      <c r="Q62" s="119" t="str">
        <f>IF(P62="","",VLOOKUP(P62,Sheet1!$B$3:$C$7,2,0))</f>
        <v>急性期</v>
      </c>
      <c r="R62" s="119" t="s">
        <v>96</v>
      </c>
      <c r="S62" s="120" t="str">
        <f t="shared" si="0"/>
        <v/>
      </c>
      <c r="T62" s="121" t="str">
        <f t="shared" si="1"/>
        <v/>
      </c>
      <c r="U62" s="121" t="str">
        <f t="shared" si="2"/>
        <v>○</v>
      </c>
      <c r="V62" s="121" t="str">
        <f t="shared" si="3"/>
        <v/>
      </c>
      <c r="W62" s="121" t="str">
        <f t="shared" si="4"/>
        <v/>
      </c>
      <c r="X62" s="121" t="str">
        <f t="shared" si="5"/>
        <v/>
      </c>
      <c r="Y62" s="122" t="str">
        <f t="shared" si="6"/>
        <v/>
      </c>
      <c r="Z62" s="123" t="s">
        <v>99</v>
      </c>
      <c r="AA62" s="123" t="s">
        <v>96</v>
      </c>
      <c r="AB62" s="123" t="s">
        <v>96</v>
      </c>
      <c r="AC62" s="123" t="s">
        <v>96</v>
      </c>
      <c r="AD62" s="123" t="s">
        <v>96</v>
      </c>
      <c r="AE62" s="124" t="str">
        <f t="shared" si="7"/>
        <v>急性期</v>
      </c>
      <c r="AF62" s="125">
        <v>3</v>
      </c>
      <c r="AG62" s="125">
        <v>3</v>
      </c>
      <c r="AH62" s="125">
        <v>0</v>
      </c>
      <c r="AI62" s="125">
        <v>3</v>
      </c>
      <c r="AJ62" s="125">
        <v>0</v>
      </c>
      <c r="AK62" s="125">
        <v>0</v>
      </c>
      <c r="AL62" s="125">
        <v>0</v>
      </c>
      <c r="AM62" s="125">
        <v>0</v>
      </c>
      <c r="AN62" s="125">
        <v>0</v>
      </c>
      <c r="AO62" s="125">
        <v>0</v>
      </c>
      <c r="AP62" s="125">
        <v>0</v>
      </c>
      <c r="AQ62" s="125">
        <v>0</v>
      </c>
      <c r="AR62" s="125">
        <v>0</v>
      </c>
      <c r="AS62" s="125">
        <v>3</v>
      </c>
      <c r="AT62" s="125"/>
      <c r="AU62" s="125"/>
      <c r="AV62" s="125">
        <v>0</v>
      </c>
      <c r="AW62" s="125">
        <v>33</v>
      </c>
      <c r="AX62" s="125"/>
      <c r="AY62" s="125"/>
      <c r="AZ62" s="125" t="s">
        <v>98</v>
      </c>
      <c r="BA62" s="126" t="str">
        <f t="shared" si="8"/>
        <v/>
      </c>
      <c r="BB62" s="125">
        <v>0</v>
      </c>
      <c r="BC62" s="125">
        <v>0</v>
      </c>
      <c r="BD62" s="125">
        <v>0</v>
      </c>
      <c r="BE62" s="125"/>
      <c r="BF62" s="125"/>
      <c r="BG62" s="125">
        <v>0</v>
      </c>
      <c r="BH62" s="125"/>
      <c r="BI62" s="125"/>
      <c r="BJ62" s="125">
        <v>0</v>
      </c>
    </row>
    <row r="63" spans="2:62" outlineLevel="3">
      <c r="B63" s="106">
        <v>24028803</v>
      </c>
      <c r="C63" s="106" t="s">
        <v>1110</v>
      </c>
      <c r="D63" s="106" t="s">
        <v>92</v>
      </c>
      <c r="E63" s="107">
        <v>4001</v>
      </c>
      <c r="F63" s="107" t="s">
        <v>93</v>
      </c>
      <c r="G63" s="108">
        <v>40133</v>
      </c>
      <c r="H63" s="108" t="s">
        <v>94</v>
      </c>
      <c r="I63" s="106" t="s">
        <v>1111</v>
      </c>
      <c r="J63" s="109" t="s">
        <v>1429</v>
      </c>
      <c r="K63" s="109" t="s">
        <v>1430</v>
      </c>
      <c r="L63" s="109" t="s">
        <v>97</v>
      </c>
      <c r="M63" s="109" t="s">
        <v>97</v>
      </c>
      <c r="N63" s="109" t="s">
        <v>99</v>
      </c>
      <c r="O63" s="109" t="str">
        <f>IF(N63="","",VLOOKUP(N63,Sheet1!$B$3:$C$7,2,0))</f>
        <v>回復期</v>
      </c>
      <c r="P63" s="109" t="s">
        <v>99</v>
      </c>
      <c r="Q63" s="109" t="str">
        <f>IF(P63="","",VLOOKUP(P63,Sheet1!$B$3:$C$7,2,0))</f>
        <v>回復期</v>
      </c>
      <c r="R63" s="109" t="s">
        <v>96</v>
      </c>
      <c r="S63" s="110" t="str">
        <f t="shared" si="0"/>
        <v>○</v>
      </c>
      <c r="T63" s="111" t="str">
        <f t="shared" si="1"/>
        <v>○</v>
      </c>
      <c r="U63" s="111" t="str">
        <f t="shared" si="2"/>
        <v>○</v>
      </c>
      <c r="V63" s="111" t="str">
        <f t="shared" si="3"/>
        <v>○</v>
      </c>
      <c r="W63" s="111" t="str">
        <f t="shared" si="4"/>
        <v/>
      </c>
      <c r="X63" s="111" t="str">
        <f t="shared" si="5"/>
        <v/>
      </c>
      <c r="Y63" s="112" t="str">
        <f t="shared" si="6"/>
        <v/>
      </c>
      <c r="Z63" s="113" t="s">
        <v>97</v>
      </c>
      <c r="AA63" s="113" t="s">
        <v>98</v>
      </c>
      <c r="AB63" s="113" t="s">
        <v>99</v>
      </c>
      <c r="AC63" s="113" t="s">
        <v>104</v>
      </c>
      <c r="AD63" s="113" t="s">
        <v>96</v>
      </c>
      <c r="AE63" s="114" t="str">
        <f t="shared" si="7"/>
        <v>回復期</v>
      </c>
      <c r="AF63" s="115">
        <v>19</v>
      </c>
      <c r="AG63" s="115">
        <v>3</v>
      </c>
      <c r="AH63" s="115">
        <v>16</v>
      </c>
      <c r="AI63" s="115">
        <v>3</v>
      </c>
      <c r="AJ63" s="115">
        <v>0</v>
      </c>
      <c r="AK63" s="115">
        <v>0</v>
      </c>
      <c r="AL63" s="115">
        <v>0</v>
      </c>
      <c r="AM63" s="115">
        <v>0</v>
      </c>
      <c r="AN63" s="115">
        <v>0</v>
      </c>
      <c r="AO63" s="115">
        <v>0</v>
      </c>
      <c r="AP63" s="115">
        <v>0</v>
      </c>
      <c r="AQ63" s="115">
        <v>0</v>
      </c>
      <c r="AR63" s="115">
        <v>0</v>
      </c>
      <c r="AS63" s="115">
        <v>19</v>
      </c>
      <c r="AT63" s="115">
        <v>0</v>
      </c>
      <c r="AU63" s="115">
        <v>0</v>
      </c>
      <c r="AV63" s="115">
        <v>0</v>
      </c>
      <c r="AW63" s="115">
        <v>15</v>
      </c>
      <c r="AX63" s="115"/>
      <c r="AY63" s="115"/>
      <c r="AZ63" s="115" t="s">
        <v>96</v>
      </c>
      <c r="BA63" s="116" t="str">
        <f t="shared" si="8"/>
        <v/>
      </c>
      <c r="BB63" s="115"/>
      <c r="BC63" s="115"/>
      <c r="BD63" s="115">
        <v>0</v>
      </c>
      <c r="BE63" s="115"/>
      <c r="BF63" s="115"/>
      <c r="BG63" s="115">
        <v>0</v>
      </c>
      <c r="BH63" s="115"/>
      <c r="BI63" s="115"/>
      <c r="BJ63" s="115"/>
    </row>
    <row r="64" spans="2:62" outlineLevel="3">
      <c r="B64" s="106">
        <v>24028844</v>
      </c>
      <c r="C64" s="106" t="s">
        <v>1180</v>
      </c>
      <c r="D64" s="106" t="s">
        <v>92</v>
      </c>
      <c r="E64" s="107">
        <v>4001</v>
      </c>
      <c r="F64" s="107" t="s">
        <v>93</v>
      </c>
      <c r="G64" s="108">
        <v>40133</v>
      </c>
      <c r="H64" s="108" t="s">
        <v>94</v>
      </c>
      <c r="I64" s="106" t="s">
        <v>1181</v>
      </c>
      <c r="J64" s="109" t="s">
        <v>1431</v>
      </c>
      <c r="K64" s="109" t="s">
        <v>1432</v>
      </c>
      <c r="L64" s="109" t="s">
        <v>97</v>
      </c>
      <c r="M64" s="109" t="s">
        <v>97</v>
      </c>
      <c r="N64" s="109" t="s">
        <v>98</v>
      </c>
      <c r="O64" s="109" t="str">
        <f>IF(N64="","",VLOOKUP(N64,Sheet1!$B$3:$C$7,2,0))</f>
        <v>急性期</v>
      </c>
      <c r="P64" s="109" t="s">
        <v>98</v>
      </c>
      <c r="Q64" s="109" t="str">
        <f>IF(P64="","",VLOOKUP(P64,Sheet1!$B$3:$C$7,2,0))</f>
        <v>急性期</v>
      </c>
      <c r="R64" s="109" t="s">
        <v>98</v>
      </c>
      <c r="S64" s="110" t="str">
        <f t="shared" si="0"/>
        <v/>
      </c>
      <c r="T64" s="111" t="str">
        <f t="shared" si="1"/>
        <v>○</v>
      </c>
      <c r="U64" s="111" t="str">
        <f t="shared" si="2"/>
        <v/>
      </c>
      <c r="V64" s="111" t="str">
        <f t="shared" si="3"/>
        <v/>
      </c>
      <c r="W64" s="111" t="str">
        <f t="shared" si="4"/>
        <v/>
      </c>
      <c r="X64" s="111" t="str">
        <f t="shared" si="5"/>
        <v/>
      </c>
      <c r="Y64" s="112" t="str">
        <f t="shared" si="6"/>
        <v/>
      </c>
      <c r="Z64" s="113" t="s">
        <v>98</v>
      </c>
      <c r="AA64" s="113" t="s">
        <v>96</v>
      </c>
      <c r="AB64" s="113" t="s">
        <v>96</v>
      </c>
      <c r="AC64" s="113" t="s">
        <v>96</v>
      </c>
      <c r="AD64" s="113" t="s">
        <v>96</v>
      </c>
      <c r="AE64" s="114" t="str">
        <f t="shared" si="7"/>
        <v>急性期</v>
      </c>
      <c r="AF64" s="115">
        <v>6</v>
      </c>
      <c r="AG64" s="115">
        <v>6</v>
      </c>
      <c r="AH64" s="115">
        <v>0</v>
      </c>
      <c r="AI64" s="115">
        <v>6</v>
      </c>
      <c r="AJ64" s="115">
        <v>0</v>
      </c>
      <c r="AK64" s="115">
        <v>0</v>
      </c>
      <c r="AL64" s="115">
        <v>0</v>
      </c>
      <c r="AM64" s="115">
        <v>0</v>
      </c>
      <c r="AN64" s="115">
        <v>0</v>
      </c>
      <c r="AO64" s="115">
        <v>0</v>
      </c>
      <c r="AP64" s="115">
        <v>0</v>
      </c>
      <c r="AQ64" s="115">
        <v>0</v>
      </c>
      <c r="AR64" s="115">
        <v>0</v>
      </c>
      <c r="AS64" s="115">
        <v>6</v>
      </c>
      <c r="AT64" s="115">
        <v>0</v>
      </c>
      <c r="AU64" s="115">
        <v>0</v>
      </c>
      <c r="AV64" s="115">
        <v>0</v>
      </c>
      <c r="AW64" s="115">
        <v>1505</v>
      </c>
      <c r="AX64" s="115">
        <v>0</v>
      </c>
      <c r="AY64" s="115">
        <v>0</v>
      </c>
      <c r="AZ64" s="115" t="s">
        <v>98</v>
      </c>
      <c r="BA64" s="116" t="str">
        <f t="shared" si="8"/>
        <v/>
      </c>
      <c r="BB64" s="115">
        <v>0</v>
      </c>
      <c r="BC64" s="115">
        <v>0</v>
      </c>
      <c r="BD64" s="115">
        <v>0</v>
      </c>
      <c r="BE64" s="115">
        <v>0</v>
      </c>
      <c r="BF64" s="115">
        <v>0</v>
      </c>
      <c r="BG64" s="115">
        <v>0</v>
      </c>
      <c r="BH64" s="115">
        <v>0</v>
      </c>
      <c r="BI64" s="115">
        <v>0</v>
      </c>
      <c r="BJ64" s="115">
        <v>0</v>
      </c>
    </row>
    <row r="65" spans="2:62" outlineLevel="3">
      <c r="B65" s="106">
        <v>24028878</v>
      </c>
      <c r="C65" s="106" t="s">
        <v>1217</v>
      </c>
      <c r="D65" s="106" t="s">
        <v>92</v>
      </c>
      <c r="E65" s="107">
        <v>4001</v>
      </c>
      <c r="F65" s="107" t="s">
        <v>93</v>
      </c>
      <c r="G65" s="108">
        <v>40133</v>
      </c>
      <c r="H65" s="108" t="s">
        <v>94</v>
      </c>
      <c r="I65" s="106" t="s">
        <v>111</v>
      </c>
      <c r="J65" s="109" t="s">
        <v>1433</v>
      </c>
      <c r="K65" s="109" t="s">
        <v>1434</v>
      </c>
      <c r="L65" s="109" t="s">
        <v>97</v>
      </c>
      <c r="M65" s="109" t="s">
        <v>98</v>
      </c>
      <c r="N65" s="109" t="s">
        <v>98</v>
      </c>
      <c r="O65" s="109" t="str">
        <f>IF(N65="","",VLOOKUP(N65,Sheet1!$B$3:$C$7,2,0))</f>
        <v>急性期</v>
      </c>
      <c r="P65" s="109" t="s">
        <v>98</v>
      </c>
      <c r="Q65" s="109" t="str">
        <f>IF(P65="","",VLOOKUP(P65,Sheet1!$B$3:$C$7,2,0))</f>
        <v>急性期</v>
      </c>
      <c r="R65" s="109" t="s">
        <v>96</v>
      </c>
      <c r="S65" s="110" t="str">
        <f t="shared" si="0"/>
        <v/>
      </c>
      <c r="T65" s="111" t="str">
        <f t="shared" si="1"/>
        <v/>
      </c>
      <c r="U65" s="111" t="str">
        <f t="shared" si="2"/>
        <v/>
      </c>
      <c r="V65" s="111" t="str">
        <f t="shared" si="3"/>
        <v/>
      </c>
      <c r="W65" s="111" t="str">
        <f t="shared" si="4"/>
        <v/>
      </c>
      <c r="X65" s="111" t="str">
        <f t="shared" si="5"/>
        <v>○</v>
      </c>
      <c r="Y65" s="112" t="str">
        <f t="shared" si="6"/>
        <v/>
      </c>
      <c r="Z65" s="113" t="s">
        <v>133</v>
      </c>
      <c r="AA65" s="113" t="s">
        <v>96</v>
      </c>
      <c r="AB65" s="113" t="s">
        <v>96</v>
      </c>
      <c r="AC65" s="113" t="s">
        <v>96</v>
      </c>
      <c r="AD65" s="113" t="s">
        <v>96</v>
      </c>
      <c r="AE65" s="114" t="str">
        <f t="shared" si="7"/>
        <v>急性期</v>
      </c>
      <c r="AF65" s="115">
        <v>1</v>
      </c>
      <c r="AG65" s="115">
        <v>0</v>
      </c>
      <c r="AH65" s="115">
        <v>1</v>
      </c>
      <c r="AI65" s="115">
        <v>1</v>
      </c>
      <c r="AJ65" s="115">
        <v>0</v>
      </c>
      <c r="AK65" s="115">
        <v>0</v>
      </c>
      <c r="AL65" s="115">
        <v>0</v>
      </c>
      <c r="AM65" s="115">
        <v>0</v>
      </c>
      <c r="AN65" s="115">
        <v>0</v>
      </c>
      <c r="AO65" s="115">
        <v>0</v>
      </c>
      <c r="AP65" s="115">
        <v>0</v>
      </c>
      <c r="AQ65" s="115">
        <v>0</v>
      </c>
      <c r="AR65" s="115">
        <v>0</v>
      </c>
      <c r="AS65" s="115">
        <v>1</v>
      </c>
      <c r="AT65" s="115">
        <v>0</v>
      </c>
      <c r="AU65" s="115">
        <v>0</v>
      </c>
      <c r="AV65" s="115">
        <v>0</v>
      </c>
      <c r="AW65" s="115">
        <v>0</v>
      </c>
      <c r="AX65" s="115">
        <v>0</v>
      </c>
      <c r="AY65" s="115">
        <v>0</v>
      </c>
      <c r="AZ65" s="115" t="s">
        <v>98</v>
      </c>
      <c r="BA65" s="116" t="str">
        <f t="shared" si="8"/>
        <v/>
      </c>
      <c r="BB65" s="115">
        <v>0</v>
      </c>
      <c r="BC65" s="115">
        <v>0</v>
      </c>
      <c r="BD65" s="115">
        <v>0</v>
      </c>
      <c r="BE65" s="115">
        <v>0</v>
      </c>
      <c r="BF65" s="115">
        <v>0</v>
      </c>
      <c r="BG65" s="115">
        <v>0</v>
      </c>
      <c r="BH65" s="115">
        <v>0</v>
      </c>
      <c r="BI65" s="115">
        <v>0</v>
      </c>
      <c r="BJ65" s="115">
        <v>0</v>
      </c>
    </row>
    <row r="66" spans="2:62" outlineLevel="3">
      <c r="B66" s="106">
        <v>24028894</v>
      </c>
      <c r="C66" s="106" t="s">
        <v>1237</v>
      </c>
      <c r="D66" s="106" t="s">
        <v>92</v>
      </c>
      <c r="E66" s="107">
        <v>4001</v>
      </c>
      <c r="F66" s="107" t="s">
        <v>93</v>
      </c>
      <c r="G66" s="108">
        <v>40133</v>
      </c>
      <c r="H66" s="108" t="s">
        <v>94</v>
      </c>
      <c r="I66" s="106" t="s">
        <v>1238</v>
      </c>
      <c r="J66" s="109" t="s">
        <v>1435</v>
      </c>
      <c r="K66" s="109" t="s">
        <v>1436</v>
      </c>
      <c r="L66" s="109" t="s">
        <v>97</v>
      </c>
      <c r="M66" s="109" t="s">
        <v>97</v>
      </c>
      <c r="N66" s="109" t="s">
        <v>98</v>
      </c>
      <c r="O66" s="109" t="str">
        <f>IF(N66="","",VLOOKUP(N66,Sheet1!$B$3:$C$7,2,0))</f>
        <v>急性期</v>
      </c>
      <c r="P66" s="109" t="s">
        <v>98</v>
      </c>
      <c r="Q66" s="109" t="str">
        <f>IF(P66="","",VLOOKUP(P66,Sheet1!$B$3:$C$7,2,0))</f>
        <v>急性期</v>
      </c>
      <c r="R66" s="109" t="s">
        <v>98</v>
      </c>
      <c r="S66" s="110" t="str">
        <f t="shared" si="0"/>
        <v/>
      </c>
      <c r="T66" s="111" t="str">
        <f t="shared" si="1"/>
        <v>○</v>
      </c>
      <c r="U66" s="111" t="str">
        <f t="shared" si="2"/>
        <v/>
      </c>
      <c r="V66" s="111" t="str">
        <f t="shared" si="3"/>
        <v/>
      </c>
      <c r="W66" s="111" t="str">
        <f t="shared" si="4"/>
        <v/>
      </c>
      <c r="X66" s="111" t="str">
        <f t="shared" si="5"/>
        <v/>
      </c>
      <c r="Y66" s="112" t="str">
        <f t="shared" si="6"/>
        <v/>
      </c>
      <c r="Z66" s="113" t="s">
        <v>98</v>
      </c>
      <c r="AA66" s="113" t="s">
        <v>96</v>
      </c>
      <c r="AB66" s="113" t="s">
        <v>96</v>
      </c>
      <c r="AC66" s="113" t="s">
        <v>96</v>
      </c>
      <c r="AD66" s="113" t="s">
        <v>96</v>
      </c>
      <c r="AE66" s="114" t="str">
        <f t="shared" si="7"/>
        <v>急性期</v>
      </c>
      <c r="AF66" s="115">
        <v>5</v>
      </c>
      <c r="AG66" s="115">
        <v>5</v>
      </c>
      <c r="AH66" s="115">
        <v>0</v>
      </c>
      <c r="AI66" s="115">
        <v>5</v>
      </c>
      <c r="AJ66" s="115">
        <v>0</v>
      </c>
      <c r="AK66" s="115">
        <v>0</v>
      </c>
      <c r="AL66" s="115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5</v>
      </c>
      <c r="AT66" s="115">
        <v>0</v>
      </c>
      <c r="AU66" s="115">
        <v>0</v>
      </c>
      <c r="AV66" s="115">
        <v>0</v>
      </c>
      <c r="AW66" s="115">
        <v>27</v>
      </c>
      <c r="AX66" s="115">
        <v>0</v>
      </c>
      <c r="AY66" s="115">
        <v>0</v>
      </c>
      <c r="AZ66" s="115" t="s">
        <v>98</v>
      </c>
      <c r="BA66" s="116" t="str">
        <f t="shared" si="8"/>
        <v/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</row>
    <row r="67" spans="2:62" outlineLevel="3">
      <c r="B67" s="106">
        <v>24028903</v>
      </c>
      <c r="C67" s="106" t="s">
        <v>1239</v>
      </c>
      <c r="D67" s="106" t="s">
        <v>92</v>
      </c>
      <c r="E67" s="107">
        <v>4001</v>
      </c>
      <c r="F67" s="107" t="s">
        <v>93</v>
      </c>
      <c r="G67" s="108">
        <v>40133</v>
      </c>
      <c r="H67" s="108" t="s">
        <v>94</v>
      </c>
      <c r="I67" s="106" t="s">
        <v>1240</v>
      </c>
      <c r="J67" s="109" t="s">
        <v>1437</v>
      </c>
      <c r="K67" s="109" t="s">
        <v>1438</v>
      </c>
      <c r="L67" s="109" t="s">
        <v>97</v>
      </c>
      <c r="M67" s="109" t="s">
        <v>97</v>
      </c>
      <c r="N67" s="109" t="s">
        <v>99</v>
      </c>
      <c r="O67" s="109" t="str">
        <f>IF(N67="","",VLOOKUP(N67,Sheet1!$B$3:$C$7,2,0))</f>
        <v>回復期</v>
      </c>
      <c r="P67" s="109" t="s">
        <v>99</v>
      </c>
      <c r="Q67" s="109" t="str">
        <f>IF(P67="","",VLOOKUP(P67,Sheet1!$B$3:$C$7,2,0))</f>
        <v>回復期</v>
      </c>
      <c r="R67" s="109" t="s">
        <v>99</v>
      </c>
      <c r="S67" s="110" t="str">
        <f t="shared" si="0"/>
        <v>○</v>
      </c>
      <c r="T67" s="111" t="str">
        <f t="shared" si="1"/>
        <v>○</v>
      </c>
      <c r="U67" s="111" t="str">
        <f t="shared" si="2"/>
        <v>○</v>
      </c>
      <c r="V67" s="111" t="str">
        <f t="shared" si="3"/>
        <v>○</v>
      </c>
      <c r="W67" s="111" t="str">
        <f t="shared" si="4"/>
        <v/>
      </c>
      <c r="X67" s="111" t="str">
        <f t="shared" si="5"/>
        <v/>
      </c>
      <c r="Y67" s="112" t="str">
        <f t="shared" si="6"/>
        <v/>
      </c>
      <c r="Z67" s="113" t="s">
        <v>97</v>
      </c>
      <c r="AA67" s="113" t="s">
        <v>98</v>
      </c>
      <c r="AB67" s="113" t="s">
        <v>99</v>
      </c>
      <c r="AC67" s="113" t="s">
        <v>104</v>
      </c>
      <c r="AD67" s="113" t="s">
        <v>96</v>
      </c>
      <c r="AE67" s="114" t="str">
        <f t="shared" si="7"/>
        <v>回復期</v>
      </c>
      <c r="AF67" s="115">
        <v>16</v>
      </c>
      <c r="AG67" s="115">
        <v>16</v>
      </c>
      <c r="AH67" s="115">
        <v>0</v>
      </c>
      <c r="AI67" s="115">
        <v>0</v>
      </c>
      <c r="AJ67" s="115">
        <v>0</v>
      </c>
      <c r="AK67" s="115">
        <v>0</v>
      </c>
      <c r="AL67" s="115">
        <v>0</v>
      </c>
      <c r="AM67" s="115">
        <v>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16</v>
      </c>
      <c r="AT67" s="115">
        <v>0</v>
      </c>
      <c r="AU67" s="115">
        <v>0</v>
      </c>
      <c r="AV67" s="115">
        <v>0</v>
      </c>
      <c r="AW67" s="115">
        <v>172</v>
      </c>
      <c r="AX67" s="115">
        <v>60</v>
      </c>
      <c r="AY67" s="115">
        <v>8.6999999999999993</v>
      </c>
      <c r="AZ67" s="115" t="s">
        <v>98</v>
      </c>
      <c r="BA67" s="116" t="str">
        <f t="shared" si="8"/>
        <v/>
      </c>
      <c r="BB67" s="115">
        <v>0</v>
      </c>
      <c r="BC67" s="115">
        <v>0</v>
      </c>
      <c r="BD67" s="115">
        <v>0</v>
      </c>
      <c r="BE67" s="115"/>
      <c r="BF67" s="115"/>
      <c r="BG67" s="115">
        <v>0</v>
      </c>
      <c r="BH67" s="115"/>
      <c r="BI67" s="115"/>
      <c r="BJ67" s="115">
        <v>0</v>
      </c>
    </row>
    <row r="68" spans="2:62" outlineLevel="3">
      <c r="B68" s="106">
        <v>24028910</v>
      </c>
      <c r="C68" s="106" t="s">
        <v>1252</v>
      </c>
      <c r="D68" s="106" t="s">
        <v>92</v>
      </c>
      <c r="E68" s="107">
        <v>4001</v>
      </c>
      <c r="F68" s="107" t="s">
        <v>93</v>
      </c>
      <c r="G68" s="108">
        <v>40133</v>
      </c>
      <c r="H68" s="108" t="s">
        <v>94</v>
      </c>
      <c r="I68" s="106" t="s">
        <v>1253</v>
      </c>
      <c r="J68" s="109" t="s">
        <v>1254</v>
      </c>
      <c r="K68" s="109" t="s">
        <v>1255</v>
      </c>
      <c r="L68" s="109" t="s">
        <v>165</v>
      </c>
      <c r="M68" s="109" t="s">
        <v>165</v>
      </c>
      <c r="N68" s="109" t="s">
        <v>166</v>
      </c>
      <c r="O68" s="109" t="str">
        <f>IF(N68="","",VLOOKUP(N68,Sheet1!$B$3:$C$7,2,0))</f>
        <v>急性期</v>
      </c>
      <c r="P68" s="109" t="s">
        <v>166</v>
      </c>
      <c r="Q68" s="109" t="str">
        <f>IF(P68="","",VLOOKUP(P68,Sheet1!$B$3:$C$7,2,0))</f>
        <v>急性期</v>
      </c>
      <c r="R68" s="109" t="s">
        <v>96</v>
      </c>
      <c r="S68" s="110" t="str">
        <f t="shared" si="0"/>
        <v/>
      </c>
      <c r="T68" s="111" t="str">
        <f t="shared" si="1"/>
        <v>○</v>
      </c>
      <c r="U68" s="111" t="str">
        <f t="shared" si="2"/>
        <v>○</v>
      </c>
      <c r="V68" s="111" t="str">
        <f t="shared" si="3"/>
        <v/>
      </c>
      <c r="W68" s="111" t="str">
        <f t="shared" si="4"/>
        <v/>
      </c>
      <c r="X68" s="111" t="str">
        <f t="shared" si="5"/>
        <v/>
      </c>
      <c r="Y68" s="112" t="str">
        <f t="shared" si="6"/>
        <v/>
      </c>
      <c r="Z68" s="113" t="s">
        <v>166</v>
      </c>
      <c r="AA68" s="113" t="s">
        <v>143</v>
      </c>
      <c r="AB68" s="113" t="s">
        <v>96</v>
      </c>
      <c r="AC68" s="113" t="s">
        <v>96</v>
      </c>
      <c r="AD68" s="113" t="s">
        <v>96</v>
      </c>
      <c r="AE68" s="114" t="str">
        <f t="shared" si="7"/>
        <v>急性期</v>
      </c>
      <c r="AF68" s="115">
        <v>5</v>
      </c>
      <c r="AG68" s="115">
        <v>4</v>
      </c>
      <c r="AH68" s="115">
        <v>1</v>
      </c>
      <c r="AI68" s="115">
        <v>2</v>
      </c>
      <c r="AJ68" s="115">
        <v>0</v>
      </c>
      <c r="AK68" s="115">
        <v>0</v>
      </c>
      <c r="AL68" s="115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5</v>
      </c>
      <c r="AT68" s="115">
        <v>0</v>
      </c>
      <c r="AU68" s="115">
        <v>0</v>
      </c>
      <c r="AV68" s="115">
        <v>0</v>
      </c>
      <c r="AW68" s="115">
        <v>121</v>
      </c>
      <c r="AX68" s="115">
        <v>4</v>
      </c>
      <c r="AY68" s="115">
        <v>0</v>
      </c>
      <c r="AZ68" s="115" t="s">
        <v>166</v>
      </c>
      <c r="BA68" s="116" t="str">
        <f t="shared" si="8"/>
        <v/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</row>
    <row r="69" spans="2:62" outlineLevel="3">
      <c r="B69" s="106">
        <v>24028937</v>
      </c>
      <c r="C69" s="106" t="s">
        <v>1290</v>
      </c>
      <c r="D69" s="106" t="s">
        <v>92</v>
      </c>
      <c r="E69" s="107">
        <v>4001</v>
      </c>
      <c r="F69" s="107" t="s">
        <v>93</v>
      </c>
      <c r="G69" s="108">
        <v>40133</v>
      </c>
      <c r="H69" s="108" t="s">
        <v>94</v>
      </c>
      <c r="I69" s="106" t="s">
        <v>1291</v>
      </c>
      <c r="J69" s="109" t="s">
        <v>1439</v>
      </c>
      <c r="K69" s="109" t="s">
        <v>1440</v>
      </c>
      <c r="L69" s="109" t="s">
        <v>97</v>
      </c>
      <c r="M69" s="109" t="s">
        <v>98</v>
      </c>
      <c r="N69" s="109" t="s">
        <v>99</v>
      </c>
      <c r="O69" s="109" t="str">
        <f>IF(N69="","",VLOOKUP(N69,Sheet1!$B$3:$C$7,2,0))</f>
        <v>回復期</v>
      </c>
      <c r="P69" s="109" t="s">
        <v>99</v>
      </c>
      <c r="Q69" s="109" t="str">
        <f>IF(P69="","",VLOOKUP(P69,Sheet1!$B$3:$C$7,2,0))</f>
        <v>回復期</v>
      </c>
      <c r="R69" s="109" t="s">
        <v>96</v>
      </c>
      <c r="S69" s="110" t="str">
        <f t="shared" si="0"/>
        <v/>
      </c>
      <c r="T69" s="111" t="str">
        <f t="shared" si="1"/>
        <v/>
      </c>
      <c r="U69" s="111" t="str">
        <f t="shared" si="2"/>
        <v/>
      </c>
      <c r="V69" s="111" t="str">
        <f t="shared" si="3"/>
        <v/>
      </c>
      <c r="W69" s="111" t="str">
        <f t="shared" si="4"/>
        <v/>
      </c>
      <c r="X69" s="111" t="str">
        <f t="shared" si="5"/>
        <v/>
      </c>
      <c r="Y69" s="112" t="str">
        <f t="shared" si="6"/>
        <v>○</v>
      </c>
      <c r="Z69" s="113" t="s">
        <v>110</v>
      </c>
      <c r="AA69" s="113" t="s">
        <v>96</v>
      </c>
      <c r="AB69" s="113" t="s">
        <v>96</v>
      </c>
      <c r="AC69" s="113" t="s">
        <v>96</v>
      </c>
      <c r="AD69" s="113" t="s">
        <v>96</v>
      </c>
      <c r="AE69" s="114" t="str">
        <f t="shared" si="7"/>
        <v>回復期</v>
      </c>
      <c r="AF69" s="115">
        <v>3</v>
      </c>
      <c r="AG69" s="115">
        <v>0</v>
      </c>
      <c r="AH69" s="115">
        <v>3</v>
      </c>
      <c r="AI69" s="115">
        <v>0</v>
      </c>
      <c r="AJ69" s="115">
        <v>0</v>
      </c>
      <c r="AK69" s="115">
        <v>0</v>
      </c>
      <c r="AL69" s="115">
        <v>0</v>
      </c>
      <c r="AM69" s="115">
        <v>0</v>
      </c>
      <c r="AN69" s="115">
        <v>0</v>
      </c>
      <c r="AO69" s="115">
        <v>0</v>
      </c>
      <c r="AP69" s="115">
        <v>0</v>
      </c>
      <c r="AQ69" s="115">
        <v>0</v>
      </c>
      <c r="AR69" s="115">
        <v>0</v>
      </c>
      <c r="AS69" s="115"/>
      <c r="AT69" s="115"/>
      <c r="AU69" s="115"/>
      <c r="AV69" s="115">
        <v>3</v>
      </c>
      <c r="AW69" s="115">
        <v>0</v>
      </c>
      <c r="AX69" s="115">
        <v>0</v>
      </c>
      <c r="AY69" s="115">
        <v>0</v>
      </c>
      <c r="AZ69" s="115" t="s">
        <v>96</v>
      </c>
      <c r="BA69" s="116" t="str">
        <f t="shared" si="8"/>
        <v/>
      </c>
      <c r="BB69" s="115"/>
      <c r="BC69" s="115"/>
      <c r="BD69" s="115">
        <v>0</v>
      </c>
      <c r="BE69" s="115"/>
      <c r="BF69" s="115"/>
      <c r="BG69" s="115">
        <v>0</v>
      </c>
      <c r="BH69" s="115"/>
      <c r="BI69" s="115"/>
      <c r="BJ69" s="115"/>
    </row>
    <row r="70" spans="2:62" ht="13.5" customHeight="1" outlineLevel="2">
      <c r="B70" s="106"/>
      <c r="C70" s="106"/>
      <c r="D70" s="106"/>
      <c r="E70" s="107"/>
      <c r="F70" s="130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279" t="s">
        <v>2240</v>
      </c>
      <c r="T70" s="279"/>
      <c r="U70" s="279"/>
      <c r="V70" s="279"/>
      <c r="W70" s="279"/>
      <c r="X70" s="279"/>
      <c r="Y70" s="280"/>
      <c r="Z70" s="113"/>
      <c r="AA70" s="113"/>
      <c r="AB70" s="113"/>
      <c r="AC70" s="113"/>
      <c r="AD70" s="113"/>
      <c r="AE70" s="114"/>
      <c r="AF70" s="115">
        <f t="shared" ref="AF70:AV70" si="22">SUBTOTAL(9,AF45:AF69)</f>
        <v>260</v>
      </c>
      <c r="AG70" s="115">
        <f t="shared" si="22"/>
        <v>192</v>
      </c>
      <c r="AH70" s="115">
        <f t="shared" si="22"/>
        <v>49</v>
      </c>
      <c r="AI70" s="115">
        <f t="shared" si="22"/>
        <v>61</v>
      </c>
      <c r="AJ70" s="115">
        <f t="shared" si="22"/>
        <v>18</v>
      </c>
      <c r="AK70" s="115">
        <f t="shared" si="22"/>
        <v>18</v>
      </c>
      <c r="AL70" s="115">
        <f t="shared" si="22"/>
        <v>0</v>
      </c>
      <c r="AM70" s="115">
        <f t="shared" si="22"/>
        <v>18</v>
      </c>
      <c r="AN70" s="115">
        <f t="shared" si="22"/>
        <v>18</v>
      </c>
      <c r="AO70" s="115">
        <f t="shared" si="22"/>
        <v>0</v>
      </c>
      <c r="AP70" s="115">
        <f t="shared" si="22"/>
        <v>0</v>
      </c>
      <c r="AQ70" s="115">
        <f t="shared" si="22"/>
        <v>0</v>
      </c>
      <c r="AR70" s="115">
        <f t="shared" si="22"/>
        <v>0</v>
      </c>
      <c r="AS70" s="115">
        <f t="shared" si="22"/>
        <v>174</v>
      </c>
      <c r="AT70" s="115">
        <f t="shared" si="22"/>
        <v>18</v>
      </c>
      <c r="AU70" s="115">
        <f t="shared" si="22"/>
        <v>0</v>
      </c>
      <c r="AV70" s="115">
        <f t="shared" si="22"/>
        <v>72</v>
      </c>
      <c r="AW70" s="115">
        <f t="shared" ref="AW70:AY70" si="23">SUBTOTAL(9,AW45:AW69)</f>
        <v>9697</v>
      </c>
      <c r="AX70" s="115">
        <f t="shared" si="23"/>
        <v>226</v>
      </c>
      <c r="AY70" s="115">
        <f t="shared" si="23"/>
        <v>31.599999999999998</v>
      </c>
      <c r="AZ70" s="115"/>
      <c r="BA70" s="116"/>
      <c r="BB70" s="115">
        <f t="shared" ref="BB70" si="24">SUBTOTAL(9,BB45:BB69)</f>
        <v>21</v>
      </c>
      <c r="BC70" s="115">
        <f t="shared" ref="BC70" si="25">SUBTOTAL(9,BC45:BC69)</f>
        <v>671</v>
      </c>
      <c r="BD70" s="115">
        <f t="shared" ref="BD70" si="26">SUBTOTAL(9,BD45:BD69)</f>
        <v>6</v>
      </c>
      <c r="BE70" s="115">
        <f t="shared" ref="BE70" si="27">SUBTOTAL(9,BE45:BE69)</f>
        <v>2</v>
      </c>
      <c r="BF70" s="115">
        <f t="shared" ref="BF70" si="28">SUBTOTAL(9,BF45:BF69)</f>
        <v>4</v>
      </c>
      <c r="BG70" s="115">
        <f t="shared" ref="BG70" si="29">SUBTOTAL(9,BG45:BG69)</f>
        <v>4</v>
      </c>
      <c r="BH70" s="115">
        <f t="shared" ref="BH70" si="30">SUBTOTAL(9,BH45:BH69)</f>
        <v>4</v>
      </c>
      <c r="BI70" s="115">
        <f t="shared" ref="BI70" si="31">SUBTOTAL(9,BI45:BI69)</f>
        <v>0</v>
      </c>
      <c r="BJ70" s="115">
        <f t="shared" ref="BJ70" si="32">SUBTOTAL(9,BJ45:BJ69)</f>
        <v>146</v>
      </c>
    </row>
    <row r="71" spans="2:62" outlineLevel="3">
      <c r="B71" s="106">
        <v>24028008</v>
      </c>
      <c r="C71" s="106" t="s">
        <v>119</v>
      </c>
      <c r="D71" s="106" t="s">
        <v>92</v>
      </c>
      <c r="E71" s="107">
        <v>4001</v>
      </c>
      <c r="F71" s="107" t="s">
        <v>93</v>
      </c>
      <c r="G71" s="108">
        <v>40134</v>
      </c>
      <c r="H71" s="108" t="s">
        <v>120</v>
      </c>
      <c r="I71" s="106" t="s">
        <v>121</v>
      </c>
      <c r="J71" s="109" t="s">
        <v>1441</v>
      </c>
      <c r="K71" s="109" t="s">
        <v>1442</v>
      </c>
      <c r="L71" s="109" t="s">
        <v>97</v>
      </c>
      <c r="M71" s="109" t="s">
        <v>97</v>
      </c>
      <c r="N71" s="109" t="s">
        <v>99</v>
      </c>
      <c r="O71" s="109" t="str">
        <f>IF(N71="","",VLOOKUP(N71,Sheet1!$B$3:$C$7,2,0))</f>
        <v>回復期</v>
      </c>
      <c r="P71" s="109" t="s">
        <v>99</v>
      </c>
      <c r="Q71" s="109" t="str">
        <f>IF(P71="","",VLOOKUP(P71,Sheet1!$B$3:$C$7,2,0))</f>
        <v>回復期</v>
      </c>
      <c r="R71" s="109" t="s">
        <v>96</v>
      </c>
      <c r="S71" s="110" t="str">
        <f t="shared" si="0"/>
        <v>○</v>
      </c>
      <c r="T71" s="111" t="str">
        <f t="shared" si="1"/>
        <v>○</v>
      </c>
      <c r="U71" s="111" t="str">
        <f t="shared" si="2"/>
        <v/>
      </c>
      <c r="V71" s="111" t="str">
        <f t="shared" si="3"/>
        <v/>
      </c>
      <c r="W71" s="111" t="str">
        <f t="shared" si="4"/>
        <v/>
      </c>
      <c r="X71" s="111" t="str">
        <f t="shared" si="5"/>
        <v/>
      </c>
      <c r="Y71" s="112" t="str">
        <f t="shared" si="6"/>
        <v/>
      </c>
      <c r="Z71" s="113" t="s">
        <v>97</v>
      </c>
      <c r="AA71" s="113" t="s">
        <v>98</v>
      </c>
      <c r="AB71" s="113" t="s">
        <v>96</v>
      </c>
      <c r="AC71" s="113" t="s">
        <v>96</v>
      </c>
      <c r="AD71" s="113" t="s">
        <v>96</v>
      </c>
      <c r="AE71" s="114" t="str">
        <f t="shared" si="7"/>
        <v>回復期</v>
      </c>
      <c r="AF71" s="115">
        <v>15</v>
      </c>
      <c r="AG71" s="115">
        <v>15</v>
      </c>
      <c r="AH71" s="115">
        <v>0</v>
      </c>
      <c r="AI71" s="115">
        <v>0</v>
      </c>
      <c r="AJ71" s="115">
        <v>0</v>
      </c>
      <c r="AK71" s="115">
        <v>0</v>
      </c>
      <c r="AL71" s="115">
        <v>0</v>
      </c>
      <c r="AM71" s="115">
        <v>0</v>
      </c>
      <c r="AN71" s="115">
        <v>0</v>
      </c>
      <c r="AO71" s="115">
        <v>0</v>
      </c>
      <c r="AP71" s="115">
        <v>0</v>
      </c>
      <c r="AQ71" s="115">
        <v>0</v>
      </c>
      <c r="AR71" s="115">
        <v>0</v>
      </c>
      <c r="AS71" s="115"/>
      <c r="AT71" s="115"/>
      <c r="AU71" s="115"/>
      <c r="AV71" s="115">
        <v>15</v>
      </c>
      <c r="AW71" s="115">
        <v>7</v>
      </c>
      <c r="AX71" s="115">
        <v>5</v>
      </c>
      <c r="AY71" s="115"/>
      <c r="AZ71" s="115" t="s">
        <v>96</v>
      </c>
      <c r="BA71" s="116" t="str">
        <f t="shared" si="8"/>
        <v/>
      </c>
      <c r="BB71" s="115"/>
      <c r="BC71" s="115"/>
      <c r="BD71" s="115">
        <v>0</v>
      </c>
      <c r="BE71" s="115"/>
      <c r="BF71" s="115"/>
      <c r="BG71" s="115">
        <v>0</v>
      </c>
      <c r="BH71" s="115"/>
      <c r="BI71" s="115"/>
      <c r="BJ71" s="115"/>
    </row>
    <row r="72" spans="2:62" outlineLevel="3">
      <c r="B72" s="106">
        <v>24028093</v>
      </c>
      <c r="C72" s="106" t="s">
        <v>253</v>
      </c>
      <c r="D72" s="106" t="s">
        <v>92</v>
      </c>
      <c r="E72" s="107">
        <v>4001</v>
      </c>
      <c r="F72" s="107" t="s">
        <v>93</v>
      </c>
      <c r="G72" s="108">
        <v>40134</v>
      </c>
      <c r="H72" s="108" t="s">
        <v>120</v>
      </c>
      <c r="I72" s="106" t="s">
        <v>254</v>
      </c>
      <c r="J72" s="109" t="s">
        <v>1443</v>
      </c>
      <c r="K72" s="109" t="s">
        <v>1444</v>
      </c>
      <c r="L72" s="109" t="s">
        <v>97</v>
      </c>
      <c r="M72" s="109" t="s">
        <v>97</v>
      </c>
      <c r="N72" s="109" t="s">
        <v>98</v>
      </c>
      <c r="O72" s="109" t="str">
        <f>IF(N72="","",VLOOKUP(N72,Sheet1!$B$3:$C$7,2,0))</f>
        <v>急性期</v>
      </c>
      <c r="P72" s="109" t="s">
        <v>98</v>
      </c>
      <c r="Q72" s="109" t="str">
        <f>IF(P72="","",VLOOKUP(P72,Sheet1!$B$3:$C$7,2,0))</f>
        <v>急性期</v>
      </c>
      <c r="R72" s="109" t="s">
        <v>96</v>
      </c>
      <c r="S72" s="110" t="str">
        <f t="shared" si="0"/>
        <v/>
      </c>
      <c r="T72" s="111" t="str">
        <f t="shared" si="1"/>
        <v/>
      </c>
      <c r="U72" s="111" t="str">
        <f t="shared" si="2"/>
        <v/>
      </c>
      <c r="V72" s="111" t="str">
        <f t="shared" si="3"/>
        <v/>
      </c>
      <c r="W72" s="111" t="str">
        <f t="shared" si="4"/>
        <v/>
      </c>
      <c r="X72" s="111" t="str">
        <f t="shared" si="5"/>
        <v>○</v>
      </c>
      <c r="Y72" s="112" t="str">
        <f t="shared" si="6"/>
        <v/>
      </c>
      <c r="Z72" s="113" t="s">
        <v>133</v>
      </c>
      <c r="AA72" s="113" t="s">
        <v>96</v>
      </c>
      <c r="AB72" s="113" t="s">
        <v>96</v>
      </c>
      <c r="AC72" s="113" t="s">
        <v>96</v>
      </c>
      <c r="AD72" s="113" t="s">
        <v>96</v>
      </c>
      <c r="AE72" s="114" t="str">
        <f t="shared" si="7"/>
        <v>急性期</v>
      </c>
      <c r="AF72" s="115">
        <v>2</v>
      </c>
      <c r="AG72" s="115">
        <v>2</v>
      </c>
      <c r="AH72" s="115">
        <v>0</v>
      </c>
      <c r="AI72" s="115">
        <v>0</v>
      </c>
      <c r="AJ72" s="115">
        <v>0</v>
      </c>
      <c r="AK72" s="115">
        <v>0</v>
      </c>
      <c r="AL72" s="115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2</v>
      </c>
      <c r="AT72" s="115">
        <v>0</v>
      </c>
      <c r="AU72" s="115">
        <v>0</v>
      </c>
      <c r="AV72" s="115">
        <v>0</v>
      </c>
      <c r="AW72" s="115">
        <v>22</v>
      </c>
      <c r="AX72" s="115">
        <v>0</v>
      </c>
      <c r="AY72" s="115">
        <v>0</v>
      </c>
      <c r="AZ72" s="115" t="s">
        <v>98</v>
      </c>
      <c r="BA72" s="116" t="str">
        <f t="shared" si="8"/>
        <v/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</row>
    <row r="73" spans="2:62" outlineLevel="3">
      <c r="B73" s="106">
        <v>24028100</v>
      </c>
      <c r="C73" s="106" t="s">
        <v>257</v>
      </c>
      <c r="D73" s="106" t="s">
        <v>92</v>
      </c>
      <c r="E73" s="107">
        <v>4001</v>
      </c>
      <c r="F73" s="107" t="s">
        <v>93</v>
      </c>
      <c r="G73" s="108">
        <v>40134</v>
      </c>
      <c r="H73" s="108" t="s">
        <v>120</v>
      </c>
      <c r="I73" s="106" t="s">
        <v>258</v>
      </c>
      <c r="J73" s="109" t="s">
        <v>1445</v>
      </c>
      <c r="K73" s="109" t="s">
        <v>1446</v>
      </c>
      <c r="L73" s="109" t="s">
        <v>97</v>
      </c>
      <c r="M73" s="109" t="s">
        <v>98</v>
      </c>
      <c r="N73" s="109" t="s">
        <v>104</v>
      </c>
      <c r="O73" s="109" t="str">
        <f>IF(N73="","",VLOOKUP(N73,Sheet1!$B$3:$C$7,2,0))</f>
        <v>慢性期</v>
      </c>
      <c r="P73" s="109" t="s">
        <v>104</v>
      </c>
      <c r="Q73" s="109" t="str">
        <f>IF(P73="","",VLOOKUP(P73,Sheet1!$B$3:$C$7,2,0))</f>
        <v>慢性期</v>
      </c>
      <c r="R73" s="109" t="s">
        <v>96</v>
      </c>
      <c r="S73" s="110" t="str">
        <f t="shared" si="0"/>
        <v/>
      </c>
      <c r="T73" s="111" t="str">
        <f t="shared" si="1"/>
        <v/>
      </c>
      <c r="U73" s="111" t="str">
        <f t="shared" si="2"/>
        <v/>
      </c>
      <c r="V73" s="111" t="str">
        <f t="shared" si="3"/>
        <v>○</v>
      </c>
      <c r="W73" s="111" t="str">
        <f t="shared" si="4"/>
        <v/>
      </c>
      <c r="X73" s="111" t="str">
        <f t="shared" si="5"/>
        <v/>
      </c>
      <c r="Y73" s="112" t="str">
        <f t="shared" si="6"/>
        <v/>
      </c>
      <c r="Z73" s="113" t="s">
        <v>104</v>
      </c>
      <c r="AA73" s="113" t="s">
        <v>96</v>
      </c>
      <c r="AB73" s="113" t="s">
        <v>96</v>
      </c>
      <c r="AC73" s="113" t="s">
        <v>96</v>
      </c>
      <c r="AD73" s="113" t="s">
        <v>96</v>
      </c>
      <c r="AE73" s="114" t="str">
        <f t="shared" si="7"/>
        <v>慢性期</v>
      </c>
      <c r="AF73" s="115">
        <v>3</v>
      </c>
      <c r="AG73" s="115">
        <v>0</v>
      </c>
      <c r="AH73" s="115">
        <v>3</v>
      </c>
      <c r="AI73" s="115">
        <v>0</v>
      </c>
      <c r="AJ73" s="115">
        <v>0</v>
      </c>
      <c r="AK73" s="115">
        <v>0</v>
      </c>
      <c r="AL73" s="115">
        <v>0</v>
      </c>
      <c r="AM73" s="115">
        <v>0</v>
      </c>
      <c r="AN73" s="115">
        <v>0</v>
      </c>
      <c r="AO73" s="115">
        <v>0</v>
      </c>
      <c r="AP73" s="115">
        <v>0</v>
      </c>
      <c r="AQ73" s="115">
        <v>0</v>
      </c>
      <c r="AR73" s="115">
        <v>0</v>
      </c>
      <c r="AS73" s="115">
        <v>3</v>
      </c>
      <c r="AT73" s="115">
        <v>0</v>
      </c>
      <c r="AU73" s="115">
        <v>0</v>
      </c>
      <c r="AV73" s="115">
        <v>0</v>
      </c>
      <c r="AW73" s="115">
        <v>0</v>
      </c>
      <c r="AX73" s="115">
        <v>0</v>
      </c>
      <c r="AY73" s="115">
        <v>0</v>
      </c>
      <c r="AZ73" s="115" t="s">
        <v>97</v>
      </c>
      <c r="BA73" s="116" t="str">
        <f t="shared" si="8"/>
        <v>○</v>
      </c>
      <c r="BB73" s="115">
        <v>1</v>
      </c>
      <c r="BC73" s="115">
        <v>2</v>
      </c>
      <c r="BD73" s="115">
        <v>5</v>
      </c>
      <c r="BE73" s="115">
        <v>5</v>
      </c>
      <c r="BF73" s="115">
        <v>0</v>
      </c>
      <c r="BG73" s="115">
        <v>0</v>
      </c>
      <c r="BH73" s="115">
        <v>0</v>
      </c>
      <c r="BI73" s="115">
        <v>0</v>
      </c>
      <c r="BJ73" s="115">
        <v>0</v>
      </c>
    </row>
    <row r="74" spans="2:62" outlineLevel="3">
      <c r="B74" s="106">
        <v>24028114</v>
      </c>
      <c r="C74" s="106" t="s">
        <v>271</v>
      </c>
      <c r="D74" s="106" t="s">
        <v>92</v>
      </c>
      <c r="E74" s="107">
        <v>4001</v>
      </c>
      <c r="F74" s="107" t="s">
        <v>93</v>
      </c>
      <c r="G74" s="108">
        <v>40134</v>
      </c>
      <c r="H74" s="108" t="s">
        <v>120</v>
      </c>
      <c r="I74" s="106" t="s">
        <v>272</v>
      </c>
      <c r="J74" s="109" t="s">
        <v>1447</v>
      </c>
      <c r="K74" s="109" t="s">
        <v>1448</v>
      </c>
      <c r="L74" s="109" t="s">
        <v>97</v>
      </c>
      <c r="M74" s="109" t="s">
        <v>97</v>
      </c>
      <c r="N74" s="109" t="s">
        <v>99</v>
      </c>
      <c r="O74" s="109" t="str">
        <f>IF(N74="","",VLOOKUP(N74,Sheet1!$B$3:$C$7,2,0))</f>
        <v>回復期</v>
      </c>
      <c r="P74" s="109" t="s">
        <v>99</v>
      </c>
      <c r="Q74" s="109" t="str">
        <f>IF(P74="","",VLOOKUP(P74,Sheet1!$B$3:$C$7,2,0))</f>
        <v>回復期</v>
      </c>
      <c r="R74" s="109" t="s">
        <v>96</v>
      </c>
      <c r="S74" s="110" t="str">
        <f t="shared" ref="S74:S141" si="33">IF(OR(Z74="1",AA74="1",AB74="1",AC74="1",AD74="1"),"○","")</f>
        <v/>
      </c>
      <c r="T74" s="111" t="str">
        <f t="shared" ref="T74:T141" si="34">IF(OR(Z74="2",AA74="2",AB74="2",AC74="2",AD74="2"),"○","")</f>
        <v/>
      </c>
      <c r="U74" s="111" t="str">
        <f t="shared" ref="U74:U141" si="35">IF(OR(Z74="3",AA74="3",AB74="3",AC74="3",AD74="3"),"○","")</f>
        <v/>
      </c>
      <c r="V74" s="111" t="str">
        <f t="shared" ref="V74:V141" si="36">IF(OR(Z74="4",AA74="4",AB74="4",AC74="4",AD74="4"),"○","")</f>
        <v/>
      </c>
      <c r="W74" s="111" t="str">
        <f t="shared" ref="W74:W141" si="37">IF(OR(Z74="5",AA74="5",AB74="5",AC74="5",AD74="5"),"○","")</f>
        <v/>
      </c>
      <c r="X74" s="111" t="str">
        <f t="shared" ref="X74:X141" si="38">IF(OR(Z74="6",AA74="6",AB74="6",AC74="6",AD74="6"),"○","")</f>
        <v>○</v>
      </c>
      <c r="Y74" s="112" t="str">
        <f t="shared" ref="Y74:Y141" si="39">IF(OR(Z74="7",AA74="7",AB74="7",AC74="7",AD74="7"),"○","")</f>
        <v/>
      </c>
      <c r="Z74" s="113" t="s">
        <v>133</v>
      </c>
      <c r="AA74" s="113" t="s">
        <v>96</v>
      </c>
      <c r="AB74" s="113" t="s">
        <v>96</v>
      </c>
      <c r="AC74" s="113" t="s">
        <v>96</v>
      </c>
      <c r="AD74" s="113" t="s">
        <v>96</v>
      </c>
      <c r="AE74" s="114" t="str">
        <f t="shared" ref="AE74:AE141" si="40">IF(N74="1","高度急性期",IF(N74="2","急性期",IF(N74="3","回復期",IF(N74="4","慢性期",IF(N74="5","休棟中等","無回答")))))</f>
        <v>回復期</v>
      </c>
      <c r="AF74" s="115">
        <v>19</v>
      </c>
      <c r="AG74" s="115">
        <v>19</v>
      </c>
      <c r="AH74" s="115">
        <v>0</v>
      </c>
      <c r="AI74" s="115">
        <v>19</v>
      </c>
      <c r="AJ74" s="115">
        <v>0</v>
      </c>
      <c r="AK74" s="115">
        <v>0</v>
      </c>
      <c r="AL74" s="115">
        <v>0</v>
      </c>
      <c r="AM74" s="115">
        <v>0</v>
      </c>
      <c r="AN74" s="115">
        <v>0</v>
      </c>
      <c r="AO74" s="115">
        <v>0</v>
      </c>
      <c r="AP74" s="115">
        <v>0</v>
      </c>
      <c r="AQ74" s="115">
        <v>0</v>
      </c>
      <c r="AR74" s="115">
        <v>0</v>
      </c>
      <c r="AS74" s="115">
        <v>19</v>
      </c>
      <c r="AT74" s="115">
        <v>0</v>
      </c>
      <c r="AU74" s="115">
        <v>0</v>
      </c>
      <c r="AV74" s="115">
        <v>0</v>
      </c>
      <c r="AW74" s="115">
        <v>732</v>
      </c>
      <c r="AX74" s="115"/>
      <c r="AY74" s="115"/>
      <c r="AZ74" s="115" t="s">
        <v>98</v>
      </c>
      <c r="BA74" s="116" t="str">
        <f t="shared" si="8"/>
        <v/>
      </c>
      <c r="BB74" s="115">
        <v>0</v>
      </c>
      <c r="BC74" s="115">
        <v>0</v>
      </c>
      <c r="BD74" s="115">
        <v>0</v>
      </c>
      <c r="BE74" s="115">
        <v>0</v>
      </c>
      <c r="BF74" s="115">
        <v>0</v>
      </c>
      <c r="BG74" s="115">
        <v>0</v>
      </c>
      <c r="BH74" s="115">
        <v>0</v>
      </c>
      <c r="BI74" s="115">
        <v>0</v>
      </c>
      <c r="BJ74" s="115">
        <v>0</v>
      </c>
    </row>
    <row r="75" spans="2:62" outlineLevel="3">
      <c r="B75" s="106">
        <v>24028137</v>
      </c>
      <c r="C75" s="106" t="s">
        <v>308</v>
      </c>
      <c r="D75" s="106" t="s">
        <v>92</v>
      </c>
      <c r="E75" s="107">
        <v>4001</v>
      </c>
      <c r="F75" s="107" t="s">
        <v>93</v>
      </c>
      <c r="G75" s="108">
        <v>40134</v>
      </c>
      <c r="H75" s="108" t="s">
        <v>120</v>
      </c>
      <c r="I75" s="106" t="s">
        <v>309</v>
      </c>
      <c r="J75" s="109" t="s">
        <v>1449</v>
      </c>
      <c r="K75" s="109" t="s">
        <v>1450</v>
      </c>
      <c r="L75" s="109" t="s">
        <v>97</v>
      </c>
      <c r="M75" s="109" t="s">
        <v>97</v>
      </c>
      <c r="N75" s="109" t="s">
        <v>104</v>
      </c>
      <c r="O75" s="109" t="str">
        <f>IF(N75="","",VLOOKUP(N75,Sheet1!$B$3:$C$7,2,0))</f>
        <v>慢性期</v>
      </c>
      <c r="P75" s="109" t="s">
        <v>104</v>
      </c>
      <c r="Q75" s="109" t="str">
        <f>IF(P75="","",VLOOKUP(P75,Sheet1!$B$3:$C$7,2,0))</f>
        <v>慢性期</v>
      </c>
      <c r="R75" s="109" t="s">
        <v>104</v>
      </c>
      <c r="S75" s="110" t="str">
        <f t="shared" si="33"/>
        <v>○</v>
      </c>
      <c r="T75" s="111" t="str">
        <f t="shared" si="34"/>
        <v>○</v>
      </c>
      <c r="U75" s="111" t="str">
        <f t="shared" si="35"/>
        <v/>
      </c>
      <c r="V75" s="111" t="str">
        <f t="shared" si="36"/>
        <v/>
      </c>
      <c r="W75" s="111" t="str">
        <f t="shared" si="37"/>
        <v/>
      </c>
      <c r="X75" s="111" t="str">
        <f t="shared" si="38"/>
        <v/>
      </c>
      <c r="Y75" s="112" t="str">
        <f t="shared" si="39"/>
        <v/>
      </c>
      <c r="Z75" s="113" t="s">
        <v>97</v>
      </c>
      <c r="AA75" s="113" t="s">
        <v>98</v>
      </c>
      <c r="AB75" s="113" t="s">
        <v>96</v>
      </c>
      <c r="AC75" s="113" t="s">
        <v>96</v>
      </c>
      <c r="AD75" s="113" t="s">
        <v>96</v>
      </c>
      <c r="AE75" s="114" t="str">
        <f t="shared" si="40"/>
        <v>慢性期</v>
      </c>
      <c r="AF75" s="115">
        <v>19</v>
      </c>
      <c r="AG75" s="115">
        <v>19</v>
      </c>
      <c r="AH75" s="115">
        <v>0</v>
      </c>
      <c r="AI75" s="115">
        <v>19</v>
      </c>
      <c r="AJ75" s="115">
        <v>0</v>
      </c>
      <c r="AK75" s="115">
        <v>0</v>
      </c>
      <c r="AL75" s="115">
        <v>0</v>
      </c>
      <c r="AM75" s="115">
        <v>0</v>
      </c>
      <c r="AN75" s="115">
        <v>0</v>
      </c>
      <c r="AO75" s="115">
        <v>0</v>
      </c>
      <c r="AP75" s="115">
        <v>0</v>
      </c>
      <c r="AQ75" s="115">
        <v>0</v>
      </c>
      <c r="AR75" s="115">
        <v>0</v>
      </c>
      <c r="AS75" s="115">
        <v>19</v>
      </c>
      <c r="AT75" s="115">
        <v>0</v>
      </c>
      <c r="AU75" s="115">
        <v>0</v>
      </c>
      <c r="AV75" s="115">
        <v>0</v>
      </c>
      <c r="AW75" s="115">
        <v>94</v>
      </c>
      <c r="AX75" s="115">
        <v>0</v>
      </c>
      <c r="AY75" s="115"/>
      <c r="AZ75" s="115" t="s">
        <v>98</v>
      </c>
      <c r="BA75" s="116" t="str">
        <f t="shared" ref="BA75:BA142" si="41">IF(AZ75="1","○","")</f>
        <v/>
      </c>
      <c r="BB75" s="115">
        <v>0</v>
      </c>
      <c r="BC75" s="115">
        <v>0</v>
      </c>
      <c r="BD75" s="115">
        <v>0</v>
      </c>
      <c r="BE75" s="115">
        <v>0</v>
      </c>
      <c r="BF75" s="115">
        <v>0</v>
      </c>
      <c r="BG75" s="115">
        <v>0</v>
      </c>
      <c r="BH75" s="115">
        <v>0</v>
      </c>
      <c r="BI75" s="115">
        <v>0</v>
      </c>
      <c r="BJ75" s="115">
        <v>0</v>
      </c>
    </row>
    <row r="76" spans="2:62" outlineLevel="3">
      <c r="B76" s="106">
        <v>24028158</v>
      </c>
      <c r="C76" s="106" t="s">
        <v>338</v>
      </c>
      <c r="D76" s="106" t="s">
        <v>92</v>
      </c>
      <c r="E76" s="107">
        <v>4001</v>
      </c>
      <c r="F76" s="107" t="s">
        <v>93</v>
      </c>
      <c r="G76" s="108">
        <v>40134</v>
      </c>
      <c r="H76" s="108" t="s">
        <v>120</v>
      </c>
      <c r="I76" s="106" t="s">
        <v>339</v>
      </c>
      <c r="J76" s="109" t="s">
        <v>340</v>
      </c>
      <c r="K76" s="109" t="s">
        <v>341</v>
      </c>
      <c r="L76" s="109" t="s">
        <v>165</v>
      </c>
      <c r="M76" s="109" t="s">
        <v>165</v>
      </c>
      <c r="N76" s="109" t="s">
        <v>166</v>
      </c>
      <c r="O76" s="109" t="str">
        <f>IF(N76="","",VLOOKUP(N76,Sheet1!$B$3:$C$7,2,0))</f>
        <v>急性期</v>
      </c>
      <c r="P76" s="109" t="s">
        <v>166</v>
      </c>
      <c r="Q76" s="109" t="str">
        <f>IF(P76="","",VLOOKUP(P76,Sheet1!$B$3:$C$7,2,0))</f>
        <v>急性期</v>
      </c>
      <c r="R76" s="109" t="s">
        <v>166</v>
      </c>
      <c r="S76" s="110" t="str">
        <f t="shared" si="33"/>
        <v/>
      </c>
      <c r="T76" s="111" t="str">
        <f t="shared" si="34"/>
        <v>○</v>
      </c>
      <c r="U76" s="111" t="str">
        <f t="shared" si="35"/>
        <v/>
      </c>
      <c r="V76" s="111" t="str">
        <f t="shared" si="36"/>
        <v/>
      </c>
      <c r="W76" s="111" t="str">
        <f t="shared" si="37"/>
        <v/>
      </c>
      <c r="X76" s="111" t="str">
        <f t="shared" si="38"/>
        <v/>
      </c>
      <c r="Y76" s="112" t="str">
        <f t="shared" si="39"/>
        <v/>
      </c>
      <c r="Z76" s="113" t="s">
        <v>166</v>
      </c>
      <c r="AA76" s="113" t="s">
        <v>96</v>
      </c>
      <c r="AB76" s="113" t="s">
        <v>96</v>
      </c>
      <c r="AC76" s="113" t="s">
        <v>96</v>
      </c>
      <c r="AD76" s="113" t="s">
        <v>96</v>
      </c>
      <c r="AE76" s="114" t="str">
        <f t="shared" si="40"/>
        <v>急性期</v>
      </c>
      <c r="AF76" s="115">
        <v>8</v>
      </c>
      <c r="AG76" s="115">
        <v>8</v>
      </c>
      <c r="AH76" s="115">
        <v>0</v>
      </c>
      <c r="AI76" s="115">
        <v>0</v>
      </c>
      <c r="AJ76" s="115">
        <v>0</v>
      </c>
      <c r="AK76" s="115">
        <v>0</v>
      </c>
      <c r="AL76" s="115">
        <v>0</v>
      </c>
      <c r="AM76" s="115">
        <v>0</v>
      </c>
      <c r="AN76" s="115">
        <v>0</v>
      </c>
      <c r="AO76" s="115">
        <v>0</v>
      </c>
      <c r="AP76" s="115">
        <v>0</v>
      </c>
      <c r="AQ76" s="115">
        <v>0</v>
      </c>
      <c r="AR76" s="115">
        <v>0</v>
      </c>
      <c r="AS76" s="115">
        <v>8</v>
      </c>
      <c r="AT76" s="115">
        <v>0</v>
      </c>
      <c r="AU76" s="115">
        <v>0</v>
      </c>
      <c r="AV76" s="115">
        <v>0</v>
      </c>
      <c r="AW76" s="115">
        <v>228</v>
      </c>
      <c r="AX76" s="115">
        <v>156</v>
      </c>
      <c r="AY76" s="115">
        <v>0</v>
      </c>
      <c r="AZ76" s="115" t="s">
        <v>166</v>
      </c>
      <c r="BA76" s="116" t="str">
        <f t="shared" si="41"/>
        <v/>
      </c>
      <c r="BB76" s="115"/>
      <c r="BC76" s="115"/>
      <c r="BD76" s="115">
        <v>0</v>
      </c>
      <c r="BE76" s="115"/>
      <c r="BF76" s="115"/>
      <c r="BG76" s="115">
        <v>0</v>
      </c>
      <c r="BH76" s="115"/>
      <c r="BI76" s="115"/>
      <c r="BJ76" s="115">
        <v>13</v>
      </c>
    </row>
    <row r="77" spans="2:62" outlineLevel="3">
      <c r="B77" s="106">
        <v>24028220</v>
      </c>
      <c r="C77" s="106" t="s">
        <v>414</v>
      </c>
      <c r="D77" s="106" t="s">
        <v>92</v>
      </c>
      <c r="E77" s="107">
        <v>4001</v>
      </c>
      <c r="F77" s="107" t="s">
        <v>93</v>
      </c>
      <c r="G77" s="108">
        <v>40134</v>
      </c>
      <c r="H77" s="108" t="s">
        <v>120</v>
      </c>
      <c r="I77" s="106" t="s">
        <v>415</v>
      </c>
      <c r="J77" s="109" t="s">
        <v>1451</v>
      </c>
      <c r="K77" s="109" t="s">
        <v>1452</v>
      </c>
      <c r="L77" s="109" t="s">
        <v>97</v>
      </c>
      <c r="M77" s="109" t="s">
        <v>97</v>
      </c>
      <c r="N77" s="109" t="s">
        <v>99</v>
      </c>
      <c r="O77" s="109" t="str">
        <f>IF(N77="","",VLOOKUP(N77,Sheet1!$B$3:$C$7,2,0))</f>
        <v>回復期</v>
      </c>
      <c r="P77" s="109" t="s">
        <v>99</v>
      </c>
      <c r="Q77" s="109" t="str">
        <f>IF(P77="","",VLOOKUP(P77,Sheet1!$B$3:$C$7,2,0))</f>
        <v>回復期</v>
      </c>
      <c r="R77" s="109" t="s">
        <v>99</v>
      </c>
      <c r="S77" s="110" t="str">
        <f t="shared" si="33"/>
        <v>○</v>
      </c>
      <c r="T77" s="111" t="str">
        <f t="shared" si="34"/>
        <v>○</v>
      </c>
      <c r="U77" s="111" t="str">
        <f t="shared" si="35"/>
        <v>○</v>
      </c>
      <c r="V77" s="111" t="str">
        <f t="shared" si="36"/>
        <v>○</v>
      </c>
      <c r="W77" s="111" t="str">
        <f t="shared" si="37"/>
        <v>○</v>
      </c>
      <c r="X77" s="111" t="str">
        <f t="shared" si="38"/>
        <v/>
      </c>
      <c r="Y77" s="112" t="str">
        <f t="shared" si="39"/>
        <v/>
      </c>
      <c r="Z77" s="113" t="s">
        <v>97</v>
      </c>
      <c r="AA77" s="113" t="s">
        <v>98</v>
      </c>
      <c r="AB77" s="113" t="s">
        <v>99</v>
      </c>
      <c r="AC77" s="113" t="s">
        <v>104</v>
      </c>
      <c r="AD77" s="113" t="s">
        <v>105</v>
      </c>
      <c r="AE77" s="114" t="str">
        <f t="shared" si="40"/>
        <v>回復期</v>
      </c>
      <c r="AF77" s="115">
        <v>19</v>
      </c>
      <c r="AG77" s="115">
        <v>17</v>
      </c>
      <c r="AH77" s="115">
        <v>2</v>
      </c>
      <c r="AI77" s="115">
        <v>0</v>
      </c>
      <c r="AJ77" s="115">
        <v>0</v>
      </c>
      <c r="AK77" s="115">
        <v>0</v>
      </c>
      <c r="AL77" s="115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19</v>
      </c>
      <c r="AT77" s="115">
        <v>0</v>
      </c>
      <c r="AU77" s="115">
        <v>0</v>
      </c>
      <c r="AV77" s="115">
        <v>0</v>
      </c>
      <c r="AW77" s="115">
        <v>91</v>
      </c>
      <c r="AX77" s="115">
        <v>8</v>
      </c>
      <c r="AY77" s="115">
        <v>0</v>
      </c>
      <c r="AZ77" s="115" t="s">
        <v>97</v>
      </c>
      <c r="BA77" s="116" t="str">
        <f t="shared" si="41"/>
        <v>○</v>
      </c>
      <c r="BB77" s="115">
        <v>4</v>
      </c>
      <c r="BC77" s="115">
        <v>0</v>
      </c>
      <c r="BD77" s="115">
        <v>1</v>
      </c>
      <c r="BE77" s="115">
        <v>1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</row>
    <row r="78" spans="2:62" outlineLevel="3">
      <c r="B78" s="106">
        <v>24028231</v>
      </c>
      <c r="C78" s="106" t="s">
        <v>430</v>
      </c>
      <c r="D78" s="106" t="s">
        <v>92</v>
      </c>
      <c r="E78" s="107">
        <v>4001</v>
      </c>
      <c r="F78" s="107" t="s">
        <v>93</v>
      </c>
      <c r="G78" s="108">
        <v>40134</v>
      </c>
      <c r="H78" s="108" t="s">
        <v>120</v>
      </c>
      <c r="I78" s="106" t="s">
        <v>431</v>
      </c>
      <c r="J78" s="109" t="s">
        <v>1453</v>
      </c>
      <c r="K78" s="109" t="s">
        <v>1454</v>
      </c>
      <c r="L78" s="109" t="s">
        <v>97</v>
      </c>
      <c r="M78" s="109" t="s">
        <v>97</v>
      </c>
      <c r="N78" s="109" t="s">
        <v>98</v>
      </c>
      <c r="O78" s="109" t="str">
        <f>IF(N78="","",VLOOKUP(N78,Sheet1!$B$3:$C$7,2,0))</f>
        <v>急性期</v>
      </c>
      <c r="P78" s="109" t="s">
        <v>98</v>
      </c>
      <c r="Q78" s="109" t="str">
        <f>IF(P78="","",VLOOKUP(P78,Sheet1!$B$3:$C$7,2,0))</f>
        <v>急性期</v>
      </c>
      <c r="R78" s="109" t="s">
        <v>96</v>
      </c>
      <c r="S78" s="110" t="str">
        <f t="shared" si="33"/>
        <v>○</v>
      </c>
      <c r="T78" s="111" t="str">
        <f t="shared" si="34"/>
        <v>○</v>
      </c>
      <c r="U78" s="111" t="str">
        <f t="shared" si="35"/>
        <v>○</v>
      </c>
      <c r="V78" s="111" t="str">
        <f t="shared" si="36"/>
        <v/>
      </c>
      <c r="W78" s="111" t="str">
        <f t="shared" si="37"/>
        <v/>
      </c>
      <c r="X78" s="111" t="str">
        <f t="shared" si="38"/>
        <v/>
      </c>
      <c r="Y78" s="112" t="str">
        <f t="shared" si="39"/>
        <v/>
      </c>
      <c r="Z78" s="113" t="s">
        <v>97</v>
      </c>
      <c r="AA78" s="113" t="s">
        <v>98</v>
      </c>
      <c r="AB78" s="113" t="s">
        <v>99</v>
      </c>
      <c r="AC78" s="113" t="s">
        <v>96</v>
      </c>
      <c r="AD78" s="113" t="s">
        <v>96</v>
      </c>
      <c r="AE78" s="114" t="str">
        <f t="shared" si="40"/>
        <v>急性期</v>
      </c>
      <c r="AF78" s="115">
        <v>19</v>
      </c>
      <c r="AG78" s="115">
        <v>19</v>
      </c>
      <c r="AH78" s="115">
        <v>0</v>
      </c>
      <c r="AI78" s="115">
        <v>0</v>
      </c>
      <c r="AJ78" s="115">
        <v>0</v>
      </c>
      <c r="AK78" s="115">
        <v>0</v>
      </c>
      <c r="AL78" s="115">
        <v>0</v>
      </c>
      <c r="AM78" s="115">
        <v>0</v>
      </c>
      <c r="AN78" s="115">
        <v>0</v>
      </c>
      <c r="AO78" s="115">
        <v>0</v>
      </c>
      <c r="AP78" s="115">
        <v>0</v>
      </c>
      <c r="AQ78" s="115">
        <v>0</v>
      </c>
      <c r="AR78" s="115">
        <v>0</v>
      </c>
      <c r="AS78" s="115">
        <v>19</v>
      </c>
      <c r="AT78" s="115">
        <v>0</v>
      </c>
      <c r="AU78" s="115">
        <v>0</v>
      </c>
      <c r="AV78" s="115">
        <v>0</v>
      </c>
      <c r="AW78" s="115">
        <v>86</v>
      </c>
      <c r="AX78" s="115">
        <v>30</v>
      </c>
      <c r="AY78" s="115">
        <v>65.12</v>
      </c>
      <c r="AZ78" s="115" t="s">
        <v>97</v>
      </c>
      <c r="BA78" s="116" t="str">
        <f t="shared" si="41"/>
        <v>○</v>
      </c>
      <c r="BB78" s="115">
        <v>1</v>
      </c>
      <c r="BC78" s="115">
        <v>73</v>
      </c>
      <c r="BD78" s="115">
        <v>1</v>
      </c>
      <c r="BE78" s="115">
        <v>0</v>
      </c>
      <c r="BF78" s="115">
        <v>1</v>
      </c>
      <c r="BG78" s="115">
        <v>4</v>
      </c>
      <c r="BH78" s="115">
        <v>1</v>
      </c>
      <c r="BI78" s="115">
        <v>3</v>
      </c>
      <c r="BJ78" s="115">
        <v>0</v>
      </c>
    </row>
    <row r="79" spans="2:62" outlineLevel="3">
      <c r="B79" s="106">
        <v>24028285</v>
      </c>
      <c r="C79" s="106" t="s">
        <v>490</v>
      </c>
      <c r="D79" s="106" t="s">
        <v>92</v>
      </c>
      <c r="E79" s="107">
        <v>4001</v>
      </c>
      <c r="F79" s="107" t="s">
        <v>93</v>
      </c>
      <c r="G79" s="108">
        <v>40134</v>
      </c>
      <c r="H79" s="108" t="s">
        <v>120</v>
      </c>
      <c r="I79" s="106" t="s">
        <v>491</v>
      </c>
      <c r="J79" s="109" t="s">
        <v>1455</v>
      </c>
      <c r="K79" s="109" t="s">
        <v>1456</v>
      </c>
      <c r="L79" s="109" t="s">
        <v>97</v>
      </c>
      <c r="M79" s="109" t="s">
        <v>97</v>
      </c>
      <c r="N79" s="109" t="s">
        <v>98</v>
      </c>
      <c r="O79" s="109" t="str">
        <f>IF(N79="","",VLOOKUP(N79,Sheet1!$B$3:$C$7,2,0))</f>
        <v>急性期</v>
      </c>
      <c r="P79" s="109" t="s">
        <v>98</v>
      </c>
      <c r="Q79" s="109" t="str">
        <f>IF(P79="","",VLOOKUP(P79,Sheet1!$B$3:$C$7,2,0))</f>
        <v>急性期</v>
      </c>
      <c r="R79" s="109" t="s">
        <v>96</v>
      </c>
      <c r="S79" s="110" t="str">
        <f t="shared" si="33"/>
        <v>○</v>
      </c>
      <c r="T79" s="111" t="str">
        <f t="shared" si="34"/>
        <v>○</v>
      </c>
      <c r="U79" s="111" t="str">
        <f t="shared" si="35"/>
        <v>○</v>
      </c>
      <c r="V79" s="111" t="str">
        <f t="shared" si="36"/>
        <v/>
      </c>
      <c r="W79" s="111" t="str">
        <f t="shared" si="37"/>
        <v/>
      </c>
      <c r="X79" s="111" t="str">
        <f t="shared" si="38"/>
        <v/>
      </c>
      <c r="Y79" s="112" t="str">
        <f t="shared" si="39"/>
        <v/>
      </c>
      <c r="Z79" s="113" t="s">
        <v>97</v>
      </c>
      <c r="AA79" s="113" t="s">
        <v>98</v>
      </c>
      <c r="AB79" s="113" t="s">
        <v>99</v>
      </c>
      <c r="AC79" s="113" t="s">
        <v>96</v>
      </c>
      <c r="AD79" s="113" t="s">
        <v>96</v>
      </c>
      <c r="AE79" s="114" t="str">
        <f t="shared" si="40"/>
        <v>急性期</v>
      </c>
      <c r="AF79" s="115">
        <v>8</v>
      </c>
      <c r="AG79" s="115">
        <v>8</v>
      </c>
      <c r="AH79" s="115">
        <v>0</v>
      </c>
      <c r="AI79" s="115">
        <v>0</v>
      </c>
      <c r="AJ79" s="115">
        <v>0</v>
      </c>
      <c r="AK79" s="115">
        <v>0</v>
      </c>
      <c r="AL79" s="115">
        <v>0</v>
      </c>
      <c r="AM79" s="115">
        <v>0</v>
      </c>
      <c r="AN79" s="115">
        <v>0</v>
      </c>
      <c r="AO79" s="115">
        <v>0</v>
      </c>
      <c r="AP79" s="115">
        <v>0</v>
      </c>
      <c r="AQ79" s="115">
        <v>0</v>
      </c>
      <c r="AR79" s="115">
        <v>0</v>
      </c>
      <c r="AS79" s="115">
        <v>8</v>
      </c>
      <c r="AT79" s="115">
        <v>0</v>
      </c>
      <c r="AU79" s="115">
        <v>0</v>
      </c>
      <c r="AV79" s="115">
        <v>0</v>
      </c>
      <c r="AW79" s="115">
        <v>87</v>
      </c>
      <c r="AX79" s="115">
        <v>11</v>
      </c>
      <c r="AY79" s="115">
        <v>0</v>
      </c>
      <c r="AZ79" s="115" t="s">
        <v>98</v>
      </c>
      <c r="BA79" s="116" t="str">
        <f t="shared" si="41"/>
        <v/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</row>
    <row r="80" spans="2:62" outlineLevel="3">
      <c r="B80" s="106">
        <v>24028378</v>
      </c>
      <c r="C80" s="106" t="s">
        <v>585</v>
      </c>
      <c r="D80" s="106" t="s">
        <v>92</v>
      </c>
      <c r="E80" s="107">
        <v>4001</v>
      </c>
      <c r="F80" s="107" t="s">
        <v>93</v>
      </c>
      <c r="G80" s="108">
        <v>40134</v>
      </c>
      <c r="H80" s="108" t="s">
        <v>120</v>
      </c>
      <c r="I80" s="106" t="s">
        <v>586</v>
      </c>
      <c r="J80" s="109" t="s">
        <v>1457</v>
      </c>
      <c r="K80" s="109" t="s">
        <v>1458</v>
      </c>
      <c r="L80" s="109" t="s">
        <v>97</v>
      </c>
      <c r="M80" s="109" t="s">
        <v>97</v>
      </c>
      <c r="N80" s="109" t="s">
        <v>98</v>
      </c>
      <c r="O80" s="109" t="str">
        <f>IF(N80="","",VLOOKUP(N80,Sheet1!$B$3:$C$7,2,0))</f>
        <v>急性期</v>
      </c>
      <c r="P80" s="109" t="s">
        <v>98</v>
      </c>
      <c r="Q80" s="109" t="str">
        <f>IF(P80="","",VLOOKUP(P80,Sheet1!$B$3:$C$7,2,0))</f>
        <v>急性期</v>
      </c>
      <c r="R80" s="109" t="s">
        <v>98</v>
      </c>
      <c r="S80" s="110" t="str">
        <f t="shared" si="33"/>
        <v/>
      </c>
      <c r="T80" s="111" t="str">
        <f t="shared" si="34"/>
        <v/>
      </c>
      <c r="U80" s="111" t="str">
        <f t="shared" si="35"/>
        <v/>
      </c>
      <c r="V80" s="111" t="str">
        <f t="shared" si="36"/>
        <v/>
      </c>
      <c r="W80" s="111" t="str">
        <f t="shared" si="37"/>
        <v/>
      </c>
      <c r="X80" s="111" t="str">
        <f t="shared" si="38"/>
        <v>○</v>
      </c>
      <c r="Y80" s="112" t="str">
        <f t="shared" si="39"/>
        <v/>
      </c>
      <c r="Z80" s="113" t="s">
        <v>133</v>
      </c>
      <c r="AA80" s="113" t="s">
        <v>96</v>
      </c>
      <c r="AB80" s="113" t="s">
        <v>96</v>
      </c>
      <c r="AC80" s="113" t="s">
        <v>96</v>
      </c>
      <c r="AD80" s="113" t="s">
        <v>96</v>
      </c>
      <c r="AE80" s="114" t="str">
        <f t="shared" si="40"/>
        <v>急性期</v>
      </c>
      <c r="AF80" s="115">
        <v>2</v>
      </c>
      <c r="AG80" s="115">
        <v>2</v>
      </c>
      <c r="AH80" s="115">
        <v>0</v>
      </c>
      <c r="AI80" s="115">
        <v>0</v>
      </c>
      <c r="AJ80" s="115">
        <v>0</v>
      </c>
      <c r="AK80" s="115">
        <v>0</v>
      </c>
      <c r="AL80" s="115">
        <v>0</v>
      </c>
      <c r="AM80" s="115">
        <v>0</v>
      </c>
      <c r="AN80" s="115">
        <v>0</v>
      </c>
      <c r="AO80" s="115">
        <v>0</v>
      </c>
      <c r="AP80" s="115">
        <v>0</v>
      </c>
      <c r="AQ80" s="115">
        <v>0</v>
      </c>
      <c r="AR80" s="115">
        <v>0</v>
      </c>
      <c r="AS80" s="115">
        <v>2</v>
      </c>
      <c r="AT80" s="115">
        <v>0</v>
      </c>
      <c r="AU80" s="115">
        <v>0</v>
      </c>
      <c r="AV80" s="115">
        <v>0</v>
      </c>
      <c r="AW80" s="115">
        <v>24</v>
      </c>
      <c r="AX80" s="115">
        <v>0</v>
      </c>
      <c r="AY80" s="115">
        <v>0</v>
      </c>
      <c r="AZ80" s="115" t="s">
        <v>98</v>
      </c>
      <c r="BA80" s="116" t="str">
        <f t="shared" si="41"/>
        <v/>
      </c>
      <c r="BB80" s="115">
        <v>0</v>
      </c>
      <c r="BC80" s="115">
        <v>0</v>
      </c>
      <c r="BD80" s="115">
        <v>0</v>
      </c>
      <c r="BE80" s="115">
        <v>0</v>
      </c>
      <c r="BF80" s="115">
        <v>0</v>
      </c>
      <c r="BG80" s="115">
        <v>0</v>
      </c>
      <c r="BH80" s="115">
        <v>0</v>
      </c>
      <c r="BI80" s="115">
        <v>0</v>
      </c>
      <c r="BJ80" s="115">
        <v>0</v>
      </c>
    </row>
    <row r="81" spans="2:62" outlineLevel="3">
      <c r="B81" s="106">
        <v>24028434</v>
      </c>
      <c r="C81" s="106" t="s">
        <v>650</v>
      </c>
      <c r="D81" s="106" t="s">
        <v>92</v>
      </c>
      <c r="E81" s="107">
        <v>4001</v>
      </c>
      <c r="F81" s="107" t="s">
        <v>93</v>
      </c>
      <c r="G81" s="108">
        <v>40134</v>
      </c>
      <c r="H81" s="108" t="s">
        <v>120</v>
      </c>
      <c r="I81" s="106" t="s">
        <v>651</v>
      </c>
      <c r="J81" s="109" t="s">
        <v>1459</v>
      </c>
      <c r="K81" s="109" t="s">
        <v>1460</v>
      </c>
      <c r="L81" s="109" t="s">
        <v>97</v>
      </c>
      <c r="M81" s="109" t="s">
        <v>97</v>
      </c>
      <c r="N81" s="109" t="s">
        <v>104</v>
      </c>
      <c r="O81" s="109" t="str">
        <f>IF(N81="","",VLOOKUP(N81,Sheet1!$B$3:$C$7,2,0))</f>
        <v>慢性期</v>
      </c>
      <c r="P81" s="109" t="s">
        <v>104</v>
      </c>
      <c r="Q81" s="109" t="str">
        <f>IF(P81="","",VLOOKUP(P81,Sheet1!$B$3:$C$7,2,0))</f>
        <v>慢性期</v>
      </c>
      <c r="R81" s="109" t="s">
        <v>96</v>
      </c>
      <c r="S81" s="110" t="str">
        <f t="shared" si="33"/>
        <v>○</v>
      </c>
      <c r="T81" s="111" t="str">
        <f t="shared" si="34"/>
        <v/>
      </c>
      <c r="U81" s="111" t="str">
        <f t="shared" si="35"/>
        <v/>
      </c>
      <c r="V81" s="111" t="str">
        <f t="shared" si="36"/>
        <v>○</v>
      </c>
      <c r="W81" s="111" t="str">
        <f t="shared" si="37"/>
        <v>○</v>
      </c>
      <c r="X81" s="111" t="str">
        <f t="shared" si="38"/>
        <v/>
      </c>
      <c r="Y81" s="112" t="str">
        <f t="shared" si="39"/>
        <v/>
      </c>
      <c r="Z81" s="113" t="s">
        <v>97</v>
      </c>
      <c r="AA81" s="113" t="s">
        <v>104</v>
      </c>
      <c r="AB81" s="113" t="s">
        <v>105</v>
      </c>
      <c r="AC81" s="113" t="s">
        <v>96</v>
      </c>
      <c r="AD81" s="113" t="s">
        <v>96</v>
      </c>
      <c r="AE81" s="114" t="str">
        <f t="shared" si="40"/>
        <v>慢性期</v>
      </c>
      <c r="AF81" s="115">
        <v>19</v>
      </c>
      <c r="AG81" s="115">
        <v>19</v>
      </c>
      <c r="AH81" s="115">
        <v>0</v>
      </c>
      <c r="AI81" s="115">
        <v>19</v>
      </c>
      <c r="AJ81" s="115">
        <v>0</v>
      </c>
      <c r="AK81" s="115">
        <v>0</v>
      </c>
      <c r="AL81" s="115">
        <v>0</v>
      </c>
      <c r="AM81" s="115">
        <v>0</v>
      </c>
      <c r="AN81" s="115">
        <v>0</v>
      </c>
      <c r="AO81" s="115">
        <v>0</v>
      </c>
      <c r="AP81" s="115">
        <v>0</v>
      </c>
      <c r="AQ81" s="115">
        <v>0</v>
      </c>
      <c r="AR81" s="115">
        <v>0</v>
      </c>
      <c r="AS81" s="115">
        <v>19</v>
      </c>
      <c r="AT81" s="115">
        <v>0</v>
      </c>
      <c r="AU81" s="115">
        <v>0</v>
      </c>
      <c r="AV81" s="115">
        <v>0</v>
      </c>
      <c r="AW81" s="115">
        <v>54</v>
      </c>
      <c r="AX81" s="115">
        <v>3</v>
      </c>
      <c r="AY81" s="115">
        <v>0.1</v>
      </c>
      <c r="AZ81" s="115" t="s">
        <v>97</v>
      </c>
      <c r="BA81" s="116" t="str">
        <f t="shared" si="41"/>
        <v>○</v>
      </c>
      <c r="BB81" s="115">
        <v>2</v>
      </c>
      <c r="BC81" s="115">
        <v>6</v>
      </c>
      <c r="BD81" s="115">
        <v>0</v>
      </c>
      <c r="BE81" s="115">
        <v>0</v>
      </c>
      <c r="BF81" s="115">
        <v>0</v>
      </c>
      <c r="BG81" s="115">
        <v>0</v>
      </c>
      <c r="BH81" s="115">
        <v>0</v>
      </c>
      <c r="BI81" s="115">
        <v>0</v>
      </c>
      <c r="BJ81" s="115">
        <v>0</v>
      </c>
    </row>
    <row r="82" spans="2:62" outlineLevel="3">
      <c r="B82" s="106">
        <v>24028667</v>
      </c>
      <c r="C82" s="106" t="s">
        <v>935</v>
      </c>
      <c r="D82" s="106" t="s">
        <v>92</v>
      </c>
      <c r="E82" s="107">
        <v>4001</v>
      </c>
      <c r="F82" s="107" t="s">
        <v>93</v>
      </c>
      <c r="G82" s="108">
        <v>40134</v>
      </c>
      <c r="H82" s="108" t="s">
        <v>120</v>
      </c>
      <c r="I82" s="106" t="s">
        <v>936</v>
      </c>
      <c r="J82" s="109" t="s">
        <v>1461</v>
      </c>
      <c r="K82" s="109" t="s">
        <v>1462</v>
      </c>
      <c r="L82" s="109" t="s">
        <v>98</v>
      </c>
      <c r="M82" s="109" t="s">
        <v>98</v>
      </c>
      <c r="N82" s="109" t="s">
        <v>98</v>
      </c>
      <c r="O82" s="109" t="str">
        <f>IF(N82="","",VLOOKUP(N82,Sheet1!$B$3:$C$7,2,0))</f>
        <v>急性期</v>
      </c>
      <c r="P82" s="109" t="s">
        <v>98</v>
      </c>
      <c r="Q82" s="109" t="str">
        <f>IF(P82="","",VLOOKUP(P82,Sheet1!$B$3:$C$7,2,0))</f>
        <v>急性期</v>
      </c>
      <c r="R82" s="109" t="s">
        <v>98</v>
      </c>
      <c r="S82" s="110" t="str">
        <f t="shared" si="33"/>
        <v/>
      </c>
      <c r="T82" s="111" t="str">
        <f t="shared" si="34"/>
        <v/>
      </c>
      <c r="U82" s="111" t="str">
        <f t="shared" si="35"/>
        <v/>
      </c>
      <c r="V82" s="111" t="str">
        <f t="shared" si="36"/>
        <v/>
      </c>
      <c r="W82" s="111" t="str">
        <f t="shared" si="37"/>
        <v/>
      </c>
      <c r="X82" s="111" t="str">
        <f t="shared" si="38"/>
        <v>○</v>
      </c>
      <c r="Y82" s="112" t="str">
        <f t="shared" si="39"/>
        <v/>
      </c>
      <c r="Z82" s="113" t="s">
        <v>133</v>
      </c>
      <c r="AA82" s="113" t="s">
        <v>96</v>
      </c>
      <c r="AB82" s="113" t="s">
        <v>96</v>
      </c>
      <c r="AC82" s="113" t="s">
        <v>96</v>
      </c>
      <c r="AD82" s="113" t="s">
        <v>96</v>
      </c>
      <c r="AE82" s="114" t="str">
        <f t="shared" si="40"/>
        <v>急性期</v>
      </c>
      <c r="AF82" s="115">
        <v>2</v>
      </c>
      <c r="AG82" s="115">
        <v>0</v>
      </c>
      <c r="AH82" s="115">
        <v>2</v>
      </c>
      <c r="AI82" s="115">
        <v>0</v>
      </c>
      <c r="AJ82" s="115">
        <v>0</v>
      </c>
      <c r="AK82" s="115">
        <v>0</v>
      </c>
      <c r="AL82" s="115">
        <v>0</v>
      </c>
      <c r="AM82" s="115">
        <v>0</v>
      </c>
      <c r="AN82" s="115">
        <v>0</v>
      </c>
      <c r="AO82" s="115">
        <v>0</v>
      </c>
      <c r="AP82" s="115">
        <v>0</v>
      </c>
      <c r="AQ82" s="115">
        <v>0</v>
      </c>
      <c r="AR82" s="115">
        <v>0</v>
      </c>
      <c r="AS82" s="115">
        <v>0</v>
      </c>
      <c r="AT82" s="115">
        <v>0</v>
      </c>
      <c r="AU82" s="115">
        <v>0</v>
      </c>
      <c r="AV82" s="115">
        <v>2</v>
      </c>
      <c r="AW82" s="115">
        <v>0</v>
      </c>
      <c r="AX82" s="115">
        <v>0</v>
      </c>
      <c r="AY82" s="115">
        <v>0</v>
      </c>
      <c r="AZ82" s="115" t="s">
        <v>98</v>
      </c>
      <c r="BA82" s="116" t="str">
        <f t="shared" si="41"/>
        <v/>
      </c>
      <c r="BB82" s="115">
        <v>0</v>
      </c>
      <c r="BC82" s="115">
        <v>0</v>
      </c>
      <c r="BD82" s="115">
        <v>0</v>
      </c>
      <c r="BE82" s="115"/>
      <c r="BF82" s="115"/>
      <c r="BG82" s="115">
        <v>0</v>
      </c>
      <c r="BH82" s="115"/>
      <c r="BI82" s="115"/>
      <c r="BJ82" s="115">
        <v>0</v>
      </c>
    </row>
    <row r="83" spans="2:62" outlineLevel="3">
      <c r="B83" s="106">
        <v>24028719</v>
      </c>
      <c r="C83" s="106" t="s">
        <v>1013</v>
      </c>
      <c r="D83" s="106" t="s">
        <v>92</v>
      </c>
      <c r="E83" s="107">
        <v>4001</v>
      </c>
      <c r="F83" s="107" t="s">
        <v>93</v>
      </c>
      <c r="G83" s="108">
        <v>40134</v>
      </c>
      <c r="H83" s="108" t="s">
        <v>120</v>
      </c>
      <c r="I83" s="106" t="s">
        <v>1014</v>
      </c>
      <c r="J83" s="109" t="s">
        <v>1463</v>
      </c>
      <c r="K83" s="109" t="s">
        <v>1464</v>
      </c>
      <c r="L83" s="109" t="s">
        <v>97</v>
      </c>
      <c r="M83" s="109" t="s">
        <v>97</v>
      </c>
      <c r="N83" s="109" t="s">
        <v>99</v>
      </c>
      <c r="O83" s="109" t="str">
        <f>IF(N83="","",VLOOKUP(N83,Sheet1!$B$3:$C$7,2,0))</f>
        <v>回復期</v>
      </c>
      <c r="P83" s="109" t="s">
        <v>99</v>
      </c>
      <c r="Q83" s="109" t="str">
        <f>IF(P83="","",VLOOKUP(P83,Sheet1!$B$3:$C$7,2,0))</f>
        <v>回復期</v>
      </c>
      <c r="R83" s="109" t="s">
        <v>96</v>
      </c>
      <c r="S83" s="110" t="str">
        <f t="shared" si="33"/>
        <v/>
      </c>
      <c r="T83" s="111" t="str">
        <f t="shared" si="34"/>
        <v/>
      </c>
      <c r="U83" s="111" t="str">
        <f t="shared" si="35"/>
        <v/>
      </c>
      <c r="V83" s="111" t="str">
        <f t="shared" si="36"/>
        <v/>
      </c>
      <c r="W83" s="111" t="str">
        <f t="shared" si="37"/>
        <v/>
      </c>
      <c r="X83" s="111" t="str">
        <f t="shared" si="38"/>
        <v>○</v>
      </c>
      <c r="Y83" s="112" t="str">
        <f t="shared" si="39"/>
        <v/>
      </c>
      <c r="Z83" s="113" t="s">
        <v>133</v>
      </c>
      <c r="AA83" s="113" t="s">
        <v>96</v>
      </c>
      <c r="AB83" s="113" t="s">
        <v>96</v>
      </c>
      <c r="AC83" s="113" t="s">
        <v>96</v>
      </c>
      <c r="AD83" s="113" t="s">
        <v>96</v>
      </c>
      <c r="AE83" s="114" t="str">
        <f t="shared" si="40"/>
        <v>回復期</v>
      </c>
      <c r="AF83" s="115">
        <v>5</v>
      </c>
      <c r="AG83" s="115">
        <v>5</v>
      </c>
      <c r="AH83" s="115">
        <v>0</v>
      </c>
      <c r="AI83" s="115">
        <v>5</v>
      </c>
      <c r="AJ83" s="115">
        <v>0</v>
      </c>
      <c r="AK83" s="115">
        <v>0</v>
      </c>
      <c r="AL83" s="115">
        <v>0</v>
      </c>
      <c r="AM83" s="115">
        <v>0</v>
      </c>
      <c r="AN83" s="115">
        <v>0</v>
      </c>
      <c r="AO83" s="115">
        <v>0</v>
      </c>
      <c r="AP83" s="115">
        <v>0</v>
      </c>
      <c r="AQ83" s="115">
        <v>0</v>
      </c>
      <c r="AR83" s="115">
        <v>0</v>
      </c>
      <c r="AS83" s="115">
        <v>5</v>
      </c>
      <c r="AT83" s="115">
        <v>0</v>
      </c>
      <c r="AU83" s="115">
        <v>0</v>
      </c>
      <c r="AV83" s="115">
        <v>0</v>
      </c>
      <c r="AW83" s="115">
        <v>73</v>
      </c>
      <c r="AX83" s="115"/>
      <c r="AY83" s="115"/>
      <c r="AZ83" s="115" t="s">
        <v>98</v>
      </c>
      <c r="BA83" s="116" t="str">
        <f t="shared" si="41"/>
        <v/>
      </c>
      <c r="BB83" s="115">
        <v>0</v>
      </c>
      <c r="BC83" s="115">
        <v>0</v>
      </c>
      <c r="BD83" s="115">
        <v>0</v>
      </c>
      <c r="BE83" s="115">
        <v>0</v>
      </c>
      <c r="BF83" s="115">
        <v>0</v>
      </c>
      <c r="BG83" s="115">
        <v>0</v>
      </c>
      <c r="BH83" s="115">
        <v>0</v>
      </c>
      <c r="BI83" s="115">
        <v>0</v>
      </c>
      <c r="BJ83" s="115">
        <v>0</v>
      </c>
    </row>
    <row r="84" spans="2:62" outlineLevel="3">
      <c r="B84" s="106">
        <v>24028807</v>
      </c>
      <c r="C84" s="106" t="s">
        <v>1118</v>
      </c>
      <c r="D84" s="106" t="s">
        <v>92</v>
      </c>
      <c r="E84" s="107">
        <v>4001</v>
      </c>
      <c r="F84" s="107" t="s">
        <v>93</v>
      </c>
      <c r="G84" s="108">
        <v>40134</v>
      </c>
      <c r="H84" s="108" t="s">
        <v>120</v>
      </c>
      <c r="I84" s="106" t="s">
        <v>1119</v>
      </c>
      <c r="J84" s="109" t="s">
        <v>1465</v>
      </c>
      <c r="K84" s="109" t="s">
        <v>1466</v>
      </c>
      <c r="L84" s="109" t="s">
        <v>97</v>
      </c>
      <c r="M84" s="109" t="s">
        <v>97</v>
      </c>
      <c r="N84" s="109" t="s">
        <v>98</v>
      </c>
      <c r="O84" s="109" t="str">
        <f>IF(N84="","",VLOOKUP(N84,Sheet1!$B$3:$C$7,2,0))</f>
        <v>急性期</v>
      </c>
      <c r="P84" s="109" t="s">
        <v>98</v>
      </c>
      <c r="Q84" s="109" t="str">
        <f>IF(P84="","",VLOOKUP(P84,Sheet1!$B$3:$C$7,2,0))</f>
        <v>急性期</v>
      </c>
      <c r="R84" s="109" t="s">
        <v>96</v>
      </c>
      <c r="S84" s="110" t="str">
        <f t="shared" si="33"/>
        <v>○</v>
      </c>
      <c r="T84" s="111" t="str">
        <f t="shared" si="34"/>
        <v>○</v>
      </c>
      <c r="U84" s="111" t="str">
        <f t="shared" si="35"/>
        <v>○</v>
      </c>
      <c r="V84" s="111" t="str">
        <f t="shared" si="36"/>
        <v>○</v>
      </c>
      <c r="W84" s="111" t="str">
        <f t="shared" si="37"/>
        <v>○</v>
      </c>
      <c r="X84" s="111" t="str">
        <f t="shared" si="38"/>
        <v/>
      </c>
      <c r="Y84" s="112" t="str">
        <f t="shared" si="39"/>
        <v/>
      </c>
      <c r="Z84" s="113" t="s">
        <v>97</v>
      </c>
      <c r="AA84" s="113" t="s">
        <v>98</v>
      </c>
      <c r="AB84" s="113" t="s">
        <v>99</v>
      </c>
      <c r="AC84" s="113" t="s">
        <v>104</v>
      </c>
      <c r="AD84" s="113" t="s">
        <v>105</v>
      </c>
      <c r="AE84" s="114" t="str">
        <f t="shared" si="40"/>
        <v>急性期</v>
      </c>
      <c r="AF84" s="115">
        <v>19</v>
      </c>
      <c r="AG84" s="115">
        <v>10</v>
      </c>
      <c r="AH84" s="115">
        <v>9</v>
      </c>
      <c r="AI84" s="115">
        <v>9</v>
      </c>
      <c r="AJ84" s="115">
        <v>0</v>
      </c>
      <c r="AK84" s="115">
        <v>0</v>
      </c>
      <c r="AL84" s="115">
        <v>0</v>
      </c>
      <c r="AM84" s="115">
        <v>0</v>
      </c>
      <c r="AN84" s="115">
        <v>0</v>
      </c>
      <c r="AO84" s="115">
        <v>0</v>
      </c>
      <c r="AP84" s="115">
        <v>0</v>
      </c>
      <c r="AQ84" s="115">
        <v>0</v>
      </c>
      <c r="AR84" s="115">
        <v>0</v>
      </c>
      <c r="AS84" s="115">
        <v>19</v>
      </c>
      <c r="AT84" s="115">
        <v>0</v>
      </c>
      <c r="AU84" s="115">
        <v>0</v>
      </c>
      <c r="AV84" s="115">
        <v>0</v>
      </c>
      <c r="AW84" s="115">
        <v>208</v>
      </c>
      <c r="AX84" s="115">
        <v>40</v>
      </c>
      <c r="AY84" s="115">
        <v>1</v>
      </c>
      <c r="AZ84" s="115" t="s">
        <v>97</v>
      </c>
      <c r="BA84" s="116" t="str">
        <f t="shared" si="41"/>
        <v>○</v>
      </c>
      <c r="BB84" s="115">
        <v>0</v>
      </c>
      <c r="BC84" s="115">
        <v>80</v>
      </c>
      <c r="BD84" s="115">
        <v>0</v>
      </c>
      <c r="BE84" s="115">
        <v>0</v>
      </c>
      <c r="BF84" s="115">
        <v>14</v>
      </c>
      <c r="BG84" s="115">
        <v>14</v>
      </c>
      <c r="BH84" s="115">
        <v>12</v>
      </c>
      <c r="BI84" s="115">
        <v>2</v>
      </c>
      <c r="BJ84" s="115">
        <v>7</v>
      </c>
    </row>
    <row r="85" spans="2:62" outlineLevel="3">
      <c r="B85" s="106">
        <v>24028821</v>
      </c>
      <c r="C85" s="106" t="s">
        <v>1141</v>
      </c>
      <c r="D85" s="106" t="s">
        <v>92</v>
      </c>
      <c r="E85" s="107">
        <v>4001</v>
      </c>
      <c r="F85" s="107" t="s">
        <v>93</v>
      </c>
      <c r="G85" s="108">
        <v>40134</v>
      </c>
      <c r="H85" s="108" t="s">
        <v>120</v>
      </c>
      <c r="I85" s="106" t="s">
        <v>1142</v>
      </c>
      <c r="J85" s="109" t="s">
        <v>1467</v>
      </c>
      <c r="K85" s="109" t="s">
        <v>1468</v>
      </c>
      <c r="L85" s="109" t="s">
        <v>97</v>
      </c>
      <c r="M85" s="109" t="s">
        <v>97</v>
      </c>
      <c r="N85" s="109" t="s">
        <v>98</v>
      </c>
      <c r="O85" s="109" t="str">
        <f>IF(N85="","",VLOOKUP(N85,Sheet1!$B$3:$C$7,2,0))</f>
        <v>急性期</v>
      </c>
      <c r="P85" s="109" t="s">
        <v>98</v>
      </c>
      <c r="Q85" s="109" t="str">
        <f>IF(P85="","",VLOOKUP(P85,Sheet1!$B$3:$C$7,2,0))</f>
        <v>急性期</v>
      </c>
      <c r="R85" s="109" t="s">
        <v>96</v>
      </c>
      <c r="S85" s="110" t="str">
        <f t="shared" si="33"/>
        <v/>
      </c>
      <c r="T85" s="111" t="str">
        <f t="shared" si="34"/>
        <v>○</v>
      </c>
      <c r="U85" s="111" t="str">
        <f t="shared" si="35"/>
        <v>○</v>
      </c>
      <c r="V85" s="111" t="str">
        <f t="shared" si="36"/>
        <v/>
      </c>
      <c r="W85" s="111" t="str">
        <f t="shared" si="37"/>
        <v/>
      </c>
      <c r="X85" s="111" t="str">
        <f t="shared" si="38"/>
        <v/>
      </c>
      <c r="Y85" s="112" t="str">
        <f t="shared" si="39"/>
        <v/>
      </c>
      <c r="Z85" s="113" t="s">
        <v>166</v>
      </c>
      <c r="AA85" s="113" t="s">
        <v>99</v>
      </c>
      <c r="AB85" s="113" t="s">
        <v>96</v>
      </c>
      <c r="AC85" s="113" t="s">
        <v>96</v>
      </c>
      <c r="AD85" s="113" t="s">
        <v>96</v>
      </c>
      <c r="AE85" s="114" t="str">
        <f t="shared" si="40"/>
        <v>急性期</v>
      </c>
      <c r="AF85" s="115">
        <v>6</v>
      </c>
      <c r="AG85" s="115">
        <v>4</v>
      </c>
      <c r="AH85" s="115">
        <v>2</v>
      </c>
      <c r="AI85" s="115">
        <v>6</v>
      </c>
      <c r="AJ85" s="115">
        <v>0</v>
      </c>
      <c r="AK85" s="115">
        <v>0</v>
      </c>
      <c r="AL85" s="115">
        <v>0</v>
      </c>
      <c r="AM85" s="115">
        <v>0</v>
      </c>
      <c r="AN85" s="115">
        <v>0</v>
      </c>
      <c r="AO85" s="115">
        <v>0</v>
      </c>
      <c r="AP85" s="115">
        <v>0</v>
      </c>
      <c r="AQ85" s="115">
        <v>0</v>
      </c>
      <c r="AR85" s="115">
        <v>0</v>
      </c>
      <c r="AS85" s="115">
        <v>6</v>
      </c>
      <c r="AT85" s="115">
        <v>0</v>
      </c>
      <c r="AU85" s="115">
        <v>0</v>
      </c>
      <c r="AV85" s="115">
        <v>0</v>
      </c>
      <c r="AW85" s="115">
        <v>28</v>
      </c>
      <c r="AX85" s="115">
        <v>28</v>
      </c>
      <c r="AY85" s="115"/>
      <c r="AZ85" s="115" t="s">
        <v>97</v>
      </c>
      <c r="BA85" s="116" t="str">
        <f t="shared" si="41"/>
        <v>○</v>
      </c>
      <c r="BB85" s="115">
        <v>0</v>
      </c>
      <c r="BC85" s="115">
        <v>0</v>
      </c>
      <c r="BD85" s="115">
        <v>0</v>
      </c>
      <c r="BE85" s="115">
        <v>0</v>
      </c>
      <c r="BF85" s="115">
        <v>0</v>
      </c>
      <c r="BG85" s="115">
        <v>0</v>
      </c>
      <c r="BH85" s="115">
        <v>0</v>
      </c>
      <c r="BI85" s="115">
        <v>0</v>
      </c>
      <c r="BJ85" s="115">
        <v>0</v>
      </c>
    </row>
    <row r="86" spans="2:62" outlineLevel="3">
      <c r="B86" s="106">
        <v>24028827</v>
      </c>
      <c r="C86" s="106" t="s">
        <v>1151</v>
      </c>
      <c r="D86" s="106" t="s">
        <v>92</v>
      </c>
      <c r="E86" s="107">
        <v>4001</v>
      </c>
      <c r="F86" s="107" t="s">
        <v>93</v>
      </c>
      <c r="G86" s="108">
        <v>40134</v>
      </c>
      <c r="H86" s="108" t="s">
        <v>120</v>
      </c>
      <c r="I86" s="106" t="s">
        <v>1152</v>
      </c>
      <c r="J86" s="109" t="s">
        <v>1469</v>
      </c>
      <c r="K86" s="109" t="s">
        <v>1470</v>
      </c>
      <c r="L86" s="109" t="s">
        <v>97</v>
      </c>
      <c r="M86" s="109" t="s">
        <v>97</v>
      </c>
      <c r="N86" s="109" t="s">
        <v>98</v>
      </c>
      <c r="O86" s="109" t="str">
        <f>IF(N86="","",VLOOKUP(N86,Sheet1!$B$3:$C$7,2,0))</f>
        <v>急性期</v>
      </c>
      <c r="P86" s="109" t="s">
        <v>98</v>
      </c>
      <c r="Q86" s="109" t="str">
        <f>IF(P86="","",VLOOKUP(P86,Sheet1!$B$3:$C$7,2,0))</f>
        <v>急性期</v>
      </c>
      <c r="R86" s="109" t="s">
        <v>98</v>
      </c>
      <c r="S86" s="110" t="str">
        <f t="shared" si="33"/>
        <v/>
      </c>
      <c r="T86" s="111" t="str">
        <f t="shared" si="34"/>
        <v/>
      </c>
      <c r="U86" s="111" t="str">
        <f t="shared" si="35"/>
        <v/>
      </c>
      <c r="V86" s="111" t="str">
        <f t="shared" si="36"/>
        <v/>
      </c>
      <c r="W86" s="111" t="str">
        <f t="shared" si="37"/>
        <v/>
      </c>
      <c r="X86" s="111" t="str">
        <f t="shared" si="38"/>
        <v>○</v>
      </c>
      <c r="Y86" s="112" t="str">
        <f t="shared" si="39"/>
        <v/>
      </c>
      <c r="Z86" s="113" t="s">
        <v>133</v>
      </c>
      <c r="AA86" s="113" t="s">
        <v>96</v>
      </c>
      <c r="AB86" s="113" t="s">
        <v>96</v>
      </c>
      <c r="AC86" s="113" t="s">
        <v>96</v>
      </c>
      <c r="AD86" s="113" t="s">
        <v>96</v>
      </c>
      <c r="AE86" s="114" t="str">
        <f t="shared" si="40"/>
        <v>急性期</v>
      </c>
      <c r="AF86" s="115">
        <v>19</v>
      </c>
      <c r="AG86" s="115">
        <v>19</v>
      </c>
      <c r="AH86" s="115">
        <v>0</v>
      </c>
      <c r="AI86" s="115">
        <v>0</v>
      </c>
      <c r="AJ86" s="115">
        <v>0</v>
      </c>
      <c r="AK86" s="115">
        <v>0</v>
      </c>
      <c r="AL86" s="115">
        <v>0</v>
      </c>
      <c r="AM86" s="115">
        <v>0</v>
      </c>
      <c r="AN86" s="115">
        <v>0</v>
      </c>
      <c r="AO86" s="115">
        <v>0</v>
      </c>
      <c r="AP86" s="115">
        <v>0</v>
      </c>
      <c r="AQ86" s="115">
        <v>0</v>
      </c>
      <c r="AR86" s="115">
        <v>0</v>
      </c>
      <c r="AS86" s="115">
        <v>19</v>
      </c>
      <c r="AT86" s="115">
        <v>0</v>
      </c>
      <c r="AU86" s="115">
        <v>0</v>
      </c>
      <c r="AV86" s="115">
        <v>0</v>
      </c>
      <c r="AW86" s="115">
        <v>495</v>
      </c>
      <c r="AX86" s="115"/>
      <c r="AY86" s="115"/>
      <c r="AZ86" s="115" t="s">
        <v>98</v>
      </c>
      <c r="BA86" s="116" t="str">
        <f t="shared" si="41"/>
        <v/>
      </c>
      <c r="BB86" s="115">
        <v>0</v>
      </c>
      <c r="BC86" s="115">
        <v>0</v>
      </c>
      <c r="BD86" s="115">
        <v>0</v>
      </c>
      <c r="BE86" s="115">
        <v>0</v>
      </c>
      <c r="BF86" s="115">
        <v>0</v>
      </c>
      <c r="BG86" s="115">
        <v>0</v>
      </c>
      <c r="BH86" s="115">
        <v>0</v>
      </c>
      <c r="BI86" s="115">
        <v>0</v>
      </c>
      <c r="BJ86" s="115">
        <v>32</v>
      </c>
    </row>
    <row r="87" spans="2:62" outlineLevel="3">
      <c r="B87" s="106">
        <v>24028890</v>
      </c>
      <c r="C87" s="106" t="s">
        <v>1231</v>
      </c>
      <c r="D87" s="106" t="s">
        <v>92</v>
      </c>
      <c r="E87" s="107">
        <v>4001</v>
      </c>
      <c r="F87" s="107" t="s">
        <v>93</v>
      </c>
      <c r="G87" s="108">
        <v>40134</v>
      </c>
      <c r="H87" s="108" t="s">
        <v>120</v>
      </c>
      <c r="I87" s="106" t="s">
        <v>1232</v>
      </c>
      <c r="J87" s="109" t="s">
        <v>1471</v>
      </c>
      <c r="K87" s="109" t="s">
        <v>1472</v>
      </c>
      <c r="L87" s="109" t="s">
        <v>97</v>
      </c>
      <c r="M87" s="109" t="s">
        <v>97</v>
      </c>
      <c r="N87" s="109" t="s">
        <v>98</v>
      </c>
      <c r="O87" s="109" t="str">
        <f>IF(N87="","",VLOOKUP(N87,Sheet1!$B$3:$C$7,2,0))</f>
        <v>急性期</v>
      </c>
      <c r="P87" s="109" t="s">
        <v>98</v>
      </c>
      <c r="Q87" s="109" t="str">
        <f>IF(P87="","",VLOOKUP(P87,Sheet1!$B$3:$C$7,2,0))</f>
        <v>急性期</v>
      </c>
      <c r="R87" s="109" t="s">
        <v>98</v>
      </c>
      <c r="S87" s="110" t="str">
        <f t="shared" si="33"/>
        <v/>
      </c>
      <c r="T87" s="111" t="str">
        <f t="shared" si="34"/>
        <v/>
      </c>
      <c r="U87" s="111" t="str">
        <f t="shared" si="35"/>
        <v/>
      </c>
      <c r="V87" s="111" t="str">
        <f t="shared" si="36"/>
        <v/>
      </c>
      <c r="W87" s="111" t="str">
        <f t="shared" si="37"/>
        <v/>
      </c>
      <c r="X87" s="111" t="str">
        <f t="shared" si="38"/>
        <v>○</v>
      </c>
      <c r="Y87" s="112" t="str">
        <f t="shared" si="39"/>
        <v/>
      </c>
      <c r="Z87" s="113" t="s">
        <v>133</v>
      </c>
      <c r="AA87" s="113" t="s">
        <v>96</v>
      </c>
      <c r="AB87" s="113" t="s">
        <v>96</v>
      </c>
      <c r="AC87" s="113" t="s">
        <v>96</v>
      </c>
      <c r="AD87" s="113" t="s">
        <v>96</v>
      </c>
      <c r="AE87" s="114" t="str">
        <f t="shared" si="40"/>
        <v>急性期</v>
      </c>
      <c r="AF87" s="115">
        <v>13</v>
      </c>
      <c r="AG87" s="115">
        <v>10</v>
      </c>
      <c r="AH87" s="115">
        <v>3</v>
      </c>
      <c r="AI87" s="115">
        <v>0</v>
      </c>
      <c r="AJ87" s="115">
        <v>0</v>
      </c>
      <c r="AK87" s="115">
        <v>0</v>
      </c>
      <c r="AL87" s="115">
        <v>0</v>
      </c>
      <c r="AM87" s="115">
        <v>0</v>
      </c>
      <c r="AN87" s="115">
        <v>0</v>
      </c>
      <c r="AO87" s="115">
        <v>0</v>
      </c>
      <c r="AP87" s="115">
        <v>0</v>
      </c>
      <c r="AQ87" s="115">
        <v>0</v>
      </c>
      <c r="AR87" s="115">
        <v>0</v>
      </c>
      <c r="AS87" s="115">
        <v>13</v>
      </c>
      <c r="AT87" s="115">
        <v>0</v>
      </c>
      <c r="AU87" s="115">
        <v>0</v>
      </c>
      <c r="AV87" s="115">
        <v>0</v>
      </c>
      <c r="AW87" s="115">
        <v>337</v>
      </c>
      <c r="AX87" s="115">
        <v>13</v>
      </c>
      <c r="AY87" s="115">
        <v>0</v>
      </c>
      <c r="AZ87" s="115" t="s">
        <v>98</v>
      </c>
      <c r="BA87" s="116" t="str">
        <f t="shared" si="41"/>
        <v/>
      </c>
      <c r="BB87" s="115">
        <v>0</v>
      </c>
      <c r="BC87" s="115">
        <v>0</v>
      </c>
      <c r="BD87" s="115">
        <v>0</v>
      </c>
      <c r="BE87" s="115">
        <v>0</v>
      </c>
      <c r="BF87" s="115">
        <v>0</v>
      </c>
      <c r="BG87" s="115">
        <v>0</v>
      </c>
      <c r="BH87" s="115">
        <v>0</v>
      </c>
      <c r="BI87" s="115">
        <v>0</v>
      </c>
      <c r="BJ87" s="115">
        <v>17</v>
      </c>
    </row>
    <row r="88" spans="2:62" ht="13.5" customHeight="1" outlineLevel="2">
      <c r="B88" s="106"/>
      <c r="C88" s="106"/>
      <c r="D88" s="106"/>
      <c r="E88" s="107"/>
      <c r="F88" s="130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279" t="s">
        <v>2241</v>
      </c>
      <c r="T88" s="279"/>
      <c r="U88" s="279"/>
      <c r="V88" s="279"/>
      <c r="W88" s="279"/>
      <c r="X88" s="279"/>
      <c r="Y88" s="280"/>
      <c r="Z88" s="113"/>
      <c r="AA88" s="113"/>
      <c r="AB88" s="113"/>
      <c r="AC88" s="113"/>
      <c r="AD88" s="113"/>
      <c r="AE88" s="114"/>
      <c r="AF88" s="115">
        <f t="shared" ref="AF88:AV88" si="42">SUBTOTAL(9,AF71:AF87)</f>
        <v>197</v>
      </c>
      <c r="AG88" s="115">
        <f t="shared" si="42"/>
        <v>176</v>
      </c>
      <c r="AH88" s="115">
        <f t="shared" si="42"/>
        <v>21</v>
      </c>
      <c r="AI88" s="115">
        <f t="shared" si="42"/>
        <v>77</v>
      </c>
      <c r="AJ88" s="115">
        <f t="shared" si="42"/>
        <v>0</v>
      </c>
      <c r="AK88" s="115">
        <f t="shared" si="42"/>
        <v>0</v>
      </c>
      <c r="AL88" s="115">
        <f t="shared" si="42"/>
        <v>0</v>
      </c>
      <c r="AM88" s="115">
        <f t="shared" si="42"/>
        <v>0</v>
      </c>
      <c r="AN88" s="115">
        <f t="shared" si="42"/>
        <v>0</v>
      </c>
      <c r="AO88" s="115">
        <f t="shared" si="42"/>
        <v>0</v>
      </c>
      <c r="AP88" s="115">
        <f t="shared" si="42"/>
        <v>0</v>
      </c>
      <c r="AQ88" s="115">
        <f t="shared" si="42"/>
        <v>0</v>
      </c>
      <c r="AR88" s="115">
        <f t="shared" si="42"/>
        <v>0</v>
      </c>
      <c r="AS88" s="115">
        <f t="shared" si="42"/>
        <v>180</v>
      </c>
      <c r="AT88" s="115">
        <f t="shared" si="42"/>
        <v>0</v>
      </c>
      <c r="AU88" s="115">
        <f t="shared" si="42"/>
        <v>0</v>
      </c>
      <c r="AV88" s="115">
        <f t="shared" si="42"/>
        <v>17</v>
      </c>
      <c r="AW88" s="115">
        <f t="shared" ref="AW88:AY88" si="43">SUBTOTAL(9,AW71:AW87)</f>
        <v>2566</v>
      </c>
      <c r="AX88" s="115">
        <f t="shared" si="43"/>
        <v>294</v>
      </c>
      <c r="AY88" s="115">
        <f t="shared" si="43"/>
        <v>66.22</v>
      </c>
      <c r="AZ88" s="115"/>
      <c r="BA88" s="116"/>
      <c r="BB88" s="115">
        <f t="shared" ref="BB88" si="44">SUBTOTAL(9,BB71:BB87)</f>
        <v>8</v>
      </c>
      <c r="BC88" s="115">
        <f t="shared" ref="BC88" si="45">SUBTOTAL(9,BC71:BC87)</f>
        <v>161</v>
      </c>
      <c r="BD88" s="115">
        <f t="shared" ref="BD88" si="46">SUBTOTAL(9,BD71:BD87)</f>
        <v>7</v>
      </c>
      <c r="BE88" s="115">
        <f t="shared" ref="BE88" si="47">SUBTOTAL(9,BE71:BE87)</f>
        <v>6</v>
      </c>
      <c r="BF88" s="115">
        <f t="shared" ref="BF88" si="48">SUBTOTAL(9,BF71:BF87)</f>
        <v>15</v>
      </c>
      <c r="BG88" s="115">
        <f t="shared" ref="BG88" si="49">SUBTOTAL(9,BG71:BG87)</f>
        <v>18</v>
      </c>
      <c r="BH88" s="115">
        <f t="shared" ref="BH88" si="50">SUBTOTAL(9,BH71:BH87)</f>
        <v>13</v>
      </c>
      <c r="BI88" s="115">
        <f t="shared" ref="BI88" si="51">SUBTOTAL(9,BI71:BI87)</f>
        <v>5</v>
      </c>
      <c r="BJ88" s="115">
        <f t="shared" ref="BJ88" si="52">SUBTOTAL(9,BJ71:BJ87)</f>
        <v>69</v>
      </c>
    </row>
    <row r="89" spans="2:62" outlineLevel="3">
      <c r="B89" s="106">
        <v>24028064</v>
      </c>
      <c r="C89" s="106" t="s">
        <v>204</v>
      </c>
      <c r="D89" s="106" t="s">
        <v>92</v>
      </c>
      <c r="E89" s="107">
        <v>4001</v>
      </c>
      <c r="F89" s="107" t="s">
        <v>93</v>
      </c>
      <c r="G89" s="108">
        <v>40135</v>
      </c>
      <c r="H89" s="108" t="s">
        <v>205</v>
      </c>
      <c r="I89" s="106" t="s">
        <v>111</v>
      </c>
      <c r="J89" s="109" t="s">
        <v>206</v>
      </c>
      <c r="K89" s="109" t="s">
        <v>207</v>
      </c>
      <c r="L89" s="109" t="s">
        <v>166</v>
      </c>
      <c r="M89" s="109" t="s">
        <v>166</v>
      </c>
      <c r="N89" s="109" t="s">
        <v>167</v>
      </c>
      <c r="O89" s="109" t="str">
        <f>IF(N89="","",VLOOKUP(N89,Sheet1!$B$3:$C$7,2,0))</f>
        <v>休棟等</v>
      </c>
      <c r="P89" s="109" t="s">
        <v>167</v>
      </c>
      <c r="Q89" s="109" t="str">
        <f>IF(P89="","",VLOOKUP(P89,Sheet1!$B$3:$C$7,2,0))</f>
        <v>休棟等</v>
      </c>
      <c r="R89" s="109" t="s">
        <v>96</v>
      </c>
      <c r="S89" s="110" t="str">
        <f t="shared" si="33"/>
        <v/>
      </c>
      <c r="T89" s="111" t="str">
        <f t="shared" si="34"/>
        <v/>
      </c>
      <c r="U89" s="111" t="str">
        <f t="shared" si="35"/>
        <v/>
      </c>
      <c r="V89" s="111" t="str">
        <f t="shared" si="36"/>
        <v/>
      </c>
      <c r="W89" s="111" t="str">
        <f t="shared" si="37"/>
        <v/>
      </c>
      <c r="X89" s="111" t="str">
        <f t="shared" si="38"/>
        <v/>
      </c>
      <c r="Y89" s="112" t="str">
        <f t="shared" si="39"/>
        <v>○</v>
      </c>
      <c r="Z89" s="113" t="s">
        <v>208</v>
      </c>
      <c r="AA89" s="113" t="s">
        <v>96</v>
      </c>
      <c r="AB89" s="113" t="s">
        <v>96</v>
      </c>
      <c r="AC89" s="113" t="s">
        <v>96</v>
      </c>
      <c r="AD89" s="113" t="s">
        <v>96</v>
      </c>
      <c r="AE89" s="114" t="str">
        <f t="shared" si="40"/>
        <v>休棟中等</v>
      </c>
      <c r="AF89" s="115">
        <v>12</v>
      </c>
      <c r="AG89" s="115">
        <v>0</v>
      </c>
      <c r="AH89" s="115">
        <v>12</v>
      </c>
      <c r="AI89" s="115">
        <v>12</v>
      </c>
      <c r="AJ89" s="115">
        <v>0</v>
      </c>
      <c r="AK89" s="115">
        <v>0</v>
      </c>
      <c r="AL89" s="115">
        <v>0</v>
      </c>
      <c r="AM89" s="115">
        <v>0</v>
      </c>
      <c r="AN89" s="115">
        <v>0</v>
      </c>
      <c r="AO89" s="115">
        <v>0</v>
      </c>
      <c r="AP89" s="115">
        <v>0</v>
      </c>
      <c r="AQ89" s="115">
        <v>0</v>
      </c>
      <c r="AR89" s="115">
        <v>0</v>
      </c>
      <c r="AS89" s="115">
        <v>0</v>
      </c>
      <c r="AT89" s="115">
        <v>0</v>
      </c>
      <c r="AU89" s="115">
        <v>0</v>
      </c>
      <c r="AV89" s="115">
        <v>12</v>
      </c>
      <c r="AW89" s="115">
        <v>0</v>
      </c>
      <c r="AX89" s="115">
        <v>0</v>
      </c>
      <c r="AY89" s="115">
        <v>0</v>
      </c>
      <c r="AZ89" s="115" t="s">
        <v>165</v>
      </c>
      <c r="BA89" s="116" t="str">
        <f t="shared" si="41"/>
        <v>○</v>
      </c>
      <c r="BB89" s="115">
        <v>0</v>
      </c>
      <c r="BC89" s="115">
        <v>34</v>
      </c>
      <c r="BD89" s="115">
        <v>0</v>
      </c>
      <c r="BE89" s="115"/>
      <c r="BF89" s="115"/>
      <c r="BG89" s="115">
        <v>0</v>
      </c>
      <c r="BH89" s="115"/>
      <c r="BI89" s="115"/>
      <c r="BJ89" s="115">
        <v>0</v>
      </c>
    </row>
    <row r="90" spans="2:62" outlineLevel="3">
      <c r="B90" s="106">
        <v>24028066</v>
      </c>
      <c r="C90" s="106" t="s">
        <v>212</v>
      </c>
      <c r="D90" s="106" t="s">
        <v>92</v>
      </c>
      <c r="E90" s="107">
        <v>4001</v>
      </c>
      <c r="F90" s="107" t="s">
        <v>93</v>
      </c>
      <c r="G90" s="108">
        <v>40135</v>
      </c>
      <c r="H90" s="108" t="s">
        <v>205</v>
      </c>
      <c r="I90" s="106" t="s">
        <v>213</v>
      </c>
      <c r="J90" s="109" t="s">
        <v>214</v>
      </c>
      <c r="K90" s="109" t="s">
        <v>215</v>
      </c>
      <c r="L90" s="109" t="s">
        <v>165</v>
      </c>
      <c r="M90" s="109" t="s">
        <v>165</v>
      </c>
      <c r="N90" s="109" t="s">
        <v>166</v>
      </c>
      <c r="O90" s="109" t="str">
        <f>IF(N90="","",VLOOKUP(N90,Sheet1!$B$3:$C$7,2,0))</f>
        <v>急性期</v>
      </c>
      <c r="P90" s="109" t="s">
        <v>166</v>
      </c>
      <c r="Q90" s="109" t="str">
        <f>IF(P90="","",VLOOKUP(P90,Sheet1!$B$3:$C$7,2,0))</f>
        <v>急性期</v>
      </c>
      <c r="R90" s="109" t="s">
        <v>166</v>
      </c>
      <c r="S90" s="110" t="str">
        <f t="shared" si="33"/>
        <v/>
      </c>
      <c r="T90" s="111" t="str">
        <f t="shared" si="34"/>
        <v>○</v>
      </c>
      <c r="U90" s="111" t="str">
        <f t="shared" si="35"/>
        <v>○</v>
      </c>
      <c r="V90" s="111" t="str">
        <f t="shared" si="36"/>
        <v/>
      </c>
      <c r="W90" s="111" t="str">
        <f t="shared" si="37"/>
        <v/>
      </c>
      <c r="X90" s="111" t="str">
        <f t="shared" si="38"/>
        <v/>
      </c>
      <c r="Y90" s="112" t="str">
        <f t="shared" si="39"/>
        <v/>
      </c>
      <c r="Z90" s="113" t="s">
        <v>166</v>
      </c>
      <c r="AA90" s="113" t="s">
        <v>143</v>
      </c>
      <c r="AB90" s="113" t="s">
        <v>96</v>
      </c>
      <c r="AC90" s="113" t="s">
        <v>96</v>
      </c>
      <c r="AD90" s="113" t="s">
        <v>96</v>
      </c>
      <c r="AE90" s="114" t="str">
        <f t="shared" si="40"/>
        <v>急性期</v>
      </c>
      <c r="AF90" s="115">
        <v>19</v>
      </c>
      <c r="AG90" s="115">
        <v>8</v>
      </c>
      <c r="AH90" s="115">
        <v>11</v>
      </c>
      <c r="AI90" s="115">
        <v>0</v>
      </c>
      <c r="AJ90" s="115">
        <v>0</v>
      </c>
      <c r="AK90" s="115">
        <v>0</v>
      </c>
      <c r="AL90" s="115">
        <v>0</v>
      </c>
      <c r="AM90" s="115">
        <v>0</v>
      </c>
      <c r="AN90" s="115">
        <v>0</v>
      </c>
      <c r="AO90" s="115">
        <v>0</v>
      </c>
      <c r="AP90" s="115">
        <v>0</v>
      </c>
      <c r="AQ90" s="115">
        <v>0</v>
      </c>
      <c r="AR90" s="115">
        <v>0</v>
      </c>
      <c r="AS90" s="115">
        <v>19</v>
      </c>
      <c r="AT90" s="115">
        <v>0</v>
      </c>
      <c r="AU90" s="115">
        <v>0</v>
      </c>
      <c r="AV90" s="115">
        <v>0</v>
      </c>
      <c r="AW90" s="115">
        <v>226</v>
      </c>
      <c r="AX90" s="115">
        <v>226</v>
      </c>
      <c r="AY90" s="115">
        <v>0</v>
      </c>
      <c r="AZ90" s="115" t="s">
        <v>166</v>
      </c>
      <c r="BA90" s="116" t="str">
        <f t="shared" si="41"/>
        <v/>
      </c>
      <c r="BB90" s="115">
        <v>0</v>
      </c>
      <c r="BC90" s="115">
        <v>0</v>
      </c>
      <c r="BD90" s="115">
        <v>0</v>
      </c>
      <c r="BE90" s="115">
        <v>0</v>
      </c>
      <c r="BF90" s="115">
        <v>0</v>
      </c>
      <c r="BG90" s="115">
        <v>0</v>
      </c>
      <c r="BH90" s="115">
        <v>0</v>
      </c>
      <c r="BI90" s="115">
        <v>0</v>
      </c>
      <c r="BJ90" s="115">
        <v>0</v>
      </c>
    </row>
    <row r="91" spans="2:62" outlineLevel="3">
      <c r="B91" s="106">
        <v>24028078</v>
      </c>
      <c r="C91" s="106" t="s">
        <v>231</v>
      </c>
      <c r="D91" s="106" t="s">
        <v>92</v>
      </c>
      <c r="E91" s="107">
        <v>4001</v>
      </c>
      <c r="F91" s="107" t="s">
        <v>93</v>
      </c>
      <c r="G91" s="108">
        <v>40135</v>
      </c>
      <c r="H91" s="108" t="s">
        <v>205</v>
      </c>
      <c r="I91" s="106" t="s">
        <v>232</v>
      </c>
      <c r="J91" s="109" t="s">
        <v>1473</v>
      </c>
      <c r="K91" s="109" t="s">
        <v>1474</v>
      </c>
      <c r="L91" s="109" t="s">
        <v>97</v>
      </c>
      <c r="M91" s="109" t="s">
        <v>97</v>
      </c>
      <c r="N91" s="109" t="s">
        <v>98</v>
      </c>
      <c r="O91" s="109" t="str">
        <f>IF(N91="","",VLOOKUP(N91,Sheet1!$B$3:$C$7,2,0))</f>
        <v>急性期</v>
      </c>
      <c r="P91" s="109" t="s">
        <v>98</v>
      </c>
      <c r="Q91" s="109" t="str">
        <f>IF(P91="","",VLOOKUP(P91,Sheet1!$B$3:$C$7,2,0))</f>
        <v>急性期</v>
      </c>
      <c r="R91" s="109" t="s">
        <v>96</v>
      </c>
      <c r="S91" s="110" t="str">
        <f t="shared" si="33"/>
        <v/>
      </c>
      <c r="T91" s="111" t="str">
        <f t="shared" si="34"/>
        <v>○</v>
      </c>
      <c r="U91" s="111" t="str">
        <f t="shared" si="35"/>
        <v>○</v>
      </c>
      <c r="V91" s="111" t="str">
        <f t="shared" si="36"/>
        <v/>
      </c>
      <c r="W91" s="111" t="str">
        <f t="shared" si="37"/>
        <v/>
      </c>
      <c r="X91" s="111" t="str">
        <f t="shared" si="38"/>
        <v/>
      </c>
      <c r="Y91" s="112" t="str">
        <f t="shared" si="39"/>
        <v/>
      </c>
      <c r="Z91" s="113" t="s">
        <v>98</v>
      </c>
      <c r="AA91" s="113" t="s">
        <v>99</v>
      </c>
      <c r="AB91" s="113" t="s">
        <v>96</v>
      </c>
      <c r="AC91" s="113" t="s">
        <v>96</v>
      </c>
      <c r="AD91" s="113" t="s">
        <v>96</v>
      </c>
      <c r="AE91" s="114" t="str">
        <f t="shared" si="40"/>
        <v>急性期</v>
      </c>
      <c r="AF91" s="115">
        <v>19</v>
      </c>
      <c r="AG91" s="115">
        <v>19</v>
      </c>
      <c r="AH91" s="115">
        <v>0</v>
      </c>
      <c r="AI91" s="115">
        <v>19</v>
      </c>
      <c r="AJ91" s="115">
        <v>0</v>
      </c>
      <c r="AK91" s="115">
        <v>0</v>
      </c>
      <c r="AL91" s="115">
        <v>0</v>
      </c>
      <c r="AM91" s="115">
        <v>0</v>
      </c>
      <c r="AN91" s="115">
        <v>0</v>
      </c>
      <c r="AO91" s="115">
        <v>0</v>
      </c>
      <c r="AP91" s="115">
        <v>0</v>
      </c>
      <c r="AQ91" s="115">
        <v>0</v>
      </c>
      <c r="AR91" s="115">
        <v>0</v>
      </c>
      <c r="AS91" s="115"/>
      <c r="AT91" s="115"/>
      <c r="AU91" s="115"/>
      <c r="AV91" s="115">
        <v>19</v>
      </c>
      <c r="AW91" s="115">
        <v>784</v>
      </c>
      <c r="AX91" s="115">
        <v>0</v>
      </c>
      <c r="AY91" s="115">
        <v>0</v>
      </c>
      <c r="AZ91" s="115" t="s">
        <v>98</v>
      </c>
      <c r="BA91" s="116" t="str">
        <f t="shared" si="41"/>
        <v/>
      </c>
      <c r="BB91" s="115"/>
      <c r="BC91" s="115"/>
      <c r="BD91" s="115">
        <v>0</v>
      </c>
      <c r="BE91" s="115"/>
      <c r="BF91" s="115"/>
      <c r="BG91" s="115">
        <v>0</v>
      </c>
      <c r="BH91" s="115"/>
      <c r="BI91" s="115"/>
      <c r="BJ91" s="115">
        <v>23</v>
      </c>
    </row>
    <row r="92" spans="2:62" outlineLevel="3">
      <c r="B92" s="106">
        <v>24028121</v>
      </c>
      <c r="C92" s="106" t="s">
        <v>286</v>
      </c>
      <c r="D92" s="106" t="s">
        <v>92</v>
      </c>
      <c r="E92" s="107">
        <v>4001</v>
      </c>
      <c r="F92" s="107" t="s">
        <v>93</v>
      </c>
      <c r="G92" s="108">
        <v>40135</v>
      </c>
      <c r="H92" s="108" t="s">
        <v>205</v>
      </c>
      <c r="I92" s="106" t="s">
        <v>287</v>
      </c>
      <c r="J92" s="109" t="s">
        <v>1475</v>
      </c>
      <c r="K92" s="109" t="s">
        <v>1476</v>
      </c>
      <c r="L92" s="109" t="s">
        <v>97</v>
      </c>
      <c r="M92" s="109" t="s">
        <v>98</v>
      </c>
      <c r="N92" s="109" t="s">
        <v>105</v>
      </c>
      <c r="O92" s="109" t="str">
        <f>IF(N92="","",VLOOKUP(N92,Sheet1!$B$3:$C$7,2,0))</f>
        <v>休棟等</v>
      </c>
      <c r="P92" s="109" t="s">
        <v>105</v>
      </c>
      <c r="Q92" s="109" t="str">
        <f>IF(P92="","",VLOOKUP(P92,Sheet1!$B$3:$C$7,2,0))</f>
        <v>休棟等</v>
      </c>
      <c r="R92" s="109" t="s">
        <v>96</v>
      </c>
      <c r="S92" s="110" t="str">
        <f t="shared" si="33"/>
        <v/>
      </c>
      <c r="T92" s="111" t="str">
        <f t="shared" si="34"/>
        <v/>
      </c>
      <c r="U92" s="111" t="str">
        <f t="shared" si="35"/>
        <v/>
      </c>
      <c r="V92" s="111" t="str">
        <f t="shared" si="36"/>
        <v/>
      </c>
      <c r="W92" s="111" t="str">
        <f t="shared" si="37"/>
        <v/>
      </c>
      <c r="X92" s="111" t="str">
        <f t="shared" si="38"/>
        <v/>
      </c>
      <c r="Y92" s="112" t="str">
        <f t="shared" si="39"/>
        <v>○</v>
      </c>
      <c r="Z92" s="113" t="s">
        <v>110</v>
      </c>
      <c r="AA92" s="113" t="s">
        <v>96</v>
      </c>
      <c r="AB92" s="113" t="s">
        <v>96</v>
      </c>
      <c r="AC92" s="113" t="s">
        <v>96</v>
      </c>
      <c r="AD92" s="113" t="s">
        <v>96</v>
      </c>
      <c r="AE92" s="114" t="str">
        <f t="shared" si="40"/>
        <v>休棟中等</v>
      </c>
      <c r="AF92" s="115">
        <v>7</v>
      </c>
      <c r="AG92" s="115">
        <v>0</v>
      </c>
      <c r="AH92" s="115">
        <v>7</v>
      </c>
      <c r="AI92" s="115">
        <v>2</v>
      </c>
      <c r="AJ92" s="115">
        <v>12</v>
      </c>
      <c r="AK92" s="115">
        <v>0</v>
      </c>
      <c r="AL92" s="115">
        <v>12</v>
      </c>
      <c r="AM92" s="115">
        <v>12</v>
      </c>
      <c r="AN92" s="115">
        <v>0</v>
      </c>
      <c r="AO92" s="115">
        <v>12</v>
      </c>
      <c r="AP92" s="115">
        <v>0</v>
      </c>
      <c r="AQ92" s="115">
        <v>0</v>
      </c>
      <c r="AR92" s="115">
        <v>0</v>
      </c>
      <c r="AS92" s="115">
        <v>7</v>
      </c>
      <c r="AT92" s="115">
        <v>12</v>
      </c>
      <c r="AU92" s="115">
        <v>0</v>
      </c>
      <c r="AV92" s="115">
        <v>0</v>
      </c>
      <c r="AW92" s="115">
        <v>0</v>
      </c>
      <c r="AX92" s="115">
        <v>0</v>
      </c>
      <c r="AY92" s="115">
        <v>0</v>
      </c>
      <c r="AZ92" s="115" t="s">
        <v>97</v>
      </c>
      <c r="BA92" s="116" t="str">
        <f t="shared" si="41"/>
        <v>○</v>
      </c>
      <c r="BB92" s="115">
        <v>4</v>
      </c>
      <c r="BC92" s="115">
        <v>20</v>
      </c>
      <c r="BD92" s="115">
        <v>9</v>
      </c>
      <c r="BE92" s="115">
        <v>1</v>
      </c>
      <c r="BF92" s="115">
        <v>8</v>
      </c>
      <c r="BG92" s="115">
        <v>0</v>
      </c>
      <c r="BH92" s="115">
        <v>0</v>
      </c>
      <c r="BI92" s="115">
        <v>0</v>
      </c>
      <c r="BJ92" s="115">
        <v>0</v>
      </c>
    </row>
    <row r="93" spans="2:62" outlineLevel="3">
      <c r="B93" s="106">
        <v>24028124</v>
      </c>
      <c r="C93" s="106" t="s">
        <v>295</v>
      </c>
      <c r="D93" s="106" t="s">
        <v>92</v>
      </c>
      <c r="E93" s="107">
        <v>4001</v>
      </c>
      <c r="F93" s="117" t="s">
        <v>93</v>
      </c>
      <c r="G93" s="117">
        <v>40135</v>
      </c>
      <c r="H93" s="117" t="s">
        <v>205</v>
      </c>
      <c r="I93" s="118" t="s">
        <v>111</v>
      </c>
      <c r="J93" s="119" t="s">
        <v>1477</v>
      </c>
      <c r="K93" s="119" t="s">
        <v>1478</v>
      </c>
      <c r="L93" s="119" t="s">
        <v>98</v>
      </c>
      <c r="M93" s="119" t="s">
        <v>98</v>
      </c>
      <c r="N93" s="119" t="s">
        <v>96</v>
      </c>
      <c r="O93" s="119" t="str">
        <f>IF(N93="","",VLOOKUP(N93,Sheet1!$B$3:$C$7,2,0))</f>
        <v/>
      </c>
      <c r="P93" s="119" t="s">
        <v>96</v>
      </c>
      <c r="Q93" s="119" t="str">
        <f>IF(P93="","",VLOOKUP(P93,Sheet1!$B$3:$C$7,2,0))</f>
        <v/>
      </c>
      <c r="R93" s="119" t="s">
        <v>96</v>
      </c>
      <c r="S93" s="120" t="str">
        <f t="shared" si="33"/>
        <v/>
      </c>
      <c r="T93" s="121" t="str">
        <f t="shared" si="34"/>
        <v/>
      </c>
      <c r="U93" s="121" t="str">
        <f t="shared" si="35"/>
        <v/>
      </c>
      <c r="V93" s="121" t="str">
        <f t="shared" si="36"/>
        <v/>
      </c>
      <c r="W93" s="121" t="str">
        <f t="shared" si="37"/>
        <v/>
      </c>
      <c r="X93" s="121" t="str">
        <f t="shared" si="38"/>
        <v/>
      </c>
      <c r="Y93" s="122" t="str">
        <f t="shared" si="39"/>
        <v/>
      </c>
      <c r="Z93" s="123" t="s">
        <v>96</v>
      </c>
      <c r="AA93" s="123" t="s">
        <v>96</v>
      </c>
      <c r="AB93" s="123" t="s">
        <v>96</v>
      </c>
      <c r="AC93" s="123" t="s">
        <v>96</v>
      </c>
      <c r="AD93" s="123" t="s">
        <v>96</v>
      </c>
      <c r="AE93" s="124" t="str">
        <f t="shared" si="40"/>
        <v>無回答</v>
      </c>
      <c r="AF93" s="125"/>
      <c r="AG93" s="125">
        <v>0</v>
      </c>
      <c r="AH93" s="125"/>
      <c r="AI93" s="125"/>
      <c r="AJ93" s="125"/>
      <c r="AK93" s="125">
        <v>0</v>
      </c>
      <c r="AL93" s="125"/>
      <c r="AM93" s="125"/>
      <c r="AN93" s="125">
        <v>0</v>
      </c>
      <c r="AO93" s="125"/>
      <c r="AP93" s="125">
        <v>0</v>
      </c>
      <c r="AQ93" s="125">
        <v>0</v>
      </c>
      <c r="AR93" s="125">
        <v>0</v>
      </c>
      <c r="AS93" s="125"/>
      <c r="AT93" s="125"/>
      <c r="AU93" s="125"/>
      <c r="AV93" s="125">
        <v>0</v>
      </c>
      <c r="AW93" s="125">
        <v>0</v>
      </c>
      <c r="AX93" s="125">
        <v>0</v>
      </c>
      <c r="AY93" s="125">
        <v>0</v>
      </c>
      <c r="AZ93" s="125" t="s">
        <v>96</v>
      </c>
      <c r="BA93" s="126" t="str">
        <f t="shared" si="41"/>
        <v/>
      </c>
      <c r="BB93" s="125"/>
      <c r="BC93" s="125"/>
      <c r="BD93" s="125">
        <v>0</v>
      </c>
      <c r="BE93" s="125"/>
      <c r="BF93" s="125"/>
      <c r="BG93" s="125">
        <v>0</v>
      </c>
      <c r="BH93" s="125"/>
      <c r="BI93" s="125"/>
      <c r="BJ93" s="125"/>
    </row>
    <row r="94" spans="2:62" outlineLevel="3">
      <c r="B94" s="106">
        <v>24028125</v>
      </c>
      <c r="C94" s="106" t="s">
        <v>296</v>
      </c>
      <c r="D94" s="106" t="s">
        <v>92</v>
      </c>
      <c r="E94" s="107">
        <v>4001</v>
      </c>
      <c r="F94" s="117" t="s">
        <v>93</v>
      </c>
      <c r="G94" s="117">
        <v>40135</v>
      </c>
      <c r="H94" s="117" t="s">
        <v>205</v>
      </c>
      <c r="I94" s="118" t="s">
        <v>297</v>
      </c>
      <c r="J94" s="119" t="s">
        <v>1479</v>
      </c>
      <c r="K94" s="119" t="s">
        <v>1480</v>
      </c>
      <c r="L94" s="119" t="s">
        <v>97</v>
      </c>
      <c r="M94" s="119" t="s">
        <v>97</v>
      </c>
      <c r="N94" s="119" t="s">
        <v>98</v>
      </c>
      <c r="O94" s="119" t="s">
        <v>2314</v>
      </c>
      <c r="P94" s="119" t="s">
        <v>98</v>
      </c>
      <c r="Q94" s="119" t="str">
        <f>IF(P94="","",VLOOKUP(P94,Sheet1!$B$3:$C$7,2,0))</f>
        <v>急性期</v>
      </c>
      <c r="R94" s="119" t="s">
        <v>96</v>
      </c>
      <c r="S94" s="120" t="str">
        <f t="shared" si="33"/>
        <v/>
      </c>
      <c r="T94" s="121" t="str">
        <f t="shared" si="34"/>
        <v/>
      </c>
      <c r="U94" s="121" t="str">
        <f t="shared" si="35"/>
        <v>○</v>
      </c>
      <c r="V94" s="121" t="str">
        <f t="shared" si="36"/>
        <v/>
      </c>
      <c r="W94" s="121" t="str">
        <f t="shared" si="37"/>
        <v/>
      </c>
      <c r="X94" s="121" t="str">
        <f t="shared" si="38"/>
        <v/>
      </c>
      <c r="Y94" s="122" t="str">
        <f t="shared" si="39"/>
        <v/>
      </c>
      <c r="Z94" s="123" t="s">
        <v>99</v>
      </c>
      <c r="AA94" s="123" t="s">
        <v>96</v>
      </c>
      <c r="AB94" s="123" t="s">
        <v>96</v>
      </c>
      <c r="AC94" s="123" t="s">
        <v>96</v>
      </c>
      <c r="AD94" s="123" t="s">
        <v>96</v>
      </c>
      <c r="AE94" s="124" t="str">
        <f t="shared" si="40"/>
        <v>急性期</v>
      </c>
      <c r="AF94" s="125">
        <v>6</v>
      </c>
      <c r="AG94" s="125">
        <v>6</v>
      </c>
      <c r="AH94" s="125">
        <v>0</v>
      </c>
      <c r="AI94" s="125">
        <v>0</v>
      </c>
      <c r="AJ94" s="125">
        <v>0</v>
      </c>
      <c r="AK94" s="125">
        <v>0</v>
      </c>
      <c r="AL94" s="125">
        <v>0</v>
      </c>
      <c r="AM94" s="125">
        <v>0</v>
      </c>
      <c r="AN94" s="125">
        <v>0</v>
      </c>
      <c r="AO94" s="125">
        <v>0</v>
      </c>
      <c r="AP94" s="125">
        <v>0</v>
      </c>
      <c r="AQ94" s="125">
        <v>0</v>
      </c>
      <c r="AR94" s="125">
        <v>0</v>
      </c>
      <c r="AS94" s="125"/>
      <c r="AT94" s="125"/>
      <c r="AU94" s="125"/>
      <c r="AV94" s="125"/>
      <c r="AW94" s="125">
        <v>296</v>
      </c>
      <c r="AX94" s="125"/>
      <c r="AY94" s="125"/>
      <c r="AZ94" s="125" t="s">
        <v>96</v>
      </c>
      <c r="BA94" s="126" t="str">
        <f t="shared" si="41"/>
        <v/>
      </c>
      <c r="BB94" s="125"/>
      <c r="BC94" s="125"/>
      <c r="BD94" s="125"/>
      <c r="BE94" s="125"/>
      <c r="BF94" s="125"/>
      <c r="BG94" s="125"/>
      <c r="BH94" s="125"/>
      <c r="BI94" s="125"/>
      <c r="BJ94" s="125"/>
    </row>
    <row r="95" spans="2:62" outlineLevel="3">
      <c r="B95" s="106">
        <v>24028342</v>
      </c>
      <c r="C95" s="106" t="s">
        <v>544</v>
      </c>
      <c r="D95" s="106" t="s">
        <v>92</v>
      </c>
      <c r="E95" s="107">
        <v>4001</v>
      </c>
      <c r="F95" s="107" t="s">
        <v>93</v>
      </c>
      <c r="G95" s="108">
        <v>40135</v>
      </c>
      <c r="H95" s="108" t="s">
        <v>205</v>
      </c>
      <c r="I95" s="106" t="s">
        <v>545</v>
      </c>
      <c r="J95" s="109" t="s">
        <v>1481</v>
      </c>
      <c r="K95" s="109" t="s">
        <v>1482</v>
      </c>
      <c r="L95" s="109" t="s">
        <v>97</v>
      </c>
      <c r="M95" s="109" t="s">
        <v>98</v>
      </c>
      <c r="N95" s="109" t="s">
        <v>105</v>
      </c>
      <c r="O95" s="109" t="str">
        <f>IF(N95="","",VLOOKUP(N95,Sheet1!$B$3:$C$7,2,0))</f>
        <v>休棟等</v>
      </c>
      <c r="P95" s="109" t="s">
        <v>105</v>
      </c>
      <c r="Q95" s="109" t="str">
        <f>IF(P95="","",VLOOKUP(P95,Sheet1!$B$3:$C$7,2,0))</f>
        <v>休棟等</v>
      </c>
      <c r="R95" s="109" t="s">
        <v>96</v>
      </c>
      <c r="S95" s="110" t="str">
        <f t="shared" si="33"/>
        <v/>
      </c>
      <c r="T95" s="111" t="str">
        <f t="shared" si="34"/>
        <v/>
      </c>
      <c r="U95" s="111" t="str">
        <f t="shared" si="35"/>
        <v>○</v>
      </c>
      <c r="V95" s="111" t="str">
        <f t="shared" si="36"/>
        <v/>
      </c>
      <c r="W95" s="111" t="str">
        <f t="shared" si="37"/>
        <v/>
      </c>
      <c r="X95" s="111" t="str">
        <f t="shared" si="38"/>
        <v/>
      </c>
      <c r="Y95" s="112" t="str">
        <f t="shared" si="39"/>
        <v/>
      </c>
      <c r="Z95" s="113" t="s">
        <v>99</v>
      </c>
      <c r="AA95" s="113" t="s">
        <v>96</v>
      </c>
      <c r="AB95" s="113" t="s">
        <v>96</v>
      </c>
      <c r="AC95" s="113" t="s">
        <v>96</v>
      </c>
      <c r="AD95" s="113" t="s">
        <v>96</v>
      </c>
      <c r="AE95" s="114" t="str">
        <f t="shared" si="40"/>
        <v>休棟中等</v>
      </c>
      <c r="AF95" s="115">
        <v>19</v>
      </c>
      <c r="AG95" s="115">
        <v>0</v>
      </c>
      <c r="AH95" s="115">
        <v>19</v>
      </c>
      <c r="AI95" s="115"/>
      <c r="AJ95" s="115">
        <v>0</v>
      </c>
      <c r="AK95" s="115">
        <v>0</v>
      </c>
      <c r="AL95" s="115">
        <v>0</v>
      </c>
      <c r="AM95" s="115">
        <v>0</v>
      </c>
      <c r="AN95" s="115">
        <v>0</v>
      </c>
      <c r="AO95" s="115">
        <v>0</v>
      </c>
      <c r="AP95" s="115">
        <v>0</v>
      </c>
      <c r="AQ95" s="115">
        <v>0</v>
      </c>
      <c r="AR95" s="115">
        <v>0</v>
      </c>
      <c r="AS95" s="115">
        <v>19</v>
      </c>
      <c r="AT95" s="115">
        <v>0</v>
      </c>
      <c r="AU95" s="115">
        <v>0</v>
      </c>
      <c r="AV95" s="115">
        <v>0</v>
      </c>
      <c r="AW95" s="115">
        <v>0</v>
      </c>
      <c r="AX95" s="115">
        <v>0</v>
      </c>
      <c r="AY95" s="115">
        <v>0</v>
      </c>
      <c r="AZ95" s="115" t="s">
        <v>98</v>
      </c>
      <c r="BA95" s="116" t="str">
        <f t="shared" si="41"/>
        <v/>
      </c>
      <c r="BB95" s="115">
        <v>0</v>
      </c>
      <c r="BC95" s="115">
        <v>0</v>
      </c>
      <c r="BD95" s="115">
        <v>0</v>
      </c>
      <c r="BE95" s="115"/>
      <c r="BF95" s="115"/>
      <c r="BG95" s="115">
        <v>0</v>
      </c>
      <c r="BH95" s="115"/>
      <c r="BI95" s="115"/>
      <c r="BJ95" s="115">
        <v>0</v>
      </c>
    </row>
    <row r="96" spans="2:62" outlineLevel="3">
      <c r="B96" s="106">
        <v>24028344</v>
      </c>
      <c r="C96" s="106" t="s">
        <v>548</v>
      </c>
      <c r="D96" s="106" t="s">
        <v>92</v>
      </c>
      <c r="E96" s="107">
        <v>4001</v>
      </c>
      <c r="F96" s="107" t="s">
        <v>93</v>
      </c>
      <c r="G96" s="108">
        <v>40135</v>
      </c>
      <c r="H96" s="108" t="s">
        <v>205</v>
      </c>
      <c r="I96" s="106" t="s">
        <v>549</v>
      </c>
      <c r="J96" s="109" t="s">
        <v>1483</v>
      </c>
      <c r="K96" s="109" t="s">
        <v>1484</v>
      </c>
      <c r="L96" s="109" t="s">
        <v>98</v>
      </c>
      <c r="M96" s="109" t="s">
        <v>98</v>
      </c>
      <c r="N96" s="109" t="s">
        <v>104</v>
      </c>
      <c r="O96" s="109" t="str">
        <f>IF(N96="","",VLOOKUP(N96,Sheet1!$B$3:$C$7,2,0))</f>
        <v>慢性期</v>
      </c>
      <c r="P96" s="109" t="s">
        <v>104</v>
      </c>
      <c r="Q96" s="109" t="str">
        <f>IF(P96="","",VLOOKUP(P96,Sheet1!$B$3:$C$7,2,0))</f>
        <v>慢性期</v>
      </c>
      <c r="R96" s="109" t="s">
        <v>96</v>
      </c>
      <c r="S96" s="110" t="str">
        <f t="shared" si="33"/>
        <v/>
      </c>
      <c r="T96" s="111" t="str">
        <f t="shared" si="34"/>
        <v/>
      </c>
      <c r="U96" s="111" t="str">
        <f t="shared" si="35"/>
        <v/>
      </c>
      <c r="V96" s="111" t="str">
        <f t="shared" si="36"/>
        <v/>
      </c>
      <c r="W96" s="111" t="str">
        <f t="shared" si="37"/>
        <v/>
      </c>
      <c r="X96" s="111" t="str">
        <f t="shared" si="38"/>
        <v/>
      </c>
      <c r="Y96" s="112" t="str">
        <f t="shared" si="39"/>
        <v>○</v>
      </c>
      <c r="Z96" s="113" t="s">
        <v>110</v>
      </c>
      <c r="AA96" s="113" t="s">
        <v>96</v>
      </c>
      <c r="AB96" s="113" t="s">
        <v>96</v>
      </c>
      <c r="AC96" s="113" t="s">
        <v>96</v>
      </c>
      <c r="AD96" s="113" t="s">
        <v>96</v>
      </c>
      <c r="AE96" s="114" t="str">
        <f t="shared" si="40"/>
        <v>慢性期</v>
      </c>
      <c r="AF96" s="115">
        <v>12</v>
      </c>
      <c r="AG96" s="115">
        <v>0</v>
      </c>
      <c r="AH96" s="115">
        <v>12</v>
      </c>
      <c r="AI96" s="115">
        <v>0</v>
      </c>
      <c r="AJ96" s="115">
        <v>0</v>
      </c>
      <c r="AK96" s="115">
        <v>0</v>
      </c>
      <c r="AL96" s="115">
        <v>0</v>
      </c>
      <c r="AM96" s="115">
        <v>0</v>
      </c>
      <c r="AN96" s="115">
        <v>0</v>
      </c>
      <c r="AO96" s="115">
        <v>0</v>
      </c>
      <c r="AP96" s="115">
        <v>0</v>
      </c>
      <c r="AQ96" s="115">
        <v>0</v>
      </c>
      <c r="AR96" s="115">
        <v>0</v>
      </c>
      <c r="AS96" s="115">
        <v>0</v>
      </c>
      <c r="AT96" s="115">
        <v>0</v>
      </c>
      <c r="AU96" s="115">
        <v>0</v>
      </c>
      <c r="AV96" s="115">
        <v>12</v>
      </c>
      <c r="AW96" s="115">
        <v>0</v>
      </c>
      <c r="AX96" s="115">
        <v>0</v>
      </c>
      <c r="AY96" s="115">
        <v>0</v>
      </c>
      <c r="AZ96" s="115" t="s">
        <v>98</v>
      </c>
      <c r="BA96" s="116" t="str">
        <f t="shared" si="41"/>
        <v/>
      </c>
      <c r="BB96" s="115">
        <v>0</v>
      </c>
      <c r="BC96" s="115">
        <v>0</v>
      </c>
      <c r="BD96" s="115">
        <v>0</v>
      </c>
      <c r="BE96" s="115"/>
      <c r="BF96" s="115"/>
      <c r="BG96" s="115">
        <v>0</v>
      </c>
      <c r="BH96" s="115"/>
      <c r="BI96" s="115"/>
      <c r="BJ96" s="115"/>
    </row>
    <row r="97" spans="1:62" outlineLevel="3">
      <c r="B97" s="106">
        <v>24028438</v>
      </c>
      <c r="C97" s="106" t="s">
        <v>658</v>
      </c>
      <c r="D97" s="106" t="s">
        <v>92</v>
      </c>
      <c r="E97" s="107">
        <v>4001</v>
      </c>
      <c r="F97" s="107" t="s">
        <v>93</v>
      </c>
      <c r="G97" s="108">
        <v>40135</v>
      </c>
      <c r="H97" s="108" t="s">
        <v>205</v>
      </c>
      <c r="I97" s="106" t="s">
        <v>659</v>
      </c>
      <c r="J97" s="109" t="s">
        <v>660</v>
      </c>
      <c r="K97" s="109" t="s">
        <v>661</v>
      </c>
      <c r="L97" s="109" t="s">
        <v>166</v>
      </c>
      <c r="M97" s="109" t="s">
        <v>166</v>
      </c>
      <c r="N97" s="109" t="s">
        <v>167</v>
      </c>
      <c r="O97" s="109" t="str">
        <f>IF(N97="","",VLOOKUP(N97,Sheet1!$B$3:$C$7,2,0))</f>
        <v>休棟等</v>
      </c>
      <c r="P97" s="109" t="s">
        <v>167</v>
      </c>
      <c r="Q97" s="109" t="str">
        <f>IF(P97="","",VLOOKUP(P97,Sheet1!$B$3:$C$7,2,0))</f>
        <v>休棟等</v>
      </c>
      <c r="R97" s="109" t="s">
        <v>96</v>
      </c>
      <c r="S97" s="110" t="str">
        <f t="shared" si="33"/>
        <v/>
      </c>
      <c r="T97" s="111" t="str">
        <f t="shared" si="34"/>
        <v/>
      </c>
      <c r="U97" s="111" t="str">
        <f t="shared" si="35"/>
        <v/>
      </c>
      <c r="V97" s="111" t="str">
        <f t="shared" si="36"/>
        <v/>
      </c>
      <c r="W97" s="111" t="str">
        <f t="shared" si="37"/>
        <v/>
      </c>
      <c r="X97" s="111" t="str">
        <f t="shared" si="38"/>
        <v/>
      </c>
      <c r="Y97" s="112" t="str">
        <f t="shared" si="39"/>
        <v>○</v>
      </c>
      <c r="Z97" s="113" t="s">
        <v>208</v>
      </c>
      <c r="AA97" s="113" t="s">
        <v>96</v>
      </c>
      <c r="AB97" s="113" t="s">
        <v>96</v>
      </c>
      <c r="AC97" s="113" t="s">
        <v>96</v>
      </c>
      <c r="AD97" s="113" t="s">
        <v>96</v>
      </c>
      <c r="AE97" s="114" t="str">
        <f t="shared" si="40"/>
        <v>休棟中等</v>
      </c>
      <c r="AF97" s="115">
        <v>19</v>
      </c>
      <c r="AG97" s="115">
        <v>0</v>
      </c>
      <c r="AH97" s="115">
        <v>19</v>
      </c>
      <c r="AI97" s="115">
        <v>0</v>
      </c>
      <c r="AJ97" s="115">
        <v>0</v>
      </c>
      <c r="AK97" s="115">
        <v>0</v>
      </c>
      <c r="AL97" s="115">
        <v>0</v>
      </c>
      <c r="AM97" s="115">
        <v>0</v>
      </c>
      <c r="AN97" s="115">
        <v>0</v>
      </c>
      <c r="AO97" s="115">
        <v>0</v>
      </c>
      <c r="AP97" s="115">
        <v>0</v>
      </c>
      <c r="AQ97" s="115">
        <v>0</v>
      </c>
      <c r="AR97" s="115">
        <v>0</v>
      </c>
      <c r="AS97" s="115">
        <v>0</v>
      </c>
      <c r="AT97" s="115">
        <v>0</v>
      </c>
      <c r="AU97" s="115">
        <v>0</v>
      </c>
      <c r="AV97" s="115">
        <v>19</v>
      </c>
      <c r="AW97" s="115">
        <v>0</v>
      </c>
      <c r="AX97" s="115">
        <v>0</v>
      </c>
      <c r="AY97" s="115">
        <v>0</v>
      </c>
      <c r="AZ97" s="115" t="s">
        <v>96</v>
      </c>
      <c r="BA97" s="116" t="str">
        <f t="shared" si="41"/>
        <v/>
      </c>
      <c r="BB97" s="115"/>
      <c r="BC97" s="115"/>
      <c r="BD97" s="115">
        <v>0</v>
      </c>
      <c r="BE97" s="115"/>
      <c r="BF97" s="115"/>
      <c r="BG97" s="115">
        <v>0</v>
      </c>
      <c r="BH97" s="115"/>
      <c r="BI97" s="115"/>
      <c r="BJ97" s="115"/>
    </row>
    <row r="98" spans="1:62" outlineLevel="3">
      <c r="B98" s="106">
        <v>24028474</v>
      </c>
      <c r="C98" s="106" t="s">
        <v>706</v>
      </c>
      <c r="D98" s="106" t="s">
        <v>92</v>
      </c>
      <c r="E98" s="107">
        <v>4001</v>
      </c>
      <c r="F98" s="107" t="s">
        <v>93</v>
      </c>
      <c r="G98" s="108">
        <v>40135</v>
      </c>
      <c r="H98" s="108" t="s">
        <v>205</v>
      </c>
      <c r="I98" s="106" t="s">
        <v>707</v>
      </c>
      <c r="J98" s="109" t="s">
        <v>1485</v>
      </c>
      <c r="K98" s="109" t="s">
        <v>1486</v>
      </c>
      <c r="L98" s="109" t="s">
        <v>97</v>
      </c>
      <c r="M98" s="109" t="s">
        <v>97</v>
      </c>
      <c r="N98" s="109" t="s">
        <v>98</v>
      </c>
      <c r="O98" s="109" t="str">
        <f>IF(N98="","",VLOOKUP(N98,Sheet1!$B$3:$C$7,2,0))</f>
        <v>急性期</v>
      </c>
      <c r="P98" s="109" t="s">
        <v>98</v>
      </c>
      <c r="Q98" s="109" t="str">
        <f>IF(P98="","",VLOOKUP(P98,Sheet1!$B$3:$C$7,2,0))</f>
        <v>急性期</v>
      </c>
      <c r="R98" s="109" t="s">
        <v>98</v>
      </c>
      <c r="S98" s="110" t="str">
        <f t="shared" si="33"/>
        <v/>
      </c>
      <c r="T98" s="111" t="str">
        <f t="shared" si="34"/>
        <v>○</v>
      </c>
      <c r="U98" s="111" t="str">
        <f t="shared" si="35"/>
        <v/>
      </c>
      <c r="V98" s="111" t="str">
        <f t="shared" si="36"/>
        <v/>
      </c>
      <c r="W98" s="111" t="str">
        <f t="shared" si="37"/>
        <v/>
      </c>
      <c r="X98" s="111" t="str">
        <f t="shared" si="38"/>
        <v/>
      </c>
      <c r="Y98" s="112" t="str">
        <f t="shared" si="39"/>
        <v/>
      </c>
      <c r="Z98" s="113" t="s">
        <v>98</v>
      </c>
      <c r="AA98" s="113" t="s">
        <v>96</v>
      </c>
      <c r="AB98" s="113" t="s">
        <v>96</v>
      </c>
      <c r="AC98" s="113" t="s">
        <v>96</v>
      </c>
      <c r="AD98" s="113" t="s">
        <v>96</v>
      </c>
      <c r="AE98" s="114" t="str">
        <f t="shared" si="40"/>
        <v>急性期</v>
      </c>
      <c r="AF98" s="115">
        <v>10</v>
      </c>
      <c r="AG98" s="115">
        <v>10</v>
      </c>
      <c r="AH98" s="115">
        <v>0</v>
      </c>
      <c r="AI98" s="115">
        <v>0</v>
      </c>
      <c r="AJ98" s="115">
        <v>0</v>
      </c>
      <c r="AK98" s="115">
        <v>0</v>
      </c>
      <c r="AL98" s="115">
        <v>0</v>
      </c>
      <c r="AM98" s="115">
        <v>0</v>
      </c>
      <c r="AN98" s="115">
        <v>0</v>
      </c>
      <c r="AO98" s="115">
        <v>0</v>
      </c>
      <c r="AP98" s="115">
        <v>0</v>
      </c>
      <c r="AQ98" s="115">
        <v>0</v>
      </c>
      <c r="AR98" s="115">
        <v>0</v>
      </c>
      <c r="AS98" s="115">
        <v>10</v>
      </c>
      <c r="AT98" s="115">
        <v>0</v>
      </c>
      <c r="AU98" s="115">
        <v>0</v>
      </c>
      <c r="AV98" s="115">
        <v>0</v>
      </c>
      <c r="AW98" s="115">
        <v>732</v>
      </c>
      <c r="AX98" s="115"/>
      <c r="AY98" s="115"/>
      <c r="AZ98" s="115" t="s">
        <v>98</v>
      </c>
      <c r="BA98" s="116" t="str">
        <f t="shared" si="41"/>
        <v/>
      </c>
      <c r="BB98" s="115">
        <v>0</v>
      </c>
      <c r="BC98" s="115">
        <v>0</v>
      </c>
      <c r="BD98" s="115">
        <v>0</v>
      </c>
      <c r="BE98" s="115">
        <v>0</v>
      </c>
      <c r="BF98" s="115">
        <v>0</v>
      </c>
      <c r="BG98" s="115">
        <v>0</v>
      </c>
      <c r="BH98" s="115">
        <v>0</v>
      </c>
      <c r="BI98" s="115">
        <v>0</v>
      </c>
      <c r="BJ98" s="115">
        <v>26</v>
      </c>
    </row>
    <row r="99" spans="1:62" outlineLevel="3">
      <c r="B99" s="106">
        <v>24028541</v>
      </c>
      <c r="C99" s="106" t="s">
        <v>790</v>
      </c>
      <c r="D99" s="106" t="s">
        <v>92</v>
      </c>
      <c r="E99" s="107">
        <v>4001</v>
      </c>
      <c r="F99" s="107" t="s">
        <v>93</v>
      </c>
      <c r="G99" s="108">
        <v>40135</v>
      </c>
      <c r="H99" s="108" t="s">
        <v>205</v>
      </c>
      <c r="I99" s="106" t="s">
        <v>791</v>
      </c>
      <c r="J99" s="109" t="s">
        <v>1487</v>
      </c>
      <c r="K99" s="109" t="s">
        <v>1488</v>
      </c>
      <c r="L99" s="109" t="s">
        <v>97</v>
      </c>
      <c r="M99" s="109" t="s">
        <v>98</v>
      </c>
      <c r="N99" s="109" t="s">
        <v>105</v>
      </c>
      <c r="O99" s="109" t="str">
        <f>IF(N99="","",VLOOKUP(N99,Sheet1!$B$3:$C$7,2,0))</f>
        <v>休棟等</v>
      </c>
      <c r="P99" s="109" t="s">
        <v>105</v>
      </c>
      <c r="Q99" s="109" t="str">
        <f>IF(P99="","",VLOOKUP(P99,Sheet1!$B$3:$C$7,2,0))</f>
        <v>休棟等</v>
      </c>
      <c r="R99" s="109" t="s">
        <v>96</v>
      </c>
      <c r="S99" s="110" t="str">
        <f t="shared" si="33"/>
        <v/>
      </c>
      <c r="T99" s="111" t="str">
        <f t="shared" si="34"/>
        <v/>
      </c>
      <c r="U99" s="111" t="str">
        <f t="shared" si="35"/>
        <v/>
      </c>
      <c r="V99" s="111" t="str">
        <f t="shared" si="36"/>
        <v/>
      </c>
      <c r="W99" s="111" t="str">
        <f t="shared" si="37"/>
        <v/>
      </c>
      <c r="X99" s="111" t="str">
        <f t="shared" si="38"/>
        <v/>
      </c>
      <c r="Y99" s="112" t="str">
        <f t="shared" si="39"/>
        <v>○</v>
      </c>
      <c r="Z99" s="113" t="s">
        <v>110</v>
      </c>
      <c r="AA99" s="113" t="s">
        <v>96</v>
      </c>
      <c r="AB99" s="113" t="s">
        <v>96</v>
      </c>
      <c r="AC99" s="113" t="s">
        <v>96</v>
      </c>
      <c r="AD99" s="113" t="s">
        <v>96</v>
      </c>
      <c r="AE99" s="114" t="str">
        <f t="shared" si="40"/>
        <v>休棟中等</v>
      </c>
      <c r="AF99" s="115">
        <v>3</v>
      </c>
      <c r="AG99" s="115">
        <v>0</v>
      </c>
      <c r="AH99" s="115">
        <v>3</v>
      </c>
      <c r="AI99" s="115">
        <v>0</v>
      </c>
      <c r="AJ99" s="115">
        <v>0</v>
      </c>
      <c r="AK99" s="115">
        <v>0</v>
      </c>
      <c r="AL99" s="115">
        <v>0</v>
      </c>
      <c r="AM99" s="115">
        <v>0</v>
      </c>
      <c r="AN99" s="115">
        <v>0</v>
      </c>
      <c r="AO99" s="115">
        <v>0</v>
      </c>
      <c r="AP99" s="115">
        <v>0</v>
      </c>
      <c r="AQ99" s="115">
        <v>0</v>
      </c>
      <c r="AR99" s="115">
        <v>0</v>
      </c>
      <c r="AS99" s="115">
        <v>3</v>
      </c>
      <c r="AT99" s="115">
        <v>0</v>
      </c>
      <c r="AU99" s="115">
        <v>0</v>
      </c>
      <c r="AV99" s="115">
        <v>0</v>
      </c>
      <c r="AW99" s="115">
        <v>0</v>
      </c>
      <c r="AX99" s="115">
        <v>0</v>
      </c>
      <c r="AY99" s="115">
        <v>0</v>
      </c>
      <c r="AZ99" s="115" t="s">
        <v>98</v>
      </c>
      <c r="BA99" s="116" t="str">
        <f t="shared" si="41"/>
        <v/>
      </c>
      <c r="BB99" s="115">
        <v>0</v>
      </c>
      <c r="BC99" s="115">
        <v>0</v>
      </c>
      <c r="BD99" s="115">
        <v>0</v>
      </c>
      <c r="BE99" s="115">
        <v>0</v>
      </c>
      <c r="BF99" s="115">
        <v>0</v>
      </c>
      <c r="BG99" s="115">
        <v>0</v>
      </c>
      <c r="BH99" s="115">
        <v>0</v>
      </c>
      <c r="BI99" s="115">
        <v>0</v>
      </c>
      <c r="BJ99" s="115">
        <v>0</v>
      </c>
    </row>
    <row r="100" spans="1:62" outlineLevel="3">
      <c r="B100" s="106">
        <v>24028555</v>
      </c>
      <c r="C100" s="106" t="s">
        <v>804</v>
      </c>
      <c r="D100" s="106" t="s">
        <v>92</v>
      </c>
      <c r="E100" s="107">
        <v>4001</v>
      </c>
      <c r="F100" s="107" t="s">
        <v>93</v>
      </c>
      <c r="G100" s="108">
        <v>40135</v>
      </c>
      <c r="H100" s="108" t="s">
        <v>205</v>
      </c>
      <c r="I100" s="106" t="s">
        <v>805</v>
      </c>
      <c r="J100" s="109" t="s">
        <v>1489</v>
      </c>
      <c r="K100" s="109" t="s">
        <v>1490</v>
      </c>
      <c r="L100" s="109" t="s">
        <v>97</v>
      </c>
      <c r="M100" s="109" t="s">
        <v>97</v>
      </c>
      <c r="N100" s="109" t="s">
        <v>98</v>
      </c>
      <c r="O100" s="109" t="str">
        <f>IF(N100="","",VLOOKUP(N100,Sheet1!$B$3:$C$7,2,0))</f>
        <v>急性期</v>
      </c>
      <c r="P100" s="109" t="s">
        <v>98</v>
      </c>
      <c r="Q100" s="109" t="str">
        <f>IF(P100="","",VLOOKUP(P100,Sheet1!$B$3:$C$7,2,0))</f>
        <v>急性期</v>
      </c>
      <c r="R100" s="109" t="s">
        <v>98</v>
      </c>
      <c r="S100" s="110" t="str">
        <f t="shared" si="33"/>
        <v>○</v>
      </c>
      <c r="T100" s="111" t="str">
        <f t="shared" si="34"/>
        <v>○</v>
      </c>
      <c r="U100" s="111" t="str">
        <f t="shared" si="35"/>
        <v>○</v>
      </c>
      <c r="V100" s="111" t="str">
        <f t="shared" si="36"/>
        <v/>
      </c>
      <c r="W100" s="111" t="str">
        <f t="shared" si="37"/>
        <v/>
      </c>
      <c r="X100" s="111" t="str">
        <f t="shared" si="38"/>
        <v/>
      </c>
      <c r="Y100" s="112" t="str">
        <f t="shared" si="39"/>
        <v/>
      </c>
      <c r="Z100" s="113" t="s">
        <v>97</v>
      </c>
      <c r="AA100" s="113" t="s">
        <v>98</v>
      </c>
      <c r="AB100" s="113" t="s">
        <v>99</v>
      </c>
      <c r="AC100" s="113" t="s">
        <v>96</v>
      </c>
      <c r="AD100" s="113" t="s">
        <v>96</v>
      </c>
      <c r="AE100" s="114" t="str">
        <f t="shared" si="40"/>
        <v>急性期</v>
      </c>
      <c r="AF100" s="115">
        <v>19</v>
      </c>
      <c r="AG100" s="115">
        <v>19</v>
      </c>
      <c r="AH100" s="115">
        <v>0</v>
      </c>
      <c r="AI100" s="115">
        <v>0</v>
      </c>
      <c r="AJ100" s="115">
        <v>0</v>
      </c>
      <c r="AK100" s="115">
        <v>0</v>
      </c>
      <c r="AL100" s="115">
        <v>0</v>
      </c>
      <c r="AM100" s="115">
        <v>0</v>
      </c>
      <c r="AN100" s="115">
        <v>0</v>
      </c>
      <c r="AO100" s="115">
        <v>0</v>
      </c>
      <c r="AP100" s="115">
        <v>0</v>
      </c>
      <c r="AQ100" s="115">
        <v>0</v>
      </c>
      <c r="AR100" s="115">
        <v>0</v>
      </c>
      <c r="AS100" s="115">
        <v>19</v>
      </c>
      <c r="AT100" s="115">
        <v>0</v>
      </c>
      <c r="AU100" s="115">
        <v>0</v>
      </c>
      <c r="AV100" s="115">
        <v>0</v>
      </c>
      <c r="AW100" s="115">
        <v>29</v>
      </c>
      <c r="AX100" s="115">
        <v>6</v>
      </c>
      <c r="AY100" s="115">
        <v>6.9</v>
      </c>
      <c r="AZ100" s="115" t="s">
        <v>98</v>
      </c>
      <c r="BA100" s="116" t="str">
        <f t="shared" si="41"/>
        <v/>
      </c>
      <c r="BB100" s="115">
        <v>0</v>
      </c>
      <c r="BC100" s="115">
        <v>0</v>
      </c>
      <c r="BD100" s="115">
        <v>0</v>
      </c>
      <c r="BE100" s="115"/>
      <c r="BF100" s="115"/>
      <c r="BG100" s="115">
        <v>0</v>
      </c>
      <c r="BH100" s="115"/>
      <c r="BI100" s="115"/>
      <c r="BJ100" s="115">
        <v>0</v>
      </c>
    </row>
    <row r="101" spans="1:62" outlineLevel="3">
      <c r="B101" s="106">
        <v>24028623</v>
      </c>
      <c r="C101" s="106" t="s">
        <v>869</v>
      </c>
      <c r="D101" s="106" t="s">
        <v>92</v>
      </c>
      <c r="E101" s="107">
        <v>4001</v>
      </c>
      <c r="F101" s="107" t="s">
        <v>93</v>
      </c>
      <c r="G101" s="108">
        <v>40135</v>
      </c>
      <c r="H101" s="108" t="s">
        <v>205</v>
      </c>
      <c r="I101" s="106" t="s">
        <v>870</v>
      </c>
      <c r="J101" s="109" t="s">
        <v>1491</v>
      </c>
      <c r="K101" s="109" t="s">
        <v>1492</v>
      </c>
      <c r="L101" s="109" t="s">
        <v>97</v>
      </c>
      <c r="M101" s="109" t="s">
        <v>97</v>
      </c>
      <c r="N101" s="109" t="s">
        <v>98</v>
      </c>
      <c r="O101" s="109" t="str">
        <f>IF(N101="","",VLOOKUP(N101,Sheet1!$B$3:$C$7,2,0))</f>
        <v>急性期</v>
      </c>
      <c r="P101" s="109" t="s">
        <v>98</v>
      </c>
      <c r="Q101" s="109" t="str">
        <f>IF(P101="","",VLOOKUP(P101,Sheet1!$B$3:$C$7,2,0))</f>
        <v>急性期</v>
      </c>
      <c r="R101" s="109" t="s">
        <v>96</v>
      </c>
      <c r="S101" s="110" t="str">
        <f t="shared" si="33"/>
        <v/>
      </c>
      <c r="T101" s="111" t="str">
        <f t="shared" si="34"/>
        <v>○</v>
      </c>
      <c r="U101" s="111" t="str">
        <f t="shared" si="35"/>
        <v/>
      </c>
      <c r="V101" s="111" t="str">
        <f t="shared" si="36"/>
        <v/>
      </c>
      <c r="W101" s="111" t="str">
        <f t="shared" si="37"/>
        <v/>
      </c>
      <c r="X101" s="111" t="str">
        <f t="shared" si="38"/>
        <v/>
      </c>
      <c r="Y101" s="112" t="str">
        <f t="shared" si="39"/>
        <v/>
      </c>
      <c r="Z101" s="113" t="s">
        <v>98</v>
      </c>
      <c r="AA101" s="113" t="s">
        <v>96</v>
      </c>
      <c r="AB101" s="113" t="s">
        <v>96</v>
      </c>
      <c r="AC101" s="113" t="s">
        <v>96</v>
      </c>
      <c r="AD101" s="113" t="s">
        <v>96</v>
      </c>
      <c r="AE101" s="114" t="str">
        <f t="shared" si="40"/>
        <v>急性期</v>
      </c>
      <c r="AF101" s="115">
        <v>11</v>
      </c>
      <c r="AG101" s="115">
        <v>11</v>
      </c>
      <c r="AH101" s="115">
        <v>0</v>
      </c>
      <c r="AI101" s="115">
        <v>0</v>
      </c>
      <c r="AJ101" s="115">
        <v>0</v>
      </c>
      <c r="AK101" s="115">
        <v>0</v>
      </c>
      <c r="AL101" s="115">
        <v>0</v>
      </c>
      <c r="AM101" s="115">
        <v>0</v>
      </c>
      <c r="AN101" s="115">
        <v>0</v>
      </c>
      <c r="AO101" s="115">
        <v>0</v>
      </c>
      <c r="AP101" s="115">
        <v>0</v>
      </c>
      <c r="AQ101" s="115">
        <v>0</v>
      </c>
      <c r="AR101" s="115">
        <v>0</v>
      </c>
      <c r="AS101" s="115">
        <v>11</v>
      </c>
      <c r="AT101" s="115">
        <v>0</v>
      </c>
      <c r="AU101" s="115">
        <v>0</v>
      </c>
      <c r="AV101" s="115">
        <v>0</v>
      </c>
      <c r="AW101" s="115">
        <v>648</v>
      </c>
      <c r="AX101" s="115"/>
      <c r="AY101" s="115"/>
      <c r="AZ101" s="115" t="s">
        <v>98</v>
      </c>
      <c r="BA101" s="116" t="str">
        <f t="shared" si="41"/>
        <v/>
      </c>
      <c r="BB101" s="115">
        <v>0</v>
      </c>
      <c r="BC101" s="115">
        <v>0</v>
      </c>
      <c r="BD101" s="115">
        <v>0</v>
      </c>
      <c r="BE101" s="115">
        <v>0</v>
      </c>
      <c r="BF101" s="115">
        <v>0</v>
      </c>
      <c r="BG101" s="115">
        <v>0</v>
      </c>
      <c r="BH101" s="115">
        <v>0</v>
      </c>
      <c r="BI101" s="115">
        <v>0</v>
      </c>
      <c r="BJ101" s="115">
        <v>0</v>
      </c>
    </row>
    <row r="102" spans="1:62" outlineLevel="3">
      <c r="B102" s="106">
        <v>24028659</v>
      </c>
      <c r="C102" s="106" t="s">
        <v>921</v>
      </c>
      <c r="D102" s="106" t="s">
        <v>92</v>
      </c>
      <c r="E102" s="107">
        <v>4001</v>
      </c>
      <c r="F102" s="107" t="s">
        <v>93</v>
      </c>
      <c r="G102" s="108">
        <v>40135</v>
      </c>
      <c r="H102" s="108" t="s">
        <v>205</v>
      </c>
      <c r="I102" s="106" t="s">
        <v>922</v>
      </c>
      <c r="J102" s="109" t="s">
        <v>1493</v>
      </c>
      <c r="K102" s="109" t="s">
        <v>1494</v>
      </c>
      <c r="L102" s="109" t="s">
        <v>98</v>
      </c>
      <c r="M102" s="109" t="s">
        <v>98</v>
      </c>
      <c r="N102" s="109" t="s">
        <v>104</v>
      </c>
      <c r="O102" s="109" t="str">
        <f>IF(N102="","",VLOOKUP(N102,Sheet1!$B$3:$C$7,2,0))</f>
        <v>慢性期</v>
      </c>
      <c r="P102" s="109" t="s">
        <v>104</v>
      </c>
      <c r="Q102" s="109" t="str">
        <f>IF(P102="","",VLOOKUP(P102,Sheet1!$B$3:$C$7,2,0))</f>
        <v>慢性期</v>
      </c>
      <c r="R102" s="109" t="s">
        <v>104</v>
      </c>
      <c r="S102" s="110" t="str">
        <f t="shared" si="33"/>
        <v/>
      </c>
      <c r="T102" s="111" t="str">
        <f t="shared" si="34"/>
        <v/>
      </c>
      <c r="U102" s="111" t="str">
        <f t="shared" si="35"/>
        <v/>
      </c>
      <c r="V102" s="111" t="str">
        <f t="shared" si="36"/>
        <v/>
      </c>
      <c r="W102" s="111" t="str">
        <f t="shared" si="37"/>
        <v/>
      </c>
      <c r="X102" s="111" t="str">
        <f t="shared" si="38"/>
        <v>○</v>
      </c>
      <c r="Y102" s="112" t="str">
        <f t="shared" si="39"/>
        <v/>
      </c>
      <c r="Z102" s="113" t="s">
        <v>133</v>
      </c>
      <c r="AA102" s="113" t="s">
        <v>96</v>
      </c>
      <c r="AB102" s="113" t="s">
        <v>96</v>
      </c>
      <c r="AC102" s="113" t="s">
        <v>96</v>
      </c>
      <c r="AD102" s="113" t="s">
        <v>96</v>
      </c>
      <c r="AE102" s="114" t="str">
        <f t="shared" si="40"/>
        <v>慢性期</v>
      </c>
      <c r="AF102" s="115">
        <v>1</v>
      </c>
      <c r="AG102" s="115">
        <v>0</v>
      </c>
      <c r="AH102" s="115">
        <v>1</v>
      </c>
      <c r="AI102" s="115">
        <v>0</v>
      </c>
      <c r="AJ102" s="115">
        <v>0</v>
      </c>
      <c r="AK102" s="115">
        <v>0</v>
      </c>
      <c r="AL102" s="115">
        <v>0</v>
      </c>
      <c r="AM102" s="115">
        <v>0</v>
      </c>
      <c r="AN102" s="115">
        <v>0</v>
      </c>
      <c r="AO102" s="115">
        <v>0</v>
      </c>
      <c r="AP102" s="115">
        <v>0</v>
      </c>
      <c r="AQ102" s="115">
        <v>0</v>
      </c>
      <c r="AR102" s="115">
        <v>0</v>
      </c>
      <c r="AS102" s="115">
        <v>1</v>
      </c>
      <c r="AT102" s="115">
        <v>0</v>
      </c>
      <c r="AU102" s="115">
        <v>0</v>
      </c>
      <c r="AV102" s="115">
        <v>0</v>
      </c>
      <c r="AW102" s="115">
        <v>0</v>
      </c>
      <c r="AX102" s="115">
        <v>0</v>
      </c>
      <c r="AY102" s="115">
        <v>0</v>
      </c>
      <c r="AZ102" s="115" t="s">
        <v>98</v>
      </c>
      <c r="BA102" s="116" t="str">
        <f t="shared" si="41"/>
        <v/>
      </c>
      <c r="BB102" s="115">
        <v>0</v>
      </c>
      <c r="BC102" s="115">
        <v>0</v>
      </c>
      <c r="BD102" s="115">
        <v>0</v>
      </c>
      <c r="BE102" s="115">
        <v>0</v>
      </c>
      <c r="BF102" s="115">
        <v>0</v>
      </c>
      <c r="BG102" s="115">
        <v>0</v>
      </c>
      <c r="BH102" s="115">
        <v>0</v>
      </c>
      <c r="BI102" s="115">
        <v>0</v>
      </c>
      <c r="BJ102" s="115">
        <v>0</v>
      </c>
    </row>
    <row r="103" spans="1:62" outlineLevel="3">
      <c r="B103" s="106">
        <v>24028761</v>
      </c>
      <c r="C103" s="106" t="s">
        <v>1058</v>
      </c>
      <c r="D103" s="106" t="s">
        <v>92</v>
      </c>
      <c r="E103" s="107">
        <v>4001</v>
      </c>
      <c r="F103" s="107" t="s">
        <v>93</v>
      </c>
      <c r="G103" s="108">
        <v>40135</v>
      </c>
      <c r="H103" s="108" t="s">
        <v>205</v>
      </c>
      <c r="I103" s="106" t="s">
        <v>1059</v>
      </c>
      <c r="J103" s="109" t="s">
        <v>1495</v>
      </c>
      <c r="K103" s="109" t="s">
        <v>1496</v>
      </c>
      <c r="L103" s="109" t="s">
        <v>97</v>
      </c>
      <c r="M103" s="109" t="s">
        <v>98</v>
      </c>
      <c r="N103" s="109" t="s">
        <v>98</v>
      </c>
      <c r="O103" s="109" t="str">
        <f>IF(N103="","",VLOOKUP(N103,Sheet1!$B$3:$C$7,2,0))</f>
        <v>急性期</v>
      </c>
      <c r="P103" s="109" t="s">
        <v>98</v>
      </c>
      <c r="Q103" s="109" t="str">
        <f>IF(P103="","",VLOOKUP(P103,Sheet1!$B$3:$C$7,2,0))</f>
        <v>急性期</v>
      </c>
      <c r="R103" s="109" t="s">
        <v>98</v>
      </c>
      <c r="S103" s="110" t="str">
        <f t="shared" si="33"/>
        <v/>
      </c>
      <c r="T103" s="111" t="str">
        <f t="shared" si="34"/>
        <v>○</v>
      </c>
      <c r="U103" s="111" t="str">
        <f t="shared" si="35"/>
        <v>○</v>
      </c>
      <c r="V103" s="111" t="str">
        <f t="shared" si="36"/>
        <v/>
      </c>
      <c r="W103" s="111" t="str">
        <f t="shared" si="37"/>
        <v/>
      </c>
      <c r="X103" s="111" t="str">
        <f t="shared" si="38"/>
        <v/>
      </c>
      <c r="Y103" s="112" t="str">
        <f t="shared" si="39"/>
        <v/>
      </c>
      <c r="Z103" s="113" t="s">
        <v>98</v>
      </c>
      <c r="AA103" s="113" t="s">
        <v>99</v>
      </c>
      <c r="AB103" s="113" t="s">
        <v>96</v>
      </c>
      <c r="AC103" s="113" t="s">
        <v>96</v>
      </c>
      <c r="AD103" s="113" t="s">
        <v>96</v>
      </c>
      <c r="AE103" s="114" t="str">
        <f t="shared" si="40"/>
        <v>急性期</v>
      </c>
      <c r="AF103" s="115">
        <v>3</v>
      </c>
      <c r="AG103" s="115">
        <v>0</v>
      </c>
      <c r="AH103" s="115">
        <v>3</v>
      </c>
      <c r="AI103" s="115">
        <v>0</v>
      </c>
      <c r="AJ103" s="115">
        <v>0</v>
      </c>
      <c r="AK103" s="115">
        <v>0</v>
      </c>
      <c r="AL103" s="115">
        <v>0</v>
      </c>
      <c r="AM103" s="115">
        <v>0</v>
      </c>
      <c r="AN103" s="115">
        <v>0</v>
      </c>
      <c r="AO103" s="115">
        <v>0</v>
      </c>
      <c r="AP103" s="115">
        <v>0</v>
      </c>
      <c r="AQ103" s="115">
        <v>0</v>
      </c>
      <c r="AR103" s="115">
        <v>0</v>
      </c>
      <c r="AS103" s="115">
        <v>3</v>
      </c>
      <c r="AT103" s="115">
        <v>0</v>
      </c>
      <c r="AU103" s="115">
        <v>0</v>
      </c>
      <c r="AV103" s="115">
        <v>0</v>
      </c>
      <c r="AW103" s="115">
        <v>0</v>
      </c>
      <c r="AX103" s="115">
        <v>0</v>
      </c>
      <c r="AY103" s="115">
        <v>0</v>
      </c>
      <c r="AZ103" s="115" t="s">
        <v>96</v>
      </c>
      <c r="BA103" s="116" t="str">
        <f t="shared" si="41"/>
        <v/>
      </c>
      <c r="BB103" s="115"/>
      <c r="BC103" s="115"/>
      <c r="BD103" s="115">
        <v>0</v>
      </c>
      <c r="BE103" s="115"/>
      <c r="BF103" s="115"/>
      <c r="BG103" s="115">
        <v>0</v>
      </c>
      <c r="BH103" s="115"/>
      <c r="BI103" s="115"/>
      <c r="BJ103" s="115"/>
    </row>
    <row r="104" spans="1:62" outlineLevel="3">
      <c r="B104" s="106">
        <v>24028771</v>
      </c>
      <c r="C104" s="106" t="s">
        <v>1076</v>
      </c>
      <c r="D104" s="106" t="s">
        <v>92</v>
      </c>
      <c r="E104" s="107">
        <v>4001</v>
      </c>
      <c r="F104" s="107" t="s">
        <v>93</v>
      </c>
      <c r="G104" s="108">
        <v>40135</v>
      </c>
      <c r="H104" s="108" t="s">
        <v>205</v>
      </c>
      <c r="I104" s="106" t="s">
        <v>1077</v>
      </c>
      <c r="J104" s="109" t="s">
        <v>1076</v>
      </c>
      <c r="K104" s="109" t="s">
        <v>1078</v>
      </c>
      <c r="L104" s="109" t="s">
        <v>165</v>
      </c>
      <c r="M104" s="109" t="s">
        <v>165</v>
      </c>
      <c r="N104" s="109" t="s">
        <v>166</v>
      </c>
      <c r="O104" s="109" t="str">
        <f>IF(N104="","",VLOOKUP(N104,Sheet1!$B$3:$C$7,2,0))</f>
        <v>急性期</v>
      </c>
      <c r="P104" s="109" t="s">
        <v>166</v>
      </c>
      <c r="Q104" s="109" t="str">
        <f>IF(P104="","",VLOOKUP(P104,Sheet1!$B$3:$C$7,2,0))</f>
        <v>急性期</v>
      </c>
      <c r="R104" s="109" t="s">
        <v>166</v>
      </c>
      <c r="S104" s="110" t="str">
        <f t="shared" si="33"/>
        <v/>
      </c>
      <c r="T104" s="111" t="str">
        <f t="shared" si="34"/>
        <v>○</v>
      </c>
      <c r="U104" s="111" t="str">
        <f t="shared" si="35"/>
        <v>○</v>
      </c>
      <c r="V104" s="111" t="str">
        <f t="shared" si="36"/>
        <v/>
      </c>
      <c r="W104" s="111" t="str">
        <f t="shared" si="37"/>
        <v/>
      </c>
      <c r="X104" s="111" t="str">
        <f t="shared" si="38"/>
        <v/>
      </c>
      <c r="Y104" s="112" t="str">
        <f t="shared" si="39"/>
        <v/>
      </c>
      <c r="Z104" s="113" t="s">
        <v>166</v>
      </c>
      <c r="AA104" s="113" t="s">
        <v>143</v>
      </c>
      <c r="AB104" s="113" t="s">
        <v>96</v>
      </c>
      <c r="AC104" s="113" t="s">
        <v>96</v>
      </c>
      <c r="AD104" s="113" t="s">
        <v>96</v>
      </c>
      <c r="AE104" s="114" t="str">
        <f t="shared" si="40"/>
        <v>急性期</v>
      </c>
      <c r="AF104" s="115">
        <v>19</v>
      </c>
      <c r="AG104" s="115">
        <v>19</v>
      </c>
      <c r="AH104" s="115">
        <v>0</v>
      </c>
      <c r="AI104" s="115">
        <v>0</v>
      </c>
      <c r="AJ104" s="115">
        <v>0</v>
      </c>
      <c r="AK104" s="115">
        <v>0</v>
      </c>
      <c r="AL104" s="115">
        <v>0</v>
      </c>
      <c r="AM104" s="115">
        <v>0</v>
      </c>
      <c r="AN104" s="115">
        <v>0</v>
      </c>
      <c r="AO104" s="115">
        <v>0</v>
      </c>
      <c r="AP104" s="115">
        <v>0</v>
      </c>
      <c r="AQ104" s="115">
        <v>0</v>
      </c>
      <c r="AR104" s="115">
        <v>0</v>
      </c>
      <c r="AS104" s="115">
        <v>19</v>
      </c>
      <c r="AT104" s="115">
        <v>0</v>
      </c>
      <c r="AU104" s="115">
        <v>0</v>
      </c>
      <c r="AV104" s="115">
        <v>0</v>
      </c>
      <c r="AW104" s="115">
        <v>2060</v>
      </c>
      <c r="AX104" s="115">
        <v>0</v>
      </c>
      <c r="AY104" s="115"/>
      <c r="AZ104" s="115" t="s">
        <v>166</v>
      </c>
      <c r="BA104" s="116" t="str">
        <f t="shared" si="41"/>
        <v/>
      </c>
      <c r="BB104" s="115">
        <v>0</v>
      </c>
      <c r="BC104" s="115">
        <v>0</v>
      </c>
      <c r="BD104" s="115">
        <v>0</v>
      </c>
      <c r="BE104" s="115"/>
      <c r="BF104" s="115"/>
      <c r="BG104" s="115">
        <v>0</v>
      </c>
      <c r="BH104" s="115"/>
      <c r="BI104" s="115"/>
      <c r="BJ104" s="115">
        <v>77</v>
      </c>
    </row>
    <row r="105" spans="1:62" outlineLevel="3">
      <c r="B105" s="106">
        <v>24028867</v>
      </c>
      <c r="C105" s="106" t="s">
        <v>1200</v>
      </c>
      <c r="D105" s="106" t="s">
        <v>92</v>
      </c>
      <c r="E105" s="107">
        <v>4001</v>
      </c>
      <c r="F105" s="107" t="s">
        <v>93</v>
      </c>
      <c r="G105" s="108">
        <v>40135</v>
      </c>
      <c r="H105" s="108" t="s">
        <v>205</v>
      </c>
      <c r="I105" s="106" t="s">
        <v>1201</v>
      </c>
      <c r="J105" s="109" t="s">
        <v>1497</v>
      </c>
      <c r="K105" s="109" t="s">
        <v>1498</v>
      </c>
      <c r="L105" s="109" t="s">
        <v>98</v>
      </c>
      <c r="M105" s="109" t="s">
        <v>98</v>
      </c>
      <c r="N105" s="109" t="s">
        <v>105</v>
      </c>
      <c r="O105" s="109" t="str">
        <f>IF(N105="","",VLOOKUP(N105,Sheet1!$B$3:$C$7,2,0))</f>
        <v>休棟等</v>
      </c>
      <c r="P105" s="109" t="s">
        <v>105</v>
      </c>
      <c r="Q105" s="109" t="str">
        <f>IF(P105="","",VLOOKUP(P105,Sheet1!$B$3:$C$7,2,0))</f>
        <v>休棟等</v>
      </c>
      <c r="R105" s="109" t="s">
        <v>105</v>
      </c>
      <c r="S105" s="110" t="str">
        <f t="shared" si="33"/>
        <v/>
      </c>
      <c r="T105" s="111" t="str">
        <f t="shared" si="34"/>
        <v/>
      </c>
      <c r="U105" s="111" t="str">
        <f t="shared" si="35"/>
        <v/>
      </c>
      <c r="V105" s="111" t="str">
        <f t="shared" si="36"/>
        <v/>
      </c>
      <c r="W105" s="111" t="str">
        <f t="shared" si="37"/>
        <v/>
      </c>
      <c r="X105" s="111" t="str">
        <f t="shared" si="38"/>
        <v/>
      </c>
      <c r="Y105" s="112" t="str">
        <f t="shared" si="39"/>
        <v>○</v>
      </c>
      <c r="Z105" s="113" t="s">
        <v>110</v>
      </c>
      <c r="AA105" s="113" t="s">
        <v>96</v>
      </c>
      <c r="AB105" s="113" t="s">
        <v>96</v>
      </c>
      <c r="AC105" s="113" t="s">
        <v>96</v>
      </c>
      <c r="AD105" s="113" t="s">
        <v>96</v>
      </c>
      <c r="AE105" s="114" t="str">
        <f t="shared" si="40"/>
        <v>休棟中等</v>
      </c>
      <c r="AF105" s="115">
        <v>2</v>
      </c>
      <c r="AG105" s="115">
        <v>0</v>
      </c>
      <c r="AH105" s="115">
        <v>2</v>
      </c>
      <c r="AI105" s="115">
        <v>0</v>
      </c>
      <c r="AJ105" s="115">
        <v>0</v>
      </c>
      <c r="AK105" s="115">
        <v>0</v>
      </c>
      <c r="AL105" s="115">
        <v>0</v>
      </c>
      <c r="AM105" s="115">
        <v>0</v>
      </c>
      <c r="AN105" s="115">
        <v>0</v>
      </c>
      <c r="AO105" s="115">
        <v>0</v>
      </c>
      <c r="AP105" s="115">
        <v>0</v>
      </c>
      <c r="AQ105" s="115">
        <v>0</v>
      </c>
      <c r="AR105" s="115">
        <v>0</v>
      </c>
      <c r="AS105" s="115"/>
      <c r="AT105" s="115"/>
      <c r="AU105" s="115"/>
      <c r="AV105" s="115">
        <v>2</v>
      </c>
      <c r="AW105" s="115">
        <v>0</v>
      </c>
      <c r="AX105" s="115">
        <v>0</v>
      </c>
      <c r="AY105" s="115">
        <v>0</v>
      </c>
      <c r="AZ105" s="115" t="s">
        <v>97</v>
      </c>
      <c r="BA105" s="116" t="str">
        <f t="shared" si="41"/>
        <v>○</v>
      </c>
      <c r="BB105" s="115">
        <v>2</v>
      </c>
      <c r="BC105" s="115">
        <v>38</v>
      </c>
      <c r="BD105" s="115">
        <v>1</v>
      </c>
      <c r="BE105" s="115">
        <v>1</v>
      </c>
      <c r="BF105" s="115">
        <v>0</v>
      </c>
      <c r="BG105" s="115">
        <v>0</v>
      </c>
      <c r="BH105" s="115">
        <v>0</v>
      </c>
      <c r="BI105" s="115">
        <v>0</v>
      </c>
      <c r="BJ105" s="115"/>
    </row>
    <row r="106" spans="1:62" outlineLevel="3">
      <c r="B106" s="106">
        <v>24028925</v>
      </c>
      <c r="C106" s="106" t="s">
        <v>1272</v>
      </c>
      <c r="D106" s="106" t="s">
        <v>92</v>
      </c>
      <c r="E106" s="107">
        <v>4001</v>
      </c>
      <c r="F106" s="107" t="s">
        <v>93</v>
      </c>
      <c r="G106" s="108">
        <v>40135</v>
      </c>
      <c r="H106" s="108" t="s">
        <v>205</v>
      </c>
      <c r="I106" s="106" t="s">
        <v>1273</v>
      </c>
      <c r="J106" s="109" t="s">
        <v>1499</v>
      </c>
      <c r="K106" s="109" t="s">
        <v>1500</v>
      </c>
      <c r="L106" s="109" t="s">
        <v>97</v>
      </c>
      <c r="M106" s="109" t="s">
        <v>97</v>
      </c>
      <c r="N106" s="109" t="s">
        <v>98</v>
      </c>
      <c r="O106" s="109" t="str">
        <f>IF(N106="","",VLOOKUP(N106,Sheet1!$B$3:$C$7,2,0))</f>
        <v>急性期</v>
      </c>
      <c r="P106" s="109" t="s">
        <v>98</v>
      </c>
      <c r="Q106" s="109" t="str">
        <f>IF(P106="","",VLOOKUP(P106,Sheet1!$B$3:$C$7,2,0))</f>
        <v>急性期</v>
      </c>
      <c r="R106" s="109" t="s">
        <v>96</v>
      </c>
      <c r="S106" s="110" t="str">
        <f t="shared" si="33"/>
        <v/>
      </c>
      <c r="T106" s="111" t="str">
        <f t="shared" si="34"/>
        <v>○</v>
      </c>
      <c r="U106" s="111" t="str">
        <f t="shared" si="35"/>
        <v/>
      </c>
      <c r="V106" s="111" t="str">
        <f t="shared" si="36"/>
        <v/>
      </c>
      <c r="W106" s="111" t="str">
        <f t="shared" si="37"/>
        <v/>
      </c>
      <c r="X106" s="111" t="str">
        <f t="shared" si="38"/>
        <v/>
      </c>
      <c r="Y106" s="112" t="str">
        <f t="shared" si="39"/>
        <v/>
      </c>
      <c r="Z106" s="113" t="s">
        <v>98</v>
      </c>
      <c r="AA106" s="113" t="s">
        <v>96</v>
      </c>
      <c r="AB106" s="113" t="s">
        <v>96</v>
      </c>
      <c r="AC106" s="113" t="s">
        <v>96</v>
      </c>
      <c r="AD106" s="113" t="s">
        <v>96</v>
      </c>
      <c r="AE106" s="114" t="str">
        <f t="shared" si="40"/>
        <v>急性期</v>
      </c>
      <c r="AF106" s="115">
        <v>4</v>
      </c>
      <c r="AG106" s="115">
        <v>4</v>
      </c>
      <c r="AH106" s="115">
        <v>0</v>
      </c>
      <c r="AI106" s="115">
        <v>0</v>
      </c>
      <c r="AJ106" s="115">
        <v>0</v>
      </c>
      <c r="AK106" s="115">
        <v>0</v>
      </c>
      <c r="AL106" s="115">
        <v>0</v>
      </c>
      <c r="AM106" s="115">
        <v>0</v>
      </c>
      <c r="AN106" s="115">
        <v>0</v>
      </c>
      <c r="AO106" s="115">
        <v>0</v>
      </c>
      <c r="AP106" s="115">
        <v>0</v>
      </c>
      <c r="AQ106" s="115">
        <v>0</v>
      </c>
      <c r="AR106" s="115">
        <v>0</v>
      </c>
      <c r="AS106" s="115">
        <v>4</v>
      </c>
      <c r="AT106" s="115">
        <v>0</v>
      </c>
      <c r="AU106" s="115">
        <v>0</v>
      </c>
      <c r="AV106" s="115">
        <v>0</v>
      </c>
      <c r="AW106" s="115">
        <v>128</v>
      </c>
      <c r="AX106" s="115"/>
      <c r="AY106" s="115"/>
      <c r="AZ106" s="115" t="s">
        <v>96</v>
      </c>
      <c r="BA106" s="116" t="str">
        <f t="shared" si="41"/>
        <v/>
      </c>
      <c r="BB106" s="115"/>
      <c r="BC106" s="115"/>
      <c r="BD106" s="115">
        <v>0</v>
      </c>
      <c r="BE106" s="115"/>
      <c r="BF106" s="115"/>
      <c r="BG106" s="115">
        <v>0</v>
      </c>
      <c r="BH106" s="115"/>
      <c r="BI106" s="115"/>
      <c r="BJ106" s="115"/>
    </row>
    <row r="107" spans="1:62" outlineLevel="3">
      <c r="B107" s="106">
        <v>24028942</v>
      </c>
      <c r="C107" s="106" t="s">
        <v>1293</v>
      </c>
      <c r="D107" s="106" t="s">
        <v>92</v>
      </c>
      <c r="E107" s="107">
        <v>4001</v>
      </c>
      <c r="F107" s="117" t="s">
        <v>93</v>
      </c>
      <c r="G107" s="117">
        <v>40135</v>
      </c>
      <c r="H107" s="117" t="s">
        <v>205</v>
      </c>
      <c r="I107" s="118" t="s">
        <v>1294</v>
      </c>
      <c r="J107" s="119" t="s">
        <v>1501</v>
      </c>
      <c r="K107" s="119" t="s">
        <v>1502</v>
      </c>
      <c r="L107" s="119" t="s">
        <v>97</v>
      </c>
      <c r="M107" s="119" t="s">
        <v>97</v>
      </c>
      <c r="N107" s="119" t="s">
        <v>96</v>
      </c>
      <c r="O107" s="119" t="str">
        <f>IF(N107="","",VLOOKUP(N107,Sheet1!$B$3:$C$7,2,0))</f>
        <v/>
      </c>
      <c r="P107" s="119" t="s">
        <v>96</v>
      </c>
      <c r="Q107" s="119" t="str">
        <f>IF(P107="","",VLOOKUP(P107,Sheet1!$B$3:$C$7,2,0))</f>
        <v/>
      </c>
      <c r="R107" s="119" t="s">
        <v>96</v>
      </c>
      <c r="S107" s="120" t="str">
        <f t="shared" si="33"/>
        <v>○</v>
      </c>
      <c r="T107" s="121" t="str">
        <f t="shared" si="34"/>
        <v/>
      </c>
      <c r="U107" s="121" t="str">
        <f t="shared" si="35"/>
        <v>○</v>
      </c>
      <c r="V107" s="121" t="str">
        <f t="shared" si="36"/>
        <v>○</v>
      </c>
      <c r="W107" s="121" t="str">
        <f t="shared" si="37"/>
        <v>○</v>
      </c>
      <c r="X107" s="121" t="str">
        <f t="shared" si="38"/>
        <v/>
      </c>
      <c r="Y107" s="122" t="str">
        <f t="shared" si="39"/>
        <v/>
      </c>
      <c r="Z107" s="123" t="s">
        <v>97</v>
      </c>
      <c r="AA107" s="123" t="s">
        <v>99</v>
      </c>
      <c r="AB107" s="123" t="s">
        <v>104</v>
      </c>
      <c r="AC107" s="123" t="s">
        <v>105</v>
      </c>
      <c r="AD107" s="123" t="s">
        <v>96</v>
      </c>
      <c r="AE107" s="124" t="str">
        <f t="shared" si="40"/>
        <v>無回答</v>
      </c>
      <c r="AF107" s="125">
        <v>6</v>
      </c>
      <c r="AG107" s="125">
        <v>5</v>
      </c>
      <c r="AH107" s="125">
        <v>1</v>
      </c>
      <c r="AI107" s="125">
        <v>0</v>
      </c>
      <c r="AJ107" s="125">
        <v>0</v>
      </c>
      <c r="AK107" s="125">
        <v>0</v>
      </c>
      <c r="AL107" s="125">
        <v>0</v>
      </c>
      <c r="AM107" s="125">
        <v>0</v>
      </c>
      <c r="AN107" s="125">
        <v>0</v>
      </c>
      <c r="AO107" s="125">
        <v>0</v>
      </c>
      <c r="AP107" s="125">
        <v>0</v>
      </c>
      <c r="AQ107" s="125">
        <v>0</v>
      </c>
      <c r="AR107" s="125">
        <v>0</v>
      </c>
      <c r="AS107" s="125">
        <v>6</v>
      </c>
      <c r="AT107" s="125">
        <v>0</v>
      </c>
      <c r="AU107" s="125">
        <v>0</v>
      </c>
      <c r="AV107" s="125">
        <v>0</v>
      </c>
      <c r="AW107" s="125">
        <v>59</v>
      </c>
      <c r="AX107" s="125">
        <v>35</v>
      </c>
      <c r="AY107" s="125">
        <v>10.199999999999999</v>
      </c>
      <c r="AZ107" s="125" t="s">
        <v>97</v>
      </c>
      <c r="BA107" s="126" t="str">
        <f t="shared" si="41"/>
        <v>○</v>
      </c>
      <c r="BB107" s="125">
        <v>26</v>
      </c>
      <c r="BC107" s="125">
        <v>528</v>
      </c>
      <c r="BD107" s="125">
        <v>14</v>
      </c>
      <c r="BE107" s="125">
        <v>3</v>
      </c>
      <c r="BF107" s="125">
        <v>11</v>
      </c>
      <c r="BG107" s="125">
        <v>10</v>
      </c>
      <c r="BH107" s="125">
        <v>3</v>
      </c>
      <c r="BI107" s="125">
        <v>7</v>
      </c>
      <c r="BJ107" s="125"/>
    </row>
    <row r="108" spans="1:62" s="190" customFormat="1" outlineLevel="3">
      <c r="A108" s="82"/>
      <c r="B108" s="106">
        <v>24028206</v>
      </c>
      <c r="C108" s="106" t="s">
        <v>2328</v>
      </c>
      <c r="D108" s="106" t="s">
        <v>92</v>
      </c>
      <c r="E108" s="107">
        <v>4001</v>
      </c>
      <c r="F108" s="107" t="s">
        <v>93</v>
      </c>
      <c r="G108" s="108">
        <v>40135</v>
      </c>
      <c r="H108" s="108" t="s">
        <v>205</v>
      </c>
      <c r="I108" s="106" t="s">
        <v>2329</v>
      </c>
      <c r="J108" s="109" t="s">
        <v>2330</v>
      </c>
      <c r="K108" s="109">
        <v>24028206</v>
      </c>
      <c r="L108" s="109" t="s">
        <v>2331</v>
      </c>
      <c r="M108" s="109" t="s">
        <v>2331</v>
      </c>
      <c r="N108" s="109" t="s">
        <v>2331</v>
      </c>
      <c r="O108" s="109" t="str">
        <f>IF(N108="","",VLOOKUP(N108,Sheet1!$B$3:$C$7,2,0))</f>
        <v>急性期</v>
      </c>
      <c r="P108" s="109" t="s">
        <v>2331</v>
      </c>
      <c r="Q108" s="109" t="str">
        <f>IF(P108="","",VLOOKUP(P108,Sheet1!$B$3:$C$7,2,0))</f>
        <v>急性期</v>
      </c>
      <c r="R108" s="109"/>
      <c r="S108" s="110" t="str">
        <f t="shared" ref="S108" si="53">IF(OR(Z108="1",AA108="1",AB108="1",AC108="1",AD108="1"),"○","")</f>
        <v/>
      </c>
      <c r="T108" s="111" t="str">
        <f t="shared" ref="T108" si="54">IF(OR(Z108="2",AA108="2",AB108="2",AC108="2",AD108="2"),"○","")</f>
        <v/>
      </c>
      <c r="U108" s="111" t="str">
        <f t="shared" ref="U108" si="55">IF(OR(Z108="3",AA108="3",AB108="3",AC108="3",AD108="3"),"○","")</f>
        <v>○</v>
      </c>
      <c r="V108" s="111" t="str">
        <f t="shared" ref="V108" si="56">IF(OR(Z108="4",AA108="4",AB108="4",AC108="4",AD108="4"),"○","")</f>
        <v/>
      </c>
      <c r="W108" s="111" t="str">
        <f t="shared" ref="W108" si="57">IF(OR(Z108="5",AA108="5",AB108="5",AC108="5",AD108="5"),"○","")</f>
        <v/>
      </c>
      <c r="X108" s="111" t="str">
        <f t="shared" ref="X108" si="58">IF(OR(Z108="6",AA108="6",AB108="6",AC108="6",AD108="6"),"○","")</f>
        <v/>
      </c>
      <c r="Y108" s="112" t="str">
        <f t="shared" ref="Y108" si="59">IF(OR(Z108="7",AA108="7",AB108="7",AC108="7",AD108="7"),"○","")</f>
        <v/>
      </c>
      <c r="Z108" s="113" t="s">
        <v>2332</v>
      </c>
      <c r="AA108" s="113" t="s">
        <v>96</v>
      </c>
      <c r="AB108" s="113" t="s">
        <v>96</v>
      </c>
      <c r="AC108" s="113" t="s">
        <v>96</v>
      </c>
      <c r="AD108" s="113" t="s">
        <v>96</v>
      </c>
      <c r="AE108" s="114" t="str">
        <f t="shared" si="40"/>
        <v>急性期</v>
      </c>
      <c r="AF108" s="115">
        <v>2</v>
      </c>
      <c r="AG108" s="115">
        <v>0</v>
      </c>
      <c r="AH108" s="115">
        <v>2</v>
      </c>
      <c r="AI108" s="115">
        <v>2</v>
      </c>
      <c r="AJ108" s="115">
        <v>0</v>
      </c>
      <c r="AK108" s="115">
        <v>0</v>
      </c>
      <c r="AL108" s="115">
        <v>0</v>
      </c>
      <c r="AM108" s="115">
        <v>0</v>
      </c>
      <c r="AN108" s="115">
        <v>0</v>
      </c>
      <c r="AO108" s="115">
        <v>0</v>
      </c>
      <c r="AP108" s="115">
        <v>0</v>
      </c>
      <c r="AQ108" s="115">
        <v>0</v>
      </c>
      <c r="AR108" s="115">
        <v>0</v>
      </c>
      <c r="AS108" s="115">
        <v>2</v>
      </c>
      <c r="AT108" s="115">
        <v>0</v>
      </c>
      <c r="AU108" s="115">
        <v>0</v>
      </c>
      <c r="AV108" s="115">
        <v>0</v>
      </c>
      <c r="AW108" s="115">
        <v>0</v>
      </c>
      <c r="AX108" s="115">
        <v>0</v>
      </c>
      <c r="AY108" s="115">
        <v>0</v>
      </c>
      <c r="AZ108" s="115"/>
      <c r="BA108" s="116"/>
      <c r="BB108" s="115"/>
      <c r="BC108" s="115"/>
      <c r="BD108" s="115"/>
      <c r="BE108" s="115"/>
      <c r="BF108" s="115"/>
      <c r="BG108" s="115"/>
      <c r="BH108" s="115"/>
      <c r="BI108" s="115"/>
      <c r="BJ108" s="115"/>
    </row>
    <row r="109" spans="1:62" s="138" customFormat="1" ht="13.5" customHeight="1" outlineLevel="2">
      <c r="B109" s="106"/>
      <c r="C109" s="106"/>
      <c r="D109" s="106"/>
      <c r="E109" s="108"/>
      <c r="F109" s="130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279" t="s">
        <v>2242</v>
      </c>
      <c r="T109" s="279"/>
      <c r="U109" s="279"/>
      <c r="V109" s="279"/>
      <c r="W109" s="279"/>
      <c r="X109" s="279"/>
      <c r="Y109" s="280"/>
      <c r="Z109" s="113"/>
      <c r="AA109" s="113"/>
      <c r="AB109" s="113"/>
      <c r="AC109" s="113"/>
      <c r="AD109" s="113"/>
      <c r="AE109" s="136"/>
      <c r="AF109" s="115">
        <f>SUBTOTAL(9,AF89:AF108)</f>
        <v>193</v>
      </c>
      <c r="AG109" s="115">
        <f t="shared" ref="AG109:BJ109" si="60">SUBTOTAL(9,AG89:AG108)</f>
        <v>101</v>
      </c>
      <c r="AH109" s="115">
        <f t="shared" si="60"/>
        <v>92</v>
      </c>
      <c r="AI109" s="115">
        <f t="shared" si="60"/>
        <v>35</v>
      </c>
      <c r="AJ109" s="115">
        <f t="shared" si="60"/>
        <v>12</v>
      </c>
      <c r="AK109" s="115">
        <f t="shared" si="60"/>
        <v>0</v>
      </c>
      <c r="AL109" s="115">
        <f t="shared" si="60"/>
        <v>12</v>
      </c>
      <c r="AM109" s="115">
        <f t="shared" si="60"/>
        <v>12</v>
      </c>
      <c r="AN109" s="115">
        <f t="shared" si="60"/>
        <v>0</v>
      </c>
      <c r="AO109" s="115">
        <f t="shared" si="60"/>
        <v>12</v>
      </c>
      <c r="AP109" s="115">
        <f t="shared" si="60"/>
        <v>0</v>
      </c>
      <c r="AQ109" s="115">
        <f t="shared" si="60"/>
        <v>0</v>
      </c>
      <c r="AR109" s="115">
        <f t="shared" si="60"/>
        <v>0</v>
      </c>
      <c r="AS109" s="115">
        <f t="shared" si="60"/>
        <v>123</v>
      </c>
      <c r="AT109" s="115">
        <f t="shared" si="60"/>
        <v>12</v>
      </c>
      <c r="AU109" s="115">
        <f t="shared" si="60"/>
        <v>0</v>
      </c>
      <c r="AV109" s="115">
        <f t="shared" si="60"/>
        <v>64</v>
      </c>
      <c r="AW109" s="115">
        <f t="shared" si="60"/>
        <v>4962</v>
      </c>
      <c r="AX109" s="115">
        <f t="shared" si="60"/>
        <v>267</v>
      </c>
      <c r="AY109" s="115">
        <f t="shared" si="60"/>
        <v>17.100000000000001</v>
      </c>
      <c r="AZ109" s="115"/>
      <c r="BA109" s="116"/>
      <c r="BB109" s="115">
        <f t="shared" si="60"/>
        <v>32</v>
      </c>
      <c r="BC109" s="115">
        <f t="shared" si="60"/>
        <v>620</v>
      </c>
      <c r="BD109" s="115">
        <f t="shared" si="60"/>
        <v>24</v>
      </c>
      <c r="BE109" s="115">
        <f t="shared" si="60"/>
        <v>5</v>
      </c>
      <c r="BF109" s="115">
        <f t="shared" si="60"/>
        <v>19</v>
      </c>
      <c r="BG109" s="115">
        <f t="shared" si="60"/>
        <v>10</v>
      </c>
      <c r="BH109" s="115">
        <f t="shared" si="60"/>
        <v>3</v>
      </c>
      <c r="BI109" s="115">
        <f t="shared" si="60"/>
        <v>7</v>
      </c>
      <c r="BJ109" s="115">
        <f t="shared" si="60"/>
        <v>126</v>
      </c>
    </row>
    <row r="110" spans="1:62" outlineLevel="3">
      <c r="B110" s="106">
        <v>24028076</v>
      </c>
      <c r="C110" s="106" t="s">
        <v>228</v>
      </c>
      <c r="D110" s="106" t="s">
        <v>92</v>
      </c>
      <c r="E110" s="107">
        <v>4001</v>
      </c>
      <c r="F110" s="107" t="s">
        <v>93</v>
      </c>
      <c r="G110" s="108">
        <v>40136</v>
      </c>
      <c r="H110" s="108" t="s">
        <v>229</v>
      </c>
      <c r="I110" s="106" t="s">
        <v>230</v>
      </c>
      <c r="J110" s="109" t="s">
        <v>1503</v>
      </c>
      <c r="K110" s="109" t="s">
        <v>1504</v>
      </c>
      <c r="L110" s="109" t="s">
        <v>97</v>
      </c>
      <c r="M110" s="109" t="s">
        <v>97</v>
      </c>
      <c r="N110" s="109" t="s">
        <v>98</v>
      </c>
      <c r="O110" s="109" t="str">
        <f>IF(N110="","",VLOOKUP(N110,Sheet1!$B$3:$C$7,2,0))</f>
        <v>急性期</v>
      </c>
      <c r="P110" s="109" t="s">
        <v>98</v>
      </c>
      <c r="Q110" s="109" t="str">
        <f>IF(P110="","",VLOOKUP(P110,Sheet1!$B$3:$C$7,2,0))</f>
        <v>急性期</v>
      </c>
      <c r="R110" s="109" t="s">
        <v>105</v>
      </c>
      <c r="S110" s="110" t="str">
        <f t="shared" si="33"/>
        <v>○</v>
      </c>
      <c r="T110" s="111" t="str">
        <f t="shared" si="34"/>
        <v>○</v>
      </c>
      <c r="U110" s="111" t="str">
        <f t="shared" si="35"/>
        <v>○</v>
      </c>
      <c r="V110" s="111" t="str">
        <f t="shared" si="36"/>
        <v>○</v>
      </c>
      <c r="W110" s="111" t="str">
        <f t="shared" si="37"/>
        <v>○</v>
      </c>
      <c r="X110" s="111" t="str">
        <f t="shared" si="38"/>
        <v/>
      </c>
      <c r="Y110" s="112" t="str">
        <f t="shared" si="39"/>
        <v/>
      </c>
      <c r="Z110" s="113" t="s">
        <v>97</v>
      </c>
      <c r="AA110" s="113" t="s">
        <v>98</v>
      </c>
      <c r="AB110" s="113" t="s">
        <v>99</v>
      </c>
      <c r="AC110" s="113" t="s">
        <v>104</v>
      </c>
      <c r="AD110" s="113" t="s">
        <v>105</v>
      </c>
      <c r="AE110" s="114" t="str">
        <f t="shared" si="40"/>
        <v>急性期</v>
      </c>
      <c r="AF110" s="115">
        <v>19</v>
      </c>
      <c r="AG110" s="115">
        <v>19</v>
      </c>
      <c r="AH110" s="115">
        <v>0</v>
      </c>
      <c r="AI110" s="115">
        <v>0</v>
      </c>
      <c r="AJ110" s="115">
        <v>0</v>
      </c>
      <c r="AK110" s="115">
        <v>0</v>
      </c>
      <c r="AL110" s="115">
        <v>0</v>
      </c>
      <c r="AM110" s="115">
        <v>0</v>
      </c>
      <c r="AN110" s="115">
        <v>0</v>
      </c>
      <c r="AO110" s="115">
        <v>0</v>
      </c>
      <c r="AP110" s="115">
        <v>0</v>
      </c>
      <c r="AQ110" s="115">
        <v>0</v>
      </c>
      <c r="AR110" s="115">
        <v>0</v>
      </c>
      <c r="AS110" s="115">
        <v>19</v>
      </c>
      <c r="AT110" s="115">
        <v>0</v>
      </c>
      <c r="AU110" s="115">
        <v>0</v>
      </c>
      <c r="AV110" s="115">
        <v>0</v>
      </c>
      <c r="AW110" s="115">
        <v>195</v>
      </c>
      <c r="AX110" s="115">
        <v>65</v>
      </c>
      <c r="AY110" s="115">
        <v>11.7</v>
      </c>
      <c r="AZ110" s="115" t="s">
        <v>98</v>
      </c>
      <c r="BA110" s="116" t="str">
        <f t="shared" si="41"/>
        <v/>
      </c>
      <c r="BB110" s="115">
        <v>1</v>
      </c>
      <c r="BC110" s="115">
        <v>0</v>
      </c>
      <c r="BD110" s="115">
        <v>0</v>
      </c>
      <c r="BE110" s="115"/>
      <c r="BF110" s="115"/>
      <c r="BG110" s="115">
        <v>0</v>
      </c>
      <c r="BH110" s="115"/>
      <c r="BI110" s="115"/>
      <c r="BJ110" s="115"/>
    </row>
    <row r="111" spans="1:62" outlineLevel="3">
      <c r="B111" s="106">
        <v>24028204</v>
      </c>
      <c r="C111" s="106" t="s">
        <v>393</v>
      </c>
      <c r="D111" s="106" t="s">
        <v>92</v>
      </c>
      <c r="E111" s="107">
        <v>4001</v>
      </c>
      <c r="F111" s="107" t="s">
        <v>93</v>
      </c>
      <c r="G111" s="108">
        <v>40136</v>
      </c>
      <c r="H111" s="108" t="s">
        <v>229</v>
      </c>
      <c r="I111" s="106" t="s">
        <v>394</v>
      </c>
      <c r="J111" s="109" t="s">
        <v>393</v>
      </c>
      <c r="K111" s="109" t="s">
        <v>395</v>
      </c>
      <c r="L111" s="109" t="s">
        <v>165</v>
      </c>
      <c r="M111" s="109" t="s">
        <v>165</v>
      </c>
      <c r="N111" s="109" t="s">
        <v>166</v>
      </c>
      <c r="O111" s="109" t="str">
        <f>IF(N111="","",VLOOKUP(N111,Sheet1!$B$3:$C$7,2,0))</f>
        <v>急性期</v>
      </c>
      <c r="P111" s="109" t="s">
        <v>166</v>
      </c>
      <c r="Q111" s="109" t="str">
        <f>IF(P111="","",VLOOKUP(P111,Sheet1!$B$3:$C$7,2,0))</f>
        <v>急性期</v>
      </c>
      <c r="R111" s="109" t="s">
        <v>166</v>
      </c>
      <c r="S111" s="110" t="str">
        <f t="shared" si="33"/>
        <v>○</v>
      </c>
      <c r="T111" s="111" t="str">
        <f t="shared" si="34"/>
        <v>○</v>
      </c>
      <c r="U111" s="111" t="str">
        <f t="shared" si="35"/>
        <v>○</v>
      </c>
      <c r="V111" s="111" t="str">
        <f t="shared" si="36"/>
        <v>○</v>
      </c>
      <c r="W111" s="111" t="str">
        <f t="shared" si="37"/>
        <v>○</v>
      </c>
      <c r="X111" s="111" t="str">
        <f t="shared" si="38"/>
        <v/>
      </c>
      <c r="Y111" s="112" t="str">
        <f t="shared" si="39"/>
        <v/>
      </c>
      <c r="Z111" s="113" t="s">
        <v>165</v>
      </c>
      <c r="AA111" s="113" t="s">
        <v>166</v>
      </c>
      <c r="AB111" s="113" t="s">
        <v>143</v>
      </c>
      <c r="AC111" s="113" t="s">
        <v>184</v>
      </c>
      <c r="AD111" s="113" t="s">
        <v>167</v>
      </c>
      <c r="AE111" s="114" t="str">
        <f t="shared" si="40"/>
        <v>急性期</v>
      </c>
      <c r="AF111" s="115">
        <v>10</v>
      </c>
      <c r="AG111" s="115">
        <v>10</v>
      </c>
      <c r="AH111" s="115">
        <v>0</v>
      </c>
      <c r="AI111" s="115">
        <v>0</v>
      </c>
      <c r="AJ111" s="115">
        <v>0</v>
      </c>
      <c r="AK111" s="115">
        <v>0</v>
      </c>
      <c r="AL111" s="115">
        <v>0</v>
      </c>
      <c r="AM111" s="115">
        <v>0</v>
      </c>
      <c r="AN111" s="115">
        <v>0</v>
      </c>
      <c r="AO111" s="115">
        <v>0</v>
      </c>
      <c r="AP111" s="115">
        <v>0</v>
      </c>
      <c r="AQ111" s="115">
        <v>0</v>
      </c>
      <c r="AR111" s="115">
        <v>0</v>
      </c>
      <c r="AS111" s="115">
        <v>10</v>
      </c>
      <c r="AT111" s="115">
        <v>0</v>
      </c>
      <c r="AU111" s="115">
        <v>0</v>
      </c>
      <c r="AV111" s="115">
        <v>0</v>
      </c>
      <c r="AW111" s="115"/>
      <c r="AX111" s="115"/>
      <c r="AY111" s="115"/>
      <c r="AZ111" s="115" t="s">
        <v>96</v>
      </c>
      <c r="BA111" s="116" t="str">
        <f t="shared" si="41"/>
        <v/>
      </c>
      <c r="BB111" s="115"/>
      <c r="BC111" s="115"/>
      <c r="BD111" s="115">
        <v>0</v>
      </c>
      <c r="BE111" s="115"/>
      <c r="BF111" s="115"/>
      <c r="BG111" s="115">
        <v>0</v>
      </c>
      <c r="BH111" s="115"/>
      <c r="BI111" s="115"/>
      <c r="BJ111" s="115"/>
    </row>
    <row r="112" spans="1:62" outlineLevel="3">
      <c r="B112" s="106">
        <v>24028396</v>
      </c>
      <c r="C112" s="106" t="s">
        <v>607</v>
      </c>
      <c r="D112" s="106" t="s">
        <v>92</v>
      </c>
      <c r="E112" s="107">
        <v>4001</v>
      </c>
      <c r="F112" s="107" t="s">
        <v>93</v>
      </c>
      <c r="G112" s="108">
        <v>40136</v>
      </c>
      <c r="H112" s="108" t="s">
        <v>229</v>
      </c>
      <c r="I112" s="106" t="s">
        <v>608</v>
      </c>
      <c r="J112" s="109" t="s">
        <v>1505</v>
      </c>
      <c r="K112" s="109" t="s">
        <v>1506</v>
      </c>
      <c r="L112" s="109" t="s">
        <v>97</v>
      </c>
      <c r="M112" s="109" t="s">
        <v>97</v>
      </c>
      <c r="N112" s="109" t="s">
        <v>98</v>
      </c>
      <c r="O112" s="109" t="str">
        <f>IF(N112="","",VLOOKUP(N112,Sheet1!$B$3:$C$7,2,0))</f>
        <v>急性期</v>
      </c>
      <c r="P112" s="109" t="s">
        <v>98</v>
      </c>
      <c r="Q112" s="109" t="str">
        <f>IF(P112="","",VLOOKUP(P112,Sheet1!$B$3:$C$7,2,0))</f>
        <v>急性期</v>
      </c>
      <c r="R112" s="109" t="s">
        <v>96</v>
      </c>
      <c r="S112" s="110" t="str">
        <f t="shared" si="33"/>
        <v/>
      </c>
      <c r="T112" s="111" t="str">
        <f t="shared" si="34"/>
        <v>○</v>
      </c>
      <c r="U112" s="111" t="str">
        <f t="shared" si="35"/>
        <v>○</v>
      </c>
      <c r="V112" s="111" t="str">
        <f t="shared" si="36"/>
        <v/>
      </c>
      <c r="W112" s="111" t="str">
        <f t="shared" si="37"/>
        <v/>
      </c>
      <c r="X112" s="111" t="str">
        <f t="shared" si="38"/>
        <v/>
      </c>
      <c r="Y112" s="112" t="str">
        <f t="shared" si="39"/>
        <v/>
      </c>
      <c r="Z112" s="113" t="s">
        <v>98</v>
      </c>
      <c r="AA112" s="113" t="s">
        <v>99</v>
      </c>
      <c r="AB112" s="113" t="s">
        <v>96</v>
      </c>
      <c r="AC112" s="113" t="s">
        <v>96</v>
      </c>
      <c r="AD112" s="113" t="s">
        <v>96</v>
      </c>
      <c r="AE112" s="114" t="str">
        <f t="shared" si="40"/>
        <v>急性期</v>
      </c>
      <c r="AF112" s="115">
        <v>12</v>
      </c>
      <c r="AG112" s="115">
        <v>12</v>
      </c>
      <c r="AH112" s="115">
        <v>0</v>
      </c>
      <c r="AI112" s="115">
        <v>0</v>
      </c>
      <c r="AJ112" s="115">
        <v>0</v>
      </c>
      <c r="AK112" s="115">
        <v>0</v>
      </c>
      <c r="AL112" s="115">
        <v>0</v>
      </c>
      <c r="AM112" s="115">
        <v>0</v>
      </c>
      <c r="AN112" s="115">
        <v>0</v>
      </c>
      <c r="AO112" s="115">
        <v>0</v>
      </c>
      <c r="AP112" s="115">
        <v>0</v>
      </c>
      <c r="AQ112" s="115">
        <v>0</v>
      </c>
      <c r="AR112" s="115">
        <v>0</v>
      </c>
      <c r="AS112" s="115">
        <v>12</v>
      </c>
      <c r="AT112" s="115">
        <v>0</v>
      </c>
      <c r="AU112" s="115">
        <v>0</v>
      </c>
      <c r="AV112" s="115">
        <v>0</v>
      </c>
      <c r="AW112" s="115">
        <v>507</v>
      </c>
      <c r="AX112" s="115">
        <v>0</v>
      </c>
      <c r="AY112" s="115">
        <v>0</v>
      </c>
      <c r="AZ112" s="115" t="s">
        <v>98</v>
      </c>
      <c r="BA112" s="116" t="str">
        <f t="shared" si="41"/>
        <v/>
      </c>
      <c r="BB112" s="115">
        <v>0</v>
      </c>
      <c r="BC112" s="115">
        <v>0</v>
      </c>
      <c r="BD112" s="115">
        <v>0</v>
      </c>
      <c r="BE112" s="115">
        <v>0</v>
      </c>
      <c r="BF112" s="115">
        <v>0</v>
      </c>
      <c r="BG112" s="115">
        <v>0</v>
      </c>
      <c r="BH112" s="115">
        <v>0</v>
      </c>
      <c r="BI112" s="115">
        <v>0</v>
      </c>
      <c r="BJ112" s="115">
        <v>15</v>
      </c>
    </row>
    <row r="113" spans="2:62" outlineLevel="3">
      <c r="B113" s="106">
        <v>24028489</v>
      </c>
      <c r="C113" s="106" t="s">
        <v>725</v>
      </c>
      <c r="D113" s="106" t="s">
        <v>92</v>
      </c>
      <c r="E113" s="107">
        <v>4001</v>
      </c>
      <c r="F113" s="107" t="s">
        <v>93</v>
      </c>
      <c r="G113" s="108">
        <v>40136</v>
      </c>
      <c r="H113" s="108" t="s">
        <v>229</v>
      </c>
      <c r="I113" s="106" t="s">
        <v>726</v>
      </c>
      <c r="J113" s="109" t="s">
        <v>1507</v>
      </c>
      <c r="K113" s="109" t="s">
        <v>1508</v>
      </c>
      <c r="L113" s="109" t="s">
        <v>97</v>
      </c>
      <c r="M113" s="109" t="s">
        <v>97</v>
      </c>
      <c r="N113" s="109" t="s">
        <v>97</v>
      </c>
      <c r="O113" s="109" t="str">
        <f>IF(N113="","",VLOOKUP(N113,Sheet1!$B$3:$C$7,2,0))</f>
        <v>高度急性期</v>
      </c>
      <c r="P113" s="109" t="s">
        <v>97</v>
      </c>
      <c r="Q113" s="109" t="str">
        <f>IF(P113="","",VLOOKUP(P113,Sheet1!$B$3:$C$7,2,0))</f>
        <v>高度急性期</v>
      </c>
      <c r="R113" s="109" t="s">
        <v>97</v>
      </c>
      <c r="S113" s="110" t="str">
        <f t="shared" si="33"/>
        <v>○</v>
      </c>
      <c r="T113" s="111" t="str">
        <f t="shared" si="34"/>
        <v/>
      </c>
      <c r="U113" s="111" t="str">
        <f t="shared" si="35"/>
        <v>○</v>
      </c>
      <c r="V113" s="111" t="str">
        <f t="shared" si="36"/>
        <v>○</v>
      </c>
      <c r="W113" s="111" t="str">
        <f t="shared" si="37"/>
        <v/>
      </c>
      <c r="X113" s="111" t="str">
        <f t="shared" si="38"/>
        <v/>
      </c>
      <c r="Y113" s="112" t="str">
        <f t="shared" si="39"/>
        <v/>
      </c>
      <c r="Z113" s="113" t="s">
        <v>97</v>
      </c>
      <c r="AA113" s="113" t="s">
        <v>99</v>
      </c>
      <c r="AB113" s="113" t="s">
        <v>104</v>
      </c>
      <c r="AC113" s="113" t="s">
        <v>96</v>
      </c>
      <c r="AD113" s="113" t="s">
        <v>96</v>
      </c>
      <c r="AE113" s="114" t="str">
        <f t="shared" si="40"/>
        <v>高度急性期</v>
      </c>
      <c r="AF113" s="115">
        <v>2</v>
      </c>
      <c r="AG113" s="115">
        <v>2</v>
      </c>
      <c r="AH113" s="115">
        <v>0</v>
      </c>
      <c r="AI113" s="115">
        <v>0</v>
      </c>
      <c r="AJ113" s="115">
        <v>0</v>
      </c>
      <c r="AK113" s="115">
        <v>0</v>
      </c>
      <c r="AL113" s="115">
        <v>0</v>
      </c>
      <c r="AM113" s="115">
        <v>0</v>
      </c>
      <c r="AN113" s="115">
        <v>0</v>
      </c>
      <c r="AO113" s="115">
        <v>0</v>
      </c>
      <c r="AP113" s="115">
        <v>0</v>
      </c>
      <c r="AQ113" s="115">
        <v>0</v>
      </c>
      <c r="AR113" s="115">
        <v>0</v>
      </c>
      <c r="AS113" s="115">
        <v>2</v>
      </c>
      <c r="AT113" s="115">
        <v>0</v>
      </c>
      <c r="AU113" s="115">
        <v>0</v>
      </c>
      <c r="AV113" s="115">
        <v>0</v>
      </c>
      <c r="AW113" s="115">
        <v>24</v>
      </c>
      <c r="AX113" s="115">
        <v>0</v>
      </c>
      <c r="AY113" s="115">
        <v>0</v>
      </c>
      <c r="AZ113" s="115" t="s">
        <v>97</v>
      </c>
      <c r="BA113" s="116" t="str">
        <f t="shared" si="41"/>
        <v>○</v>
      </c>
      <c r="BB113" s="115">
        <v>0</v>
      </c>
      <c r="BC113" s="115">
        <v>4</v>
      </c>
      <c r="BD113" s="115">
        <v>5</v>
      </c>
      <c r="BE113" s="115">
        <v>3</v>
      </c>
      <c r="BF113" s="115">
        <v>2</v>
      </c>
      <c r="BG113" s="115">
        <v>1</v>
      </c>
      <c r="BH113" s="115">
        <v>0</v>
      </c>
      <c r="BI113" s="115">
        <v>1</v>
      </c>
      <c r="BJ113" s="115">
        <v>0</v>
      </c>
    </row>
    <row r="114" spans="2:62" outlineLevel="3">
      <c r="B114" s="106">
        <v>24028542</v>
      </c>
      <c r="C114" s="106" t="s">
        <v>792</v>
      </c>
      <c r="D114" s="106" t="s">
        <v>92</v>
      </c>
      <c r="E114" s="107">
        <v>4001</v>
      </c>
      <c r="F114" s="107" t="s">
        <v>93</v>
      </c>
      <c r="G114" s="108">
        <v>40136</v>
      </c>
      <c r="H114" s="108" t="s">
        <v>229</v>
      </c>
      <c r="I114" s="106" t="s">
        <v>793</v>
      </c>
      <c r="J114" s="109" t="s">
        <v>792</v>
      </c>
      <c r="K114" s="109" t="s">
        <v>794</v>
      </c>
      <c r="L114" s="109" t="s">
        <v>165</v>
      </c>
      <c r="M114" s="109" t="s">
        <v>165</v>
      </c>
      <c r="N114" s="109" t="s">
        <v>166</v>
      </c>
      <c r="O114" s="109" t="str">
        <f>IF(N114="","",VLOOKUP(N114,Sheet1!$B$3:$C$7,2,0))</f>
        <v>急性期</v>
      </c>
      <c r="P114" s="109" t="s">
        <v>166</v>
      </c>
      <c r="Q114" s="109" t="str">
        <f>IF(P114="","",VLOOKUP(P114,Sheet1!$B$3:$C$7,2,0))</f>
        <v>急性期</v>
      </c>
      <c r="R114" s="109" t="s">
        <v>96</v>
      </c>
      <c r="S114" s="110" t="str">
        <f t="shared" si="33"/>
        <v/>
      </c>
      <c r="T114" s="111" t="str">
        <f t="shared" si="34"/>
        <v/>
      </c>
      <c r="U114" s="111" t="str">
        <f t="shared" si="35"/>
        <v/>
      </c>
      <c r="V114" s="111" t="str">
        <f t="shared" si="36"/>
        <v/>
      </c>
      <c r="W114" s="111" t="str">
        <f t="shared" si="37"/>
        <v/>
      </c>
      <c r="X114" s="111" t="str">
        <f t="shared" si="38"/>
        <v>○</v>
      </c>
      <c r="Y114" s="112" t="str">
        <f t="shared" si="39"/>
        <v/>
      </c>
      <c r="Z114" s="113" t="s">
        <v>478</v>
      </c>
      <c r="AA114" s="113" t="s">
        <v>96</v>
      </c>
      <c r="AB114" s="113" t="s">
        <v>96</v>
      </c>
      <c r="AC114" s="113" t="s">
        <v>96</v>
      </c>
      <c r="AD114" s="113" t="s">
        <v>96</v>
      </c>
      <c r="AE114" s="114" t="str">
        <f t="shared" si="40"/>
        <v>急性期</v>
      </c>
      <c r="AF114" s="115">
        <v>3</v>
      </c>
      <c r="AG114" s="115">
        <v>3</v>
      </c>
      <c r="AH114" s="115">
        <v>0</v>
      </c>
      <c r="AI114" s="115">
        <v>3</v>
      </c>
      <c r="AJ114" s="115">
        <v>0</v>
      </c>
      <c r="AK114" s="115">
        <v>0</v>
      </c>
      <c r="AL114" s="115">
        <v>0</v>
      </c>
      <c r="AM114" s="115">
        <v>0</v>
      </c>
      <c r="AN114" s="115">
        <v>0</v>
      </c>
      <c r="AO114" s="115">
        <v>0</v>
      </c>
      <c r="AP114" s="115">
        <v>0</v>
      </c>
      <c r="AQ114" s="115">
        <v>0</v>
      </c>
      <c r="AR114" s="115">
        <v>0</v>
      </c>
      <c r="AS114" s="115">
        <v>3</v>
      </c>
      <c r="AT114" s="115">
        <v>0</v>
      </c>
      <c r="AU114" s="115">
        <v>0</v>
      </c>
      <c r="AV114" s="115">
        <v>0</v>
      </c>
      <c r="AW114" s="115">
        <v>184</v>
      </c>
      <c r="AX114" s="115">
        <v>0</v>
      </c>
      <c r="AY114" s="115">
        <v>0</v>
      </c>
      <c r="AZ114" s="115" t="s">
        <v>166</v>
      </c>
      <c r="BA114" s="116" t="str">
        <f t="shared" si="41"/>
        <v/>
      </c>
      <c r="BB114" s="115">
        <v>0</v>
      </c>
      <c r="BC114" s="115">
        <v>0</v>
      </c>
      <c r="BD114" s="115">
        <v>0</v>
      </c>
      <c r="BE114" s="115">
        <v>0</v>
      </c>
      <c r="BF114" s="115">
        <v>0</v>
      </c>
      <c r="BG114" s="115">
        <v>0</v>
      </c>
      <c r="BH114" s="115">
        <v>0</v>
      </c>
      <c r="BI114" s="115">
        <v>0</v>
      </c>
      <c r="BJ114" s="115">
        <v>0</v>
      </c>
    </row>
    <row r="115" spans="2:62" outlineLevel="3">
      <c r="B115" s="106">
        <v>24028576</v>
      </c>
      <c r="C115" s="106" t="s">
        <v>818</v>
      </c>
      <c r="D115" s="106" t="s">
        <v>92</v>
      </c>
      <c r="E115" s="107">
        <v>4001</v>
      </c>
      <c r="F115" s="107" t="s">
        <v>93</v>
      </c>
      <c r="G115" s="108">
        <v>40136</v>
      </c>
      <c r="H115" s="108" t="s">
        <v>229</v>
      </c>
      <c r="I115" s="106" t="s">
        <v>819</v>
      </c>
      <c r="J115" s="109" t="s">
        <v>1509</v>
      </c>
      <c r="K115" s="109" t="s">
        <v>1510</v>
      </c>
      <c r="L115" s="109" t="s">
        <v>97</v>
      </c>
      <c r="M115" s="109" t="s">
        <v>97</v>
      </c>
      <c r="N115" s="109" t="s">
        <v>98</v>
      </c>
      <c r="O115" s="109" t="str">
        <f>IF(N115="","",VLOOKUP(N115,Sheet1!$B$3:$C$7,2,0))</f>
        <v>急性期</v>
      </c>
      <c r="P115" s="109" t="s">
        <v>98</v>
      </c>
      <c r="Q115" s="109" t="str">
        <f>IF(P115="","",VLOOKUP(P115,Sheet1!$B$3:$C$7,2,0))</f>
        <v>急性期</v>
      </c>
      <c r="R115" s="109" t="s">
        <v>96</v>
      </c>
      <c r="S115" s="110" t="str">
        <f t="shared" si="33"/>
        <v/>
      </c>
      <c r="T115" s="111" t="str">
        <f t="shared" si="34"/>
        <v>○</v>
      </c>
      <c r="U115" s="111" t="str">
        <f t="shared" si="35"/>
        <v>○</v>
      </c>
      <c r="V115" s="111" t="str">
        <f t="shared" si="36"/>
        <v/>
      </c>
      <c r="W115" s="111" t="str">
        <f t="shared" si="37"/>
        <v/>
      </c>
      <c r="X115" s="111" t="str">
        <f t="shared" si="38"/>
        <v/>
      </c>
      <c r="Y115" s="112" t="str">
        <f t="shared" si="39"/>
        <v/>
      </c>
      <c r="Z115" s="113" t="s">
        <v>98</v>
      </c>
      <c r="AA115" s="113" t="s">
        <v>99</v>
      </c>
      <c r="AB115" s="113" t="s">
        <v>96</v>
      </c>
      <c r="AC115" s="113" t="s">
        <v>96</v>
      </c>
      <c r="AD115" s="113" t="s">
        <v>96</v>
      </c>
      <c r="AE115" s="114" t="str">
        <f t="shared" si="40"/>
        <v>急性期</v>
      </c>
      <c r="AF115" s="115">
        <v>14</v>
      </c>
      <c r="AG115" s="115">
        <v>14</v>
      </c>
      <c r="AH115" s="115">
        <v>0</v>
      </c>
      <c r="AI115" s="115">
        <v>0</v>
      </c>
      <c r="AJ115" s="115">
        <v>0</v>
      </c>
      <c r="AK115" s="115">
        <v>0</v>
      </c>
      <c r="AL115" s="115">
        <v>0</v>
      </c>
      <c r="AM115" s="115">
        <v>0</v>
      </c>
      <c r="AN115" s="115">
        <v>0</v>
      </c>
      <c r="AO115" s="115">
        <v>0</v>
      </c>
      <c r="AP115" s="115">
        <v>0</v>
      </c>
      <c r="AQ115" s="115">
        <v>0</v>
      </c>
      <c r="AR115" s="115">
        <v>0</v>
      </c>
      <c r="AS115" s="115">
        <v>14</v>
      </c>
      <c r="AT115" s="115">
        <v>0</v>
      </c>
      <c r="AU115" s="115">
        <v>0</v>
      </c>
      <c r="AV115" s="115">
        <v>0</v>
      </c>
      <c r="AW115" s="115">
        <v>261</v>
      </c>
      <c r="AX115" s="115">
        <v>0</v>
      </c>
      <c r="AY115" s="115"/>
      <c r="AZ115" s="115" t="s">
        <v>97</v>
      </c>
      <c r="BA115" s="116" t="str">
        <f t="shared" si="41"/>
        <v>○</v>
      </c>
      <c r="BB115" s="115">
        <v>0</v>
      </c>
      <c r="BC115" s="115">
        <v>0</v>
      </c>
      <c r="BD115" s="115">
        <v>0</v>
      </c>
      <c r="BE115" s="115">
        <v>0</v>
      </c>
      <c r="BF115" s="115">
        <v>0</v>
      </c>
      <c r="BG115" s="115">
        <v>0</v>
      </c>
      <c r="BH115" s="115">
        <v>0</v>
      </c>
      <c r="BI115" s="115">
        <v>0</v>
      </c>
      <c r="BJ115" s="115">
        <v>0</v>
      </c>
    </row>
    <row r="116" spans="2:62" outlineLevel="3">
      <c r="B116" s="106">
        <v>24028596</v>
      </c>
      <c r="C116" s="106" t="s">
        <v>841</v>
      </c>
      <c r="D116" s="106" t="s">
        <v>92</v>
      </c>
      <c r="E116" s="107">
        <v>4001</v>
      </c>
      <c r="F116" s="107" t="s">
        <v>93</v>
      </c>
      <c r="G116" s="108">
        <v>40136</v>
      </c>
      <c r="H116" s="108" t="s">
        <v>229</v>
      </c>
      <c r="I116" s="106" t="s">
        <v>842</v>
      </c>
      <c r="J116" s="109" t="s">
        <v>1511</v>
      </c>
      <c r="K116" s="109" t="s">
        <v>1512</v>
      </c>
      <c r="L116" s="109" t="s">
        <v>97</v>
      </c>
      <c r="M116" s="109" t="s">
        <v>97</v>
      </c>
      <c r="N116" s="109" t="s">
        <v>98</v>
      </c>
      <c r="O116" s="109" t="str">
        <f>IF(N116="","",VLOOKUP(N116,Sheet1!$B$3:$C$7,2,0))</f>
        <v>急性期</v>
      </c>
      <c r="P116" s="109" t="s">
        <v>98</v>
      </c>
      <c r="Q116" s="109" t="str">
        <f>IF(P116="","",VLOOKUP(P116,Sheet1!$B$3:$C$7,2,0))</f>
        <v>急性期</v>
      </c>
      <c r="R116" s="109" t="s">
        <v>96</v>
      </c>
      <c r="S116" s="110" t="str">
        <f t="shared" si="33"/>
        <v/>
      </c>
      <c r="T116" s="111" t="str">
        <f t="shared" si="34"/>
        <v>○</v>
      </c>
      <c r="U116" s="111" t="str">
        <f t="shared" si="35"/>
        <v/>
      </c>
      <c r="V116" s="111" t="str">
        <f t="shared" si="36"/>
        <v/>
      </c>
      <c r="W116" s="111" t="str">
        <f t="shared" si="37"/>
        <v/>
      </c>
      <c r="X116" s="111" t="str">
        <f t="shared" si="38"/>
        <v/>
      </c>
      <c r="Y116" s="112" t="str">
        <f t="shared" si="39"/>
        <v/>
      </c>
      <c r="Z116" s="113" t="s">
        <v>98</v>
      </c>
      <c r="AA116" s="113" t="s">
        <v>96</v>
      </c>
      <c r="AB116" s="113" t="s">
        <v>96</v>
      </c>
      <c r="AC116" s="113" t="s">
        <v>96</v>
      </c>
      <c r="AD116" s="113" t="s">
        <v>96</v>
      </c>
      <c r="AE116" s="114" t="str">
        <f t="shared" si="40"/>
        <v>急性期</v>
      </c>
      <c r="AF116" s="115">
        <v>19</v>
      </c>
      <c r="AG116" s="115">
        <v>19</v>
      </c>
      <c r="AH116" s="115">
        <v>0</v>
      </c>
      <c r="AI116" s="115">
        <v>0</v>
      </c>
      <c r="AJ116" s="115">
        <v>0</v>
      </c>
      <c r="AK116" s="115">
        <v>0</v>
      </c>
      <c r="AL116" s="115">
        <v>0</v>
      </c>
      <c r="AM116" s="115">
        <v>0</v>
      </c>
      <c r="AN116" s="115">
        <v>0</v>
      </c>
      <c r="AO116" s="115">
        <v>0</v>
      </c>
      <c r="AP116" s="115">
        <v>0</v>
      </c>
      <c r="AQ116" s="115">
        <v>0</v>
      </c>
      <c r="AR116" s="115">
        <v>0</v>
      </c>
      <c r="AS116" s="115">
        <v>19</v>
      </c>
      <c r="AT116" s="115">
        <v>0</v>
      </c>
      <c r="AU116" s="115">
        <v>0</v>
      </c>
      <c r="AV116" s="115">
        <v>0</v>
      </c>
      <c r="AW116" s="115">
        <v>877</v>
      </c>
      <c r="AX116" s="115"/>
      <c r="AY116" s="115"/>
      <c r="AZ116" s="115" t="s">
        <v>98</v>
      </c>
      <c r="BA116" s="116" t="str">
        <f t="shared" si="41"/>
        <v/>
      </c>
      <c r="BB116" s="115">
        <v>0</v>
      </c>
      <c r="BC116" s="115">
        <v>0</v>
      </c>
      <c r="BD116" s="115">
        <v>0</v>
      </c>
      <c r="BE116" s="115">
        <v>0</v>
      </c>
      <c r="BF116" s="115">
        <v>0</v>
      </c>
      <c r="BG116" s="115">
        <v>0</v>
      </c>
      <c r="BH116" s="115">
        <v>0</v>
      </c>
      <c r="BI116" s="115">
        <v>0</v>
      </c>
      <c r="BJ116" s="115">
        <v>58</v>
      </c>
    </row>
    <row r="117" spans="2:62" outlineLevel="3">
      <c r="B117" s="106">
        <v>24028704</v>
      </c>
      <c r="C117" s="106" t="s">
        <v>992</v>
      </c>
      <c r="D117" s="106" t="s">
        <v>92</v>
      </c>
      <c r="E117" s="107">
        <v>4001</v>
      </c>
      <c r="F117" s="107" t="s">
        <v>93</v>
      </c>
      <c r="G117" s="108">
        <v>40136</v>
      </c>
      <c r="H117" s="108" t="s">
        <v>229</v>
      </c>
      <c r="I117" s="106" t="s">
        <v>993</v>
      </c>
      <c r="J117" s="109" t="s">
        <v>1513</v>
      </c>
      <c r="K117" s="109" t="s">
        <v>1514</v>
      </c>
      <c r="L117" s="109" t="s">
        <v>97</v>
      </c>
      <c r="M117" s="109" t="s">
        <v>97</v>
      </c>
      <c r="N117" s="109" t="s">
        <v>98</v>
      </c>
      <c r="O117" s="109" t="str">
        <f>IF(N117="","",VLOOKUP(N117,Sheet1!$B$3:$C$7,2,0))</f>
        <v>急性期</v>
      </c>
      <c r="P117" s="109" t="s">
        <v>99</v>
      </c>
      <c r="Q117" s="109" t="str">
        <f>IF(P117="","",VLOOKUP(P117,Sheet1!$B$3:$C$7,2,0))</f>
        <v>回復期</v>
      </c>
      <c r="R117" s="109" t="s">
        <v>99</v>
      </c>
      <c r="S117" s="110" t="str">
        <f t="shared" si="33"/>
        <v>○</v>
      </c>
      <c r="T117" s="111" t="str">
        <f t="shared" si="34"/>
        <v>○</v>
      </c>
      <c r="U117" s="111" t="str">
        <f t="shared" si="35"/>
        <v>○</v>
      </c>
      <c r="V117" s="111" t="str">
        <f t="shared" si="36"/>
        <v>○</v>
      </c>
      <c r="W117" s="111" t="str">
        <f t="shared" si="37"/>
        <v>○</v>
      </c>
      <c r="X117" s="111" t="str">
        <f t="shared" si="38"/>
        <v/>
      </c>
      <c r="Y117" s="112" t="str">
        <f t="shared" si="39"/>
        <v/>
      </c>
      <c r="Z117" s="113" t="s">
        <v>97</v>
      </c>
      <c r="AA117" s="113" t="s">
        <v>98</v>
      </c>
      <c r="AB117" s="113" t="s">
        <v>99</v>
      </c>
      <c r="AC117" s="113" t="s">
        <v>104</v>
      </c>
      <c r="AD117" s="113" t="s">
        <v>105</v>
      </c>
      <c r="AE117" s="114" t="str">
        <f t="shared" si="40"/>
        <v>急性期</v>
      </c>
      <c r="AF117" s="115">
        <v>16</v>
      </c>
      <c r="AG117" s="115">
        <v>9</v>
      </c>
      <c r="AH117" s="115">
        <v>7</v>
      </c>
      <c r="AI117" s="115">
        <v>0</v>
      </c>
      <c r="AJ117" s="115">
        <v>0</v>
      </c>
      <c r="AK117" s="115">
        <v>0</v>
      </c>
      <c r="AL117" s="115">
        <v>0</v>
      </c>
      <c r="AM117" s="115">
        <v>0</v>
      </c>
      <c r="AN117" s="115">
        <v>0</v>
      </c>
      <c r="AO117" s="115">
        <v>0</v>
      </c>
      <c r="AP117" s="115">
        <v>0</v>
      </c>
      <c r="AQ117" s="115">
        <v>0</v>
      </c>
      <c r="AR117" s="115">
        <v>0</v>
      </c>
      <c r="AS117" s="115">
        <v>16</v>
      </c>
      <c r="AT117" s="115">
        <v>0</v>
      </c>
      <c r="AU117" s="115">
        <v>0</v>
      </c>
      <c r="AV117" s="115">
        <v>0</v>
      </c>
      <c r="AW117" s="115">
        <v>65</v>
      </c>
      <c r="AX117" s="115">
        <v>16</v>
      </c>
      <c r="AY117" s="115">
        <v>25</v>
      </c>
      <c r="AZ117" s="115" t="s">
        <v>98</v>
      </c>
      <c r="BA117" s="116" t="str">
        <f t="shared" si="41"/>
        <v/>
      </c>
      <c r="BB117" s="115">
        <v>2</v>
      </c>
      <c r="BC117" s="115">
        <v>0</v>
      </c>
      <c r="BD117" s="115">
        <v>0</v>
      </c>
      <c r="BE117" s="115">
        <v>0</v>
      </c>
      <c r="BF117" s="115">
        <v>0</v>
      </c>
      <c r="BG117" s="115">
        <v>7</v>
      </c>
      <c r="BH117" s="115">
        <v>7</v>
      </c>
      <c r="BI117" s="115">
        <v>0</v>
      </c>
      <c r="BJ117" s="115">
        <v>0</v>
      </c>
    </row>
    <row r="118" spans="2:62" outlineLevel="3">
      <c r="B118" s="106">
        <v>24028759</v>
      </c>
      <c r="C118" s="106" t="s">
        <v>1054</v>
      </c>
      <c r="D118" s="106" t="s">
        <v>92</v>
      </c>
      <c r="E118" s="107">
        <v>4001</v>
      </c>
      <c r="F118" s="107" t="s">
        <v>93</v>
      </c>
      <c r="G118" s="108">
        <v>40136</v>
      </c>
      <c r="H118" s="108" t="s">
        <v>229</v>
      </c>
      <c r="I118" s="106" t="s">
        <v>1055</v>
      </c>
      <c r="J118" s="109" t="s">
        <v>1515</v>
      </c>
      <c r="K118" s="109" t="s">
        <v>1516</v>
      </c>
      <c r="L118" s="109" t="s">
        <v>97</v>
      </c>
      <c r="M118" s="109" t="s">
        <v>97</v>
      </c>
      <c r="N118" s="109" t="s">
        <v>98</v>
      </c>
      <c r="O118" s="109" t="str">
        <f>IF(N118="","",VLOOKUP(N118,Sheet1!$B$3:$C$7,2,0))</f>
        <v>急性期</v>
      </c>
      <c r="P118" s="109" t="s">
        <v>98</v>
      </c>
      <c r="Q118" s="109" t="str">
        <f>IF(P118="","",VLOOKUP(P118,Sheet1!$B$3:$C$7,2,0))</f>
        <v>急性期</v>
      </c>
      <c r="R118" s="109" t="s">
        <v>96</v>
      </c>
      <c r="S118" s="110" t="str">
        <f t="shared" si="33"/>
        <v/>
      </c>
      <c r="T118" s="111" t="str">
        <f t="shared" si="34"/>
        <v>○</v>
      </c>
      <c r="U118" s="111" t="str">
        <f t="shared" si="35"/>
        <v/>
      </c>
      <c r="V118" s="111" t="str">
        <f t="shared" si="36"/>
        <v/>
      </c>
      <c r="W118" s="111" t="str">
        <f t="shared" si="37"/>
        <v/>
      </c>
      <c r="X118" s="111" t="str">
        <f t="shared" si="38"/>
        <v/>
      </c>
      <c r="Y118" s="112" t="str">
        <f t="shared" si="39"/>
        <v/>
      </c>
      <c r="Z118" s="113" t="s">
        <v>98</v>
      </c>
      <c r="AA118" s="113" t="s">
        <v>96</v>
      </c>
      <c r="AB118" s="113" t="s">
        <v>96</v>
      </c>
      <c r="AC118" s="113" t="s">
        <v>96</v>
      </c>
      <c r="AD118" s="113" t="s">
        <v>96</v>
      </c>
      <c r="AE118" s="114" t="str">
        <f t="shared" si="40"/>
        <v>急性期</v>
      </c>
      <c r="AF118" s="115">
        <v>18</v>
      </c>
      <c r="AG118" s="115">
        <v>8</v>
      </c>
      <c r="AH118" s="115">
        <v>10</v>
      </c>
      <c r="AI118" s="115">
        <v>0</v>
      </c>
      <c r="AJ118" s="115">
        <v>0</v>
      </c>
      <c r="AK118" s="115">
        <v>0</v>
      </c>
      <c r="AL118" s="115">
        <v>0</v>
      </c>
      <c r="AM118" s="115">
        <v>0</v>
      </c>
      <c r="AN118" s="115">
        <v>0</v>
      </c>
      <c r="AO118" s="115">
        <v>0</v>
      </c>
      <c r="AP118" s="115">
        <v>0</v>
      </c>
      <c r="AQ118" s="115">
        <v>0</v>
      </c>
      <c r="AR118" s="115">
        <v>0</v>
      </c>
      <c r="AS118" s="115"/>
      <c r="AT118" s="115"/>
      <c r="AU118" s="115"/>
      <c r="AV118" s="115">
        <v>18</v>
      </c>
      <c r="AW118" s="115">
        <v>115</v>
      </c>
      <c r="AX118" s="115">
        <v>0</v>
      </c>
      <c r="AY118" s="115">
        <v>0</v>
      </c>
      <c r="AZ118" s="115" t="s">
        <v>96</v>
      </c>
      <c r="BA118" s="116" t="str">
        <f t="shared" si="41"/>
        <v/>
      </c>
      <c r="BB118" s="115"/>
      <c r="BC118" s="115"/>
      <c r="BD118" s="115">
        <v>0</v>
      </c>
      <c r="BE118" s="115"/>
      <c r="BF118" s="115"/>
      <c r="BG118" s="115">
        <v>0</v>
      </c>
      <c r="BH118" s="115"/>
      <c r="BI118" s="115"/>
      <c r="BJ118" s="115"/>
    </row>
    <row r="119" spans="2:62" outlineLevel="3">
      <c r="B119" s="106">
        <v>24028782</v>
      </c>
      <c r="C119" s="106" t="s">
        <v>1085</v>
      </c>
      <c r="D119" s="106" t="s">
        <v>92</v>
      </c>
      <c r="E119" s="107">
        <v>4001</v>
      </c>
      <c r="F119" s="107" t="s">
        <v>93</v>
      </c>
      <c r="G119" s="108">
        <v>40136</v>
      </c>
      <c r="H119" s="108" t="s">
        <v>229</v>
      </c>
      <c r="I119" s="106" t="s">
        <v>1086</v>
      </c>
      <c r="J119" s="109" t="s">
        <v>1517</v>
      </c>
      <c r="K119" s="109" t="s">
        <v>1518</v>
      </c>
      <c r="L119" s="109" t="s">
        <v>97</v>
      </c>
      <c r="M119" s="109" t="s">
        <v>98</v>
      </c>
      <c r="N119" s="109" t="s">
        <v>105</v>
      </c>
      <c r="O119" s="109" t="str">
        <f>IF(N119="","",VLOOKUP(N119,Sheet1!$B$3:$C$7,2,0))</f>
        <v>休棟等</v>
      </c>
      <c r="P119" s="109" t="s">
        <v>105</v>
      </c>
      <c r="Q119" s="109" t="str">
        <f>IF(P119="","",VLOOKUP(P119,Sheet1!$B$3:$C$7,2,0))</f>
        <v>休棟等</v>
      </c>
      <c r="R119" s="109" t="s">
        <v>96</v>
      </c>
      <c r="S119" s="110" t="str">
        <f t="shared" si="33"/>
        <v/>
      </c>
      <c r="T119" s="111" t="str">
        <f t="shared" si="34"/>
        <v/>
      </c>
      <c r="U119" s="111" t="str">
        <f t="shared" si="35"/>
        <v/>
      </c>
      <c r="V119" s="111" t="str">
        <f t="shared" si="36"/>
        <v/>
      </c>
      <c r="W119" s="111" t="str">
        <f t="shared" si="37"/>
        <v/>
      </c>
      <c r="X119" s="111" t="str">
        <f t="shared" si="38"/>
        <v/>
      </c>
      <c r="Y119" s="112" t="str">
        <f t="shared" si="39"/>
        <v>○</v>
      </c>
      <c r="Z119" s="113" t="s">
        <v>110</v>
      </c>
      <c r="AA119" s="113" t="s">
        <v>96</v>
      </c>
      <c r="AB119" s="113" t="s">
        <v>96</v>
      </c>
      <c r="AC119" s="113" t="s">
        <v>96</v>
      </c>
      <c r="AD119" s="113" t="s">
        <v>96</v>
      </c>
      <c r="AE119" s="114" t="str">
        <f t="shared" si="40"/>
        <v>休棟中等</v>
      </c>
      <c r="AF119" s="115">
        <v>8</v>
      </c>
      <c r="AG119" s="115">
        <v>0</v>
      </c>
      <c r="AH119" s="115">
        <v>8</v>
      </c>
      <c r="AI119" s="115">
        <v>3</v>
      </c>
      <c r="AJ119" s="115">
        <v>0</v>
      </c>
      <c r="AK119" s="115">
        <v>0</v>
      </c>
      <c r="AL119" s="115">
        <v>0</v>
      </c>
      <c r="AM119" s="115">
        <v>0</v>
      </c>
      <c r="AN119" s="115">
        <v>0</v>
      </c>
      <c r="AO119" s="115">
        <v>0</v>
      </c>
      <c r="AP119" s="115">
        <v>0</v>
      </c>
      <c r="AQ119" s="115">
        <v>0</v>
      </c>
      <c r="AR119" s="115">
        <v>0</v>
      </c>
      <c r="AS119" s="115">
        <v>8</v>
      </c>
      <c r="AT119" s="115">
        <v>0</v>
      </c>
      <c r="AU119" s="115">
        <v>0</v>
      </c>
      <c r="AV119" s="115">
        <v>0</v>
      </c>
      <c r="AW119" s="115">
        <v>0</v>
      </c>
      <c r="AX119" s="115">
        <v>0</v>
      </c>
      <c r="AY119" s="115">
        <v>0</v>
      </c>
      <c r="AZ119" s="115" t="s">
        <v>98</v>
      </c>
      <c r="BA119" s="116" t="str">
        <f t="shared" si="41"/>
        <v/>
      </c>
      <c r="BB119" s="115">
        <v>0</v>
      </c>
      <c r="BC119" s="115">
        <v>0</v>
      </c>
      <c r="BD119" s="115">
        <v>0</v>
      </c>
      <c r="BE119" s="115"/>
      <c r="BF119" s="115"/>
      <c r="BG119" s="115">
        <v>0</v>
      </c>
      <c r="BH119" s="115"/>
      <c r="BI119" s="115"/>
      <c r="BJ119" s="115">
        <v>0</v>
      </c>
    </row>
    <row r="120" spans="2:62" outlineLevel="3">
      <c r="B120" s="106">
        <v>24028820</v>
      </c>
      <c r="C120" s="106" t="s">
        <v>1139</v>
      </c>
      <c r="D120" s="106" t="s">
        <v>92</v>
      </c>
      <c r="E120" s="107">
        <v>4001</v>
      </c>
      <c r="F120" s="107" t="s">
        <v>93</v>
      </c>
      <c r="G120" s="108">
        <v>40136</v>
      </c>
      <c r="H120" s="108" t="s">
        <v>229</v>
      </c>
      <c r="I120" s="106" t="s">
        <v>1140</v>
      </c>
      <c r="J120" s="109" t="s">
        <v>1519</v>
      </c>
      <c r="K120" s="109" t="s">
        <v>1520</v>
      </c>
      <c r="L120" s="109" t="s">
        <v>97</v>
      </c>
      <c r="M120" s="109" t="s">
        <v>97</v>
      </c>
      <c r="N120" s="109" t="s">
        <v>99</v>
      </c>
      <c r="O120" s="109" t="str">
        <f>IF(N120="","",VLOOKUP(N120,Sheet1!$B$3:$C$7,2,0))</f>
        <v>回復期</v>
      </c>
      <c r="P120" s="109" t="s">
        <v>99</v>
      </c>
      <c r="Q120" s="109" t="str">
        <f>IF(P120="","",VLOOKUP(P120,Sheet1!$B$3:$C$7,2,0))</f>
        <v>回復期</v>
      </c>
      <c r="R120" s="109" t="s">
        <v>105</v>
      </c>
      <c r="S120" s="110" t="str">
        <f t="shared" si="33"/>
        <v/>
      </c>
      <c r="T120" s="111" t="str">
        <f t="shared" si="34"/>
        <v/>
      </c>
      <c r="U120" s="111" t="str">
        <f t="shared" si="35"/>
        <v>○</v>
      </c>
      <c r="V120" s="111" t="str">
        <f t="shared" si="36"/>
        <v/>
      </c>
      <c r="W120" s="111" t="str">
        <f t="shared" si="37"/>
        <v/>
      </c>
      <c r="X120" s="111" t="str">
        <f t="shared" si="38"/>
        <v/>
      </c>
      <c r="Y120" s="112" t="str">
        <f t="shared" si="39"/>
        <v/>
      </c>
      <c r="Z120" s="113" t="s">
        <v>99</v>
      </c>
      <c r="AA120" s="113" t="s">
        <v>96</v>
      </c>
      <c r="AB120" s="113" t="s">
        <v>96</v>
      </c>
      <c r="AC120" s="113" t="s">
        <v>96</v>
      </c>
      <c r="AD120" s="113" t="s">
        <v>96</v>
      </c>
      <c r="AE120" s="114" t="str">
        <f t="shared" si="40"/>
        <v>回復期</v>
      </c>
      <c r="AF120" s="115">
        <v>12</v>
      </c>
      <c r="AG120" s="115">
        <v>1</v>
      </c>
      <c r="AH120" s="115">
        <v>11</v>
      </c>
      <c r="AI120" s="115">
        <v>12</v>
      </c>
      <c r="AJ120" s="115">
        <v>6</v>
      </c>
      <c r="AK120" s="115">
        <v>0</v>
      </c>
      <c r="AL120" s="115">
        <v>6</v>
      </c>
      <c r="AM120" s="115">
        <v>6</v>
      </c>
      <c r="AN120" s="115">
        <v>0</v>
      </c>
      <c r="AO120" s="115">
        <v>6</v>
      </c>
      <c r="AP120" s="115">
        <v>0</v>
      </c>
      <c r="AQ120" s="115">
        <v>0</v>
      </c>
      <c r="AR120" s="115">
        <v>0</v>
      </c>
      <c r="AS120" s="115">
        <v>12</v>
      </c>
      <c r="AT120" s="115">
        <v>6</v>
      </c>
      <c r="AU120" s="115">
        <v>0</v>
      </c>
      <c r="AV120" s="115">
        <v>0</v>
      </c>
      <c r="AW120" s="115">
        <v>10</v>
      </c>
      <c r="AX120" s="115">
        <v>0</v>
      </c>
      <c r="AY120" s="115">
        <v>0</v>
      </c>
      <c r="AZ120" s="115" t="s">
        <v>98</v>
      </c>
      <c r="BA120" s="116" t="str">
        <f t="shared" si="41"/>
        <v/>
      </c>
      <c r="BB120" s="115">
        <v>3</v>
      </c>
      <c r="BC120" s="115">
        <v>5</v>
      </c>
      <c r="BD120" s="115">
        <v>1</v>
      </c>
      <c r="BE120" s="115">
        <v>1</v>
      </c>
      <c r="BF120" s="115">
        <v>0</v>
      </c>
      <c r="BG120" s="115">
        <v>0</v>
      </c>
      <c r="BH120" s="115">
        <v>0</v>
      </c>
      <c r="BI120" s="115">
        <v>0</v>
      </c>
      <c r="BJ120" s="115">
        <v>0</v>
      </c>
    </row>
    <row r="121" spans="2:62" outlineLevel="3">
      <c r="B121" s="106">
        <v>24028863</v>
      </c>
      <c r="C121" s="106" t="s">
        <v>1196</v>
      </c>
      <c r="D121" s="106" t="s">
        <v>92</v>
      </c>
      <c r="E121" s="107">
        <v>4001</v>
      </c>
      <c r="F121" s="107" t="s">
        <v>93</v>
      </c>
      <c r="G121" s="108">
        <v>40136</v>
      </c>
      <c r="H121" s="108" t="s">
        <v>229</v>
      </c>
      <c r="I121" s="106" t="s">
        <v>1197</v>
      </c>
      <c r="J121" s="109" t="s">
        <v>1521</v>
      </c>
      <c r="K121" s="109" t="s">
        <v>1522</v>
      </c>
      <c r="L121" s="109" t="s">
        <v>98</v>
      </c>
      <c r="M121" s="109" t="s">
        <v>98</v>
      </c>
      <c r="N121" s="109" t="s">
        <v>105</v>
      </c>
      <c r="O121" s="109" t="str">
        <f>IF(N121="","",VLOOKUP(N121,Sheet1!$B$3:$C$7,2,0))</f>
        <v>休棟等</v>
      </c>
      <c r="P121" s="109" t="s">
        <v>105</v>
      </c>
      <c r="Q121" s="109" t="str">
        <f>IF(P121="","",VLOOKUP(P121,Sheet1!$B$3:$C$7,2,0))</f>
        <v>休棟等</v>
      </c>
      <c r="R121" s="109" t="s">
        <v>96</v>
      </c>
      <c r="S121" s="110" t="str">
        <f t="shared" si="33"/>
        <v/>
      </c>
      <c r="T121" s="111" t="str">
        <f t="shared" si="34"/>
        <v/>
      </c>
      <c r="U121" s="111" t="str">
        <f t="shared" si="35"/>
        <v/>
      </c>
      <c r="V121" s="111" t="str">
        <f t="shared" si="36"/>
        <v/>
      </c>
      <c r="W121" s="111" t="str">
        <f t="shared" si="37"/>
        <v/>
      </c>
      <c r="X121" s="111" t="str">
        <f t="shared" si="38"/>
        <v/>
      </c>
      <c r="Y121" s="112" t="str">
        <f t="shared" si="39"/>
        <v>○</v>
      </c>
      <c r="Z121" s="113" t="s">
        <v>110</v>
      </c>
      <c r="AA121" s="113" t="s">
        <v>96</v>
      </c>
      <c r="AB121" s="113" t="s">
        <v>96</v>
      </c>
      <c r="AC121" s="113" t="s">
        <v>96</v>
      </c>
      <c r="AD121" s="113" t="s">
        <v>96</v>
      </c>
      <c r="AE121" s="114" t="str">
        <f t="shared" si="40"/>
        <v>休棟中等</v>
      </c>
      <c r="AF121" s="115">
        <v>13</v>
      </c>
      <c r="AG121" s="115">
        <v>0</v>
      </c>
      <c r="AH121" s="115">
        <v>13</v>
      </c>
      <c r="AI121" s="115">
        <v>13</v>
      </c>
      <c r="AJ121" s="115">
        <v>0</v>
      </c>
      <c r="AK121" s="115">
        <v>0</v>
      </c>
      <c r="AL121" s="115">
        <v>0</v>
      </c>
      <c r="AM121" s="115">
        <v>0</v>
      </c>
      <c r="AN121" s="115">
        <v>0</v>
      </c>
      <c r="AO121" s="115">
        <v>0</v>
      </c>
      <c r="AP121" s="115">
        <v>0</v>
      </c>
      <c r="AQ121" s="115">
        <v>0</v>
      </c>
      <c r="AR121" s="115">
        <v>0</v>
      </c>
      <c r="AS121" s="115">
        <v>0</v>
      </c>
      <c r="AT121" s="115">
        <v>0</v>
      </c>
      <c r="AU121" s="115">
        <v>0</v>
      </c>
      <c r="AV121" s="115">
        <v>13</v>
      </c>
      <c r="AW121" s="115">
        <v>0</v>
      </c>
      <c r="AX121" s="115">
        <v>0</v>
      </c>
      <c r="AY121" s="115">
        <v>0</v>
      </c>
      <c r="AZ121" s="115" t="s">
        <v>98</v>
      </c>
      <c r="BA121" s="116" t="str">
        <f t="shared" si="41"/>
        <v/>
      </c>
      <c r="BB121" s="115">
        <v>1</v>
      </c>
      <c r="BC121" s="115">
        <v>0</v>
      </c>
      <c r="BD121" s="115">
        <v>0</v>
      </c>
      <c r="BE121" s="115">
        <v>0</v>
      </c>
      <c r="BF121" s="115">
        <v>0</v>
      </c>
      <c r="BG121" s="115">
        <v>0</v>
      </c>
      <c r="BH121" s="115">
        <v>0</v>
      </c>
      <c r="BI121" s="115">
        <v>0</v>
      </c>
      <c r="BJ121" s="115">
        <v>0</v>
      </c>
    </row>
    <row r="122" spans="2:62" outlineLevel="3">
      <c r="B122" s="106">
        <v>24028907</v>
      </c>
      <c r="C122" s="106" t="s">
        <v>1246</v>
      </c>
      <c r="D122" s="106" t="s">
        <v>92</v>
      </c>
      <c r="E122" s="107">
        <v>4001</v>
      </c>
      <c r="F122" s="107" t="s">
        <v>93</v>
      </c>
      <c r="G122" s="108">
        <v>40136</v>
      </c>
      <c r="H122" s="108" t="s">
        <v>229</v>
      </c>
      <c r="I122" s="106" t="s">
        <v>1247</v>
      </c>
      <c r="J122" s="109" t="s">
        <v>1523</v>
      </c>
      <c r="K122" s="109" t="s">
        <v>1524</v>
      </c>
      <c r="L122" s="109" t="s">
        <v>97</v>
      </c>
      <c r="M122" s="109" t="s">
        <v>97</v>
      </c>
      <c r="N122" s="109" t="s">
        <v>98</v>
      </c>
      <c r="O122" s="109" t="str">
        <f>IF(N122="","",VLOOKUP(N122,Sheet1!$B$3:$C$7,2,0))</f>
        <v>急性期</v>
      </c>
      <c r="P122" s="109" t="s">
        <v>98</v>
      </c>
      <c r="Q122" s="109" t="str">
        <f>IF(P122="","",VLOOKUP(P122,Sheet1!$B$3:$C$7,2,0))</f>
        <v>急性期</v>
      </c>
      <c r="R122" s="109" t="s">
        <v>96</v>
      </c>
      <c r="S122" s="110" t="str">
        <f t="shared" si="33"/>
        <v/>
      </c>
      <c r="T122" s="111" t="str">
        <f t="shared" si="34"/>
        <v>○</v>
      </c>
      <c r="U122" s="111" t="str">
        <f t="shared" si="35"/>
        <v>○</v>
      </c>
      <c r="V122" s="111" t="str">
        <f t="shared" si="36"/>
        <v/>
      </c>
      <c r="W122" s="111" t="str">
        <f t="shared" si="37"/>
        <v/>
      </c>
      <c r="X122" s="111" t="str">
        <f t="shared" si="38"/>
        <v/>
      </c>
      <c r="Y122" s="112" t="str">
        <f t="shared" si="39"/>
        <v/>
      </c>
      <c r="Z122" s="113" t="s">
        <v>98</v>
      </c>
      <c r="AA122" s="113" t="s">
        <v>99</v>
      </c>
      <c r="AB122" s="113" t="s">
        <v>96</v>
      </c>
      <c r="AC122" s="113" t="s">
        <v>96</v>
      </c>
      <c r="AD122" s="113" t="s">
        <v>96</v>
      </c>
      <c r="AE122" s="114" t="str">
        <f t="shared" si="40"/>
        <v>急性期</v>
      </c>
      <c r="AF122" s="115">
        <v>15</v>
      </c>
      <c r="AG122" s="115">
        <v>9</v>
      </c>
      <c r="AH122" s="115">
        <v>6</v>
      </c>
      <c r="AI122" s="115">
        <v>15</v>
      </c>
      <c r="AJ122" s="115">
        <v>0</v>
      </c>
      <c r="AK122" s="115">
        <v>0</v>
      </c>
      <c r="AL122" s="115">
        <v>0</v>
      </c>
      <c r="AM122" s="115">
        <v>0</v>
      </c>
      <c r="AN122" s="115">
        <v>0</v>
      </c>
      <c r="AO122" s="115">
        <v>0</v>
      </c>
      <c r="AP122" s="115">
        <v>0</v>
      </c>
      <c r="AQ122" s="115">
        <v>0</v>
      </c>
      <c r="AR122" s="115">
        <v>0</v>
      </c>
      <c r="AS122" s="115">
        <v>15</v>
      </c>
      <c r="AT122" s="115">
        <v>0</v>
      </c>
      <c r="AU122" s="115">
        <v>0</v>
      </c>
      <c r="AV122" s="115">
        <v>0</v>
      </c>
      <c r="AW122" s="115">
        <v>340</v>
      </c>
      <c r="AX122" s="115">
        <v>56</v>
      </c>
      <c r="AY122" s="115">
        <v>0</v>
      </c>
      <c r="AZ122" s="115" t="s">
        <v>98</v>
      </c>
      <c r="BA122" s="116" t="str">
        <f t="shared" si="41"/>
        <v/>
      </c>
      <c r="BB122" s="115">
        <v>0</v>
      </c>
      <c r="BC122" s="115">
        <v>0</v>
      </c>
      <c r="BD122" s="115">
        <v>0</v>
      </c>
      <c r="BE122" s="115">
        <v>0</v>
      </c>
      <c r="BF122" s="115">
        <v>0</v>
      </c>
      <c r="BG122" s="115">
        <v>0</v>
      </c>
      <c r="BH122" s="115">
        <v>0</v>
      </c>
      <c r="BI122" s="115">
        <v>0</v>
      </c>
      <c r="BJ122" s="115">
        <v>10</v>
      </c>
    </row>
    <row r="123" spans="2:62" ht="13.5" customHeight="1" outlineLevel="2">
      <c r="B123" s="106"/>
      <c r="C123" s="106"/>
      <c r="D123" s="106"/>
      <c r="E123" s="107"/>
      <c r="F123" s="130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279" t="s">
        <v>2243</v>
      </c>
      <c r="T123" s="279"/>
      <c r="U123" s="279"/>
      <c r="V123" s="279"/>
      <c r="W123" s="279"/>
      <c r="X123" s="279"/>
      <c r="Y123" s="280"/>
      <c r="Z123" s="113"/>
      <c r="AA123" s="113"/>
      <c r="AB123" s="113"/>
      <c r="AC123" s="113"/>
      <c r="AD123" s="113"/>
      <c r="AE123" s="114"/>
      <c r="AF123" s="115">
        <f t="shared" ref="AF123:AV123" si="61">SUBTOTAL(9,AF110:AF122)</f>
        <v>161</v>
      </c>
      <c r="AG123" s="115">
        <f t="shared" si="61"/>
        <v>106</v>
      </c>
      <c r="AH123" s="115">
        <f t="shared" si="61"/>
        <v>55</v>
      </c>
      <c r="AI123" s="115">
        <f t="shared" si="61"/>
        <v>46</v>
      </c>
      <c r="AJ123" s="115">
        <f t="shared" si="61"/>
        <v>6</v>
      </c>
      <c r="AK123" s="115">
        <f t="shared" si="61"/>
        <v>0</v>
      </c>
      <c r="AL123" s="115">
        <f t="shared" si="61"/>
        <v>6</v>
      </c>
      <c r="AM123" s="115">
        <f t="shared" si="61"/>
        <v>6</v>
      </c>
      <c r="AN123" s="115">
        <f t="shared" si="61"/>
        <v>0</v>
      </c>
      <c r="AO123" s="115">
        <f t="shared" si="61"/>
        <v>6</v>
      </c>
      <c r="AP123" s="115">
        <f t="shared" si="61"/>
        <v>0</v>
      </c>
      <c r="AQ123" s="115">
        <f t="shared" si="61"/>
        <v>0</v>
      </c>
      <c r="AR123" s="115">
        <f t="shared" si="61"/>
        <v>0</v>
      </c>
      <c r="AS123" s="115">
        <f t="shared" si="61"/>
        <v>130</v>
      </c>
      <c r="AT123" s="115">
        <f t="shared" si="61"/>
        <v>6</v>
      </c>
      <c r="AU123" s="115">
        <f t="shared" si="61"/>
        <v>0</v>
      </c>
      <c r="AV123" s="115">
        <f t="shared" si="61"/>
        <v>31</v>
      </c>
      <c r="AW123" s="115">
        <f t="shared" ref="AW123:AY123" si="62">SUBTOTAL(9,AW110:AW122)</f>
        <v>2578</v>
      </c>
      <c r="AX123" s="115">
        <f t="shared" si="62"/>
        <v>137</v>
      </c>
      <c r="AY123" s="115">
        <f t="shared" si="62"/>
        <v>36.700000000000003</v>
      </c>
      <c r="AZ123" s="115"/>
      <c r="BA123" s="116"/>
      <c r="BB123" s="115">
        <f t="shared" ref="BB123" si="63">SUBTOTAL(9,BB110:BB122)</f>
        <v>7</v>
      </c>
      <c r="BC123" s="115">
        <f t="shared" ref="BC123" si="64">SUBTOTAL(9,BC110:BC122)</f>
        <v>9</v>
      </c>
      <c r="BD123" s="115">
        <f t="shared" ref="BD123" si="65">SUBTOTAL(9,BD110:BD122)</f>
        <v>6</v>
      </c>
      <c r="BE123" s="115">
        <f t="shared" ref="BE123" si="66">SUBTOTAL(9,BE110:BE122)</f>
        <v>4</v>
      </c>
      <c r="BF123" s="115">
        <f t="shared" ref="BF123" si="67">SUBTOTAL(9,BF110:BF122)</f>
        <v>2</v>
      </c>
      <c r="BG123" s="115">
        <f t="shared" ref="BG123" si="68">SUBTOTAL(9,BG110:BG122)</f>
        <v>8</v>
      </c>
      <c r="BH123" s="115">
        <f t="shared" ref="BH123" si="69">SUBTOTAL(9,BH110:BH122)</f>
        <v>7</v>
      </c>
      <c r="BI123" s="115">
        <f t="shared" ref="BI123" si="70">SUBTOTAL(9,BI110:BI122)</f>
        <v>1</v>
      </c>
      <c r="BJ123" s="115">
        <f t="shared" ref="BJ123" si="71">SUBTOTAL(9,BJ110:BJ122)</f>
        <v>83</v>
      </c>
    </row>
    <row r="124" spans="2:62" outlineLevel="3">
      <c r="B124" s="106">
        <v>24028007</v>
      </c>
      <c r="C124" s="106" t="s">
        <v>116</v>
      </c>
      <c r="D124" s="106" t="s">
        <v>92</v>
      </c>
      <c r="E124" s="107">
        <v>4001</v>
      </c>
      <c r="F124" s="107" t="s">
        <v>93</v>
      </c>
      <c r="G124" s="108">
        <v>40137</v>
      </c>
      <c r="H124" s="108" t="s">
        <v>117</v>
      </c>
      <c r="I124" s="106" t="s">
        <v>118</v>
      </c>
      <c r="J124" s="109" t="s">
        <v>1525</v>
      </c>
      <c r="K124" s="109" t="s">
        <v>1526</v>
      </c>
      <c r="L124" s="109" t="s">
        <v>98</v>
      </c>
      <c r="M124" s="109" t="s">
        <v>98</v>
      </c>
      <c r="N124" s="109" t="s">
        <v>105</v>
      </c>
      <c r="O124" s="109" t="str">
        <f>IF(N124="","",VLOOKUP(N124,Sheet1!$B$3:$C$7,2,0))</f>
        <v>休棟等</v>
      </c>
      <c r="P124" s="109" t="s">
        <v>105</v>
      </c>
      <c r="Q124" s="109" t="str">
        <f>IF(P124="","",VLOOKUP(P124,Sheet1!$B$3:$C$7,2,0))</f>
        <v>休棟等</v>
      </c>
      <c r="R124" s="109" t="s">
        <v>105</v>
      </c>
      <c r="S124" s="110" t="str">
        <f t="shared" si="33"/>
        <v/>
      </c>
      <c r="T124" s="111" t="str">
        <f t="shared" si="34"/>
        <v/>
      </c>
      <c r="U124" s="111" t="str">
        <f t="shared" si="35"/>
        <v/>
      </c>
      <c r="V124" s="111" t="str">
        <f t="shared" si="36"/>
        <v/>
      </c>
      <c r="W124" s="111" t="str">
        <f t="shared" si="37"/>
        <v/>
      </c>
      <c r="X124" s="111" t="str">
        <f t="shared" si="38"/>
        <v/>
      </c>
      <c r="Y124" s="112" t="str">
        <f t="shared" si="39"/>
        <v>○</v>
      </c>
      <c r="Z124" s="113" t="s">
        <v>110</v>
      </c>
      <c r="AA124" s="113" t="s">
        <v>96</v>
      </c>
      <c r="AB124" s="113" t="s">
        <v>96</v>
      </c>
      <c r="AC124" s="113" t="s">
        <v>96</v>
      </c>
      <c r="AD124" s="113" t="s">
        <v>96</v>
      </c>
      <c r="AE124" s="114" t="str">
        <f t="shared" si="40"/>
        <v>休棟中等</v>
      </c>
      <c r="AF124" s="115">
        <v>11</v>
      </c>
      <c r="AG124" s="115">
        <v>0</v>
      </c>
      <c r="AH124" s="115">
        <v>11</v>
      </c>
      <c r="AI124" s="115">
        <v>11</v>
      </c>
      <c r="AJ124" s="115">
        <v>0</v>
      </c>
      <c r="AK124" s="115">
        <v>0</v>
      </c>
      <c r="AL124" s="115">
        <v>0</v>
      </c>
      <c r="AM124" s="115">
        <v>0</v>
      </c>
      <c r="AN124" s="115">
        <v>0</v>
      </c>
      <c r="AO124" s="115">
        <v>0</v>
      </c>
      <c r="AP124" s="115">
        <v>0</v>
      </c>
      <c r="AQ124" s="115">
        <v>0</v>
      </c>
      <c r="AR124" s="115">
        <v>0</v>
      </c>
      <c r="AS124" s="115">
        <v>0</v>
      </c>
      <c r="AT124" s="115">
        <v>0</v>
      </c>
      <c r="AU124" s="115">
        <v>0</v>
      </c>
      <c r="AV124" s="115">
        <v>11</v>
      </c>
      <c r="AW124" s="115">
        <v>0</v>
      </c>
      <c r="AX124" s="115">
        <v>0</v>
      </c>
      <c r="AY124" s="115">
        <v>0</v>
      </c>
      <c r="AZ124" s="115" t="s">
        <v>96</v>
      </c>
      <c r="BA124" s="116" t="str">
        <f t="shared" si="41"/>
        <v/>
      </c>
      <c r="BB124" s="115"/>
      <c r="BC124" s="115"/>
      <c r="BD124" s="115">
        <v>0</v>
      </c>
      <c r="BE124" s="115"/>
      <c r="BF124" s="115"/>
      <c r="BG124" s="115">
        <v>0</v>
      </c>
      <c r="BH124" s="115"/>
      <c r="BI124" s="115"/>
      <c r="BJ124" s="115"/>
    </row>
    <row r="125" spans="2:62" outlineLevel="3">
      <c r="B125" s="106">
        <v>24028009</v>
      </c>
      <c r="C125" s="106" t="s">
        <v>122</v>
      </c>
      <c r="D125" s="106" t="s">
        <v>92</v>
      </c>
      <c r="E125" s="107">
        <v>4001</v>
      </c>
      <c r="F125" s="107" t="s">
        <v>93</v>
      </c>
      <c r="G125" s="108">
        <v>40137</v>
      </c>
      <c r="H125" s="108" t="s">
        <v>117</v>
      </c>
      <c r="I125" s="106" t="s">
        <v>123</v>
      </c>
      <c r="J125" s="109" t="s">
        <v>1527</v>
      </c>
      <c r="K125" s="109" t="s">
        <v>1528</v>
      </c>
      <c r="L125" s="109" t="s">
        <v>97</v>
      </c>
      <c r="M125" s="109" t="s">
        <v>97</v>
      </c>
      <c r="N125" s="109" t="s">
        <v>104</v>
      </c>
      <c r="O125" s="109" t="str">
        <f>IF(N125="","",VLOOKUP(N125,Sheet1!$B$3:$C$7,2,0))</f>
        <v>慢性期</v>
      </c>
      <c r="P125" s="109" t="s">
        <v>104</v>
      </c>
      <c r="Q125" s="109" t="str">
        <f>IF(P125="","",VLOOKUP(P125,Sheet1!$B$3:$C$7,2,0))</f>
        <v>慢性期</v>
      </c>
      <c r="R125" s="109" t="s">
        <v>104</v>
      </c>
      <c r="S125" s="110" t="str">
        <f t="shared" si="33"/>
        <v>○</v>
      </c>
      <c r="T125" s="111" t="str">
        <f t="shared" si="34"/>
        <v/>
      </c>
      <c r="U125" s="111" t="str">
        <f t="shared" si="35"/>
        <v/>
      </c>
      <c r="V125" s="111" t="str">
        <f t="shared" si="36"/>
        <v>○</v>
      </c>
      <c r="W125" s="111" t="str">
        <f t="shared" si="37"/>
        <v/>
      </c>
      <c r="X125" s="111" t="str">
        <f t="shared" si="38"/>
        <v/>
      </c>
      <c r="Y125" s="112" t="str">
        <f t="shared" si="39"/>
        <v/>
      </c>
      <c r="Z125" s="113" t="s">
        <v>97</v>
      </c>
      <c r="AA125" s="113" t="s">
        <v>104</v>
      </c>
      <c r="AB125" s="113" t="s">
        <v>96</v>
      </c>
      <c r="AC125" s="113" t="s">
        <v>96</v>
      </c>
      <c r="AD125" s="113" t="s">
        <v>96</v>
      </c>
      <c r="AE125" s="114" t="str">
        <f t="shared" si="40"/>
        <v>慢性期</v>
      </c>
      <c r="AF125" s="115">
        <v>0</v>
      </c>
      <c r="AG125" s="115">
        <v>0</v>
      </c>
      <c r="AH125" s="115">
        <v>0</v>
      </c>
      <c r="AI125" s="115">
        <v>0</v>
      </c>
      <c r="AJ125" s="115">
        <v>6</v>
      </c>
      <c r="AK125" s="115">
        <v>1</v>
      </c>
      <c r="AL125" s="115">
        <v>5</v>
      </c>
      <c r="AM125" s="115">
        <v>6</v>
      </c>
      <c r="AN125" s="115">
        <v>1</v>
      </c>
      <c r="AO125" s="115">
        <v>5</v>
      </c>
      <c r="AP125" s="115">
        <v>0</v>
      </c>
      <c r="AQ125" s="115">
        <v>0</v>
      </c>
      <c r="AR125" s="115">
        <v>0</v>
      </c>
      <c r="AS125" s="115">
        <v>0</v>
      </c>
      <c r="AT125" s="115">
        <v>6</v>
      </c>
      <c r="AU125" s="115">
        <v>0</v>
      </c>
      <c r="AV125" s="115">
        <v>0</v>
      </c>
      <c r="AW125" s="115">
        <v>1</v>
      </c>
      <c r="AX125" s="115">
        <v>0</v>
      </c>
      <c r="AY125" s="115">
        <v>0</v>
      </c>
      <c r="AZ125" s="115" t="s">
        <v>97</v>
      </c>
      <c r="BA125" s="116" t="str">
        <f t="shared" si="41"/>
        <v>○</v>
      </c>
      <c r="BB125" s="115">
        <v>3</v>
      </c>
      <c r="BC125" s="115">
        <v>2</v>
      </c>
      <c r="BD125" s="115">
        <v>1</v>
      </c>
      <c r="BE125" s="115">
        <v>0</v>
      </c>
      <c r="BF125" s="115">
        <v>1</v>
      </c>
      <c r="BG125" s="115">
        <v>0</v>
      </c>
      <c r="BH125" s="115">
        <v>0</v>
      </c>
      <c r="BI125" s="115">
        <v>0</v>
      </c>
      <c r="BJ125" s="115"/>
    </row>
    <row r="126" spans="2:62" outlineLevel="3">
      <c r="B126" s="106">
        <v>24028024</v>
      </c>
      <c r="C126" s="106" t="s">
        <v>146</v>
      </c>
      <c r="D126" s="106" t="s">
        <v>92</v>
      </c>
      <c r="E126" s="107">
        <v>4001</v>
      </c>
      <c r="F126" s="107" t="s">
        <v>93</v>
      </c>
      <c r="G126" s="108">
        <v>40137</v>
      </c>
      <c r="H126" s="108" t="s">
        <v>117</v>
      </c>
      <c r="I126" s="106" t="s">
        <v>147</v>
      </c>
      <c r="J126" s="109" t="s">
        <v>1529</v>
      </c>
      <c r="K126" s="109" t="s">
        <v>1530</v>
      </c>
      <c r="L126" s="109" t="s">
        <v>97</v>
      </c>
      <c r="M126" s="109" t="s">
        <v>97</v>
      </c>
      <c r="N126" s="109" t="s">
        <v>98</v>
      </c>
      <c r="O126" s="109" t="str">
        <f>IF(N126="","",VLOOKUP(N126,Sheet1!$B$3:$C$7,2,0))</f>
        <v>急性期</v>
      </c>
      <c r="P126" s="109" t="s">
        <v>98</v>
      </c>
      <c r="Q126" s="109" t="str">
        <f>IF(P126="","",VLOOKUP(P126,Sheet1!$B$3:$C$7,2,0))</f>
        <v>急性期</v>
      </c>
      <c r="R126" s="109" t="s">
        <v>98</v>
      </c>
      <c r="S126" s="110" t="str">
        <f t="shared" si="33"/>
        <v>○</v>
      </c>
      <c r="T126" s="111" t="str">
        <f t="shared" si="34"/>
        <v/>
      </c>
      <c r="U126" s="111" t="str">
        <f t="shared" si="35"/>
        <v>○</v>
      </c>
      <c r="V126" s="111" t="str">
        <f t="shared" si="36"/>
        <v/>
      </c>
      <c r="W126" s="111" t="str">
        <f t="shared" si="37"/>
        <v/>
      </c>
      <c r="X126" s="111" t="str">
        <f t="shared" si="38"/>
        <v/>
      </c>
      <c r="Y126" s="112" t="str">
        <f t="shared" si="39"/>
        <v/>
      </c>
      <c r="Z126" s="113" t="s">
        <v>97</v>
      </c>
      <c r="AA126" s="113" t="s">
        <v>99</v>
      </c>
      <c r="AB126" s="113" t="s">
        <v>96</v>
      </c>
      <c r="AC126" s="113" t="s">
        <v>96</v>
      </c>
      <c r="AD126" s="113" t="s">
        <v>96</v>
      </c>
      <c r="AE126" s="114" t="str">
        <f t="shared" si="40"/>
        <v>急性期</v>
      </c>
      <c r="AF126" s="115">
        <v>19</v>
      </c>
      <c r="AG126" s="115">
        <v>19</v>
      </c>
      <c r="AH126" s="115">
        <v>0</v>
      </c>
      <c r="AI126" s="115">
        <v>19</v>
      </c>
      <c r="AJ126" s="115">
        <v>0</v>
      </c>
      <c r="AK126" s="115">
        <v>0</v>
      </c>
      <c r="AL126" s="115">
        <v>0</v>
      </c>
      <c r="AM126" s="115">
        <v>0</v>
      </c>
      <c r="AN126" s="115">
        <v>0</v>
      </c>
      <c r="AO126" s="115">
        <v>0</v>
      </c>
      <c r="AP126" s="115">
        <v>0</v>
      </c>
      <c r="AQ126" s="115">
        <v>0</v>
      </c>
      <c r="AR126" s="115">
        <v>0</v>
      </c>
      <c r="AS126" s="115">
        <v>19</v>
      </c>
      <c r="AT126" s="115">
        <v>0</v>
      </c>
      <c r="AU126" s="115">
        <v>0</v>
      </c>
      <c r="AV126" s="115">
        <v>0</v>
      </c>
      <c r="AW126" s="115">
        <v>128</v>
      </c>
      <c r="AX126" s="115"/>
      <c r="AY126" s="115"/>
      <c r="AZ126" s="115" t="s">
        <v>96</v>
      </c>
      <c r="BA126" s="116" t="str">
        <f t="shared" si="41"/>
        <v/>
      </c>
      <c r="BB126" s="115"/>
      <c r="BC126" s="115"/>
      <c r="BD126" s="115">
        <v>0</v>
      </c>
      <c r="BE126" s="115"/>
      <c r="BF126" s="115"/>
      <c r="BG126" s="115">
        <v>0</v>
      </c>
      <c r="BH126" s="115"/>
      <c r="BI126" s="115"/>
      <c r="BJ126" s="115"/>
    </row>
    <row r="127" spans="2:62" outlineLevel="3">
      <c r="B127" s="106">
        <v>24028054</v>
      </c>
      <c r="C127" s="106" t="s">
        <v>192</v>
      </c>
      <c r="D127" s="106" t="s">
        <v>92</v>
      </c>
      <c r="E127" s="107">
        <v>4001</v>
      </c>
      <c r="F127" s="107" t="s">
        <v>93</v>
      </c>
      <c r="G127" s="108">
        <v>40137</v>
      </c>
      <c r="H127" s="108" t="s">
        <v>117</v>
      </c>
      <c r="I127" s="106" t="s">
        <v>193</v>
      </c>
      <c r="J127" s="109" t="s">
        <v>1531</v>
      </c>
      <c r="K127" s="109" t="s">
        <v>1532</v>
      </c>
      <c r="L127" s="109" t="s">
        <v>97</v>
      </c>
      <c r="M127" s="109" t="s">
        <v>97</v>
      </c>
      <c r="N127" s="109" t="s">
        <v>98</v>
      </c>
      <c r="O127" s="109" t="str">
        <f>IF(N127="","",VLOOKUP(N127,Sheet1!$B$3:$C$7,2,0))</f>
        <v>急性期</v>
      </c>
      <c r="P127" s="109" t="s">
        <v>98</v>
      </c>
      <c r="Q127" s="109" t="str">
        <f>IF(P127="","",VLOOKUP(P127,Sheet1!$B$3:$C$7,2,0))</f>
        <v>急性期</v>
      </c>
      <c r="R127" s="109" t="s">
        <v>98</v>
      </c>
      <c r="S127" s="110" t="str">
        <f t="shared" si="33"/>
        <v/>
      </c>
      <c r="T127" s="111" t="str">
        <f t="shared" si="34"/>
        <v>○</v>
      </c>
      <c r="U127" s="111" t="str">
        <f t="shared" si="35"/>
        <v/>
      </c>
      <c r="V127" s="111" t="str">
        <f t="shared" si="36"/>
        <v/>
      </c>
      <c r="W127" s="111" t="str">
        <f t="shared" si="37"/>
        <v/>
      </c>
      <c r="X127" s="111" t="str">
        <f t="shared" si="38"/>
        <v/>
      </c>
      <c r="Y127" s="112" t="str">
        <f t="shared" si="39"/>
        <v/>
      </c>
      <c r="Z127" s="113" t="s">
        <v>98</v>
      </c>
      <c r="AA127" s="113" t="s">
        <v>96</v>
      </c>
      <c r="AB127" s="113" t="s">
        <v>96</v>
      </c>
      <c r="AC127" s="113" t="s">
        <v>96</v>
      </c>
      <c r="AD127" s="113" t="s">
        <v>96</v>
      </c>
      <c r="AE127" s="114" t="str">
        <f t="shared" si="40"/>
        <v>急性期</v>
      </c>
      <c r="AF127" s="115">
        <v>18</v>
      </c>
      <c r="AG127" s="115">
        <v>18</v>
      </c>
      <c r="AH127" s="115">
        <v>0</v>
      </c>
      <c r="AI127" s="115">
        <v>0</v>
      </c>
      <c r="AJ127" s="115">
        <v>0</v>
      </c>
      <c r="AK127" s="115">
        <v>0</v>
      </c>
      <c r="AL127" s="115">
        <v>0</v>
      </c>
      <c r="AM127" s="115">
        <v>0</v>
      </c>
      <c r="AN127" s="115">
        <v>0</v>
      </c>
      <c r="AO127" s="115">
        <v>0</v>
      </c>
      <c r="AP127" s="115">
        <v>0</v>
      </c>
      <c r="AQ127" s="115">
        <v>0</v>
      </c>
      <c r="AR127" s="115">
        <v>0</v>
      </c>
      <c r="AS127" s="115">
        <v>18</v>
      </c>
      <c r="AT127" s="115">
        <v>0</v>
      </c>
      <c r="AU127" s="115">
        <v>0</v>
      </c>
      <c r="AV127" s="115">
        <v>0</v>
      </c>
      <c r="AW127" s="115">
        <v>560</v>
      </c>
      <c r="AX127" s="115">
        <v>0</v>
      </c>
      <c r="AY127" s="115">
        <v>0</v>
      </c>
      <c r="AZ127" s="115" t="s">
        <v>98</v>
      </c>
      <c r="BA127" s="116" t="str">
        <f t="shared" si="41"/>
        <v/>
      </c>
      <c r="BB127" s="115">
        <v>0</v>
      </c>
      <c r="BC127" s="115">
        <v>0</v>
      </c>
      <c r="BD127" s="115">
        <v>0</v>
      </c>
      <c r="BE127" s="115">
        <v>0</v>
      </c>
      <c r="BF127" s="115">
        <v>0</v>
      </c>
      <c r="BG127" s="115">
        <v>0</v>
      </c>
      <c r="BH127" s="115">
        <v>0</v>
      </c>
      <c r="BI127" s="115">
        <v>0</v>
      </c>
      <c r="BJ127" s="115">
        <v>43</v>
      </c>
    </row>
    <row r="128" spans="2:62" outlineLevel="3">
      <c r="B128" s="106">
        <v>24028102</v>
      </c>
      <c r="C128" s="106" t="s">
        <v>259</v>
      </c>
      <c r="D128" s="106" t="s">
        <v>92</v>
      </c>
      <c r="E128" s="107">
        <v>4001</v>
      </c>
      <c r="F128" s="107" t="s">
        <v>93</v>
      </c>
      <c r="G128" s="108">
        <v>40137</v>
      </c>
      <c r="H128" s="108" t="s">
        <v>117</v>
      </c>
      <c r="I128" s="106" t="s">
        <v>260</v>
      </c>
      <c r="J128" s="109" t="s">
        <v>1533</v>
      </c>
      <c r="K128" s="109" t="s">
        <v>1534</v>
      </c>
      <c r="L128" s="109" t="s">
        <v>97</v>
      </c>
      <c r="M128" s="109" t="s">
        <v>97</v>
      </c>
      <c r="N128" s="109" t="s">
        <v>99</v>
      </c>
      <c r="O128" s="109" t="str">
        <f>IF(N128="","",VLOOKUP(N128,Sheet1!$B$3:$C$7,2,0))</f>
        <v>回復期</v>
      </c>
      <c r="P128" s="109" t="s">
        <v>99</v>
      </c>
      <c r="Q128" s="109" t="str">
        <f>IF(P128="","",VLOOKUP(P128,Sheet1!$B$3:$C$7,2,0))</f>
        <v>回復期</v>
      </c>
      <c r="R128" s="109" t="s">
        <v>99</v>
      </c>
      <c r="S128" s="110" t="str">
        <f t="shared" si="33"/>
        <v>○</v>
      </c>
      <c r="T128" s="111" t="str">
        <f t="shared" si="34"/>
        <v>○</v>
      </c>
      <c r="U128" s="111" t="str">
        <f t="shared" si="35"/>
        <v/>
      </c>
      <c r="V128" s="111" t="str">
        <f t="shared" si="36"/>
        <v>○</v>
      </c>
      <c r="W128" s="111" t="str">
        <f t="shared" si="37"/>
        <v>○</v>
      </c>
      <c r="X128" s="111" t="str">
        <f t="shared" si="38"/>
        <v/>
      </c>
      <c r="Y128" s="112" t="str">
        <f t="shared" si="39"/>
        <v/>
      </c>
      <c r="Z128" s="113" t="s">
        <v>97</v>
      </c>
      <c r="AA128" s="113" t="s">
        <v>98</v>
      </c>
      <c r="AB128" s="113" t="s">
        <v>104</v>
      </c>
      <c r="AC128" s="113" t="s">
        <v>105</v>
      </c>
      <c r="AD128" s="113" t="s">
        <v>96</v>
      </c>
      <c r="AE128" s="114" t="str">
        <f t="shared" si="40"/>
        <v>回復期</v>
      </c>
      <c r="AF128" s="115">
        <v>19</v>
      </c>
      <c r="AG128" s="115">
        <v>19</v>
      </c>
      <c r="AH128" s="115">
        <v>0</v>
      </c>
      <c r="AI128" s="115">
        <v>0</v>
      </c>
      <c r="AJ128" s="115">
        <v>0</v>
      </c>
      <c r="AK128" s="115">
        <v>0</v>
      </c>
      <c r="AL128" s="115">
        <v>0</v>
      </c>
      <c r="AM128" s="115">
        <v>0</v>
      </c>
      <c r="AN128" s="115">
        <v>0</v>
      </c>
      <c r="AO128" s="115">
        <v>0</v>
      </c>
      <c r="AP128" s="115">
        <v>0</v>
      </c>
      <c r="AQ128" s="115">
        <v>0</v>
      </c>
      <c r="AR128" s="115">
        <v>0</v>
      </c>
      <c r="AS128" s="115">
        <v>19</v>
      </c>
      <c r="AT128" s="115">
        <v>0</v>
      </c>
      <c r="AU128" s="115">
        <v>0</v>
      </c>
      <c r="AV128" s="115">
        <v>0</v>
      </c>
      <c r="AW128" s="115">
        <v>117</v>
      </c>
      <c r="AX128" s="115">
        <v>0</v>
      </c>
      <c r="AY128" s="115">
        <v>0</v>
      </c>
      <c r="AZ128" s="115" t="s">
        <v>97</v>
      </c>
      <c r="BA128" s="116" t="str">
        <f t="shared" si="41"/>
        <v>○</v>
      </c>
      <c r="BB128" s="115">
        <v>14</v>
      </c>
      <c r="BC128" s="115">
        <v>750</v>
      </c>
      <c r="BD128" s="115">
        <v>4</v>
      </c>
      <c r="BE128" s="115">
        <v>0</v>
      </c>
      <c r="BF128" s="115">
        <v>4</v>
      </c>
      <c r="BG128" s="115">
        <v>6</v>
      </c>
      <c r="BH128" s="115">
        <v>5</v>
      </c>
      <c r="BI128" s="115">
        <v>1</v>
      </c>
      <c r="BJ128" s="115">
        <v>0</v>
      </c>
    </row>
    <row r="129" spans="2:62" outlineLevel="3">
      <c r="B129" s="106">
        <v>24028109</v>
      </c>
      <c r="C129" s="106" t="s">
        <v>269</v>
      </c>
      <c r="D129" s="106" t="s">
        <v>92</v>
      </c>
      <c r="E129" s="107">
        <v>4001</v>
      </c>
      <c r="F129" s="107" t="s">
        <v>93</v>
      </c>
      <c r="G129" s="108">
        <v>40137</v>
      </c>
      <c r="H129" s="108" t="s">
        <v>117</v>
      </c>
      <c r="I129" s="106" t="s">
        <v>270</v>
      </c>
      <c r="J129" s="109" t="s">
        <v>1535</v>
      </c>
      <c r="K129" s="109" t="s">
        <v>1536</v>
      </c>
      <c r="L129" s="109" t="s">
        <v>97</v>
      </c>
      <c r="M129" s="109" t="s">
        <v>97</v>
      </c>
      <c r="N129" s="109" t="s">
        <v>98</v>
      </c>
      <c r="O129" s="109" t="str">
        <f>IF(N129="","",VLOOKUP(N129,Sheet1!$B$3:$C$7,2,0))</f>
        <v>急性期</v>
      </c>
      <c r="P129" s="109" t="s">
        <v>98</v>
      </c>
      <c r="Q129" s="109" t="str">
        <f>IF(P129="","",VLOOKUP(P129,Sheet1!$B$3:$C$7,2,0))</f>
        <v>急性期</v>
      </c>
      <c r="R129" s="109" t="s">
        <v>96</v>
      </c>
      <c r="S129" s="110" t="str">
        <f t="shared" si="33"/>
        <v>○</v>
      </c>
      <c r="T129" s="111" t="str">
        <f t="shared" si="34"/>
        <v>○</v>
      </c>
      <c r="U129" s="111" t="str">
        <f t="shared" si="35"/>
        <v>○</v>
      </c>
      <c r="V129" s="111" t="str">
        <f t="shared" si="36"/>
        <v/>
      </c>
      <c r="W129" s="111" t="str">
        <f t="shared" si="37"/>
        <v/>
      </c>
      <c r="X129" s="111" t="str">
        <f t="shared" si="38"/>
        <v/>
      </c>
      <c r="Y129" s="112" t="str">
        <f t="shared" si="39"/>
        <v/>
      </c>
      <c r="Z129" s="113" t="s">
        <v>97</v>
      </c>
      <c r="AA129" s="113" t="s">
        <v>98</v>
      </c>
      <c r="AB129" s="113" t="s">
        <v>99</v>
      </c>
      <c r="AC129" s="113" t="s">
        <v>96</v>
      </c>
      <c r="AD129" s="113" t="s">
        <v>96</v>
      </c>
      <c r="AE129" s="114" t="str">
        <f t="shared" si="40"/>
        <v>急性期</v>
      </c>
      <c r="AF129" s="115">
        <v>19</v>
      </c>
      <c r="AG129" s="115">
        <v>19</v>
      </c>
      <c r="AH129" s="115">
        <v>0</v>
      </c>
      <c r="AI129" s="115">
        <v>0</v>
      </c>
      <c r="AJ129" s="115">
        <v>0</v>
      </c>
      <c r="AK129" s="115">
        <v>0</v>
      </c>
      <c r="AL129" s="115">
        <v>0</v>
      </c>
      <c r="AM129" s="115">
        <v>0</v>
      </c>
      <c r="AN129" s="115">
        <v>0</v>
      </c>
      <c r="AO129" s="115">
        <v>0</v>
      </c>
      <c r="AP129" s="115">
        <v>0</v>
      </c>
      <c r="AQ129" s="115">
        <v>0</v>
      </c>
      <c r="AR129" s="115">
        <v>0</v>
      </c>
      <c r="AS129" s="115">
        <v>19</v>
      </c>
      <c r="AT129" s="115">
        <v>0</v>
      </c>
      <c r="AU129" s="115">
        <v>0</v>
      </c>
      <c r="AV129" s="115">
        <v>0</v>
      </c>
      <c r="AW129" s="115">
        <v>276</v>
      </c>
      <c r="AX129" s="115">
        <v>206</v>
      </c>
      <c r="AY129" s="115">
        <v>0.33900000000000002</v>
      </c>
      <c r="AZ129" s="115" t="s">
        <v>96</v>
      </c>
      <c r="BA129" s="116" t="str">
        <f t="shared" si="41"/>
        <v/>
      </c>
      <c r="BB129" s="115"/>
      <c r="BC129" s="115"/>
      <c r="BD129" s="115">
        <v>0</v>
      </c>
      <c r="BE129" s="115"/>
      <c r="BF129" s="115"/>
      <c r="BG129" s="115">
        <v>0</v>
      </c>
      <c r="BH129" s="115"/>
      <c r="BI129" s="115"/>
      <c r="BJ129" s="115"/>
    </row>
    <row r="130" spans="2:62" outlineLevel="3">
      <c r="B130" s="106">
        <v>24028139</v>
      </c>
      <c r="C130" s="106" t="s">
        <v>310</v>
      </c>
      <c r="D130" s="106" t="s">
        <v>92</v>
      </c>
      <c r="E130" s="107">
        <v>4001</v>
      </c>
      <c r="F130" s="107" t="s">
        <v>93</v>
      </c>
      <c r="G130" s="108">
        <v>40137</v>
      </c>
      <c r="H130" s="108" t="s">
        <v>117</v>
      </c>
      <c r="I130" s="106" t="s">
        <v>311</v>
      </c>
      <c r="J130" s="109" t="s">
        <v>1537</v>
      </c>
      <c r="K130" s="109" t="s">
        <v>1538</v>
      </c>
      <c r="L130" s="109" t="s">
        <v>97</v>
      </c>
      <c r="M130" s="109" t="s">
        <v>97</v>
      </c>
      <c r="N130" s="109" t="s">
        <v>98</v>
      </c>
      <c r="O130" s="109" t="str">
        <f>IF(N130="","",VLOOKUP(N130,Sheet1!$B$3:$C$7,2,0))</f>
        <v>急性期</v>
      </c>
      <c r="P130" s="109" t="s">
        <v>98</v>
      </c>
      <c r="Q130" s="109" t="str">
        <f>IF(P130="","",VLOOKUP(P130,Sheet1!$B$3:$C$7,2,0))</f>
        <v>急性期</v>
      </c>
      <c r="R130" s="109" t="s">
        <v>96</v>
      </c>
      <c r="S130" s="110" t="str">
        <f t="shared" si="33"/>
        <v>○</v>
      </c>
      <c r="T130" s="111" t="str">
        <f t="shared" si="34"/>
        <v/>
      </c>
      <c r="U130" s="111" t="str">
        <f t="shared" si="35"/>
        <v/>
      </c>
      <c r="V130" s="111" t="str">
        <f t="shared" si="36"/>
        <v>○</v>
      </c>
      <c r="W130" s="111" t="str">
        <f t="shared" si="37"/>
        <v>○</v>
      </c>
      <c r="X130" s="111" t="str">
        <f t="shared" si="38"/>
        <v/>
      </c>
      <c r="Y130" s="112" t="str">
        <f t="shared" si="39"/>
        <v/>
      </c>
      <c r="Z130" s="113" t="s">
        <v>97</v>
      </c>
      <c r="AA130" s="113" t="s">
        <v>104</v>
      </c>
      <c r="AB130" s="113" t="s">
        <v>105</v>
      </c>
      <c r="AC130" s="113" t="s">
        <v>96</v>
      </c>
      <c r="AD130" s="113" t="s">
        <v>96</v>
      </c>
      <c r="AE130" s="114" t="str">
        <f t="shared" si="40"/>
        <v>急性期</v>
      </c>
      <c r="AF130" s="115">
        <v>18</v>
      </c>
      <c r="AG130" s="115">
        <v>18</v>
      </c>
      <c r="AH130" s="115">
        <v>0</v>
      </c>
      <c r="AI130" s="115">
        <v>0</v>
      </c>
      <c r="AJ130" s="115">
        <v>0</v>
      </c>
      <c r="AK130" s="115">
        <v>0</v>
      </c>
      <c r="AL130" s="115">
        <v>0</v>
      </c>
      <c r="AM130" s="115">
        <v>0</v>
      </c>
      <c r="AN130" s="115">
        <v>0</v>
      </c>
      <c r="AO130" s="115">
        <v>0</v>
      </c>
      <c r="AP130" s="115">
        <v>0</v>
      </c>
      <c r="AQ130" s="115">
        <v>0</v>
      </c>
      <c r="AR130" s="115">
        <v>0</v>
      </c>
      <c r="AS130" s="115">
        <v>18</v>
      </c>
      <c r="AT130" s="115">
        <v>0</v>
      </c>
      <c r="AU130" s="115">
        <v>0</v>
      </c>
      <c r="AV130" s="115">
        <v>0</v>
      </c>
      <c r="AW130" s="115">
        <v>97</v>
      </c>
      <c r="AX130" s="115">
        <v>3</v>
      </c>
      <c r="AY130" s="115">
        <v>0</v>
      </c>
      <c r="AZ130" s="115" t="s">
        <v>97</v>
      </c>
      <c r="BA130" s="116" t="str">
        <f t="shared" si="41"/>
        <v>○</v>
      </c>
      <c r="BB130" s="115">
        <v>2</v>
      </c>
      <c r="BC130" s="115">
        <v>17</v>
      </c>
      <c r="BD130" s="115">
        <v>1</v>
      </c>
      <c r="BE130" s="115">
        <v>1</v>
      </c>
      <c r="BF130" s="115">
        <v>0</v>
      </c>
      <c r="BG130" s="115">
        <v>3</v>
      </c>
      <c r="BH130" s="115">
        <v>1</v>
      </c>
      <c r="BI130" s="115">
        <v>2</v>
      </c>
      <c r="BJ130" s="115">
        <v>0</v>
      </c>
    </row>
    <row r="131" spans="2:62" outlineLevel="3">
      <c r="B131" s="106">
        <v>24028171</v>
      </c>
      <c r="C131" s="106" t="s">
        <v>358</v>
      </c>
      <c r="D131" s="106" t="s">
        <v>92</v>
      </c>
      <c r="E131" s="107">
        <v>4001</v>
      </c>
      <c r="F131" s="107" t="s">
        <v>93</v>
      </c>
      <c r="G131" s="108">
        <v>40137</v>
      </c>
      <c r="H131" s="108" t="s">
        <v>117</v>
      </c>
      <c r="I131" s="106" t="s">
        <v>359</v>
      </c>
      <c r="J131" s="109" t="s">
        <v>1539</v>
      </c>
      <c r="K131" s="109" t="s">
        <v>1540</v>
      </c>
      <c r="L131" s="109" t="s">
        <v>97</v>
      </c>
      <c r="M131" s="109" t="s">
        <v>98</v>
      </c>
      <c r="N131" s="109" t="s">
        <v>98</v>
      </c>
      <c r="O131" s="109" t="str">
        <f>IF(N131="","",VLOOKUP(N131,Sheet1!$B$3:$C$7,2,0))</f>
        <v>急性期</v>
      </c>
      <c r="P131" s="109" t="s">
        <v>98</v>
      </c>
      <c r="Q131" s="109" t="str">
        <f>IF(P131="","",VLOOKUP(P131,Sheet1!$B$3:$C$7,2,0))</f>
        <v>急性期</v>
      </c>
      <c r="R131" s="109" t="s">
        <v>98</v>
      </c>
      <c r="S131" s="110" t="str">
        <f t="shared" si="33"/>
        <v/>
      </c>
      <c r="T131" s="111" t="str">
        <f t="shared" si="34"/>
        <v/>
      </c>
      <c r="U131" s="111" t="str">
        <f t="shared" si="35"/>
        <v>○</v>
      </c>
      <c r="V131" s="111" t="str">
        <f t="shared" si="36"/>
        <v/>
      </c>
      <c r="W131" s="111" t="str">
        <f t="shared" si="37"/>
        <v/>
      </c>
      <c r="X131" s="111" t="str">
        <f t="shared" si="38"/>
        <v/>
      </c>
      <c r="Y131" s="112" t="str">
        <f t="shared" si="39"/>
        <v/>
      </c>
      <c r="Z131" s="113" t="s">
        <v>99</v>
      </c>
      <c r="AA131" s="113" t="s">
        <v>96</v>
      </c>
      <c r="AB131" s="113" t="s">
        <v>96</v>
      </c>
      <c r="AC131" s="113" t="s">
        <v>96</v>
      </c>
      <c r="AD131" s="113" t="s">
        <v>96</v>
      </c>
      <c r="AE131" s="114" t="str">
        <f t="shared" si="40"/>
        <v>急性期</v>
      </c>
      <c r="AF131" s="115">
        <v>19</v>
      </c>
      <c r="AG131" s="115">
        <v>0</v>
      </c>
      <c r="AH131" s="115">
        <v>19</v>
      </c>
      <c r="AI131" s="115">
        <v>0</v>
      </c>
      <c r="AJ131" s="115">
        <v>0</v>
      </c>
      <c r="AK131" s="115">
        <v>0</v>
      </c>
      <c r="AL131" s="115">
        <v>0</v>
      </c>
      <c r="AM131" s="115">
        <v>0</v>
      </c>
      <c r="AN131" s="115">
        <v>0</v>
      </c>
      <c r="AO131" s="115">
        <v>0</v>
      </c>
      <c r="AP131" s="115">
        <v>0</v>
      </c>
      <c r="AQ131" s="115">
        <v>0</v>
      </c>
      <c r="AR131" s="115">
        <v>0</v>
      </c>
      <c r="AS131" s="115">
        <v>19</v>
      </c>
      <c r="AT131" s="115">
        <v>0</v>
      </c>
      <c r="AU131" s="115">
        <v>0</v>
      </c>
      <c r="AV131" s="115">
        <v>0</v>
      </c>
      <c r="AW131" s="115">
        <v>0</v>
      </c>
      <c r="AX131" s="115">
        <v>0</v>
      </c>
      <c r="AY131" s="115">
        <v>0</v>
      </c>
      <c r="AZ131" s="115" t="s">
        <v>98</v>
      </c>
      <c r="BA131" s="116" t="str">
        <f t="shared" si="41"/>
        <v/>
      </c>
      <c r="BB131" s="115">
        <v>0</v>
      </c>
      <c r="BC131" s="115">
        <v>0</v>
      </c>
      <c r="BD131" s="115">
        <v>0</v>
      </c>
      <c r="BE131" s="115">
        <v>0</v>
      </c>
      <c r="BF131" s="115">
        <v>0</v>
      </c>
      <c r="BG131" s="115">
        <v>0</v>
      </c>
      <c r="BH131" s="115">
        <v>0</v>
      </c>
      <c r="BI131" s="115">
        <v>0</v>
      </c>
      <c r="BJ131" s="115">
        <v>0</v>
      </c>
    </row>
    <row r="132" spans="2:62" outlineLevel="3">
      <c r="B132" s="106">
        <v>24028177</v>
      </c>
      <c r="C132" s="106" t="s">
        <v>366</v>
      </c>
      <c r="D132" s="106" t="s">
        <v>92</v>
      </c>
      <c r="E132" s="107">
        <v>4001</v>
      </c>
      <c r="F132" s="107" t="s">
        <v>93</v>
      </c>
      <c r="G132" s="108">
        <v>40137</v>
      </c>
      <c r="H132" s="108" t="s">
        <v>117</v>
      </c>
      <c r="I132" s="106" t="s">
        <v>367</v>
      </c>
      <c r="J132" s="109" t="s">
        <v>1541</v>
      </c>
      <c r="K132" s="109" t="s">
        <v>1542</v>
      </c>
      <c r="L132" s="109" t="s">
        <v>97</v>
      </c>
      <c r="M132" s="109" t="s">
        <v>97</v>
      </c>
      <c r="N132" s="109" t="s">
        <v>98</v>
      </c>
      <c r="O132" s="109" t="str">
        <f>IF(N132="","",VLOOKUP(N132,Sheet1!$B$3:$C$7,2,0))</f>
        <v>急性期</v>
      </c>
      <c r="P132" s="109" t="s">
        <v>98</v>
      </c>
      <c r="Q132" s="109" t="str">
        <f>IF(P132="","",VLOOKUP(P132,Sheet1!$B$3:$C$7,2,0))</f>
        <v>急性期</v>
      </c>
      <c r="R132" s="109" t="s">
        <v>96</v>
      </c>
      <c r="S132" s="110" t="str">
        <f t="shared" si="33"/>
        <v>○</v>
      </c>
      <c r="T132" s="111" t="str">
        <f t="shared" si="34"/>
        <v>○</v>
      </c>
      <c r="U132" s="111" t="str">
        <f t="shared" si="35"/>
        <v>○</v>
      </c>
      <c r="V132" s="111" t="str">
        <f t="shared" si="36"/>
        <v>○</v>
      </c>
      <c r="W132" s="111" t="str">
        <f t="shared" si="37"/>
        <v/>
      </c>
      <c r="X132" s="111" t="str">
        <f t="shared" si="38"/>
        <v/>
      </c>
      <c r="Y132" s="112" t="str">
        <f t="shared" si="39"/>
        <v/>
      </c>
      <c r="Z132" s="113" t="s">
        <v>97</v>
      </c>
      <c r="AA132" s="113" t="s">
        <v>98</v>
      </c>
      <c r="AB132" s="113" t="s">
        <v>99</v>
      </c>
      <c r="AC132" s="113" t="s">
        <v>104</v>
      </c>
      <c r="AD132" s="113" t="s">
        <v>96</v>
      </c>
      <c r="AE132" s="114" t="str">
        <f t="shared" si="40"/>
        <v>急性期</v>
      </c>
      <c r="AF132" s="115">
        <v>19</v>
      </c>
      <c r="AG132" s="115">
        <v>19</v>
      </c>
      <c r="AH132" s="115">
        <v>0</v>
      </c>
      <c r="AI132" s="115">
        <v>0</v>
      </c>
      <c r="AJ132" s="115">
        <v>0</v>
      </c>
      <c r="AK132" s="115">
        <v>0</v>
      </c>
      <c r="AL132" s="115">
        <v>0</v>
      </c>
      <c r="AM132" s="115">
        <v>0</v>
      </c>
      <c r="AN132" s="115">
        <v>0</v>
      </c>
      <c r="AO132" s="115">
        <v>0</v>
      </c>
      <c r="AP132" s="115">
        <v>0</v>
      </c>
      <c r="AQ132" s="115">
        <v>0</v>
      </c>
      <c r="AR132" s="115">
        <v>0</v>
      </c>
      <c r="AS132" s="115">
        <v>19</v>
      </c>
      <c r="AT132" s="115">
        <v>0</v>
      </c>
      <c r="AU132" s="115">
        <v>0</v>
      </c>
      <c r="AV132" s="115">
        <v>0</v>
      </c>
      <c r="AW132" s="115">
        <v>211</v>
      </c>
      <c r="AX132" s="115">
        <v>3</v>
      </c>
      <c r="AY132" s="115">
        <v>0</v>
      </c>
      <c r="AZ132" s="115" t="s">
        <v>97</v>
      </c>
      <c r="BA132" s="116" t="str">
        <f t="shared" si="41"/>
        <v>○</v>
      </c>
      <c r="BB132" s="115">
        <v>8</v>
      </c>
      <c r="BC132" s="115">
        <v>1123</v>
      </c>
      <c r="BD132" s="115">
        <v>10</v>
      </c>
      <c r="BE132" s="115">
        <v>0</v>
      </c>
      <c r="BF132" s="115">
        <v>10</v>
      </c>
      <c r="BG132" s="115">
        <v>4</v>
      </c>
      <c r="BH132" s="115">
        <v>4</v>
      </c>
      <c r="BI132" s="115">
        <v>0</v>
      </c>
      <c r="BJ132" s="115">
        <v>0</v>
      </c>
    </row>
    <row r="133" spans="2:62" outlineLevel="3">
      <c r="B133" s="106">
        <v>24028233</v>
      </c>
      <c r="C133" s="106" t="s">
        <v>432</v>
      </c>
      <c r="D133" s="106" t="s">
        <v>92</v>
      </c>
      <c r="E133" s="107">
        <v>4001</v>
      </c>
      <c r="F133" s="107" t="s">
        <v>93</v>
      </c>
      <c r="G133" s="108">
        <v>40137</v>
      </c>
      <c r="H133" s="108" t="s">
        <v>117</v>
      </c>
      <c r="I133" s="106" t="s">
        <v>433</v>
      </c>
      <c r="J133" s="109" t="s">
        <v>1543</v>
      </c>
      <c r="K133" s="109" t="s">
        <v>1544</v>
      </c>
      <c r="L133" s="109" t="s">
        <v>97</v>
      </c>
      <c r="M133" s="109" t="s">
        <v>98</v>
      </c>
      <c r="N133" s="109" t="s">
        <v>105</v>
      </c>
      <c r="O133" s="109" t="str">
        <f>IF(N133="","",VLOOKUP(N133,Sheet1!$B$3:$C$7,2,0))</f>
        <v>休棟等</v>
      </c>
      <c r="P133" s="109" t="s">
        <v>99</v>
      </c>
      <c r="Q133" s="109" t="str">
        <f>IF(P133="","",VLOOKUP(P133,Sheet1!$B$3:$C$7,2,0))</f>
        <v>回復期</v>
      </c>
      <c r="R133" s="109" t="s">
        <v>96</v>
      </c>
      <c r="S133" s="110" t="str">
        <f t="shared" si="33"/>
        <v/>
      </c>
      <c r="T133" s="111" t="str">
        <f t="shared" si="34"/>
        <v/>
      </c>
      <c r="U133" s="111" t="str">
        <f t="shared" si="35"/>
        <v/>
      </c>
      <c r="V133" s="111" t="str">
        <f t="shared" si="36"/>
        <v/>
      </c>
      <c r="W133" s="111" t="str">
        <f t="shared" si="37"/>
        <v/>
      </c>
      <c r="X133" s="111" t="str">
        <f t="shared" si="38"/>
        <v/>
      </c>
      <c r="Y133" s="112" t="str">
        <f t="shared" si="39"/>
        <v>○</v>
      </c>
      <c r="Z133" s="113" t="s">
        <v>110</v>
      </c>
      <c r="AA133" s="113" t="s">
        <v>96</v>
      </c>
      <c r="AB133" s="113" t="s">
        <v>96</v>
      </c>
      <c r="AC133" s="113" t="s">
        <v>96</v>
      </c>
      <c r="AD133" s="113" t="s">
        <v>96</v>
      </c>
      <c r="AE133" s="114" t="str">
        <f t="shared" si="40"/>
        <v>休棟中等</v>
      </c>
      <c r="AF133" s="115">
        <v>19</v>
      </c>
      <c r="AG133" s="115">
        <v>0</v>
      </c>
      <c r="AH133" s="115">
        <v>19</v>
      </c>
      <c r="AI133" s="115">
        <v>19</v>
      </c>
      <c r="AJ133" s="115">
        <v>0</v>
      </c>
      <c r="AK133" s="115">
        <v>0</v>
      </c>
      <c r="AL133" s="115">
        <v>0</v>
      </c>
      <c r="AM133" s="115">
        <v>0</v>
      </c>
      <c r="AN133" s="115">
        <v>0</v>
      </c>
      <c r="AO133" s="115">
        <v>0</v>
      </c>
      <c r="AP133" s="115">
        <v>0</v>
      </c>
      <c r="AQ133" s="115">
        <v>0</v>
      </c>
      <c r="AR133" s="115">
        <v>0</v>
      </c>
      <c r="AS133" s="115">
        <v>19</v>
      </c>
      <c r="AT133" s="115">
        <v>0</v>
      </c>
      <c r="AU133" s="115">
        <v>0</v>
      </c>
      <c r="AV133" s="115">
        <v>0</v>
      </c>
      <c r="AW133" s="115">
        <v>0</v>
      </c>
      <c r="AX133" s="115">
        <v>0</v>
      </c>
      <c r="AY133" s="115">
        <v>0</v>
      </c>
      <c r="AZ133" s="115" t="s">
        <v>98</v>
      </c>
      <c r="BA133" s="116" t="str">
        <f t="shared" si="41"/>
        <v/>
      </c>
      <c r="BB133" s="115">
        <v>2</v>
      </c>
      <c r="BC133" s="115">
        <v>0</v>
      </c>
      <c r="BD133" s="115">
        <v>3</v>
      </c>
      <c r="BE133" s="115">
        <v>0</v>
      </c>
      <c r="BF133" s="115">
        <v>3</v>
      </c>
      <c r="BG133" s="115">
        <v>0</v>
      </c>
      <c r="BH133" s="115">
        <v>0</v>
      </c>
      <c r="BI133" s="115">
        <v>0</v>
      </c>
      <c r="BJ133" s="115">
        <v>0</v>
      </c>
    </row>
    <row r="134" spans="2:62" outlineLevel="3">
      <c r="B134" s="106">
        <v>24028324</v>
      </c>
      <c r="C134" s="106" t="s">
        <v>525</v>
      </c>
      <c r="D134" s="106" t="s">
        <v>92</v>
      </c>
      <c r="E134" s="107">
        <v>4001</v>
      </c>
      <c r="F134" s="107" t="s">
        <v>93</v>
      </c>
      <c r="G134" s="108">
        <v>40137</v>
      </c>
      <c r="H134" s="108" t="s">
        <v>117</v>
      </c>
      <c r="I134" s="106" t="s">
        <v>526</v>
      </c>
      <c r="J134" s="109" t="s">
        <v>1545</v>
      </c>
      <c r="K134" s="109" t="s">
        <v>1546</v>
      </c>
      <c r="L134" s="109" t="s">
        <v>98</v>
      </c>
      <c r="M134" s="109" t="s">
        <v>97</v>
      </c>
      <c r="N134" s="109" t="s">
        <v>105</v>
      </c>
      <c r="O134" s="109" t="str">
        <f>IF(N134="","",VLOOKUP(N134,Sheet1!$B$3:$C$7,2,0))</f>
        <v>休棟等</v>
      </c>
      <c r="P134" s="109" t="s">
        <v>105</v>
      </c>
      <c r="Q134" s="109" t="str">
        <f>IF(P134="","",VLOOKUP(P134,Sheet1!$B$3:$C$7,2,0))</f>
        <v>休棟等</v>
      </c>
      <c r="R134" s="109" t="s">
        <v>105</v>
      </c>
      <c r="S134" s="110" t="str">
        <f t="shared" si="33"/>
        <v/>
      </c>
      <c r="T134" s="111" t="str">
        <f t="shared" si="34"/>
        <v/>
      </c>
      <c r="U134" s="111" t="str">
        <f t="shared" si="35"/>
        <v/>
      </c>
      <c r="V134" s="111" t="str">
        <f t="shared" si="36"/>
        <v/>
      </c>
      <c r="W134" s="111" t="str">
        <f t="shared" si="37"/>
        <v/>
      </c>
      <c r="X134" s="111" t="str">
        <f t="shared" si="38"/>
        <v/>
      </c>
      <c r="Y134" s="112" t="str">
        <f t="shared" si="39"/>
        <v>○</v>
      </c>
      <c r="Z134" s="113" t="s">
        <v>110</v>
      </c>
      <c r="AA134" s="113" t="s">
        <v>96</v>
      </c>
      <c r="AB134" s="113" t="s">
        <v>96</v>
      </c>
      <c r="AC134" s="113" t="s">
        <v>96</v>
      </c>
      <c r="AD134" s="113" t="s">
        <v>96</v>
      </c>
      <c r="AE134" s="114" t="str">
        <f t="shared" si="40"/>
        <v>休棟中等</v>
      </c>
      <c r="AF134" s="115">
        <v>19</v>
      </c>
      <c r="AG134" s="115">
        <v>9</v>
      </c>
      <c r="AH134" s="115">
        <v>10</v>
      </c>
      <c r="AI134" s="115">
        <v>19</v>
      </c>
      <c r="AJ134" s="115">
        <v>0</v>
      </c>
      <c r="AK134" s="115">
        <v>0</v>
      </c>
      <c r="AL134" s="115">
        <v>0</v>
      </c>
      <c r="AM134" s="115">
        <v>0</v>
      </c>
      <c r="AN134" s="115">
        <v>0</v>
      </c>
      <c r="AO134" s="115">
        <v>0</v>
      </c>
      <c r="AP134" s="115">
        <v>0</v>
      </c>
      <c r="AQ134" s="115">
        <v>0</v>
      </c>
      <c r="AR134" s="115">
        <v>0</v>
      </c>
      <c r="AS134" s="115">
        <v>0</v>
      </c>
      <c r="AT134" s="115">
        <v>0</v>
      </c>
      <c r="AU134" s="115">
        <v>0</v>
      </c>
      <c r="AV134" s="115">
        <v>19</v>
      </c>
      <c r="AW134" s="115">
        <v>61</v>
      </c>
      <c r="AX134" s="115">
        <v>0</v>
      </c>
      <c r="AY134" s="115">
        <v>0</v>
      </c>
      <c r="AZ134" s="115" t="s">
        <v>98</v>
      </c>
      <c r="BA134" s="116" t="str">
        <f t="shared" si="41"/>
        <v/>
      </c>
      <c r="BB134" s="115">
        <v>0</v>
      </c>
      <c r="BC134" s="115">
        <v>0</v>
      </c>
      <c r="BD134" s="115">
        <v>0</v>
      </c>
      <c r="BE134" s="115"/>
      <c r="BF134" s="115"/>
      <c r="BG134" s="115">
        <v>0</v>
      </c>
      <c r="BH134" s="115"/>
      <c r="BI134" s="115"/>
      <c r="BJ134" s="115"/>
    </row>
    <row r="135" spans="2:62" outlineLevel="3">
      <c r="B135" s="106">
        <v>24028410</v>
      </c>
      <c r="C135" s="106" t="s">
        <v>618</v>
      </c>
      <c r="D135" s="106" t="s">
        <v>92</v>
      </c>
      <c r="E135" s="107">
        <v>4001</v>
      </c>
      <c r="F135" s="107" t="s">
        <v>93</v>
      </c>
      <c r="G135" s="108">
        <v>40137</v>
      </c>
      <c r="H135" s="108" t="s">
        <v>117</v>
      </c>
      <c r="I135" s="106" t="s">
        <v>619</v>
      </c>
      <c r="J135" s="109" t="s">
        <v>618</v>
      </c>
      <c r="K135" s="109" t="s">
        <v>620</v>
      </c>
      <c r="L135" s="109" t="s">
        <v>165</v>
      </c>
      <c r="M135" s="109" t="s">
        <v>165</v>
      </c>
      <c r="N135" s="109" t="s">
        <v>166</v>
      </c>
      <c r="O135" s="109" t="str">
        <f>IF(N135="","",VLOOKUP(N135,Sheet1!$B$3:$C$7,2,0))</f>
        <v>急性期</v>
      </c>
      <c r="P135" s="109" t="s">
        <v>166</v>
      </c>
      <c r="Q135" s="109" t="str">
        <f>IF(P135="","",VLOOKUP(P135,Sheet1!$B$3:$C$7,2,0))</f>
        <v>急性期</v>
      </c>
      <c r="R135" s="109" t="s">
        <v>166</v>
      </c>
      <c r="S135" s="110" t="str">
        <f t="shared" si="33"/>
        <v>○</v>
      </c>
      <c r="T135" s="111" t="str">
        <f t="shared" si="34"/>
        <v>○</v>
      </c>
      <c r="U135" s="111" t="str">
        <f t="shared" si="35"/>
        <v/>
      </c>
      <c r="V135" s="111" t="str">
        <f t="shared" si="36"/>
        <v>○</v>
      </c>
      <c r="W135" s="111" t="str">
        <f t="shared" si="37"/>
        <v/>
      </c>
      <c r="X135" s="111" t="str">
        <f t="shared" si="38"/>
        <v/>
      </c>
      <c r="Y135" s="112" t="str">
        <f t="shared" si="39"/>
        <v/>
      </c>
      <c r="Z135" s="113" t="s">
        <v>165</v>
      </c>
      <c r="AA135" s="113" t="s">
        <v>166</v>
      </c>
      <c r="AB135" s="113" t="s">
        <v>184</v>
      </c>
      <c r="AC135" s="113" t="s">
        <v>96</v>
      </c>
      <c r="AD135" s="113" t="s">
        <v>96</v>
      </c>
      <c r="AE135" s="114" t="str">
        <f t="shared" si="40"/>
        <v>急性期</v>
      </c>
      <c r="AF135" s="115">
        <v>19</v>
      </c>
      <c r="AG135" s="115">
        <v>19</v>
      </c>
      <c r="AH135" s="115">
        <v>0</v>
      </c>
      <c r="AI135" s="115">
        <v>0</v>
      </c>
      <c r="AJ135" s="115">
        <v>0</v>
      </c>
      <c r="AK135" s="115">
        <v>0</v>
      </c>
      <c r="AL135" s="115">
        <v>0</v>
      </c>
      <c r="AM135" s="115">
        <v>0</v>
      </c>
      <c r="AN135" s="115">
        <v>0</v>
      </c>
      <c r="AO135" s="115">
        <v>0</v>
      </c>
      <c r="AP135" s="115">
        <v>0</v>
      </c>
      <c r="AQ135" s="115">
        <v>0</v>
      </c>
      <c r="AR135" s="115">
        <v>0</v>
      </c>
      <c r="AS135" s="115">
        <v>19</v>
      </c>
      <c r="AT135" s="115">
        <v>0</v>
      </c>
      <c r="AU135" s="115">
        <v>0</v>
      </c>
      <c r="AV135" s="115">
        <v>0</v>
      </c>
      <c r="AW135" s="115">
        <v>85</v>
      </c>
      <c r="AX135" s="115">
        <v>0</v>
      </c>
      <c r="AY135" s="115">
        <v>0.2</v>
      </c>
      <c r="AZ135" s="115" t="s">
        <v>166</v>
      </c>
      <c r="BA135" s="116" t="str">
        <f t="shared" si="41"/>
        <v/>
      </c>
      <c r="BB135" s="115">
        <v>6</v>
      </c>
      <c r="BC135" s="115">
        <v>0</v>
      </c>
      <c r="BD135" s="115">
        <v>0</v>
      </c>
      <c r="BE135" s="115">
        <v>0</v>
      </c>
      <c r="BF135" s="115">
        <v>0</v>
      </c>
      <c r="BG135" s="115">
        <v>0</v>
      </c>
      <c r="BH135" s="115">
        <v>0</v>
      </c>
      <c r="BI135" s="115">
        <v>0</v>
      </c>
      <c r="BJ135" s="115">
        <v>0</v>
      </c>
    </row>
    <row r="136" spans="2:62" outlineLevel="3">
      <c r="B136" s="106">
        <v>24028436</v>
      </c>
      <c r="C136" s="106" t="s">
        <v>652</v>
      </c>
      <c r="D136" s="106" t="s">
        <v>92</v>
      </c>
      <c r="E136" s="107">
        <v>4001</v>
      </c>
      <c r="F136" s="117" t="s">
        <v>93</v>
      </c>
      <c r="G136" s="117">
        <v>40137</v>
      </c>
      <c r="H136" s="117" t="s">
        <v>117</v>
      </c>
      <c r="I136" s="118" t="s">
        <v>653</v>
      </c>
      <c r="J136" s="119" t="s">
        <v>654</v>
      </c>
      <c r="K136" s="119" t="s">
        <v>655</v>
      </c>
      <c r="L136" s="119" t="s">
        <v>96</v>
      </c>
      <c r="M136" s="119" t="s">
        <v>96</v>
      </c>
      <c r="N136" s="119" t="s">
        <v>96</v>
      </c>
      <c r="O136" s="119" t="str">
        <f>IF(N136="","",VLOOKUP(N136,Sheet1!$B$3:$C$7,2,0))</f>
        <v/>
      </c>
      <c r="P136" s="119" t="s">
        <v>96</v>
      </c>
      <c r="Q136" s="119" t="str">
        <f>IF(P136="","",VLOOKUP(P136,Sheet1!$B$3:$C$7,2,0))</f>
        <v/>
      </c>
      <c r="R136" s="119" t="s">
        <v>96</v>
      </c>
      <c r="S136" s="120" t="str">
        <f t="shared" si="33"/>
        <v/>
      </c>
      <c r="T136" s="121" t="str">
        <f t="shared" si="34"/>
        <v/>
      </c>
      <c r="U136" s="121" t="str">
        <f t="shared" si="35"/>
        <v/>
      </c>
      <c r="V136" s="121" t="str">
        <f t="shared" si="36"/>
        <v/>
      </c>
      <c r="W136" s="121" t="str">
        <f t="shared" si="37"/>
        <v/>
      </c>
      <c r="X136" s="121" t="str">
        <f t="shared" si="38"/>
        <v/>
      </c>
      <c r="Y136" s="122" t="str">
        <f t="shared" si="39"/>
        <v/>
      </c>
      <c r="Z136" s="123" t="s">
        <v>96</v>
      </c>
      <c r="AA136" s="123" t="s">
        <v>96</v>
      </c>
      <c r="AB136" s="123" t="s">
        <v>96</v>
      </c>
      <c r="AC136" s="123" t="s">
        <v>96</v>
      </c>
      <c r="AD136" s="123" t="s">
        <v>96</v>
      </c>
      <c r="AE136" s="124" t="str">
        <f t="shared" si="40"/>
        <v>無回答</v>
      </c>
      <c r="AF136" s="125"/>
      <c r="AG136" s="125">
        <v>0</v>
      </c>
      <c r="AH136" s="125"/>
      <c r="AI136" s="125"/>
      <c r="AJ136" s="125"/>
      <c r="AK136" s="125">
        <v>0</v>
      </c>
      <c r="AL136" s="125"/>
      <c r="AM136" s="125"/>
      <c r="AN136" s="125">
        <v>0</v>
      </c>
      <c r="AO136" s="125"/>
      <c r="AP136" s="125">
        <v>0</v>
      </c>
      <c r="AQ136" s="125">
        <v>0</v>
      </c>
      <c r="AR136" s="125">
        <v>0</v>
      </c>
      <c r="AS136" s="125"/>
      <c r="AT136" s="125"/>
      <c r="AU136" s="125"/>
      <c r="AV136" s="125">
        <v>0</v>
      </c>
      <c r="AW136" s="125"/>
      <c r="AX136" s="125"/>
      <c r="AY136" s="125"/>
      <c r="AZ136" s="125" t="s">
        <v>96</v>
      </c>
      <c r="BA136" s="126" t="str">
        <f t="shared" si="41"/>
        <v/>
      </c>
      <c r="BB136" s="125"/>
      <c r="BC136" s="125"/>
      <c r="BD136" s="125">
        <v>0</v>
      </c>
      <c r="BE136" s="125"/>
      <c r="BF136" s="125"/>
      <c r="BG136" s="125">
        <v>0</v>
      </c>
      <c r="BH136" s="125"/>
      <c r="BI136" s="125"/>
      <c r="BJ136" s="125"/>
    </row>
    <row r="137" spans="2:62" outlineLevel="3">
      <c r="B137" s="106">
        <v>24028443</v>
      </c>
      <c r="C137" s="106" t="s">
        <v>667</v>
      </c>
      <c r="D137" s="106" t="s">
        <v>92</v>
      </c>
      <c r="E137" s="107">
        <v>4001</v>
      </c>
      <c r="F137" s="107" t="s">
        <v>93</v>
      </c>
      <c r="G137" s="108">
        <v>40137</v>
      </c>
      <c r="H137" s="108" t="s">
        <v>117</v>
      </c>
      <c r="I137" s="106" t="s">
        <v>668</v>
      </c>
      <c r="J137" s="109" t="s">
        <v>1547</v>
      </c>
      <c r="K137" s="109" t="s">
        <v>1548</v>
      </c>
      <c r="L137" s="109" t="s">
        <v>97</v>
      </c>
      <c r="M137" s="109" t="s">
        <v>97</v>
      </c>
      <c r="N137" s="109" t="s">
        <v>99</v>
      </c>
      <c r="O137" s="109" t="str">
        <f>IF(N137="","",VLOOKUP(N137,Sheet1!$B$3:$C$7,2,0))</f>
        <v>回復期</v>
      </c>
      <c r="P137" s="109" t="s">
        <v>99</v>
      </c>
      <c r="Q137" s="109" t="str">
        <f>IF(P137="","",VLOOKUP(P137,Sheet1!$B$3:$C$7,2,0))</f>
        <v>回復期</v>
      </c>
      <c r="R137" s="109" t="s">
        <v>99</v>
      </c>
      <c r="S137" s="110" t="str">
        <f t="shared" si="33"/>
        <v>○</v>
      </c>
      <c r="T137" s="111" t="str">
        <f t="shared" si="34"/>
        <v/>
      </c>
      <c r="U137" s="111" t="str">
        <f t="shared" si="35"/>
        <v/>
      </c>
      <c r="V137" s="111" t="str">
        <f t="shared" si="36"/>
        <v>○</v>
      </c>
      <c r="W137" s="111" t="str">
        <f t="shared" si="37"/>
        <v/>
      </c>
      <c r="X137" s="111" t="str">
        <f t="shared" si="38"/>
        <v/>
      </c>
      <c r="Y137" s="112" t="str">
        <f t="shared" si="39"/>
        <v/>
      </c>
      <c r="Z137" s="113" t="s">
        <v>97</v>
      </c>
      <c r="AA137" s="113" t="s">
        <v>104</v>
      </c>
      <c r="AB137" s="113" t="s">
        <v>96</v>
      </c>
      <c r="AC137" s="113" t="s">
        <v>96</v>
      </c>
      <c r="AD137" s="113" t="s">
        <v>96</v>
      </c>
      <c r="AE137" s="114" t="str">
        <f t="shared" si="40"/>
        <v>回復期</v>
      </c>
      <c r="AF137" s="115">
        <v>14</v>
      </c>
      <c r="AG137" s="115">
        <v>14</v>
      </c>
      <c r="AH137" s="115">
        <v>0</v>
      </c>
      <c r="AI137" s="115">
        <v>0</v>
      </c>
      <c r="AJ137" s="115">
        <v>5</v>
      </c>
      <c r="AK137" s="115">
        <v>5</v>
      </c>
      <c r="AL137" s="115">
        <v>0</v>
      </c>
      <c r="AM137" s="115">
        <v>5</v>
      </c>
      <c r="AN137" s="115">
        <v>5</v>
      </c>
      <c r="AO137" s="115">
        <v>0</v>
      </c>
      <c r="AP137" s="115">
        <v>0</v>
      </c>
      <c r="AQ137" s="115">
        <v>0</v>
      </c>
      <c r="AR137" s="115">
        <v>0</v>
      </c>
      <c r="AS137" s="115">
        <v>14</v>
      </c>
      <c r="AT137" s="115">
        <v>5</v>
      </c>
      <c r="AU137" s="115">
        <v>0</v>
      </c>
      <c r="AV137" s="115">
        <v>0</v>
      </c>
      <c r="AW137" s="115">
        <v>147</v>
      </c>
      <c r="AX137" s="115">
        <v>0</v>
      </c>
      <c r="AY137" s="115">
        <v>0</v>
      </c>
      <c r="AZ137" s="115" t="s">
        <v>98</v>
      </c>
      <c r="BA137" s="116" t="str">
        <f t="shared" si="41"/>
        <v/>
      </c>
      <c r="BB137" s="115">
        <v>0</v>
      </c>
      <c r="BC137" s="115">
        <v>0</v>
      </c>
      <c r="BD137" s="115">
        <v>0</v>
      </c>
      <c r="BE137" s="115">
        <v>0</v>
      </c>
      <c r="BF137" s="115">
        <v>0</v>
      </c>
      <c r="BG137" s="115">
        <v>0</v>
      </c>
      <c r="BH137" s="115">
        <v>0</v>
      </c>
      <c r="BI137" s="115">
        <v>0</v>
      </c>
      <c r="BJ137" s="115">
        <v>0</v>
      </c>
    </row>
    <row r="138" spans="2:62" outlineLevel="3">
      <c r="B138" s="106">
        <v>24028484</v>
      </c>
      <c r="C138" s="106" t="s">
        <v>719</v>
      </c>
      <c r="D138" s="106" t="s">
        <v>92</v>
      </c>
      <c r="E138" s="107">
        <v>4001</v>
      </c>
      <c r="F138" s="107" t="s">
        <v>93</v>
      </c>
      <c r="G138" s="108">
        <v>40137</v>
      </c>
      <c r="H138" s="108" t="s">
        <v>117</v>
      </c>
      <c r="I138" s="106" t="s">
        <v>720</v>
      </c>
      <c r="J138" s="109" t="s">
        <v>1549</v>
      </c>
      <c r="K138" s="109" t="s">
        <v>1550</v>
      </c>
      <c r="L138" s="109" t="s">
        <v>97</v>
      </c>
      <c r="M138" s="109" t="s">
        <v>97</v>
      </c>
      <c r="N138" s="109" t="s">
        <v>98</v>
      </c>
      <c r="O138" s="109" t="str">
        <f>IF(N138="","",VLOOKUP(N138,Sheet1!$B$3:$C$7,2,0))</f>
        <v>急性期</v>
      </c>
      <c r="P138" s="109" t="s">
        <v>98</v>
      </c>
      <c r="Q138" s="109" t="str">
        <f>IF(P138="","",VLOOKUP(P138,Sheet1!$B$3:$C$7,2,0))</f>
        <v>急性期</v>
      </c>
      <c r="R138" s="109" t="s">
        <v>98</v>
      </c>
      <c r="S138" s="110" t="str">
        <f t="shared" si="33"/>
        <v/>
      </c>
      <c r="T138" s="111" t="str">
        <f t="shared" si="34"/>
        <v/>
      </c>
      <c r="U138" s="111" t="str">
        <f t="shared" si="35"/>
        <v>○</v>
      </c>
      <c r="V138" s="111" t="str">
        <f t="shared" si="36"/>
        <v/>
      </c>
      <c r="W138" s="111" t="str">
        <f t="shared" si="37"/>
        <v/>
      </c>
      <c r="X138" s="111" t="str">
        <f t="shared" si="38"/>
        <v/>
      </c>
      <c r="Y138" s="112" t="str">
        <f t="shared" si="39"/>
        <v/>
      </c>
      <c r="Z138" s="113" t="s">
        <v>99</v>
      </c>
      <c r="AA138" s="113" t="s">
        <v>96</v>
      </c>
      <c r="AB138" s="113" t="s">
        <v>96</v>
      </c>
      <c r="AC138" s="113" t="s">
        <v>96</v>
      </c>
      <c r="AD138" s="113" t="s">
        <v>96</v>
      </c>
      <c r="AE138" s="114" t="str">
        <f t="shared" si="40"/>
        <v>急性期</v>
      </c>
      <c r="AF138" s="115">
        <v>3</v>
      </c>
      <c r="AG138" s="115">
        <v>3</v>
      </c>
      <c r="AH138" s="115">
        <v>0</v>
      </c>
      <c r="AI138" s="115">
        <v>0</v>
      </c>
      <c r="AJ138" s="115">
        <v>0</v>
      </c>
      <c r="AK138" s="115">
        <v>0</v>
      </c>
      <c r="AL138" s="115">
        <v>0</v>
      </c>
      <c r="AM138" s="115">
        <v>0</v>
      </c>
      <c r="AN138" s="115">
        <v>0</v>
      </c>
      <c r="AO138" s="115">
        <v>0</v>
      </c>
      <c r="AP138" s="115">
        <v>0</v>
      </c>
      <c r="AQ138" s="115">
        <v>0</v>
      </c>
      <c r="AR138" s="115">
        <v>0</v>
      </c>
      <c r="AS138" s="115">
        <v>2</v>
      </c>
      <c r="AT138" s="115">
        <v>0</v>
      </c>
      <c r="AU138" s="115">
        <v>0</v>
      </c>
      <c r="AV138" s="115">
        <v>1</v>
      </c>
      <c r="AW138" s="115">
        <v>170</v>
      </c>
      <c r="AX138" s="115">
        <v>170</v>
      </c>
      <c r="AY138" s="115">
        <v>0</v>
      </c>
      <c r="AZ138" s="115" t="s">
        <v>98</v>
      </c>
      <c r="BA138" s="116" t="str">
        <f t="shared" si="41"/>
        <v/>
      </c>
      <c r="BB138" s="115">
        <v>0</v>
      </c>
      <c r="BC138" s="115">
        <v>0</v>
      </c>
      <c r="BD138" s="115">
        <v>0</v>
      </c>
      <c r="BE138" s="115">
        <v>0</v>
      </c>
      <c r="BF138" s="115">
        <v>0</v>
      </c>
      <c r="BG138" s="115">
        <v>0</v>
      </c>
      <c r="BH138" s="115">
        <v>0</v>
      </c>
      <c r="BI138" s="115">
        <v>0</v>
      </c>
      <c r="BJ138" s="115">
        <v>0</v>
      </c>
    </row>
    <row r="139" spans="2:62" outlineLevel="3">
      <c r="B139" s="106">
        <v>24028591</v>
      </c>
      <c r="C139" s="106" t="s">
        <v>834</v>
      </c>
      <c r="D139" s="106" t="s">
        <v>92</v>
      </c>
      <c r="E139" s="107">
        <v>4001</v>
      </c>
      <c r="F139" s="107" t="s">
        <v>93</v>
      </c>
      <c r="G139" s="108">
        <v>40137</v>
      </c>
      <c r="H139" s="108" t="s">
        <v>117</v>
      </c>
      <c r="I139" s="106" t="s">
        <v>835</v>
      </c>
      <c r="J139" s="109" t="s">
        <v>1551</v>
      </c>
      <c r="K139" s="109" t="s">
        <v>1552</v>
      </c>
      <c r="L139" s="109" t="s">
        <v>98</v>
      </c>
      <c r="M139" s="109" t="s">
        <v>98</v>
      </c>
      <c r="N139" s="109" t="s">
        <v>105</v>
      </c>
      <c r="O139" s="109" t="str">
        <f>IF(N139="","",VLOOKUP(N139,Sheet1!$B$3:$C$7,2,0))</f>
        <v>休棟等</v>
      </c>
      <c r="P139" s="109" t="s">
        <v>105</v>
      </c>
      <c r="Q139" s="109" t="str">
        <f>IF(P139="","",VLOOKUP(P139,Sheet1!$B$3:$C$7,2,0))</f>
        <v>休棟等</v>
      </c>
      <c r="R139" s="109" t="s">
        <v>105</v>
      </c>
      <c r="S139" s="110" t="str">
        <f t="shared" si="33"/>
        <v/>
      </c>
      <c r="T139" s="111" t="str">
        <f t="shared" si="34"/>
        <v/>
      </c>
      <c r="U139" s="111" t="str">
        <f t="shared" si="35"/>
        <v/>
      </c>
      <c r="V139" s="111" t="str">
        <f t="shared" si="36"/>
        <v/>
      </c>
      <c r="W139" s="111" t="str">
        <f t="shared" si="37"/>
        <v/>
      </c>
      <c r="X139" s="111" t="str">
        <f t="shared" si="38"/>
        <v/>
      </c>
      <c r="Y139" s="112" t="str">
        <f t="shared" si="39"/>
        <v>○</v>
      </c>
      <c r="Z139" s="113" t="s">
        <v>208</v>
      </c>
      <c r="AA139" s="113" t="s">
        <v>96</v>
      </c>
      <c r="AB139" s="113" t="s">
        <v>96</v>
      </c>
      <c r="AC139" s="113" t="s">
        <v>96</v>
      </c>
      <c r="AD139" s="113"/>
      <c r="AE139" s="114" t="str">
        <f t="shared" si="40"/>
        <v>休棟中等</v>
      </c>
      <c r="AF139" s="115">
        <v>17</v>
      </c>
      <c r="AG139" s="115">
        <v>0</v>
      </c>
      <c r="AH139" s="115">
        <v>17</v>
      </c>
      <c r="AI139" s="115">
        <v>17</v>
      </c>
      <c r="AJ139" s="115">
        <v>0</v>
      </c>
      <c r="AK139" s="115">
        <v>0</v>
      </c>
      <c r="AL139" s="115">
        <v>0</v>
      </c>
      <c r="AM139" s="115">
        <v>0</v>
      </c>
      <c r="AN139" s="115">
        <v>0</v>
      </c>
      <c r="AO139" s="115">
        <v>0</v>
      </c>
      <c r="AP139" s="115">
        <v>0</v>
      </c>
      <c r="AQ139" s="115">
        <v>0</v>
      </c>
      <c r="AR139" s="115">
        <v>0</v>
      </c>
      <c r="AS139" s="115">
        <v>0</v>
      </c>
      <c r="AT139" s="115">
        <v>0</v>
      </c>
      <c r="AU139" s="115">
        <v>0</v>
      </c>
      <c r="AV139" s="115">
        <v>17</v>
      </c>
      <c r="AW139" s="115">
        <v>0</v>
      </c>
      <c r="AX139" s="115">
        <v>0</v>
      </c>
      <c r="AY139" s="115">
        <v>0</v>
      </c>
      <c r="AZ139" s="115" t="s">
        <v>96</v>
      </c>
      <c r="BA139" s="116" t="str">
        <f t="shared" si="41"/>
        <v/>
      </c>
      <c r="BB139" s="115"/>
      <c r="BC139" s="115"/>
      <c r="BD139" s="115">
        <v>0</v>
      </c>
      <c r="BE139" s="115"/>
      <c r="BF139" s="115"/>
      <c r="BG139" s="115">
        <v>0</v>
      </c>
      <c r="BH139" s="115"/>
      <c r="BI139" s="115"/>
      <c r="BJ139" s="115"/>
    </row>
    <row r="140" spans="2:62" outlineLevel="3">
      <c r="B140" s="106">
        <v>24028606</v>
      </c>
      <c r="C140" s="106" t="s">
        <v>855</v>
      </c>
      <c r="D140" s="106" t="s">
        <v>92</v>
      </c>
      <c r="E140" s="107">
        <v>4001</v>
      </c>
      <c r="F140" s="107" t="s">
        <v>93</v>
      </c>
      <c r="G140" s="108">
        <v>40137</v>
      </c>
      <c r="H140" s="108" t="s">
        <v>117</v>
      </c>
      <c r="I140" s="106" t="s">
        <v>856</v>
      </c>
      <c r="J140" s="109" t="s">
        <v>1553</v>
      </c>
      <c r="K140" s="109" t="s">
        <v>1554</v>
      </c>
      <c r="L140" s="109" t="s">
        <v>97</v>
      </c>
      <c r="M140" s="109" t="s">
        <v>97</v>
      </c>
      <c r="N140" s="109" t="s">
        <v>98</v>
      </c>
      <c r="O140" s="109" t="str">
        <f>IF(N140="","",VLOOKUP(N140,Sheet1!$B$3:$C$7,2,0))</f>
        <v>急性期</v>
      </c>
      <c r="P140" s="109" t="s">
        <v>98</v>
      </c>
      <c r="Q140" s="109" t="str">
        <f>IF(P140="","",VLOOKUP(P140,Sheet1!$B$3:$C$7,2,0))</f>
        <v>急性期</v>
      </c>
      <c r="R140" s="109" t="s">
        <v>98</v>
      </c>
      <c r="S140" s="110" t="str">
        <f t="shared" si="33"/>
        <v>○</v>
      </c>
      <c r="T140" s="111" t="str">
        <f t="shared" si="34"/>
        <v>○</v>
      </c>
      <c r="U140" s="111" t="str">
        <f t="shared" si="35"/>
        <v>○</v>
      </c>
      <c r="V140" s="111" t="str">
        <f t="shared" si="36"/>
        <v>○</v>
      </c>
      <c r="W140" s="111" t="str">
        <f t="shared" si="37"/>
        <v>○</v>
      </c>
      <c r="X140" s="111" t="str">
        <f t="shared" si="38"/>
        <v/>
      </c>
      <c r="Y140" s="112" t="str">
        <f t="shared" si="39"/>
        <v/>
      </c>
      <c r="Z140" s="113" t="s">
        <v>97</v>
      </c>
      <c r="AA140" s="113" t="s">
        <v>98</v>
      </c>
      <c r="AB140" s="113" t="s">
        <v>99</v>
      </c>
      <c r="AC140" s="113" t="s">
        <v>104</v>
      </c>
      <c r="AD140" s="113" t="s">
        <v>105</v>
      </c>
      <c r="AE140" s="114" t="str">
        <f t="shared" si="40"/>
        <v>急性期</v>
      </c>
      <c r="AF140" s="115">
        <v>13</v>
      </c>
      <c r="AG140" s="115">
        <v>13</v>
      </c>
      <c r="AH140" s="115">
        <v>0</v>
      </c>
      <c r="AI140" s="115">
        <v>0</v>
      </c>
      <c r="AJ140" s="115">
        <v>6</v>
      </c>
      <c r="AK140" s="115">
        <v>6</v>
      </c>
      <c r="AL140" s="115">
        <v>0</v>
      </c>
      <c r="AM140" s="115">
        <v>6</v>
      </c>
      <c r="AN140" s="115">
        <v>6</v>
      </c>
      <c r="AO140" s="115">
        <v>0</v>
      </c>
      <c r="AP140" s="115">
        <v>0</v>
      </c>
      <c r="AQ140" s="115">
        <v>0</v>
      </c>
      <c r="AR140" s="115">
        <v>0</v>
      </c>
      <c r="AS140" s="115">
        <v>13</v>
      </c>
      <c r="AT140" s="115">
        <v>6</v>
      </c>
      <c r="AU140" s="115">
        <v>0</v>
      </c>
      <c r="AV140" s="115">
        <v>0</v>
      </c>
      <c r="AW140" s="115">
        <v>106</v>
      </c>
      <c r="AX140" s="115">
        <v>106</v>
      </c>
      <c r="AY140" s="115">
        <v>3</v>
      </c>
      <c r="AZ140" s="115" t="s">
        <v>97</v>
      </c>
      <c r="BA140" s="116" t="str">
        <f t="shared" si="41"/>
        <v>○</v>
      </c>
      <c r="BB140" s="115">
        <v>6</v>
      </c>
      <c r="BC140" s="115">
        <v>18</v>
      </c>
      <c r="BD140" s="115">
        <v>2</v>
      </c>
      <c r="BE140" s="115">
        <v>2</v>
      </c>
      <c r="BF140" s="115">
        <v>0</v>
      </c>
      <c r="BG140" s="115">
        <v>19</v>
      </c>
      <c r="BH140" s="115">
        <v>19</v>
      </c>
      <c r="BI140" s="115">
        <v>0</v>
      </c>
      <c r="BJ140" s="115">
        <v>0</v>
      </c>
    </row>
    <row r="141" spans="2:62" outlineLevel="3">
      <c r="B141" s="106">
        <v>24028607</v>
      </c>
      <c r="C141" s="106" t="s">
        <v>857</v>
      </c>
      <c r="D141" s="106" t="s">
        <v>92</v>
      </c>
      <c r="E141" s="107">
        <v>4001</v>
      </c>
      <c r="F141" s="107" t="s">
        <v>93</v>
      </c>
      <c r="G141" s="108">
        <v>40137</v>
      </c>
      <c r="H141" s="108" t="s">
        <v>117</v>
      </c>
      <c r="I141" s="106" t="s">
        <v>858</v>
      </c>
      <c r="J141" s="109" t="s">
        <v>1555</v>
      </c>
      <c r="K141" s="109" t="s">
        <v>1556</v>
      </c>
      <c r="L141" s="109" t="s">
        <v>97</v>
      </c>
      <c r="M141" s="109" t="s">
        <v>97</v>
      </c>
      <c r="N141" s="109" t="s">
        <v>99</v>
      </c>
      <c r="O141" s="109" t="str">
        <f>IF(N141="","",VLOOKUP(N141,Sheet1!$B$3:$C$7,2,0))</f>
        <v>回復期</v>
      </c>
      <c r="P141" s="109" t="s">
        <v>99</v>
      </c>
      <c r="Q141" s="109" t="str">
        <f>IF(P141="","",VLOOKUP(P141,Sheet1!$B$3:$C$7,2,0))</f>
        <v>回復期</v>
      </c>
      <c r="R141" s="109" t="s">
        <v>99</v>
      </c>
      <c r="S141" s="110" t="str">
        <f t="shared" si="33"/>
        <v>○</v>
      </c>
      <c r="T141" s="111" t="str">
        <f t="shared" si="34"/>
        <v>○</v>
      </c>
      <c r="U141" s="111" t="str">
        <f t="shared" si="35"/>
        <v/>
      </c>
      <c r="V141" s="111" t="str">
        <f t="shared" si="36"/>
        <v/>
      </c>
      <c r="W141" s="111" t="str">
        <f t="shared" si="37"/>
        <v>○</v>
      </c>
      <c r="X141" s="111" t="str">
        <f t="shared" si="38"/>
        <v/>
      </c>
      <c r="Y141" s="112" t="str">
        <f t="shared" si="39"/>
        <v/>
      </c>
      <c r="Z141" s="113" t="s">
        <v>97</v>
      </c>
      <c r="AA141" s="113" t="s">
        <v>98</v>
      </c>
      <c r="AB141" s="113" t="s">
        <v>105</v>
      </c>
      <c r="AC141" s="113" t="s">
        <v>96</v>
      </c>
      <c r="AD141" s="113" t="s">
        <v>96</v>
      </c>
      <c r="AE141" s="114" t="str">
        <f t="shared" si="40"/>
        <v>回復期</v>
      </c>
      <c r="AF141" s="115">
        <v>13</v>
      </c>
      <c r="AG141" s="115">
        <v>13</v>
      </c>
      <c r="AH141" s="115">
        <v>0</v>
      </c>
      <c r="AI141" s="115">
        <v>13</v>
      </c>
      <c r="AJ141" s="115">
        <v>6</v>
      </c>
      <c r="AK141" s="115">
        <v>0</v>
      </c>
      <c r="AL141" s="115">
        <v>6</v>
      </c>
      <c r="AM141" s="115">
        <v>6</v>
      </c>
      <c r="AN141" s="115">
        <v>0</v>
      </c>
      <c r="AO141" s="115">
        <v>6</v>
      </c>
      <c r="AP141" s="115">
        <v>0</v>
      </c>
      <c r="AQ141" s="115">
        <v>0</v>
      </c>
      <c r="AR141" s="115">
        <v>0</v>
      </c>
      <c r="AS141" s="115">
        <v>13</v>
      </c>
      <c r="AT141" s="115">
        <v>6</v>
      </c>
      <c r="AU141" s="115">
        <v>0</v>
      </c>
      <c r="AV141" s="115">
        <v>0</v>
      </c>
      <c r="AW141" s="115">
        <v>222</v>
      </c>
      <c r="AX141" s="115">
        <v>148</v>
      </c>
      <c r="AY141" s="115">
        <v>1</v>
      </c>
      <c r="AZ141" s="115" t="s">
        <v>97</v>
      </c>
      <c r="BA141" s="116" t="str">
        <f t="shared" si="41"/>
        <v>○</v>
      </c>
      <c r="BB141" s="115">
        <v>0</v>
      </c>
      <c r="BC141" s="115">
        <v>0</v>
      </c>
      <c r="BD141" s="115">
        <v>1</v>
      </c>
      <c r="BE141" s="115">
        <v>0</v>
      </c>
      <c r="BF141" s="115">
        <v>1</v>
      </c>
      <c r="BG141" s="115">
        <v>0</v>
      </c>
      <c r="BH141" s="115">
        <v>0</v>
      </c>
      <c r="BI141" s="115">
        <v>0</v>
      </c>
      <c r="BJ141" s="115">
        <v>0</v>
      </c>
    </row>
    <row r="142" spans="2:62" outlineLevel="3">
      <c r="B142" s="106">
        <v>24028727</v>
      </c>
      <c r="C142" s="106" t="s">
        <v>1021</v>
      </c>
      <c r="D142" s="106" t="s">
        <v>92</v>
      </c>
      <c r="E142" s="107">
        <v>4001</v>
      </c>
      <c r="F142" s="107" t="s">
        <v>93</v>
      </c>
      <c r="G142" s="108">
        <v>40137</v>
      </c>
      <c r="H142" s="108" t="s">
        <v>117</v>
      </c>
      <c r="I142" s="106" t="s">
        <v>1022</v>
      </c>
      <c r="J142" s="109" t="s">
        <v>1557</v>
      </c>
      <c r="K142" s="109" t="s">
        <v>1558</v>
      </c>
      <c r="L142" s="109" t="s">
        <v>97</v>
      </c>
      <c r="M142" s="109" t="s">
        <v>97</v>
      </c>
      <c r="N142" s="109" t="s">
        <v>104</v>
      </c>
      <c r="O142" s="109" t="str">
        <f>IF(N142="","",VLOOKUP(N142,Sheet1!$B$3:$C$7,2,0))</f>
        <v>慢性期</v>
      </c>
      <c r="P142" s="109" t="s">
        <v>104</v>
      </c>
      <c r="Q142" s="109" t="str">
        <f>IF(P142="","",VLOOKUP(P142,Sheet1!$B$3:$C$7,2,0))</f>
        <v>慢性期</v>
      </c>
      <c r="R142" s="109" t="s">
        <v>96</v>
      </c>
      <c r="S142" s="110" t="str">
        <f t="shared" ref="S142:S158" si="72">IF(OR(Z142="1",AA142="1",AB142="1",AC142="1",AD142="1"),"○","")</f>
        <v>○</v>
      </c>
      <c r="T142" s="111" t="str">
        <f t="shared" ref="T142:T158" si="73">IF(OR(Z142="2",AA142="2",AB142="2",AC142="2",AD142="2"),"○","")</f>
        <v>○</v>
      </c>
      <c r="U142" s="111" t="str">
        <f t="shared" ref="U142:U158" si="74">IF(OR(Z142="3",AA142="3",AB142="3",AC142="3",AD142="3"),"○","")</f>
        <v/>
      </c>
      <c r="V142" s="111" t="str">
        <f t="shared" ref="V142:V158" si="75">IF(OR(Z142="4",AA142="4",AB142="4",AC142="4",AD142="4"),"○","")</f>
        <v>○</v>
      </c>
      <c r="W142" s="111" t="str">
        <f t="shared" ref="W142:W158" si="76">IF(OR(Z142="5",AA142="5",AB142="5",AC142="5",AD142="5"),"○","")</f>
        <v>○</v>
      </c>
      <c r="X142" s="111" t="str">
        <f t="shared" ref="X142:X158" si="77">IF(OR(Z142="6",AA142="6",AB142="6",AC142="6",AD142="6"),"○","")</f>
        <v/>
      </c>
      <c r="Y142" s="112" t="str">
        <f t="shared" ref="Y142:Y158" si="78">IF(OR(Z142="7",AA142="7",AB142="7",AC142="7",AD142="7"),"○","")</f>
        <v/>
      </c>
      <c r="Z142" s="113" t="s">
        <v>97</v>
      </c>
      <c r="AA142" s="113" t="s">
        <v>98</v>
      </c>
      <c r="AB142" s="113" t="s">
        <v>104</v>
      </c>
      <c r="AC142" s="113" t="s">
        <v>105</v>
      </c>
      <c r="AD142" s="113" t="s">
        <v>96</v>
      </c>
      <c r="AE142" s="114" t="str">
        <f t="shared" ref="AE142:AE158" si="79">IF(N142="1","高度急性期",IF(N142="2","急性期",IF(N142="3","回復期",IF(N142="4","慢性期",IF(N142="5","休棟中等","無回答")))))</f>
        <v>慢性期</v>
      </c>
      <c r="AF142" s="115">
        <v>19</v>
      </c>
      <c r="AG142" s="115">
        <v>12</v>
      </c>
      <c r="AH142" s="115">
        <v>7</v>
      </c>
      <c r="AI142" s="115">
        <v>18</v>
      </c>
      <c r="AJ142" s="115">
        <v>0</v>
      </c>
      <c r="AK142" s="115">
        <v>0</v>
      </c>
      <c r="AL142" s="115">
        <v>0</v>
      </c>
      <c r="AM142" s="115">
        <v>0</v>
      </c>
      <c r="AN142" s="115">
        <v>0</v>
      </c>
      <c r="AO142" s="115">
        <v>0</v>
      </c>
      <c r="AP142" s="115">
        <v>0</v>
      </c>
      <c r="AQ142" s="115">
        <v>0</v>
      </c>
      <c r="AR142" s="115">
        <v>0</v>
      </c>
      <c r="AS142" s="115">
        <v>19</v>
      </c>
      <c r="AT142" s="115">
        <v>0</v>
      </c>
      <c r="AU142" s="115">
        <v>0</v>
      </c>
      <c r="AV142" s="115">
        <v>0</v>
      </c>
      <c r="AW142" s="115">
        <v>102</v>
      </c>
      <c r="AX142" s="115">
        <v>0</v>
      </c>
      <c r="AY142" s="115">
        <v>10.8</v>
      </c>
      <c r="AZ142" s="115" t="s">
        <v>97</v>
      </c>
      <c r="BA142" s="116" t="str">
        <f t="shared" si="41"/>
        <v>○</v>
      </c>
      <c r="BB142" s="115">
        <v>7</v>
      </c>
      <c r="BC142" s="115">
        <v>7</v>
      </c>
      <c r="BD142" s="115">
        <v>1</v>
      </c>
      <c r="BE142" s="115">
        <v>1</v>
      </c>
      <c r="BF142" s="115">
        <v>0</v>
      </c>
      <c r="BG142" s="115">
        <v>0</v>
      </c>
      <c r="BH142" s="115">
        <v>0</v>
      </c>
      <c r="BI142" s="115">
        <v>0</v>
      </c>
      <c r="BJ142" s="115">
        <v>0</v>
      </c>
    </row>
    <row r="143" spans="2:62" outlineLevel="3">
      <c r="B143" s="106">
        <v>24028763</v>
      </c>
      <c r="C143" s="106" t="s">
        <v>1062</v>
      </c>
      <c r="D143" s="106" t="s">
        <v>92</v>
      </c>
      <c r="E143" s="107">
        <v>4001</v>
      </c>
      <c r="F143" s="107" t="s">
        <v>93</v>
      </c>
      <c r="G143" s="108">
        <v>40137</v>
      </c>
      <c r="H143" s="108" t="s">
        <v>117</v>
      </c>
      <c r="I143" s="106" t="s">
        <v>1063</v>
      </c>
      <c r="J143" s="109" t="s">
        <v>1559</v>
      </c>
      <c r="K143" s="109" t="s">
        <v>1560</v>
      </c>
      <c r="L143" s="109" t="s">
        <v>97</v>
      </c>
      <c r="M143" s="109" t="s">
        <v>97</v>
      </c>
      <c r="N143" s="109" t="s">
        <v>104</v>
      </c>
      <c r="O143" s="109" t="str">
        <f>IF(N143="","",VLOOKUP(N143,Sheet1!$B$3:$C$7,2,0))</f>
        <v>慢性期</v>
      </c>
      <c r="P143" s="109" t="s">
        <v>104</v>
      </c>
      <c r="Q143" s="109" t="str">
        <f>IF(P143="","",VLOOKUP(P143,Sheet1!$B$3:$C$7,2,0))</f>
        <v>慢性期</v>
      </c>
      <c r="R143" s="109" t="s">
        <v>104</v>
      </c>
      <c r="S143" s="110" t="str">
        <f t="shared" si="72"/>
        <v>○</v>
      </c>
      <c r="T143" s="111" t="str">
        <f t="shared" si="73"/>
        <v/>
      </c>
      <c r="U143" s="111" t="str">
        <f t="shared" si="74"/>
        <v>○</v>
      </c>
      <c r="V143" s="111" t="str">
        <f t="shared" si="75"/>
        <v>○</v>
      </c>
      <c r="W143" s="111" t="str">
        <f t="shared" si="76"/>
        <v>○</v>
      </c>
      <c r="X143" s="111" t="str">
        <f t="shared" si="77"/>
        <v/>
      </c>
      <c r="Y143" s="112" t="str">
        <f t="shared" si="78"/>
        <v/>
      </c>
      <c r="Z143" s="113" t="s">
        <v>97</v>
      </c>
      <c r="AA143" s="113" t="s">
        <v>99</v>
      </c>
      <c r="AB143" s="113" t="s">
        <v>104</v>
      </c>
      <c r="AC143" s="113" t="s">
        <v>105</v>
      </c>
      <c r="AD143" s="113" t="s">
        <v>96</v>
      </c>
      <c r="AE143" s="114" t="str">
        <f t="shared" si="79"/>
        <v>慢性期</v>
      </c>
      <c r="AF143" s="115">
        <v>19</v>
      </c>
      <c r="AG143" s="115">
        <v>19</v>
      </c>
      <c r="AH143" s="115">
        <v>0</v>
      </c>
      <c r="AI143" s="115">
        <v>0</v>
      </c>
      <c r="AJ143" s="115">
        <v>0</v>
      </c>
      <c r="AK143" s="115">
        <v>0</v>
      </c>
      <c r="AL143" s="115">
        <v>0</v>
      </c>
      <c r="AM143" s="115">
        <v>0</v>
      </c>
      <c r="AN143" s="115">
        <v>0</v>
      </c>
      <c r="AO143" s="115">
        <v>0</v>
      </c>
      <c r="AP143" s="115">
        <v>0</v>
      </c>
      <c r="AQ143" s="115">
        <v>0</v>
      </c>
      <c r="AR143" s="115">
        <v>0</v>
      </c>
      <c r="AS143" s="115"/>
      <c r="AT143" s="115"/>
      <c r="AU143" s="115"/>
      <c r="AV143" s="115">
        <v>19</v>
      </c>
      <c r="AW143" s="115">
        <v>155</v>
      </c>
      <c r="AX143" s="115">
        <v>152</v>
      </c>
      <c r="AY143" s="115">
        <v>0.02</v>
      </c>
      <c r="AZ143" s="115" t="s">
        <v>96</v>
      </c>
      <c r="BA143" s="116" t="str">
        <f t="shared" ref="BA143:BA158" si="80">IF(AZ143="1","○","")</f>
        <v/>
      </c>
      <c r="BB143" s="115"/>
      <c r="BC143" s="115"/>
      <c r="BD143" s="115">
        <v>0</v>
      </c>
      <c r="BE143" s="115"/>
      <c r="BF143" s="115"/>
      <c r="BG143" s="115">
        <v>0</v>
      </c>
      <c r="BH143" s="115"/>
      <c r="BI143" s="115"/>
      <c r="BJ143" s="115"/>
    </row>
    <row r="144" spans="2:62" outlineLevel="3">
      <c r="B144" s="106">
        <v>24028928</v>
      </c>
      <c r="C144" s="106" t="s">
        <v>1274</v>
      </c>
      <c r="D144" s="106" t="s">
        <v>92</v>
      </c>
      <c r="E144" s="107">
        <v>4001</v>
      </c>
      <c r="F144" s="107" t="s">
        <v>93</v>
      </c>
      <c r="G144" s="108">
        <v>40137</v>
      </c>
      <c r="H144" s="108" t="s">
        <v>117</v>
      </c>
      <c r="I144" s="106" t="s">
        <v>1275</v>
      </c>
      <c r="J144" s="109" t="s">
        <v>1561</v>
      </c>
      <c r="K144" s="109" t="s">
        <v>1562</v>
      </c>
      <c r="L144" s="109" t="s">
        <v>97</v>
      </c>
      <c r="M144" s="109" t="s">
        <v>97</v>
      </c>
      <c r="N144" s="109" t="s">
        <v>99</v>
      </c>
      <c r="O144" s="109" t="str">
        <f>IF(N144="","",VLOOKUP(N144,Sheet1!$B$3:$C$7,2,0))</f>
        <v>回復期</v>
      </c>
      <c r="P144" s="109" t="s">
        <v>99</v>
      </c>
      <c r="Q144" s="109" t="str">
        <f>IF(P144="","",VLOOKUP(P144,Sheet1!$B$3:$C$7,2,0))</f>
        <v>回復期</v>
      </c>
      <c r="R144" s="109" t="s">
        <v>99</v>
      </c>
      <c r="S144" s="110" t="str">
        <f t="shared" si="72"/>
        <v>○</v>
      </c>
      <c r="T144" s="111" t="str">
        <f t="shared" si="73"/>
        <v>○</v>
      </c>
      <c r="U144" s="111" t="str">
        <f t="shared" si="74"/>
        <v>○</v>
      </c>
      <c r="V144" s="111" t="str">
        <f t="shared" si="75"/>
        <v>○</v>
      </c>
      <c r="W144" s="111" t="str">
        <f t="shared" si="76"/>
        <v/>
      </c>
      <c r="X144" s="111" t="str">
        <f t="shared" si="77"/>
        <v/>
      </c>
      <c r="Y144" s="112" t="str">
        <f t="shared" si="78"/>
        <v/>
      </c>
      <c r="Z144" s="113" t="s">
        <v>97</v>
      </c>
      <c r="AA144" s="113" t="s">
        <v>98</v>
      </c>
      <c r="AB144" s="113" t="s">
        <v>99</v>
      </c>
      <c r="AC144" s="113" t="s">
        <v>104</v>
      </c>
      <c r="AD144" s="113" t="s">
        <v>96</v>
      </c>
      <c r="AE144" s="114" t="str">
        <f t="shared" si="79"/>
        <v>回復期</v>
      </c>
      <c r="AF144" s="115">
        <v>19</v>
      </c>
      <c r="AG144" s="115">
        <v>19</v>
      </c>
      <c r="AH144" s="115">
        <v>0</v>
      </c>
      <c r="AI144" s="115">
        <v>19</v>
      </c>
      <c r="AJ144" s="115">
        <v>0</v>
      </c>
      <c r="AK144" s="115">
        <v>0</v>
      </c>
      <c r="AL144" s="115">
        <v>0</v>
      </c>
      <c r="AM144" s="115">
        <v>0</v>
      </c>
      <c r="AN144" s="115">
        <v>0</v>
      </c>
      <c r="AO144" s="115">
        <v>0</v>
      </c>
      <c r="AP144" s="115">
        <v>0</v>
      </c>
      <c r="AQ144" s="115">
        <v>0</v>
      </c>
      <c r="AR144" s="115">
        <v>0</v>
      </c>
      <c r="AS144" s="115">
        <v>19</v>
      </c>
      <c r="AT144" s="115">
        <v>0</v>
      </c>
      <c r="AU144" s="115">
        <v>0</v>
      </c>
      <c r="AV144" s="115">
        <v>0</v>
      </c>
      <c r="AW144" s="115">
        <v>99</v>
      </c>
      <c r="AX144" s="115">
        <v>0</v>
      </c>
      <c r="AY144" s="115">
        <v>8.1</v>
      </c>
      <c r="AZ144" s="115" t="s">
        <v>97</v>
      </c>
      <c r="BA144" s="116" t="str">
        <f t="shared" si="80"/>
        <v>○</v>
      </c>
      <c r="BB144" s="115">
        <v>0</v>
      </c>
      <c r="BC144" s="115">
        <v>0</v>
      </c>
      <c r="BD144" s="115">
        <v>0</v>
      </c>
      <c r="BE144" s="115">
        <v>0</v>
      </c>
      <c r="BF144" s="115">
        <v>0</v>
      </c>
      <c r="BG144" s="115">
        <v>0</v>
      </c>
      <c r="BH144" s="115">
        <v>0</v>
      </c>
      <c r="BI144" s="115">
        <v>0</v>
      </c>
      <c r="BJ144" s="115">
        <v>0</v>
      </c>
    </row>
    <row r="145" spans="2:62" outlineLevel="3">
      <c r="B145" s="106">
        <v>24028940</v>
      </c>
      <c r="C145" s="106" t="s">
        <v>452</v>
      </c>
      <c r="D145" s="106" t="s">
        <v>92</v>
      </c>
      <c r="E145" s="107">
        <v>4001</v>
      </c>
      <c r="F145" s="117" t="s">
        <v>93</v>
      </c>
      <c r="G145" s="117">
        <v>40137</v>
      </c>
      <c r="H145" s="117" t="s">
        <v>117</v>
      </c>
      <c r="I145" s="118" t="s">
        <v>1292</v>
      </c>
      <c r="J145" s="119" t="s">
        <v>1563</v>
      </c>
      <c r="K145" s="119" t="s">
        <v>1564</v>
      </c>
      <c r="L145" s="119" t="s">
        <v>97</v>
      </c>
      <c r="M145" s="119" t="s">
        <v>97</v>
      </c>
      <c r="N145" s="119" t="s">
        <v>96</v>
      </c>
      <c r="O145" s="119" t="str">
        <f>IF(N145="","",VLOOKUP(N145,Sheet1!$B$3:$C$7,2,0))</f>
        <v/>
      </c>
      <c r="P145" s="119" t="s">
        <v>96</v>
      </c>
      <c r="Q145" s="119" t="str">
        <f>IF(P145="","",VLOOKUP(P145,Sheet1!$B$3:$C$7,2,0))</f>
        <v/>
      </c>
      <c r="R145" s="119" t="s">
        <v>96</v>
      </c>
      <c r="S145" s="120" t="str">
        <f t="shared" si="72"/>
        <v/>
      </c>
      <c r="T145" s="121" t="str">
        <f t="shared" si="73"/>
        <v/>
      </c>
      <c r="U145" s="121" t="str">
        <f t="shared" si="74"/>
        <v/>
      </c>
      <c r="V145" s="121" t="str">
        <f t="shared" si="75"/>
        <v/>
      </c>
      <c r="W145" s="121" t="str">
        <f t="shared" si="76"/>
        <v/>
      </c>
      <c r="X145" s="121" t="str">
        <f t="shared" si="77"/>
        <v>○</v>
      </c>
      <c r="Y145" s="122" t="str">
        <f t="shared" si="78"/>
        <v/>
      </c>
      <c r="Z145" s="123" t="s">
        <v>133</v>
      </c>
      <c r="AA145" s="123" t="s">
        <v>96</v>
      </c>
      <c r="AB145" s="123" t="s">
        <v>96</v>
      </c>
      <c r="AC145" s="123" t="s">
        <v>96</v>
      </c>
      <c r="AD145" s="123" t="s">
        <v>96</v>
      </c>
      <c r="AE145" s="124" t="str">
        <f t="shared" si="79"/>
        <v>無回答</v>
      </c>
      <c r="AF145" s="125">
        <v>6</v>
      </c>
      <c r="AG145" s="125"/>
      <c r="AH145" s="125">
        <v>6</v>
      </c>
      <c r="AI145" s="125">
        <v>6</v>
      </c>
      <c r="AJ145" s="125"/>
      <c r="AK145" s="125"/>
      <c r="AL145" s="125"/>
      <c r="AM145" s="125"/>
      <c r="AN145" s="125"/>
      <c r="AO145" s="125"/>
      <c r="AP145" s="125"/>
      <c r="AQ145" s="125"/>
      <c r="AR145" s="125"/>
      <c r="AS145" s="125">
        <v>6</v>
      </c>
      <c r="AT145" s="125"/>
      <c r="AU145" s="125"/>
      <c r="AV145" s="125">
        <v>0</v>
      </c>
      <c r="AW145" s="125">
        <v>255</v>
      </c>
      <c r="AX145" s="125"/>
      <c r="AY145" s="125"/>
      <c r="AZ145" s="125" t="s">
        <v>98</v>
      </c>
      <c r="BA145" s="126" t="str">
        <f t="shared" si="80"/>
        <v/>
      </c>
      <c r="BB145" s="125">
        <v>0</v>
      </c>
      <c r="BC145" s="125">
        <v>0</v>
      </c>
      <c r="BD145" s="125"/>
      <c r="BE145" s="125"/>
      <c r="BF145" s="125"/>
      <c r="BG145" s="125"/>
      <c r="BH145" s="125"/>
      <c r="BI145" s="125"/>
      <c r="BJ145" s="125"/>
    </row>
    <row r="146" spans="2:62" s="138" customFormat="1" ht="13.5" customHeight="1" outlineLevel="2">
      <c r="B146" s="106"/>
      <c r="C146" s="106"/>
      <c r="D146" s="106"/>
      <c r="E146" s="108"/>
      <c r="F146" s="130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279" t="s">
        <v>2244</v>
      </c>
      <c r="T146" s="279"/>
      <c r="U146" s="279"/>
      <c r="V146" s="279"/>
      <c r="W146" s="279"/>
      <c r="X146" s="279"/>
      <c r="Y146" s="280"/>
      <c r="Z146" s="113"/>
      <c r="AA146" s="113"/>
      <c r="AB146" s="113"/>
      <c r="AC146" s="113"/>
      <c r="AD146" s="113"/>
      <c r="AE146" s="136"/>
      <c r="AF146" s="115">
        <f t="shared" ref="AF146:AV146" si="81">SUBTOTAL(9,AF124:AF145)</f>
        <v>322</v>
      </c>
      <c r="AG146" s="115">
        <f t="shared" si="81"/>
        <v>233</v>
      </c>
      <c r="AH146" s="115">
        <f t="shared" si="81"/>
        <v>89</v>
      </c>
      <c r="AI146" s="115">
        <f t="shared" si="81"/>
        <v>141</v>
      </c>
      <c r="AJ146" s="115">
        <f t="shared" si="81"/>
        <v>23</v>
      </c>
      <c r="AK146" s="115">
        <f t="shared" si="81"/>
        <v>12</v>
      </c>
      <c r="AL146" s="115">
        <f t="shared" si="81"/>
        <v>11</v>
      </c>
      <c r="AM146" s="115">
        <f t="shared" si="81"/>
        <v>23</v>
      </c>
      <c r="AN146" s="115">
        <f t="shared" si="81"/>
        <v>12</v>
      </c>
      <c r="AO146" s="115">
        <f t="shared" si="81"/>
        <v>11</v>
      </c>
      <c r="AP146" s="115">
        <f t="shared" si="81"/>
        <v>0</v>
      </c>
      <c r="AQ146" s="115">
        <f t="shared" si="81"/>
        <v>0</v>
      </c>
      <c r="AR146" s="115">
        <f t="shared" si="81"/>
        <v>0</v>
      </c>
      <c r="AS146" s="115">
        <f t="shared" si="81"/>
        <v>255</v>
      </c>
      <c r="AT146" s="115">
        <f t="shared" si="81"/>
        <v>23</v>
      </c>
      <c r="AU146" s="115">
        <f t="shared" si="81"/>
        <v>0</v>
      </c>
      <c r="AV146" s="115">
        <f t="shared" si="81"/>
        <v>67</v>
      </c>
      <c r="AW146" s="115">
        <f t="shared" ref="AW146:AY146" si="82">SUBTOTAL(9,AW124:AW145)</f>
        <v>2792</v>
      </c>
      <c r="AX146" s="115">
        <f t="shared" si="82"/>
        <v>788</v>
      </c>
      <c r="AY146" s="115">
        <f t="shared" si="82"/>
        <v>23.459</v>
      </c>
      <c r="AZ146" s="115"/>
      <c r="BA146" s="137"/>
      <c r="BB146" s="115">
        <f t="shared" ref="BB146" si="83">SUBTOTAL(9,BB124:BB145)</f>
        <v>48</v>
      </c>
      <c r="BC146" s="115">
        <f t="shared" ref="BC146" si="84">SUBTOTAL(9,BC124:BC145)</f>
        <v>1917</v>
      </c>
      <c r="BD146" s="115">
        <f t="shared" ref="BD146" si="85">SUBTOTAL(9,BD124:BD145)</f>
        <v>23</v>
      </c>
      <c r="BE146" s="115">
        <f t="shared" ref="BE146" si="86">SUBTOTAL(9,BE124:BE145)</f>
        <v>4</v>
      </c>
      <c r="BF146" s="115">
        <f t="shared" ref="BF146" si="87">SUBTOTAL(9,BF124:BF145)</f>
        <v>19</v>
      </c>
      <c r="BG146" s="115">
        <f t="shared" ref="BG146" si="88">SUBTOTAL(9,BG124:BG145)</f>
        <v>32</v>
      </c>
      <c r="BH146" s="115">
        <f t="shared" ref="BH146" si="89">SUBTOTAL(9,BH124:BH145)</f>
        <v>29</v>
      </c>
      <c r="BI146" s="115">
        <f t="shared" ref="BI146" si="90">SUBTOTAL(9,BI124:BI145)</f>
        <v>3</v>
      </c>
      <c r="BJ146" s="115">
        <f t="shared" ref="BJ146" si="91">SUBTOTAL(9,BJ124:BJ145)</f>
        <v>43</v>
      </c>
    </row>
    <row r="147" spans="2:62" outlineLevel="3">
      <c r="B147" s="106">
        <v>24028026</v>
      </c>
      <c r="C147" s="106" t="s">
        <v>151</v>
      </c>
      <c r="D147" s="106" t="s">
        <v>92</v>
      </c>
      <c r="E147" s="107">
        <v>4001</v>
      </c>
      <c r="F147" s="107" t="s">
        <v>93</v>
      </c>
      <c r="G147" s="108">
        <v>40230</v>
      </c>
      <c r="H147" s="108" t="s">
        <v>152</v>
      </c>
      <c r="I147" s="106" t="s">
        <v>153</v>
      </c>
      <c r="J147" s="109" t="s">
        <v>1565</v>
      </c>
      <c r="K147" s="109" t="s">
        <v>1566</v>
      </c>
      <c r="L147" s="109" t="s">
        <v>97</v>
      </c>
      <c r="M147" s="109" t="s">
        <v>97</v>
      </c>
      <c r="N147" s="109" t="s">
        <v>104</v>
      </c>
      <c r="O147" s="109" t="str">
        <f>IF(N147="","",VLOOKUP(N147,Sheet1!$B$3:$C$7,2,0))</f>
        <v>慢性期</v>
      </c>
      <c r="P147" s="109" t="s">
        <v>104</v>
      </c>
      <c r="Q147" s="109" t="str">
        <f>IF(P147="","",VLOOKUP(P147,Sheet1!$B$3:$C$7,2,0))</f>
        <v>慢性期</v>
      </c>
      <c r="R147" s="109" t="s">
        <v>96</v>
      </c>
      <c r="S147" s="110" t="str">
        <f t="shared" si="72"/>
        <v/>
      </c>
      <c r="T147" s="111" t="str">
        <f t="shared" si="73"/>
        <v>○</v>
      </c>
      <c r="U147" s="111" t="str">
        <f t="shared" si="74"/>
        <v/>
      </c>
      <c r="V147" s="111" t="str">
        <f t="shared" si="75"/>
        <v>○</v>
      </c>
      <c r="W147" s="111" t="str">
        <f t="shared" si="76"/>
        <v>○</v>
      </c>
      <c r="X147" s="111" t="str">
        <f t="shared" si="77"/>
        <v/>
      </c>
      <c r="Y147" s="112" t="str">
        <f t="shared" si="78"/>
        <v/>
      </c>
      <c r="Z147" s="113" t="s">
        <v>98</v>
      </c>
      <c r="AA147" s="113" t="s">
        <v>104</v>
      </c>
      <c r="AB147" s="113" t="s">
        <v>105</v>
      </c>
      <c r="AC147" s="113" t="s">
        <v>96</v>
      </c>
      <c r="AD147" s="113" t="s">
        <v>96</v>
      </c>
      <c r="AE147" s="114" t="str">
        <f t="shared" si="79"/>
        <v>慢性期</v>
      </c>
      <c r="AF147" s="115">
        <v>0</v>
      </c>
      <c r="AG147" s="115">
        <v>0</v>
      </c>
      <c r="AH147" s="115">
        <v>0</v>
      </c>
      <c r="AI147" s="115">
        <v>0</v>
      </c>
      <c r="AJ147" s="115">
        <v>19</v>
      </c>
      <c r="AK147" s="115">
        <v>19</v>
      </c>
      <c r="AL147" s="115">
        <v>0</v>
      </c>
      <c r="AM147" s="115">
        <v>19</v>
      </c>
      <c r="AN147" s="115">
        <v>19</v>
      </c>
      <c r="AO147" s="115">
        <v>0</v>
      </c>
      <c r="AP147" s="115">
        <v>0</v>
      </c>
      <c r="AQ147" s="115">
        <v>0</v>
      </c>
      <c r="AR147" s="115">
        <v>0</v>
      </c>
      <c r="AS147" s="115">
        <v>0</v>
      </c>
      <c r="AT147" s="115">
        <v>19</v>
      </c>
      <c r="AU147" s="115">
        <v>0</v>
      </c>
      <c r="AV147" s="115">
        <v>0</v>
      </c>
      <c r="AW147" s="115">
        <v>24</v>
      </c>
      <c r="AX147" s="115">
        <v>0</v>
      </c>
      <c r="AY147" s="115">
        <v>0</v>
      </c>
      <c r="AZ147" s="115" t="s">
        <v>97</v>
      </c>
      <c r="BA147" s="116" t="str">
        <f t="shared" si="80"/>
        <v>○</v>
      </c>
      <c r="BB147" s="115">
        <v>0</v>
      </c>
      <c r="BC147" s="115">
        <v>27</v>
      </c>
      <c r="BD147" s="115">
        <v>2</v>
      </c>
      <c r="BE147" s="115">
        <v>2</v>
      </c>
      <c r="BF147" s="115">
        <v>0</v>
      </c>
      <c r="BG147" s="115">
        <v>0</v>
      </c>
      <c r="BH147" s="115">
        <v>0</v>
      </c>
      <c r="BI147" s="115">
        <v>0</v>
      </c>
      <c r="BJ147" s="115">
        <v>0</v>
      </c>
    </row>
    <row r="148" spans="2:62" outlineLevel="3">
      <c r="B148" s="106">
        <v>24028098</v>
      </c>
      <c r="C148" s="106" t="s">
        <v>255</v>
      </c>
      <c r="D148" s="106" t="s">
        <v>92</v>
      </c>
      <c r="E148" s="107">
        <v>4001</v>
      </c>
      <c r="F148" s="117" t="s">
        <v>93</v>
      </c>
      <c r="G148" s="117">
        <v>40230</v>
      </c>
      <c r="H148" s="117" t="s">
        <v>152</v>
      </c>
      <c r="I148" s="118" t="s">
        <v>256</v>
      </c>
      <c r="J148" s="119" t="s">
        <v>1571</v>
      </c>
      <c r="K148" s="119" t="s">
        <v>1572</v>
      </c>
      <c r="L148" s="119" t="s">
        <v>97</v>
      </c>
      <c r="M148" s="119" t="s">
        <v>98</v>
      </c>
      <c r="N148" s="119" t="s">
        <v>98</v>
      </c>
      <c r="O148" s="119" t="s">
        <v>2314</v>
      </c>
      <c r="P148" s="119" t="s">
        <v>98</v>
      </c>
      <c r="Q148" s="119" t="str">
        <f>IF(P148="","",VLOOKUP(P148,Sheet1!$B$3:$C$7,2,0))</f>
        <v>急性期</v>
      </c>
      <c r="R148" s="119" t="s">
        <v>96</v>
      </c>
      <c r="S148" s="120" t="str">
        <f t="shared" si="72"/>
        <v/>
      </c>
      <c r="T148" s="121" t="str">
        <f t="shared" si="73"/>
        <v/>
      </c>
      <c r="U148" s="121" t="str">
        <f t="shared" si="74"/>
        <v/>
      </c>
      <c r="V148" s="121" t="str">
        <f t="shared" si="75"/>
        <v/>
      </c>
      <c r="W148" s="121" t="str">
        <f t="shared" si="76"/>
        <v/>
      </c>
      <c r="X148" s="121" t="str">
        <f t="shared" si="77"/>
        <v>○</v>
      </c>
      <c r="Y148" s="122" t="str">
        <f t="shared" si="78"/>
        <v/>
      </c>
      <c r="Z148" s="123" t="s">
        <v>133</v>
      </c>
      <c r="AA148" s="123" t="s">
        <v>96</v>
      </c>
      <c r="AB148" s="123" t="s">
        <v>96</v>
      </c>
      <c r="AC148" s="123" t="s">
        <v>96</v>
      </c>
      <c r="AD148" s="123" t="s">
        <v>96</v>
      </c>
      <c r="AE148" s="124" t="str">
        <f t="shared" si="79"/>
        <v>急性期</v>
      </c>
      <c r="AF148" s="125">
        <v>9</v>
      </c>
      <c r="AG148" s="125">
        <v>9</v>
      </c>
      <c r="AH148" s="125">
        <v>0</v>
      </c>
      <c r="AI148" s="125">
        <v>0</v>
      </c>
      <c r="AJ148" s="125">
        <v>0</v>
      </c>
      <c r="AK148" s="125">
        <v>0</v>
      </c>
      <c r="AL148" s="125">
        <v>0</v>
      </c>
      <c r="AM148" s="125">
        <v>0</v>
      </c>
      <c r="AN148" s="125">
        <v>0</v>
      </c>
      <c r="AO148" s="125">
        <v>0</v>
      </c>
      <c r="AP148" s="125">
        <v>0</v>
      </c>
      <c r="AQ148" s="125">
        <v>0</v>
      </c>
      <c r="AR148" s="125">
        <v>0</v>
      </c>
      <c r="AS148" s="125">
        <v>9</v>
      </c>
      <c r="AT148" s="125">
        <v>0</v>
      </c>
      <c r="AU148" s="125">
        <v>0</v>
      </c>
      <c r="AV148" s="125">
        <v>0</v>
      </c>
      <c r="AW148" s="125"/>
      <c r="AX148" s="125"/>
      <c r="AY148" s="125"/>
      <c r="AZ148" s="125" t="s">
        <v>96</v>
      </c>
      <c r="BA148" s="126" t="str">
        <f t="shared" si="80"/>
        <v/>
      </c>
      <c r="BB148" s="125">
        <v>0</v>
      </c>
      <c r="BC148" s="125">
        <v>0</v>
      </c>
      <c r="BD148" s="125">
        <v>0</v>
      </c>
      <c r="BE148" s="125"/>
      <c r="BF148" s="125"/>
      <c r="BG148" s="125">
        <v>0</v>
      </c>
      <c r="BH148" s="125"/>
      <c r="BI148" s="125"/>
      <c r="BJ148" s="125">
        <v>0</v>
      </c>
    </row>
    <row r="149" spans="2:62" outlineLevel="3">
      <c r="B149" s="106">
        <v>24028118</v>
      </c>
      <c r="C149" s="106" t="s">
        <v>280</v>
      </c>
      <c r="D149" s="106" t="s">
        <v>92</v>
      </c>
      <c r="E149" s="107">
        <v>4001</v>
      </c>
      <c r="F149" s="107" t="s">
        <v>93</v>
      </c>
      <c r="G149" s="108">
        <v>40230</v>
      </c>
      <c r="H149" s="108" t="s">
        <v>152</v>
      </c>
      <c r="I149" s="106" t="s">
        <v>281</v>
      </c>
      <c r="J149" s="109" t="s">
        <v>1574</v>
      </c>
      <c r="K149" s="109" t="s">
        <v>1575</v>
      </c>
      <c r="L149" s="109" t="s">
        <v>97</v>
      </c>
      <c r="M149" s="109" t="s">
        <v>97</v>
      </c>
      <c r="N149" s="109" t="s">
        <v>98</v>
      </c>
      <c r="O149" s="109" t="str">
        <f>IF(N149="","",VLOOKUP(N149,Sheet1!$B$3:$C$7,2,0))</f>
        <v>急性期</v>
      </c>
      <c r="P149" s="109" t="s">
        <v>98</v>
      </c>
      <c r="Q149" s="109" t="str">
        <f>IF(P149="","",VLOOKUP(P149,Sheet1!$B$3:$C$7,2,0))</f>
        <v>急性期</v>
      </c>
      <c r="R149" s="109" t="s">
        <v>96</v>
      </c>
      <c r="S149" s="110" t="str">
        <f t="shared" si="72"/>
        <v>○</v>
      </c>
      <c r="T149" s="111" t="str">
        <f t="shared" si="73"/>
        <v/>
      </c>
      <c r="U149" s="111" t="str">
        <f t="shared" si="74"/>
        <v>○</v>
      </c>
      <c r="V149" s="111" t="str">
        <f t="shared" si="75"/>
        <v/>
      </c>
      <c r="W149" s="111" t="str">
        <f t="shared" si="76"/>
        <v/>
      </c>
      <c r="X149" s="111" t="str">
        <f t="shared" si="77"/>
        <v/>
      </c>
      <c r="Y149" s="112" t="str">
        <f t="shared" si="78"/>
        <v/>
      </c>
      <c r="Z149" s="113" t="s">
        <v>97</v>
      </c>
      <c r="AA149" s="113" t="s">
        <v>99</v>
      </c>
      <c r="AB149" s="113" t="s">
        <v>96</v>
      </c>
      <c r="AC149" s="113" t="s">
        <v>96</v>
      </c>
      <c r="AD149" s="113" t="s">
        <v>96</v>
      </c>
      <c r="AE149" s="114" t="str">
        <f t="shared" si="79"/>
        <v>急性期</v>
      </c>
      <c r="AF149" s="115">
        <v>19</v>
      </c>
      <c r="AG149" s="115">
        <v>19</v>
      </c>
      <c r="AH149" s="115">
        <v>0</v>
      </c>
      <c r="AI149" s="115">
        <v>0</v>
      </c>
      <c r="AJ149" s="115">
        <v>0</v>
      </c>
      <c r="AK149" s="115">
        <v>0</v>
      </c>
      <c r="AL149" s="115">
        <v>0</v>
      </c>
      <c r="AM149" s="115">
        <v>0</v>
      </c>
      <c r="AN149" s="115">
        <v>0</v>
      </c>
      <c r="AO149" s="115">
        <v>0</v>
      </c>
      <c r="AP149" s="115">
        <v>0</v>
      </c>
      <c r="AQ149" s="115">
        <v>0</v>
      </c>
      <c r="AR149" s="115">
        <v>0</v>
      </c>
      <c r="AS149" s="115">
        <v>19</v>
      </c>
      <c r="AT149" s="115">
        <v>0</v>
      </c>
      <c r="AU149" s="115">
        <v>0</v>
      </c>
      <c r="AV149" s="115">
        <v>0</v>
      </c>
      <c r="AW149" s="115">
        <v>38</v>
      </c>
      <c r="AX149" s="115">
        <v>37</v>
      </c>
      <c r="AY149" s="115">
        <v>2</v>
      </c>
      <c r="AZ149" s="115" t="s">
        <v>98</v>
      </c>
      <c r="BA149" s="116" t="str">
        <f t="shared" si="80"/>
        <v/>
      </c>
      <c r="BB149" s="115">
        <v>1</v>
      </c>
      <c r="BC149" s="115">
        <v>0</v>
      </c>
      <c r="BD149" s="115">
        <v>0</v>
      </c>
      <c r="BE149" s="115">
        <v>0</v>
      </c>
      <c r="BF149" s="115">
        <v>0</v>
      </c>
      <c r="BG149" s="115">
        <v>6</v>
      </c>
      <c r="BH149" s="115">
        <v>6</v>
      </c>
      <c r="BI149" s="115">
        <v>0</v>
      </c>
      <c r="BJ149" s="115">
        <v>0</v>
      </c>
    </row>
    <row r="150" spans="2:62" outlineLevel="3">
      <c r="B150" s="106">
        <v>24028149</v>
      </c>
      <c r="C150" s="106" t="s">
        <v>328</v>
      </c>
      <c r="D150" s="106" t="s">
        <v>92</v>
      </c>
      <c r="E150" s="107">
        <v>4001</v>
      </c>
      <c r="F150" s="107" t="s">
        <v>93</v>
      </c>
      <c r="G150" s="108">
        <v>40230</v>
      </c>
      <c r="H150" s="108" t="s">
        <v>152</v>
      </c>
      <c r="I150" s="106" t="s">
        <v>329</v>
      </c>
      <c r="J150" s="109" t="s">
        <v>1577</v>
      </c>
      <c r="K150" s="109" t="s">
        <v>1578</v>
      </c>
      <c r="L150" s="109" t="s">
        <v>97</v>
      </c>
      <c r="M150" s="109" t="s">
        <v>97</v>
      </c>
      <c r="N150" s="109" t="s">
        <v>98</v>
      </c>
      <c r="O150" s="109" t="str">
        <f>IF(N150="","",VLOOKUP(N150,Sheet1!$B$3:$C$7,2,0))</f>
        <v>急性期</v>
      </c>
      <c r="P150" s="109" t="s">
        <v>98</v>
      </c>
      <c r="Q150" s="109" t="str">
        <f>IF(P150="","",VLOOKUP(P150,Sheet1!$B$3:$C$7,2,0))</f>
        <v>急性期</v>
      </c>
      <c r="R150" s="109" t="s">
        <v>96</v>
      </c>
      <c r="S150" s="110" t="str">
        <f t="shared" si="72"/>
        <v>○</v>
      </c>
      <c r="T150" s="111" t="str">
        <f t="shared" si="73"/>
        <v/>
      </c>
      <c r="U150" s="111" t="str">
        <f t="shared" si="74"/>
        <v>○</v>
      </c>
      <c r="V150" s="111" t="str">
        <f t="shared" si="75"/>
        <v>○</v>
      </c>
      <c r="W150" s="111" t="str">
        <f t="shared" si="76"/>
        <v>○</v>
      </c>
      <c r="X150" s="111" t="str">
        <f t="shared" si="77"/>
        <v/>
      </c>
      <c r="Y150" s="112" t="str">
        <f t="shared" si="78"/>
        <v/>
      </c>
      <c r="Z150" s="113" t="s">
        <v>97</v>
      </c>
      <c r="AA150" s="113" t="s">
        <v>99</v>
      </c>
      <c r="AB150" s="113" t="s">
        <v>104</v>
      </c>
      <c r="AC150" s="113" t="s">
        <v>105</v>
      </c>
      <c r="AD150" s="113" t="s">
        <v>96</v>
      </c>
      <c r="AE150" s="114" t="str">
        <f t="shared" si="79"/>
        <v>急性期</v>
      </c>
      <c r="AF150" s="115">
        <v>1</v>
      </c>
      <c r="AG150" s="115">
        <v>1</v>
      </c>
      <c r="AH150" s="115">
        <v>0</v>
      </c>
      <c r="AI150" s="115">
        <v>0</v>
      </c>
      <c r="AJ150" s="115">
        <v>0</v>
      </c>
      <c r="AK150" s="115">
        <v>0</v>
      </c>
      <c r="AL150" s="115">
        <v>0</v>
      </c>
      <c r="AM150" s="115">
        <v>0</v>
      </c>
      <c r="AN150" s="115">
        <v>0</v>
      </c>
      <c r="AO150" s="115">
        <v>0</v>
      </c>
      <c r="AP150" s="115">
        <v>0</v>
      </c>
      <c r="AQ150" s="115">
        <v>0</v>
      </c>
      <c r="AR150" s="115">
        <v>0</v>
      </c>
      <c r="AS150" s="115">
        <v>1</v>
      </c>
      <c r="AT150" s="115">
        <v>0</v>
      </c>
      <c r="AU150" s="115">
        <v>0</v>
      </c>
      <c r="AV150" s="115">
        <v>0</v>
      </c>
      <c r="AW150" s="115">
        <v>23</v>
      </c>
      <c r="AX150" s="115">
        <v>23</v>
      </c>
      <c r="AY150" s="115">
        <v>0</v>
      </c>
      <c r="AZ150" s="115" t="s">
        <v>97</v>
      </c>
      <c r="BA150" s="116" t="str">
        <f t="shared" si="80"/>
        <v>○</v>
      </c>
      <c r="BB150" s="115">
        <v>2</v>
      </c>
      <c r="BC150" s="115">
        <v>22</v>
      </c>
      <c r="BD150" s="115">
        <v>2</v>
      </c>
      <c r="BE150" s="115">
        <v>0</v>
      </c>
      <c r="BF150" s="115">
        <v>2</v>
      </c>
      <c r="BG150" s="115">
        <v>1</v>
      </c>
      <c r="BH150" s="115">
        <v>1</v>
      </c>
      <c r="BI150" s="115">
        <v>0</v>
      </c>
      <c r="BJ150" s="115">
        <v>0</v>
      </c>
    </row>
    <row r="151" spans="2:62" outlineLevel="3">
      <c r="B151" s="106">
        <v>24028306</v>
      </c>
      <c r="C151" s="106" t="s">
        <v>508</v>
      </c>
      <c r="D151" s="106" t="s">
        <v>92</v>
      </c>
      <c r="E151" s="107">
        <v>4001</v>
      </c>
      <c r="F151" s="107" t="s">
        <v>93</v>
      </c>
      <c r="G151" s="108">
        <v>40230</v>
      </c>
      <c r="H151" s="108" t="s">
        <v>152</v>
      </c>
      <c r="I151" s="106" t="s">
        <v>509</v>
      </c>
      <c r="J151" s="109" t="s">
        <v>1579</v>
      </c>
      <c r="K151" s="109" t="s">
        <v>1580</v>
      </c>
      <c r="L151" s="109" t="s">
        <v>97</v>
      </c>
      <c r="M151" s="109" t="s">
        <v>97</v>
      </c>
      <c r="N151" s="109" t="s">
        <v>98</v>
      </c>
      <c r="O151" s="109" t="str">
        <f>IF(N151="","",VLOOKUP(N151,Sheet1!$B$3:$C$7,2,0))</f>
        <v>急性期</v>
      </c>
      <c r="P151" s="109" t="s">
        <v>99</v>
      </c>
      <c r="Q151" s="109" t="str">
        <f>IF(P151="","",VLOOKUP(P151,Sheet1!$B$3:$C$7,2,0))</f>
        <v>回復期</v>
      </c>
      <c r="R151" s="109" t="s">
        <v>99</v>
      </c>
      <c r="S151" s="110" t="str">
        <f t="shared" si="72"/>
        <v/>
      </c>
      <c r="T151" s="111" t="str">
        <f t="shared" si="73"/>
        <v>○</v>
      </c>
      <c r="U151" s="111" t="str">
        <f t="shared" si="74"/>
        <v>○</v>
      </c>
      <c r="V151" s="111" t="str">
        <f t="shared" si="75"/>
        <v>○</v>
      </c>
      <c r="W151" s="111" t="str">
        <f t="shared" si="76"/>
        <v/>
      </c>
      <c r="X151" s="111" t="str">
        <f t="shared" si="77"/>
        <v/>
      </c>
      <c r="Y151" s="112" t="str">
        <f t="shared" si="78"/>
        <v/>
      </c>
      <c r="Z151" s="113" t="s">
        <v>98</v>
      </c>
      <c r="AA151" s="113" t="s">
        <v>99</v>
      </c>
      <c r="AB151" s="113" t="s">
        <v>104</v>
      </c>
      <c r="AC151" s="113" t="s">
        <v>96</v>
      </c>
      <c r="AD151" s="113" t="s">
        <v>96</v>
      </c>
      <c r="AE151" s="114" t="str">
        <f t="shared" si="79"/>
        <v>急性期</v>
      </c>
      <c r="AF151" s="115">
        <v>19</v>
      </c>
      <c r="AG151" s="115">
        <v>19</v>
      </c>
      <c r="AH151" s="115">
        <v>0</v>
      </c>
      <c r="AI151" s="115">
        <v>5</v>
      </c>
      <c r="AJ151" s="115">
        <v>0</v>
      </c>
      <c r="AK151" s="115">
        <v>0</v>
      </c>
      <c r="AL151" s="115">
        <v>0</v>
      </c>
      <c r="AM151" s="115">
        <v>0</v>
      </c>
      <c r="AN151" s="115">
        <v>0</v>
      </c>
      <c r="AO151" s="115">
        <v>0</v>
      </c>
      <c r="AP151" s="115">
        <v>0</v>
      </c>
      <c r="AQ151" s="115">
        <v>0</v>
      </c>
      <c r="AR151" s="115">
        <v>0</v>
      </c>
      <c r="AS151" s="115">
        <v>19</v>
      </c>
      <c r="AT151" s="115">
        <v>0</v>
      </c>
      <c r="AU151" s="115">
        <v>0</v>
      </c>
      <c r="AV151" s="115">
        <v>0</v>
      </c>
      <c r="AW151" s="115">
        <v>199</v>
      </c>
      <c r="AX151" s="115">
        <v>199</v>
      </c>
      <c r="AY151" s="115">
        <v>0</v>
      </c>
      <c r="AZ151" s="115" t="s">
        <v>97</v>
      </c>
      <c r="BA151" s="116" t="str">
        <f t="shared" si="80"/>
        <v>○</v>
      </c>
      <c r="BB151" s="115">
        <v>0</v>
      </c>
      <c r="BC151" s="115">
        <v>2</v>
      </c>
      <c r="BD151" s="115">
        <v>0</v>
      </c>
      <c r="BE151" s="115">
        <v>0</v>
      </c>
      <c r="BF151" s="115">
        <v>0</v>
      </c>
      <c r="BG151" s="115">
        <v>0</v>
      </c>
      <c r="BH151" s="115">
        <v>0</v>
      </c>
      <c r="BI151" s="115">
        <v>0</v>
      </c>
      <c r="BJ151" s="115">
        <v>0</v>
      </c>
    </row>
    <row r="152" spans="2:62" outlineLevel="3">
      <c r="B152" s="106">
        <v>24028313</v>
      </c>
      <c r="C152" s="106" t="s">
        <v>517</v>
      </c>
      <c r="D152" s="106" t="s">
        <v>92</v>
      </c>
      <c r="E152" s="107">
        <v>4001</v>
      </c>
      <c r="F152" s="107" t="s">
        <v>93</v>
      </c>
      <c r="G152" s="108">
        <v>40230</v>
      </c>
      <c r="H152" s="108" t="s">
        <v>152</v>
      </c>
      <c r="I152" s="106" t="s">
        <v>518</v>
      </c>
      <c r="J152" s="109" t="s">
        <v>1581</v>
      </c>
      <c r="K152" s="109" t="s">
        <v>1582</v>
      </c>
      <c r="L152" s="109" t="s">
        <v>97</v>
      </c>
      <c r="M152" s="109" t="s">
        <v>97</v>
      </c>
      <c r="N152" s="109" t="s">
        <v>98</v>
      </c>
      <c r="O152" s="109" t="str">
        <f>IF(N152="","",VLOOKUP(N152,Sheet1!$B$3:$C$7,2,0))</f>
        <v>急性期</v>
      </c>
      <c r="P152" s="109" t="s">
        <v>98</v>
      </c>
      <c r="Q152" s="109" t="str">
        <f>IF(P152="","",VLOOKUP(P152,Sheet1!$B$3:$C$7,2,0))</f>
        <v>急性期</v>
      </c>
      <c r="R152" s="109" t="s">
        <v>96</v>
      </c>
      <c r="S152" s="110" t="str">
        <f t="shared" si="72"/>
        <v/>
      </c>
      <c r="T152" s="111" t="str">
        <f t="shared" si="73"/>
        <v>○</v>
      </c>
      <c r="U152" s="111" t="str">
        <f t="shared" si="74"/>
        <v/>
      </c>
      <c r="V152" s="111" t="str">
        <f t="shared" si="75"/>
        <v/>
      </c>
      <c r="W152" s="111" t="str">
        <f t="shared" si="76"/>
        <v/>
      </c>
      <c r="X152" s="111" t="str">
        <f t="shared" si="77"/>
        <v/>
      </c>
      <c r="Y152" s="112" t="str">
        <f t="shared" si="78"/>
        <v/>
      </c>
      <c r="Z152" s="113" t="s">
        <v>98</v>
      </c>
      <c r="AA152" s="113" t="s">
        <v>96</v>
      </c>
      <c r="AB152" s="113" t="s">
        <v>96</v>
      </c>
      <c r="AC152" s="113" t="s">
        <v>96</v>
      </c>
      <c r="AD152" s="113" t="s">
        <v>96</v>
      </c>
      <c r="AE152" s="114" t="str">
        <f t="shared" si="79"/>
        <v>急性期</v>
      </c>
      <c r="AF152" s="115">
        <v>5</v>
      </c>
      <c r="AG152" s="115">
        <v>2</v>
      </c>
      <c r="AH152" s="115">
        <v>3</v>
      </c>
      <c r="AI152" s="115">
        <v>0</v>
      </c>
      <c r="AJ152" s="115">
        <v>0</v>
      </c>
      <c r="AK152" s="115">
        <v>0</v>
      </c>
      <c r="AL152" s="115">
        <v>0</v>
      </c>
      <c r="AM152" s="115">
        <v>0</v>
      </c>
      <c r="AN152" s="115">
        <v>0</v>
      </c>
      <c r="AO152" s="115">
        <v>0</v>
      </c>
      <c r="AP152" s="115">
        <v>0</v>
      </c>
      <c r="AQ152" s="115">
        <v>0</v>
      </c>
      <c r="AR152" s="115">
        <v>0</v>
      </c>
      <c r="AS152" s="115">
        <v>5</v>
      </c>
      <c r="AT152" s="115">
        <v>0</v>
      </c>
      <c r="AU152" s="115">
        <v>0</v>
      </c>
      <c r="AV152" s="115">
        <v>0</v>
      </c>
      <c r="AW152" s="115">
        <v>25</v>
      </c>
      <c r="AX152" s="115"/>
      <c r="AY152" s="115"/>
      <c r="AZ152" s="115" t="s">
        <v>96</v>
      </c>
      <c r="BA152" s="116" t="str">
        <f t="shared" si="80"/>
        <v/>
      </c>
      <c r="BB152" s="115"/>
      <c r="BC152" s="115"/>
      <c r="BD152" s="115">
        <v>0</v>
      </c>
      <c r="BE152" s="115"/>
      <c r="BF152" s="115"/>
      <c r="BG152" s="115">
        <v>0</v>
      </c>
      <c r="BH152" s="115"/>
      <c r="BI152" s="115"/>
      <c r="BJ152" s="115"/>
    </row>
    <row r="153" spans="2:62" outlineLevel="3">
      <c r="B153" s="106">
        <v>24028338</v>
      </c>
      <c r="C153" s="106" t="s">
        <v>539</v>
      </c>
      <c r="D153" s="106" t="s">
        <v>92</v>
      </c>
      <c r="E153" s="107">
        <v>4001</v>
      </c>
      <c r="F153" s="107" t="s">
        <v>93</v>
      </c>
      <c r="G153" s="108">
        <v>40230</v>
      </c>
      <c r="H153" s="108" t="s">
        <v>152</v>
      </c>
      <c r="I153" s="106" t="s">
        <v>540</v>
      </c>
      <c r="J153" s="109" t="s">
        <v>1583</v>
      </c>
      <c r="K153" s="109" t="s">
        <v>1584</v>
      </c>
      <c r="L153" s="109" t="s">
        <v>97</v>
      </c>
      <c r="M153" s="109" t="s">
        <v>97</v>
      </c>
      <c r="N153" s="109" t="s">
        <v>98</v>
      </c>
      <c r="O153" s="109" t="str">
        <f>IF(N153="","",VLOOKUP(N153,Sheet1!$B$3:$C$7,2,0))</f>
        <v>急性期</v>
      </c>
      <c r="P153" s="109" t="s">
        <v>98</v>
      </c>
      <c r="Q153" s="109" t="str">
        <f>IF(P153="","",VLOOKUP(P153,Sheet1!$B$3:$C$7,2,0))</f>
        <v>急性期</v>
      </c>
      <c r="R153" s="109" t="s">
        <v>96</v>
      </c>
      <c r="S153" s="110" t="str">
        <f t="shared" si="72"/>
        <v/>
      </c>
      <c r="T153" s="111" t="str">
        <f t="shared" si="73"/>
        <v>○</v>
      </c>
      <c r="U153" s="111" t="str">
        <f t="shared" si="74"/>
        <v/>
      </c>
      <c r="V153" s="111" t="str">
        <f t="shared" si="75"/>
        <v/>
      </c>
      <c r="W153" s="111" t="str">
        <f t="shared" si="76"/>
        <v/>
      </c>
      <c r="X153" s="111" t="str">
        <f t="shared" si="77"/>
        <v/>
      </c>
      <c r="Y153" s="112" t="str">
        <f t="shared" si="78"/>
        <v/>
      </c>
      <c r="Z153" s="113" t="s">
        <v>98</v>
      </c>
      <c r="AA153" s="113" t="s">
        <v>96</v>
      </c>
      <c r="AB153" s="113" t="s">
        <v>96</v>
      </c>
      <c r="AC153" s="113" t="s">
        <v>96</v>
      </c>
      <c r="AD153" s="113" t="s">
        <v>96</v>
      </c>
      <c r="AE153" s="114" t="str">
        <f t="shared" si="79"/>
        <v>急性期</v>
      </c>
      <c r="AF153" s="115">
        <v>16</v>
      </c>
      <c r="AG153" s="115">
        <v>16</v>
      </c>
      <c r="AH153" s="115">
        <v>0</v>
      </c>
      <c r="AI153" s="115">
        <v>0</v>
      </c>
      <c r="AJ153" s="115">
        <v>0</v>
      </c>
      <c r="AK153" s="115">
        <v>0</v>
      </c>
      <c r="AL153" s="115">
        <v>0</v>
      </c>
      <c r="AM153" s="115">
        <v>0</v>
      </c>
      <c r="AN153" s="115">
        <v>0</v>
      </c>
      <c r="AO153" s="115">
        <v>0</v>
      </c>
      <c r="AP153" s="115">
        <v>0</v>
      </c>
      <c r="AQ153" s="115">
        <v>0</v>
      </c>
      <c r="AR153" s="115">
        <v>0</v>
      </c>
      <c r="AS153" s="115">
        <v>16</v>
      </c>
      <c r="AT153" s="115">
        <v>0</v>
      </c>
      <c r="AU153" s="115">
        <v>0</v>
      </c>
      <c r="AV153" s="115">
        <v>0</v>
      </c>
      <c r="AW153" s="115">
        <v>256</v>
      </c>
      <c r="AX153" s="115">
        <v>0</v>
      </c>
      <c r="AY153" s="115">
        <v>0</v>
      </c>
      <c r="AZ153" s="115" t="s">
        <v>98</v>
      </c>
      <c r="BA153" s="116" t="str">
        <f t="shared" si="80"/>
        <v/>
      </c>
      <c r="BB153" s="115"/>
      <c r="BC153" s="115"/>
      <c r="BD153" s="115">
        <v>0</v>
      </c>
      <c r="BE153" s="115"/>
      <c r="BF153" s="115"/>
      <c r="BG153" s="115">
        <v>0</v>
      </c>
      <c r="BH153" s="115"/>
      <c r="BI153" s="115"/>
      <c r="BJ153" s="115"/>
    </row>
    <row r="154" spans="2:62" outlineLevel="3">
      <c r="B154" s="106">
        <v>24028439</v>
      </c>
      <c r="C154" s="106" t="s">
        <v>662</v>
      </c>
      <c r="D154" s="106" t="s">
        <v>92</v>
      </c>
      <c r="E154" s="107">
        <v>4001</v>
      </c>
      <c r="F154" s="107" t="s">
        <v>93</v>
      </c>
      <c r="G154" s="108">
        <v>40230</v>
      </c>
      <c r="H154" s="108" t="s">
        <v>152</v>
      </c>
      <c r="I154" s="106" t="s">
        <v>663</v>
      </c>
      <c r="J154" s="109" t="s">
        <v>1585</v>
      </c>
      <c r="K154" s="109" t="s">
        <v>1586</v>
      </c>
      <c r="L154" s="109" t="s">
        <v>97</v>
      </c>
      <c r="M154" s="109" t="s">
        <v>97</v>
      </c>
      <c r="N154" s="109" t="s">
        <v>105</v>
      </c>
      <c r="O154" s="109" t="str">
        <f>IF(N154="","",VLOOKUP(N154,Sheet1!$B$3:$C$7,2,0))</f>
        <v>休棟等</v>
      </c>
      <c r="P154" s="109" t="s">
        <v>105</v>
      </c>
      <c r="Q154" s="109" t="str">
        <f>IF(P154="","",VLOOKUP(P154,Sheet1!$B$3:$C$7,2,0))</f>
        <v>休棟等</v>
      </c>
      <c r="R154" s="109" t="s">
        <v>96</v>
      </c>
      <c r="S154" s="110" t="str">
        <f t="shared" si="72"/>
        <v/>
      </c>
      <c r="T154" s="111" t="str">
        <f t="shared" si="73"/>
        <v/>
      </c>
      <c r="U154" s="111" t="str">
        <f t="shared" si="74"/>
        <v/>
      </c>
      <c r="V154" s="111" t="str">
        <f t="shared" si="75"/>
        <v/>
      </c>
      <c r="W154" s="111" t="str">
        <f t="shared" si="76"/>
        <v/>
      </c>
      <c r="X154" s="111" t="str">
        <f t="shared" si="77"/>
        <v>○</v>
      </c>
      <c r="Y154" s="112" t="str">
        <f t="shared" si="78"/>
        <v/>
      </c>
      <c r="Z154" s="113" t="s">
        <v>133</v>
      </c>
      <c r="AA154" s="113"/>
      <c r="AB154" s="113" t="s">
        <v>96</v>
      </c>
      <c r="AC154" s="113" t="s">
        <v>96</v>
      </c>
      <c r="AD154" s="113" t="s">
        <v>96</v>
      </c>
      <c r="AE154" s="114" t="str">
        <f t="shared" si="79"/>
        <v>休棟中等</v>
      </c>
      <c r="AF154" s="115">
        <v>19</v>
      </c>
      <c r="AG154" s="115">
        <v>12</v>
      </c>
      <c r="AH154" s="115">
        <v>7</v>
      </c>
      <c r="AI154" s="115"/>
      <c r="AJ154" s="115">
        <v>0</v>
      </c>
      <c r="AK154" s="115">
        <v>0</v>
      </c>
      <c r="AL154" s="115">
        <v>0</v>
      </c>
      <c r="AM154" s="115">
        <v>0</v>
      </c>
      <c r="AN154" s="115">
        <v>0</v>
      </c>
      <c r="AO154" s="115">
        <v>0</v>
      </c>
      <c r="AP154" s="115">
        <v>0</v>
      </c>
      <c r="AQ154" s="115">
        <v>0</v>
      </c>
      <c r="AR154" s="115">
        <v>0</v>
      </c>
      <c r="AS154" s="115">
        <v>19</v>
      </c>
      <c r="AT154" s="115">
        <v>0</v>
      </c>
      <c r="AU154" s="115">
        <v>0</v>
      </c>
      <c r="AV154" s="115">
        <v>0</v>
      </c>
      <c r="AW154" s="115">
        <v>2</v>
      </c>
      <c r="AX154" s="115">
        <v>2</v>
      </c>
      <c r="AY154" s="115">
        <v>0</v>
      </c>
      <c r="AZ154" s="115" t="s">
        <v>97</v>
      </c>
      <c r="BA154" s="116" t="str">
        <f t="shared" si="80"/>
        <v>○</v>
      </c>
      <c r="BB154" s="115">
        <v>1</v>
      </c>
      <c r="BC154" s="115">
        <v>1</v>
      </c>
      <c r="BD154" s="115">
        <v>0</v>
      </c>
      <c r="BE154" s="115">
        <v>0</v>
      </c>
      <c r="BF154" s="115">
        <v>0</v>
      </c>
      <c r="BG154" s="115">
        <v>0</v>
      </c>
      <c r="BH154" s="115">
        <v>0</v>
      </c>
      <c r="BI154" s="115">
        <v>0</v>
      </c>
      <c r="BJ154" s="115"/>
    </row>
    <row r="155" spans="2:62" outlineLevel="3">
      <c r="B155" s="106">
        <v>24028551</v>
      </c>
      <c r="C155" s="106" t="s">
        <v>802</v>
      </c>
      <c r="D155" s="106" t="s">
        <v>92</v>
      </c>
      <c r="E155" s="107">
        <v>4001</v>
      </c>
      <c r="F155" s="107" t="s">
        <v>93</v>
      </c>
      <c r="G155" s="108">
        <v>40230</v>
      </c>
      <c r="H155" s="108" t="s">
        <v>152</v>
      </c>
      <c r="I155" s="106" t="s">
        <v>803</v>
      </c>
      <c r="J155" s="109" t="s">
        <v>1587</v>
      </c>
      <c r="K155" s="109" t="s">
        <v>1588</v>
      </c>
      <c r="L155" s="109" t="s">
        <v>97</v>
      </c>
      <c r="M155" s="109" t="s">
        <v>97</v>
      </c>
      <c r="N155" s="109" t="s">
        <v>98</v>
      </c>
      <c r="O155" s="109" t="str">
        <f>IF(N155="","",VLOOKUP(N155,Sheet1!$B$3:$C$7,2,0))</f>
        <v>急性期</v>
      </c>
      <c r="P155" s="109" t="s">
        <v>98</v>
      </c>
      <c r="Q155" s="109" t="str">
        <f>IF(P155="","",VLOOKUP(P155,Sheet1!$B$3:$C$7,2,0))</f>
        <v>急性期</v>
      </c>
      <c r="R155" s="109" t="s">
        <v>98</v>
      </c>
      <c r="S155" s="110" t="str">
        <f t="shared" si="72"/>
        <v/>
      </c>
      <c r="T155" s="111" t="str">
        <f t="shared" si="73"/>
        <v/>
      </c>
      <c r="U155" s="111" t="str">
        <f t="shared" si="74"/>
        <v>○</v>
      </c>
      <c r="V155" s="111" t="str">
        <f t="shared" si="75"/>
        <v/>
      </c>
      <c r="W155" s="111" t="str">
        <f t="shared" si="76"/>
        <v/>
      </c>
      <c r="X155" s="111" t="str">
        <f t="shared" si="77"/>
        <v/>
      </c>
      <c r="Y155" s="112" t="str">
        <f t="shared" si="78"/>
        <v/>
      </c>
      <c r="Z155" s="113" t="s">
        <v>99</v>
      </c>
      <c r="AA155" s="113" t="s">
        <v>96</v>
      </c>
      <c r="AB155" s="113" t="s">
        <v>96</v>
      </c>
      <c r="AC155" s="113" t="s">
        <v>96</v>
      </c>
      <c r="AD155" s="113" t="s">
        <v>96</v>
      </c>
      <c r="AE155" s="114" t="str">
        <f t="shared" si="79"/>
        <v>急性期</v>
      </c>
      <c r="AF155" s="115">
        <v>13</v>
      </c>
      <c r="AG155" s="115">
        <v>13</v>
      </c>
      <c r="AH155" s="115">
        <v>0</v>
      </c>
      <c r="AI155" s="115">
        <v>0</v>
      </c>
      <c r="AJ155" s="115">
        <v>6</v>
      </c>
      <c r="AK155" s="115">
        <v>3</v>
      </c>
      <c r="AL155" s="115">
        <v>3</v>
      </c>
      <c r="AM155" s="115">
        <v>6</v>
      </c>
      <c r="AN155" s="115">
        <v>3</v>
      </c>
      <c r="AO155" s="115">
        <v>3</v>
      </c>
      <c r="AP155" s="115">
        <v>0</v>
      </c>
      <c r="AQ155" s="115">
        <v>0</v>
      </c>
      <c r="AR155" s="115">
        <v>0</v>
      </c>
      <c r="AS155" s="115">
        <v>13</v>
      </c>
      <c r="AT155" s="115">
        <v>6</v>
      </c>
      <c r="AU155" s="115">
        <v>0</v>
      </c>
      <c r="AV155" s="115">
        <v>0</v>
      </c>
      <c r="AW155" s="115">
        <v>160</v>
      </c>
      <c r="AX155" s="115">
        <v>14</v>
      </c>
      <c r="AY155" s="115">
        <v>0</v>
      </c>
      <c r="AZ155" s="115" t="s">
        <v>98</v>
      </c>
      <c r="BA155" s="116" t="str">
        <f t="shared" si="80"/>
        <v/>
      </c>
      <c r="BB155" s="115">
        <v>0</v>
      </c>
      <c r="BC155" s="115">
        <v>0</v>
      </c>
      <c r="BD155" s="115">
        <v>0</v>
      </c>
      <c r="BE155" s="115">
        <v>0</v>
      </c>
      <c r="BF155" s="115">
        <v>0</v>
      </c>
      <c r="BG155" s="115">
        <v>0</v>
      </c>
      <c r="BH155" s="115">
        <v>0</v>
      </c>
      <c r="BI155" s="115">
        <v>0</v>
      </c>
      <c r="BJ155" s="115">
        <v>0</v>
      </c>
    </row>
    <row r="156" spans="2:62" outlineLevel="3">
      <c r="B156" s="106">
        <v>24028646</v>
      </c>
      <c r="C156" s="106" t="s">
        <v>905</v>
      </c>
      <c r="D156" s="106" t="s">
        <v>92</v>
      </c>
      <c r="E156" s="107">
        <v>4001</v>
      </c>
      <c r="F156" s="107" t="s">
        <v>93</v>
      </c>
      <c r="G156" s="108">
        <v>40230</v>
      </c>
      <c r="H156" s="108" t="s">
        <v>152</v>
      </c>
      <c r="I156" s="106" t="s">
        <v>906</v>
      </c>
      <c r="J156" s="109" t="s">
        <v>1589</v>
      </c>
      <c r="K156" s="109" t="s">
        <v>1590</v>
      </c>
      <c r="L156" s="109" t="s">
        <v>97</v>
      </c>
      <c r="M156" s="109" t="s">
        <v>97</v>
      </c>
      <c r="N156" s="109" t="s">
        <v>98</v>
      </c>
      <c r="O156" s="109" t="str">
        <f>IF(N156="","",VLOOKUP(N156,Sheet1!$B$3:$C$7,2,0))</f>
        <v>急性期</v>
      </c>
      <c r="P156" s="109" t="s">
        <v>98</v>
      </c>
      <c r="Q156" s="109" t="str">
        <f>IF(P156="","",VLOOKUP(P156,Sheet1!$B$3:$C$7,2,0))</f>
        <v>急性期</v>
      </c>
      <c r="R156" s="109" t="s">
        <v>96</v>
      </c>
      <c r="S156" s="110" t="str">
        <f t="shared" si="72"/>
        <v>○</v>
      </c>
      <c r="T156" s="111" t="str">
        <f t="shared" si="73"/>
        <v/>
      </c>
      <c r="U156" s="111" t="str">
        <f t="shared" si="74"/>
        <v>○</v>
      </c>
      <c r="V156" s="111" t="str">
        <f t="shared" si="75"/>
        <v>○</v>
      </c>
      <c r="W156" s="111" t="str">
        <f t="shared" si="76"/>
        <v>○</v>
      </c>
      <c r="X156" s="111" t="str">
        <f t="shared" si="77"/>
        <v/>
      </c>
      <c r="Y156" s="112" t="str">
        <f t="shared" si="78"/>
        <v/>
      </c>
      <c r="Z156" s="113" t="s">
        <v>97</v>
      </c>
      <c r="AA156" s="113" t="s">
        <v>99</v>
      </c>
      <c r="AB156" s="113" t="s">
        <v>104</v>
      </c>
      <c r="AC156" s="113" t="s">
        <v>105</v>
      </c>
      <c r="AD156" s="113" t="s">
        <v>96</v>
      </c>
      <c r="AE156" s="114" t="str">
        <f t="shared" si="79"/>
        <v>急性期</v>
      </c>
      <c r="AF156" s="115">
        <v>11</v>
      </c>
      <c r="AG156" s="115">
        <v>11</v>
      </c>
      <c r="AH156" s="115">
        <v>0</v>
      </c>
      <c r="AI156" s="115">
        <v>0</v>
      </c>
      <c r="AJ156" s="115">
        <v>0</v>
      </c>
      <c r="AK156" s="115">
        <v>0</v>
      </c>
      <c r="AL156" s="115">
        <v>0</v>
      </c>
      <c r="AM156" s="115">
        <v>0</v>
      </c>
      <c r="AN156" s="115">
        <v>0</v>
      </c>
      <c r="AO156" s="115">
        <v>0</v>
      </c>
      <c r="AP156" s="115">
        <v>0</v>
      </c>
      <c r="AQ156" s="115">
        <v>0</v>
      </c>
      <c r="AR156" s="115">
        <v>0</v>
      </c>
      <c r="AS156" s="115">
        <v>11</v>
      </c>
      <c r="AT156" s="115">
        <v>0</v>
      </c>
      <c r="AU156" s="115">
        <v>0</v>
      </c>
      <c r="AV156" s="115">
        <v>0</v>
      </c>
      <c r="AW156" s="115">
        <v>141</v>
      </c>
      <c r="AX156" s="115">
        <v>81</v>
      </c>
      <c r="AY156" s="115">
        <v>15.6</v>
      </c>
      <c r="AZ156" s="115" t="s">
        <v>97</v>
      </c>
      <c r="BA156" s="116" t="str">
        <f t="shared" si="80"/>
        <v>○</v>
      </c>
      <c r="BB156" s="115">
        <v>5</v>
      </c>
      <c r="BC156" s="115">
        <v>60</v>
      </c>
      <c r="BD156" s="115">
        <v>4</v>
      </c>
      <c r="BE156" s="115">
        <v>3</v>
      </c>
      <c r="BF156" s="115">
        <v>1</v>
      </c>
      <c r="BG156" s="115">
        <v>0</v>
      </c>
      <c r="BH156" s="115">
        <v>0</v>
      </c>
      <c r="BI156" s="115">
        <v>0</v>
      </c>
      <c r="BJ156" s="115">
        <v>0</v>
      </c>
    </row>
    <row r="157" spans="2:62" outlineLevel="3">
      <c r="B157" s="106">
        <v>24028808</v>
      </c>
      <c r="C157" s="106" t="s">
        <v>1120</v>
      </c>
      <c r="D157" s="106" t="s">
        <v>92</v>
      </c>
      <c r="E157" s="107">
        <v>4001</v>
      </c>
      <c r="F157" s="107" t="s">
        <v>93</v>
      </c>
      <c r="G157" s="108">
        <v>40230</v>
      </c>
      <c r="H157" s="108" t="s">
        <v>152</v>
      </c>
      <c r="I157" s="106" t="s">
        <v>1121</v>
      </c>
      <c r="J157" s="109" t="s">
        <v>1122</v>
      </c>
      <c r="K157" s="109" t="s">
        <v>1123</v>
      </c>
      <c r="L157" s="109" t="s">
        <v>165</v>
      </c>
      <c r="M157" s="109" t="s">
        <v>165</v>
      </c>
      <c r="N157" s="109" t="s">
        <v>166</v>
      </c>
      <c r="O157" s="109" t="str">
        <f>IF(N157="","",VLOOKUP(N157,Sheet1!$B$3:$C$7,2,0))</f>
        <v>急性期</v>
      </c>
      <c r="P157" s="109" t="s">
        <v>166</v>
      </c>
      <c r="Q157" s="109" t="str">
        <f>IF(P157="","",VLOOKUP(P157,Sheet1!$B$3:$C$7,2,0))</f>
        <v>急性期</v>
      </c>
      <c r="R157" s="109" t="s">
        <v>96</v>
      </c>
      <c r="S157" s="110" t="str">
        <f t="shared" si="72"/>
        <v/>
      </c>
      <c r="T157" s="111" t="str">
        <f t="shared" si="73"/>
        <v>○</v>
      </c>
      <c r="U157" s="111" t="str">
        <f t="shared" si="74"/>
        <v>○</v>
      </c>
      <c r="V157" s="111" t="str">
        <f t="shared" si="75"/>
        <v/>
      </c>
      <c r="W157" s="111" t="str">
        <f t="shared" si="76"/>
        <v/>
      </c>
      <c r="X157" s="111" t="str">
        <f t="shared" si="77"/>
        <v/>
      </c>
      <c r="Y157" s="112" t="str">
        <f t="shared" si="78"/>
        <v/>
      </c>
      <c r="Z157" s="113" t="s">
        <v>166</v>
      </c>
      <c r="AA157" s="113" t="s">
        <v>143</v>
      </c>
      <c r="AB157" s="113" t="s">
        <v>96</v>
      </c>
      <c r="AC157" s="113" t="s">
        <v>96</v>
      </c>
      <c r="AD157" s="113" t="s">
        <v>96</v>
      </c>
      <c r="AE157" s="114" t="str">
        <f t="shared" si="79"/>
        <v>急性期</v>
      </c>
      <c r="AF157" s="115">
        <v>19</v>
      </c>
      <c r="AG157" s="115">
        <v>19</v>
      </c>
      <c r="AH157" s="115">
        <v>0</v>
      </c>
      <c r="AI157" s="115">
        <v>0</v>
      </c>
      <c r="AJ157" s="115">
        <v>0</v>
      </c>
      <c r="AK157" s="115">
        <v>0</v>
      </c>
      <c r="AL157" s="115">
        <v>0</v>
      </c>
      <c r="AM157" s="115">
        <v>0</v>
      </c>
      <c r="AN157" s="115">
        <v>0</v>
      </c>
      <c r="AO157" s="115">
        <v>0</v>
      </c>
      <c r="AP157" s="115">
        <v>0</v>
      </c>
      <c r="AQ157" s="115">
        <v>0</v>
      </c>
      <c r="AR157" s="115">
        <v>0</v>
      </c>
      <c r="AS157" s="115">
        <v>19</v>
      </c>
      <c r="AT157" s="115">
        <v>0</v>
      </c>
      <c r="AU157" s="115">
        <v>0</v>
      </c>
      <c r="AV157" s="115">
        <v>0</v>
      </c>
      <c r="AW157" s="115">
        <v>932</v>
      </c>
      <c r="AX157" s="115">
        <v>528</v>
      </c>
      <c r="AY157" s="115">
        <v>0.9</v>
      </c>
      <c r="AZ157" s="115" t="s">
        <v>166</v>
      </c>
      <c r="BA157" s="116" t="str">
        <f t="shared" si="80"/>
        <v/>
      </c>
      <c r="BB157" s="115">
        <v>0</v>
      </c>
      <c r="BC157" s="115">
        <v>0</v>
      </c>
      <c r="BD157" s="115">
        <v>0</v>
      </c>
      <c r="BE157" s="115">
        <v>0</v>
      </c>
      <c r="BF157" s="115">
        <v>0</v>
      </c>
      <c r="BG157" s="115">
        <v>0</v>
      </c>
      <c r="BH157" s="115">
        <v>0</v>
      </c>
      <c r="BI157" s="115">
        <v>0</v>
      </c>
      <c r="BJ157" s="115">
        <v>38</v>
      </c>
    </row>
    <row r="158" spans="2:62" outlineLevel="3">
      <c r="B158" s="106">
        <v>24028851</v>
      </c>
      <c r="C158" s="106" t="s">
        <v>1182</v>
      </c>
      <c r="D158" s="106" t="s">
        <v>92</v>
      </c>
      <c r="E158" s="107">
        <v>4001</v>
      </c>
      <c r="F158" s="107" t="s">
        <v>93</v>
      </c>
      <c r="G158" s="108">
        <v>40230</v>
      </c>
      <c r="H158" s="108" t="s">
        <v>152</v>
      </c>
      <c r="I158" s="106" t="s">
        <v>1183</v>
      </c>
      <c r="J158" s="109" t="s">
        <v>1591</v>
      </c>
      <c r="K158" s="109" t="s">
        <v>1592</v>
      </c>
      <c r="L158" s="109" t="s">
        <v>97</v>
      </c>
      <c r="M158" s="109" t="s">
        <v>97</v>
      </c>
      <c r="N158" s="109" t="s">
        <v>98</v>
      </c>
      <c r="O158" s="109" t="str">
        <f>IF(N158="","",VLOOKUP(N158,Sheet1!$B$3:$C$7,2,0))</f>
        <v>急性期</v>
      </c>
      <c r="P158" s="109" t="s">
        <v>98</v>
      </c>
      <c r="Q158" s="109" t="str">
        <f>IF(P158="","",VLOOKUP(P158,Sheet1!$B$3:$C$7,2,0))</f>
        <v>急性期</v>
      </c>
      <c r="R158" s="109" t="s">
        <v>96</v>
      </c>
      <c r="S158" s="110" t="str">
        <f t="shared" si="72"/>
        <v/>
      </c>
      <c r="T158" s="111" t="str">
        <f t="shared" si="73"/>
        <v>○</v>
      </c>
      <c r="U158" s="111" t="str">
        <f t="shared" si="74"/>
        <v>○</v>
      </c>
      <c r="V158" s="111" t="str">
        <f t="shared" si="75"/>
        <v>○</v>
      </c>
      <c r="W158" s="111" t="str">
        <f t="shared" si="76"/>
        <v/>
      </c>
      <c r="X158" s="111" t="str">
        <f t="shared" si="77"/>
        <v/>
      </c>
      <c r="Y158" s="112" t="str">
        <f t="shared" si="78"/>
        <v/>
      </c>
      <c r="Z158" s="113" t="s">
        <v>98</v>
      </c>
      <c r="AA158" s="113" t="s">
        <v>99</v>
      </c>
      <c r="AB158" s="113" t="s">
        <v>104</v>
      </c>
      <c r="AC158" s="113" t="s">
        <v>96</v>
      </c>
      <c r="AD158" s="113" t="s">
        <v>96</v>
      </c>
      <c r="AE158" s="114" t="str">
        <f t="shared" si="79"/>
        <v>急性期</v>
      </c>
      <c r="AF158" s="115">
        <v>1</v>
      </c>
      <c r="AG158" s="115">
        <v>1</v>
      </c>
      <c r="AH158" s="115">
        <v>0</v>
      </c>
      <c r="AI158" s="115">
        <v>0</v>
      </c>
      <c r="AJ158" s="115">
        <v>0</v>
      </c>
      <c r="AK158" s="115">
        <v>0</v>
      </c>
      <c r="AL158" s="115">
        <v>0</v>
      </c>
      <c r="AM158" s="115">
        <v>0</v>
      </c>
      <c r="AN158" s="115">
        <v>0</v>
      </c>
      <c r="AO158" s="115">
        <v>0</v>
      </c>
      <c r="AP158" s="115">
        <v>0</v>
      </c>
      <c r="AQ158" s="115">
        <v>0</v>
      </c>
      <c r="AR158" s="115">
        <v>0</v>
      </c>
      <c r="AS158" s="115"/>
      <c r="AT158" s="115"/>
      <c r="AU158" s="115"/>
      <c r="AV158" s="115">
        <v>1</v>
      </c>
      <c r="AW158" s="115">
        <v>31</v>
      </c>
      <c r="AX158" s="115">
        <v>20</v>
      </c>
      <c r="AY158" s="115">
        <v>0</v>
      </c>
      <c r="AZ158" s="115" t="s">
        <v>96</v>
      </c>
      <c r="BA158" s="116" t="str">
        <f t="shared" si="80"/>
        <v/>
      </c>
      <c r="BB158" s="115"/>
      <c r="BC158" s="115"/>
      <c r="BD158" s="115">
        <v>0</v>
      </c>
      <c r="BE158" s="115"/>
      <c r="BF158" s="115"/>
      <c r="BG158" s="115">
        <v>0</v>
      </c>
      <c r="BH158" s="115"/>
      <c r="BI158" s="115"/>
      <c r="BJ158" s="115"/>
    </row>
    <row r="159" spans="2:62" ht="13.5" customHeight="1" outlineLevel="2" thickBot="1">
      <c r="B159" s="106"/>
      <c r="C159" s="106"/>
      <c r="D159" s="106"/>
      <c r="E159" s="107"/>
      <c r="F159" s="147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284" t="s">
        <v>2245</v>
      </c>
      <c r="T159" s="284"/>
      <c r="U159" s="284"/>
      <c r="V159" s="284"/>
      <c r="W159" s="284"/>
      <c r="X159" s="284"/>
      <c r="Y159" s="285"/>
      <c r="Z159" s="149"/>
      <c r="AA159" s="149"/>
      <c r="AB159" s="149"/>
      <c r="AC159" s="149"/>
      <c r="AD159" s="149"/>
      <c r="AE159" s="150"/>
      <c r="AF159" s="151">
        <f t="shared" ref="AF159:AV159" si="92">SUBTOTAL(9,AF147:AF158)</f>
        <v>132</v>
      </c>
      <c r="AG159" s="151">
        <f t="shared" si="92"/>
        <v>122</v>
      </c>
      <c r="AH159" s="151">
        <f t="shared" si="92"/>
        <v>10</v>
      </c>
      <c r="AI159" s="151">
        <f t="shared" si="92"/>
        <v>5</v>
      </c>
      <c r="AJ159" s="151">
        <f t="shared" si="92"/>
        <v>25</v>
      </c>
      <c r="AK159" s="151">
        <f t="shared" si="92"/>
        <v>22</v>
      </c>
      <c r="AL159" s="151">
        <f t="shared" si="92"/>
        <v>3</v>
      </c>
      <c r="AM159" s="151">
        <f t="shared" si="92"/>
        <v>25</v>
      </c>
      <c r="AN159" s="151">
        <f t="shared" si="92"/>
        <v>22</v>
      </c>
      <c r="AO159" s="151">
        <f t="shared" si="92"/>
        <v>3</v>
      </c>
      <c r="AP159" s="151">
        <f t="shared" si="92"/>
        <v>0</v>
      </c>
      <c r="AQ159" s="151">
        <f t="shared" si="92"/>
        <v>0</v>
      </c>
      <c r="AR159" s="151">
        <f t="shared" si="92"/>
        <v>0</v>
      </c>
      <c r="AS159" s="151">
        <f t="shared" si="92"/>
        <v>131</v>
      </c>
      <c r="AT159" s="151">
        <f t="shared" si="92"/>
        <v>25</v>
      </c>
      <c r="AU159" s="151">
        <f t="shared" si="92"/>
        <v>0</v>
      </c>
      <c r="AV159" s="151">
        <f t="shared" si="92"/>
        <v>1</v>
      </c>
      <c r="AW159" s="151">
        <f t="shared" ref="AW159:AY159" si="93">SUBTOTAL(9,AW147:AW158)</f>
        <v>1831</v>
      </c>
      <c r="AX159" s="151">
        <f t="shared" si="93"/>
        <v>904</v>
      </c>
      <c r="AY159" s="151">
        <f t="shared" si="93"/>
        <v>18.5</v>
      </c>
      <c r="AZ159" s="151"/>
      <c r="BA159" s="152"/>
      <c r="BB159" s="151">
        <f t="shared" ref="BB159" si="94">SUBTOTAL(9,BB147:BB158)</f>
        <v>9</v>
      </c>
      <c r="BC159" s="151">
        <f t="shared" ref="BC159" si="95">SUBTOTAL(9,BC147:BC158)</f>
        <v>112</v>
      </c>
      <c r="BD159" s="151">
        <f t="shared" ref="BD159" si="96">SUBTOTAL(9,BD147:BD158)</f>
        <v>8</v>
      </c>
      <c r="BE159" s="151">
        <f t="shared" ref="BE159" si="97">SUBTOTAL(9,BE147:BE158)</f>
        <v>5</v>
      </c>
      <c r="BF159" s="151">
        <f t="shared" ref="BF159" si="98">SUBTOTAL(9,BF147:BF158)</f>
        <v>3</v>
      </c>
      <c r="BG159" s="151">
        <f t="shared" ref="BG159" si="99">SUBTOTAL(9,BG147:BG158)</f>
        <v>7</v>
      </c>
      <c r="BH159" s="151">
        <f t="shared" ref="BH159" si="100">SUBTOTAL(9,BH147:BH158)</f>
        <v>7</v>
      </c>
      <c r="BI159" s="151">
        <f t="shared" ref="BI159" si="101">SUBTOTAL(9,BI147:BI158)</f>
        <v>0</v>
      </c>
      <c r="BJ159" s="151">
        <f t="shared" ref="BJ159" si="102">SUBTOTAL(9,BJ147:BJ158)</f>
        <v>38</v>
      </c>
    </row>
    <row r="160" spans="2:62" ht="12" outlineLevel="1" thickTop="1">
      <c r="B160" s="106"/>
      <c r="C160" s="106"/>
      <c r="D160" s="106"/>
      <c r="E160" s="107"/>
      <c r="F160" s="281" t="s">
        <v>2224</v>
      </c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3"/>
      <c r="Z160" s="153"/>
      <c r="AA160" s="153"/>
      <c r="AB160" s="153"/>
      <c r="AC160" s="153"/>
      <c r="AD160" s="153"/>
      <c r="AE160" s="154"/>
      <c r="AF160" s="155">
        <f t="shared" ref="AF160:AV160" si="103">SUBTOTAL(9,AF8:AF158)</f>
        <v>1712</v>
      </c>
      <c r="AG160" s="155">
        <f t="shared" si="103"/>
        <v>1263</v>
      </c>
      <c r="AH160" s="155">
        <f t="shared" si="103"/>
        <v>417</v>
      </c>
      <c r="AI160" s="155">
        <f t="shared" si="103"/>
        <v>452</v>
      </c>
      <c r="AJ160" s="155">
        <f t="shared" si="103"/>
        <v>156</v>
      </c>
      <c r="AK160" s="155">
        <f t="shared" si="103"/>
        <v>107</v>
      </c>
      <c r="AL160" s="155">
        <f t="shared" si="103"/>
        <v>49</v>
      </c>
      <c r="AM160" s="155">
        <f t="shared" si="103"/>
        <v>154</v>
      </c>
      <c r="AN160" s="155">
        <f t="shared" si="103"/>
        <v>105</v>
      </c>
      <c r="AO160" s="155">
        <f t="shared" si="103"/>
        <v>49</v>
      </c>
      <c r="AP160" s="155">
        <f t="shared" si="103"/>
        <v>2</v>
      </c>
      <c r="AQ160" s="155">
        <f t="shared" si="103"/>
        <v>2</v>
      </c>
      <c r="AR160" s="155">
        <f t="shared" si="103"/>
        <v>0</v>
      </c>
      <c r="AS160" s="155">
        <f t="shared" si="103"/>
        <v>1354</v>
      </c>
      <c r="AT160" s="155">
        <f t="shared" si="103"/>
        <v>144</v>
      </c>
      <c r="AU160" s="155">
        <f t="shared" si="103"/>
        <v>2</v>
      </c>
      <c r="AV160" s="155">
        <f t="shared" si="103"/>
        <v>348</v>
      </c>
      <c r="AW160" s="155">
        <f t="shared" ref="AW160:BJ160" si="104">SUBTOTAL(9,AW8:AW158)</f>
        <v>33052</v>
      </c>
      <c r="AX160" s="155">
        <f t="shared" si="104"/>
        <v>2846</v>
      </c>
      <c r="AY160" s="155">
        <f t="shared" si="104"/>
        <v>328.279</v>
      </c>
      <c r="AZ160" s="155">
        <f t="shared" si="104"/>
        <v>0</v>
      </c>
      <c r="BA160" s="156"/>
      <c r="BB160" s="155">
        <f t="shared" si="104"/>
        <v>147</v>
      </c>
      <c r="BC160" s="155">
        <f t="shared" si="104"/>
        <v>3883</v>
      </c>
      <c r="BD160" s="155">
        <f t="shared" si="104"/>
        <v>91</v>
      </c>
      <c r="BE160" s="155">
        <f t="shared" si="104"/>
        <v>41</v>
      </c>
      <c r="BF160" s="155">
        <f t="shared" si="104"/>
        <v>64</v>
      </c>
      <c r="BG160" s="155">
        <f t="shared" si="104"/>
        <v>105</v>
      </c>
      <c r="BH160" s="155">
        <f t="shared" si="104"/>
        <v>80</v>
      </c>
      <c r="BI160" s="155">
        <f t="shared" si="104"/>
        <v>25</v>
      </c>
      <c r="BJ160" s="155">
        <f t="shared" si="104"/>
        <v>806</v>
      </c>
    </row>
    <row r="161" spans="6:62">
      <c r="F161" s="266" t="s">
        <v>2299</v>
      </c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8"/>
      <c r="Z161" s="129"/>
      <c r="AA161" s="129"/>
      <c r="AB161" s="129"/>
      <c r="AC161" s="129"/>
      <c r="AD161" s="129"/>
      <c r="AE161" s="129"/>
      <c r="AF161" s="129">
        <f t="shared" ref="AF161:AV161" si="105">SUM(AF29,AF31,AF46,AF55,AF62,AF93,AF94,AF107,AF136,AF145,AF148,)</f>
        <v>89</v>
      </c>
      <c r="AG161" s="129">
        <f t="shared" si="105"/>
        <v>46</v>
      </c>
      <c r="AH161" s="129">
        <f t="shared" si="105"/>
        <v>11</v>
      </c>
      <c r="AI161" s="129">
        <f t="shared" si="105"/>
        <v>25</v>
      </c>
      <c r="AJ161" s="129">
        <f t="shared" si="105"/>
        <v>0</v>
      </c>
      <c r="AK161" s="129">
        <f t="shared" si="105"/>
        <v>0</v>
      </c>
      <c r="AL161" s="129">
        <f t="shared" si="105"/>
        <v>0</v>
      </c>
      <c r="AM161" s="129">
        <f t="shared" si="105"/>
        <v>0</v>
      </c>
      <c r="AN161" s="129">
        <f t="shared" si="105"/>
        <v>0</v>
      </c>
      <c r="AO161" s="129">
        <f t="shared" si="105"/>
        <v>0</v>
      </c>
      <c r="AP161" s="129">
        <f t="shared" si="105"/>
        <v>0</v>
      </c>
      <c r="AQ161" s="129">
        <f t="shared" si="105"/>
        <v>0</v>
      </c>
      <c r="AR161" s="129">
        <f t="shared" si="105"/>
        <v>0</v>
      </c>
      <c r="AS161" s="129">
        <f t="shared" si="105"/>
        <v>83</v>
      </c>
      <c r="AT161" s="129">
        <f t="shared" si="105"/>
        <v>0</v>
      </c>
      <c r="AU161" s="129">
        <f t="shared" si="105"/>
        <v>0</v>
      </c>
      <c r="AV161" s="129">
        <f t="shared" si="105"/>
        <v>0</v>
      </c>
      <c r="AW161" s="269"/>
      <c r="AX161" s="270"/>
      <c r="AY161" s="270"/>
      <c r="AZ161" s="270"/>
      <c r="BA161" s="270"/>
      <c r="BB161" s="270"/>
      <c r="BC161" s="270"/>
      <c r="BD161" s="270"/>
      <c r="BE161" s="270"/>
      <c r="BF161" s="270"/>
      <c r="BG161" s="270"/>
      <c r="BH161" s="270"/>
      <c r="BI161" s="270"/>
      <c r="BJ161" s="271"/>
    </row>
    <row r="162" spans="6:62">
      <c r="F162" s="266" t="s">
        <v>2302</v>
      </c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8"/>
      <c r="Z162" s="129"/>
      <c r="AA162" s="129"/>
      <c r="AB162" s="129"/>
      <c r="AC162" s="129"/>
      <c r="AD162" s="129"/>
      <c r="AE162" s="129"/>
      <c r="AF162" s="129">
        <f t="shared" ref="AF162:AV162" si="106">SUMIF($O$8:$O$159,"休棟等",AF8:AF159)</f>
        <v>219</v>
      </c>
      <c r="AG162" s="129">
        <f t="shared" si="106"/>
        <v>35</v>
      </c>
      <c r="AH162" s="129">
        <f t="shared" si="106"/>
        <v>184</v>
      </c>
      <c r="AI162" s="129">
        <f t="shared" si="106"/>
        <v>118</v>
      </c>
      <c r="AJ162" s="129">
        <f t="shared" si="106"/>
        <v>18</v>
      </c>
      <c r="AK162" s="129">
        <f t="shared" si="106"/>
        <v>0</v>
      </c>
      <c r="AL162" s="129">
        <f t="shared" si="106"/>
        <v>18</v>
      </c>
      <c r="AM162" s="129">
        <f t="shared" si="106"/>
        <v>18</v>
      </c>
      <c r="AN162" s="129">
        <f t="shared" si="106"/>
        <v>0</v>
      </c>
      <c r="AO162" s="129">
        <f t="shared" si="106"/>
        <v>18</v>
      </c>
      <c r="AP162" s="129">
        <f t="shared" si="106"/>
        <v>0</v>
      </c>
      <c r="AQ162" s="129">
        <f t="shared" si="106"/>
        <v>0</v>
      </c>
      <c r="AR162" s="129">
        <f t="shared" si="106"/>
        <v>0</v>
      </c>
      <c r="AS162" s="129">
        <f t="shared" si="106"/>
        <v>77</v>
      </c>
      <c r="AT162" s="129">
        <f t="shared" si="106"/>
        <v>12</v>
      </c>
      <c r="AU162" s="129">
        <f t="shared" si="106"/>
        <v>0</v>
      </c>
      <c r="AV162" s="129">
        <f t="shared" si="106"/>
        <v>134</v>
      </c>
      <c r="AW162" s="272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4"/>
    </row>
    <row r="163" spans="6:62">
      <c r="F163" s="266" t="s">
        <v>2301</v>
      </c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8"/>
      <c r="Z163" s="129"/>
      <c r="AA163" s="129"/>
      <c r="AB163" s="129"/>
      <c r="AC163" s="129"/>
      <c r="AD163" s="129"/>
      <c r="AE163" s="129"/>
      <c r="AF163" s="129">
        <f>AF160-AF161-AF162</f>
        <v>1404</v>
      </c>
      <c r="AG163" s="129">
        <f t="shared" ref="AG163:AV163" si="107">AG160-AG161-AG162</f>
        <v>1182</v>
      </c>
      <c r="AH163" s="129">
        <f t="shared" si="107"/>
        <v>222</v>
      </c>
      <c r="AI163" s="129">
        <f t="shared" si="107"/>
        <v>309</v>
      </c>
      <c r="AJ163" s="129">
        <f t="shared" si="107"/>
        <v>138</v>
      </c>
      <c r="AK163" s="129">
        <f t="shared" si="107"/>
        <v>107</v>
      </c>
      <c r="AL163" s="129">
        <f t="shared" si="107"/>
        <v>31</v>
      </c>
      <c r="AM163" s="129">
        <f t="shared" si="107"/>
        <v>136</v>
      </c>
      <c r="AN163" s="129">
        <f t="shared" si="107"/>
        <v>105</v>
      </c>
      <c r="AO163" s="129">
        <f t="shared" si="107"/>
        <v>31</v>
      </c>
      <c r="AP163" s="129">
        <f t="shared" si="107"/>
        <v>2</v>
      </c>
      <c r="AQ163" s="129">
        <f t="shared" si="107"/>
        <v>2</v>
      </c>
      <c r="AR163" s="129">
        <f t="shared" si="107"/>
        <v>0</v>
      </c>
      <c r="AS163" s="129">
        <f t="shared" si="107"/>
        <v>1194</v>
      </c>
      <c r="AT163" s="129">
        <f t="shared" si="107"/>
        <v>132</v>
      </c>
      <c r="AU163" s="129">
        <f t="shared" si="107"/>
        <v>2</v>
      </c>
      <c r="AV163" s="129">
        <f t="shared" si="107"/>
        <v>214</v>
      </c>
      <c r="AW163" s="275"/>
      <c r="AX163" s="276"/>
      <c r="AY163" s="276"/>
      <c r="AZ163" s="276"/>
      <c r="BA163" s="276"/>
      <c r="BB163" s="276"/>
      <c r="BC163" s="276"/>
      <c r="BD163" s="276"/>
      <c r="BE163" s="276"/>
      <c r="BF163" s="276"/>
      <c r="BG163" s="276"/>
      <c r="BH163" s="276"/>
      <c r="BI163" s="276"/>
      <c r="BJ163" s="277"/>
    </row>
    <row r="165" spans="6:62">
      <c r="X165" s="264" t="s">
        <v>2316</v>
      </c>
      <c r="Y165" s="264"/>
      <c r="Z165" s="264"/>
      <c r="AF165" s="278" t="s">
        <v>2317</v>
      </c>
      <c r="AG165" s="278"/>
      <c r="AH165" s="278" t="s">
        <v>2318</v>
      </c>
      <c r="AI165" s="278"/>
      <c r="AJ165" s="278"/>
      <c r="AK165" s="278" t="s">
        <v>2319</v>
      </c>
      <c r="AL165" s="278"/>
    </row>
    <row r="166" spans="6:62">
      <c r="X166" s="264"/>
      <c r="Y166" s="264"/>
      <c r="Z166" s="264"/>
      <c r="AF166" s="186" t="s">
        <v>2320</v>
      </c>
      <c r="AG166" s="186" t="s">
        <v>2321</v>
      </c>
      <c r="AH166" s="146" t="s">
        <v>2320</v>
      </c>
      <c r="AJ166" s="146" t="s">
        <v>2321</v>
      </c>
      <c r="AK166" s="186" t="s">
        <v>2320</v>
      </c>
      <c r="AL166" s="186" t="s">
        <v>2321</v>
      </c>
    </row>
    <row r="167" spans="6:62">
      <c r="X167" s="264" t="s">
        <v>2215</v>
      </c>
      <c r="Y167" s="264"/>
      <c r="Z167" s="265"/>
      <c r="AF167" s="145">
        <f>SUMIF($O$8:$O$159,X167,$AF$8:$AF$159)</f>
        <v>2</v>
      </c>
      <c r="AG167" s="145">
        <f>SUMIF($O$8:$O$159,X167,$AG$8:$AG$159)</f>
        <v>2</v>
      </c>
      <c r="AH167" s="145">
        <f>SUMIF($O$8:$O$159,X167,$AJ$8:$AJ$159)</f>
        <v>0</v>
      </c>
      <c r="AJ167" s="145">
        <f>SUMIF($O$8:$O$159,X167,$AK$8:$AK$159)</f>
        <v>0</v>
      </c>
      <c r="AK167" s="145">
        <f>SUM(AF167,AH167)</f>
        <v>2</v>
      </c>
      <c r="AL167" s="145">
        <f>SUM(AG167,AJ167)</f>
        <v>2</v>
      </c>
    </row>
    <row r="168" spans="6:62">
      <c r="X168" s="264" t="s">
        <v>2216</v>
      </c>
      <c r="Y168" s="264"/>
      <c r="Z168" s="265"/>
      <c r="AF168" s="145">
        <f>SUMIF($O$8:$O$159,X168,$AF$8:$AF$159)</f>
        <v>933</v>
      </c>
      <c r="AG168" s="145">
        <f>SUMIF($O$8:$O$159,X168,$AG$8:$AG$159)</f>
        <v>829</v>
      </c>
      <c r="AH168" s="145">
        <f>SUMIF($O$8:$O$159,X168,$AJ$8:$AJ$159)</f>
        <v>47</v>
      </c>
      <c r="AJ168" s="145">
        <f>SUMIF($O$8:$O$159,X168,$AK$8:$AK$159)</f>
        <v>33</v>
      </c>
      <c r="AK168" s="145">
        <f t="shared" ref="AK168:AK170" si="108">SUM(AF168,AH168)</f>
        <v>980</v>
      </c>
      <c r="AL168" s="145">
        <f t="shared" ref="AL168:AL170" si="109">SUM(AG168,AJ168)</f>
        <v>862</v>
      </c>
    </row>
    <row r="169" spans="6:62">
      <c r="X169" s="264" t="s">
        <v>2217</v>
      </c>
      <c r="Y169" s="264"/>
      <c r="Z169" s="265"/>
      <c r="AF169" s="145">
        <f>SUMIF($O$8:$O$159,X169,$AF$8:$AF$159)</f>
        <v>252</v>
      </c>
      <c r="AG169" s="145">
        <f>SUMIF($O$8:$O$159,X169,$AG$8:$AG$159)</f>
        <v>193</v>
      </c>
      <c r="AH169" s="145">
        <f>SUMIF($O$8:$O$159,X169,$AJ$8:$AJ$159)</f>
        <v>35</v>
      </c>
      <c r="AJ169" s="145">
        <f>SUMIF($O$8:$O$159,X169,$AK$8:$AK$159)</f>
        <v>23</v>
      </c>
      <c r="AK169" s="145">
        <f t="shared" si="108"/>
        <v>287</v>
      </c>
      <c r="AL169" s="145">
        <f t="shared" si="109"/>
        <v>216</v>
      </c>
    </row>
    <row r="170" spans="6:62">
      <c r="X170" s="264" t="s">
        <v>2218</v>
      </c>
      <c r="Y170" s="264"/>
      <c r="Z170" s="265"/>
      <c r="AF170" s="145">
        <f>SUMIF($O$8:$O$159,X170,$AF$8:$AF$159)</f>
        <v>217</v>
      </c>
      <c r="AG170" s="145">
        <f>SUMIF($O$8:$O$159,X170,$AG$8:$AG$159)</f>
        <v>158</v>
      </c>
      <c r="AH170" s="145">
        <f>SUMIF($O$8:$O$159,X170,$AJ$8:$AJ$159)</f>
        <v>56</v>
      </c>
      <c r="AJ170" s="145">
        <f>SUMIF($O$8:$O$159,X170,$AK$8:$AK$159)</f>
        <v>51</v>
      </c>
      <c r="AK170" s="145">
        <f t="shared" si="108"/>
        <v>273</v>
      </c>
      <c r="AL170" s="145">
        <f t="shared" si="109"/>
        <v>209</v>
      </c>
    </row>
    <row r="171" spans="6:62">
      <c r="X171" s="264" t="s">
        <v>2319</v>
      </c>
      <c r="Y171" s="264"/>
      <c r="Z171" s="265"/>
      <c r="AF171" s="145">
        <f>SUM(AF167:AF170)</f>
        <v>1404</v>
      </c>
      <c r="AG171" s="145">
        <f>SUM(AG167:AG170)</f>
        <v>1182</v>
      </c>
      <c r="AH171" s="145">
        <f>SUM(AH167:AH170)</f>
        <v>138</v>
      </c>
      <c r="AJ171" s="145">
        <f>SUM(AJ167:AJ170)</f>
        <v>107</v>
      </c>
      <c r="AK171" s="145">
        <f>SUM(AK167:AK170)</f>
        <v>1542</v>
      </c>
      <c r="AL171" s="145">
        <f>SUM(AL167:AL170)</f>
        <v>1289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81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L3:M4"/>
    <mergeCell ref="N3:R3"/>
    <mergeCell ref="S3:W3"/>
    <mergeCell ref="Z3:AD3"/>
    <mergeCell ref="BD3:BI3"/>
    <mergeCell ref="AT4:AT6"/>
    <mergeCell ref="AU4:AU6"/>
    <mergeCell ref="AV4:AV6"/>
    <mergeCell ref="AW4:AW6"/>
    <mergeCell ref="AS4:AS6"/>
    <mergeCell ref="BG5:BG6"/>
    <mergeCell ref="BB4:BB6"/>
    <mergeCell ref="BC4:BC6"/>
    <mergeCell ref="BD4:BF4"/>
    <mergeCell ref="BG4:BI4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5:BD6"/>
    <mergeCell ref="S123:Y123"/>
    <mergeCell ref="F160:Y160"/>
    <mergeCell ref="S146:Y146"/>
    <mergeCell ref="S159:Y159"/>
    <mergeCell ref="AY5:AY6"/>
    <mergeCell ref="L5:L6"/>
    <mergeCell ref="M5:M6"/>
    <mergeCell ref="AI5:AI6"/>
    <mergeCell ref="AM5:AO5"/>
    <mergeCell ref="AP5:AR5"/>
    <mergeCell ref="AX5:AX6"/>
    <mergeCell ref="AC4:AC6"/>
    <mergeCell ref="AD4:AD6"/>
    <mergeCell ref="AE4:AE6"/>
    <mergeCell ref="AF4:AG5"/>
    <mergeCell ref="AJ4:AK5"/>
    <mergeCell ref="S25:Y25"/>
    <mergeCell ref="S44:Y44"/>
    <mergeCell ref="S70:Y70"/>
    <mergeCell ref="S88:Y88"/>
    <mergeCell ref="S109:Y109"/>
    <mergeCell ref="X170:Z170"/>
    <mergeCell ref="X171:Z171"/>
    <mergeCell ref="F161:Y161"/>
    <mergeCell ref="AW161:BJ163"/>
    <mergeCell ref="F162:Y162"/>
    <mergeCell ref="F163:Y163"/>
    <mergeCell ref="X165:Z166"/>
    <mergeCell ref="AK165:AL165"/>
    <mergeCell ref="AF165:AG165"/>
    <mergeCell ref="AH165:AJ165"/>
    <mergeCell ref="X167:Z167"/>
    <mergeCell ref="X168:Z168"/>
    <mergeCell ref="X169:Z169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  <rowBreaks count="1" manualBreakCount="1">
    <brk id="136" max="6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J43"/>
  <sheetViews>
    <sheetView view="pageBreakPreview" topLeftCell="S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32" hidden="1" customWidth="1"/>
    <col min="2" max="2" width="8.625" style="32" hidden="1" customWidth="1"/>
    <col min="3" max="3" width="33.625" style="32" hidden="1" customWidth="1"/>
    <col min="4" max="4" width="6.625" style="32" hidden="1" customWidth="1"/>
    <col min="5" max="5" width="3.625" style="32" hidden="1" customWidth="1"/>
    <col min="6" max="6" width="7.125" style="33" customWidth="1"/>
    <col min="7" max="7" width="5.125" style="32" hidden="1" customWidth="1"/>
    <col min="8" max="8" width="9.25" style="33" customWidth="1"/>
    <col min="9" max="9" width="8.625" style="32" hidden="1" customWidth="1"/>
    <col min="10" max="10" width="33.625" style="32" customWidth="1"/>
    <col min="11" max="11" width="8.625" style="32" hidden="1" customWidth="1"/>
    <col min="12" max="13" width="6.625" style="32" hidden="1" customWidth="1"/>
    <col min="14" max="14" width="3" style="32" hidden="1" customWidth="1"/>
    <col min="15" max="15" width="9" style="32" customWidth="1"/>
    <col min="16" max="16" width="3" style="32" hidden="1" customWidth="1"/>
    <col min="17" max="17" width="9" style="32" customWidth="1"/>
    <col min="18" max="18" width="6.625" style="32" hidden="1" customWidth="1"/>
    <col min="19" max="25" width="5.25" style="32" customWidth="1"/>
    <col min="26" max="31" width="6.625" style="32" hidden="1" customWidth="1"/>
    <col min="32" max="34" width="5.125" style="32" customWidth="1"/>
    <col min="35" max="35" width="5.125" style="32" hidden="1" customWidth="1"/>
    <col min="36" max="38" width="5.125" style="32" customWidth="1"/>
    <col min="39" max="41" width="5.125" style="32" hidden="1" customWidth="1"/>
    <col min="42" max="44" width="5.125" style="32" customWidth="1"/>
    <col min="45" max="48" width="5.5" style="32" customWidth="1"/>
    <col min="49" max="49" width="5.125" style="32" customWidth="1"/>
    <col min="50" max="50" width="4.375" style="32" customWidth="1"/>
    <col min="51" max="51" width="6.625" style="32" customWidth="1"/>
    <col min="52" max="52" width="5.5" style="32" hidden="1" customWidth="1"/>
    <col min="53" max="53" width="5.5" style="32" customWidth="1"/>
    <col min="54" max="55" width="5.625" style="32" customWidth="1"/>
    <col min="56" max="59" width="5.125" style="32" customWidth="1"/>
    <col min="60" max="61" width="6.625" style="32" hidden="1" customWidth="1"/>
    <col min="62" max="62" width="3.5" style="32" customWidth="1"/>
    <col min="63" max="16384" width="9" style="32"/>
  </cols>
  <sheetData>
    <row r="1" spans="2:62" ht="19.5" thickBot="1">
      <c r="BA1" s="44"/>
      <c r="BB1" s="44"/>
      <c r="BC1" s="200" t="s">
        <v>2333</v>
      </c>
      <c r="BD1" s="201"/>
      <c r="BE1" s="201"/>
      <c r="BF1" s="201"/>
      <c r="BG1" s="202"/>
    </row>
    <row r="2" spans="2:62" ht="27.75" customHeight="1">
      <c r="C2" s="39"/>
      <c r="F2" s="39" t="s">
        <v>2223</v>
      </c>
      <c r="J2" s="39"/>
    </row>
    <row r="3" spans="2:62" ht="35.1" customHeight="1">
      <c r="B3" s="226" t="s">
        <v>0</v>
      </c>
      <c r="C3" s="203" t="s">
        <v>1</v>
      </c>
      <c r="D3" s="228" t="s">
        <v>2</v>
      </c>
      <c r="E3" s="230" t="s">
        <v>3</v>
      </c>
      <c r="F3" s="232" t="s">
        <v>4</v>
      </c>
      <c r="G3" s="191" t="s">
        <v>5</v>
      </c>
      <c r="H3" s="203" t="s">
        <v>6</v>
      </c>
      <c r="I3" s="206" t="s">
        <v>7</v>
      </c>
      <c r="J3" s="209" t="s">
        <v>8</v>
      </c>
      <c r="K3" s="209" t="s">
        <v>9</v>
      </c>
      <c r="L3" s="218" t="s">
        <v>10</v>
      </c>
      <c r="M3" s="218"/>
      <c r="N3" s="219" t="s">
        <v>2220</v>
      </c>
      <c r="O3" s="220"/>
      <c r="P3" s="220"/>
      <c r="Q3" s="220"/>
      <c r="R3" s="221"/>
      <c r="S3" s="243" t="s">
        <v>2221</v>
      </c>
      <c r="T3" s="244"/>
      <c r="U3" s="244"/>
      <c r="V3" s="244"/>
      <c r="W3" s="244"/>
      <c r="X3" s="47"/>
      <c r="Y3" s="20"/>
      <c r="Z3" s="222" t="s">
        <v>11</v>
      </c>
      <c r="AA3" s="222"/>
      <c r="AB3" s="222"/>
      <c r="AC3" s="222"/>
      <c r="AD3" s="222"/>
      <c r="AE3" s="47" t="s">
        <v>1316</v>
      </c>
      <c r="AF3" s="210" t="s">
        <v>12</v>
      </c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2"/>
      <c r="AS3" s="213" t="s">
        <v>13</v>
      </c>
      <c r="AT3" s="214"/>
      <c r="AU3" s="214"/>
      <c r="AV3" s="215"/>
      <c r="AW3" s="216" t="s">
        <v>14</v>
      </c>
      <c r="AX3" s="217"/>
      <c r="AY3" s="217"/>
      <c r="AZ3" s="239" t="s">
        <v>1319</v>
      </c>
      <c r="BA3" s="239" t="s">
        <v>1318</v>
      </c>
      <c r="BB3" s="242" t="s">
        <v>15</v>
      </c>
      <c r="BC3" s="242"/>
      <c r="BD3" s="222" t="s">
        <v>16</v>
      </c>
      <c r="BE3" s="222"/>
      <c r="BF3" s="222"/>
      <c r="BG3" s="222"/>
      <c r="BH3" s="222"/>
      <c r="BI3" s="222"/>
      <c r="BJ3" s="242" t="s">
        <v>17</v>
      </c>
    </row>
    <row r="4" spans="2:62" ht="35.1" customHeight="1">
      <c r="B4" s="227"/>
      <c r="C4" s="204"/>
      <c r="D4" s="229"/>
      <c r="E4" s="231"/>
      <c r="F4" s="233"/>
      <c r="G4" s="192"/>
      <c r="H4" s="204"/>
      <c r="I4" s="207"/>
      <c r="J4" s="209"/>
      <c r="K4" s="209"/>
      <c r="L4" s="218"/>
      <c r="M4" s="218"/>
      <c r="N4" s="194" t="s">
        <v>18</v>
      </c>
      <c r="O4" s="195"/>
      <c r="P4" s="194" t="s">
        <v>19</v>
      </c>
      <c r="Q4" s="195"/>
      <c r="R4" s="223" t="s">
        <v>20</v>
      </c>
      <c r="S4" s="235" t="s">
        <v>1309</v>
      </c>
      <c r="T4" s="235" t="s">
        <v>1310</v>
      </c>
      <c r="U4" s="235" t="s">
        <v>1311</v>
      </c>
      <c r="V4" s="235" t="s">
        <v>1312</v>
      </c>
      <c r="W4" s="235" t="s">
        <v>1313</v>
      </c>
      <c r="X4" s="235" t="s">
        <v>1314</v>
      </c>
      <c r="Y4" s="238" t="s">
        <v>1315</v>
      </c>
      <c r="Z4" s="223" t="s">
        <v>21</v>
      </c>
      <c r="AA4" s="223" t="s">
        <v>22</v>
      </c>
      <c r="AB4" s="223" t="s">
        <v>23</v>
      </c>
      <c r="AC4" s="223" t="s">
        <v>24</v>
      </c>
      <c r="AD4" s="223" t="s">
        <v>25</v>
      </c>
      <c r="AE4" s="250" t="s">
        <v>1317</v>
      </c>
      <c r="AF4" s="253" t="s">
        <v>26</v>
      </c>
      <c r="AG4" s="254"/>
      <c r="AH4" s="1"/>
      <c r="AI4" s="2"/>
      <c r="AJ4" s="253" t="s">
        <v>27</v>
      </c>
      <c r="AK4" s="254"/>
      <c r="AL4" s="1"/>
      <c r="AM4" s="3"/>
      <c r="AN4" s="3"/>
      <c r="AO4" s="3"/>
      <c r="AP4" s="3"/>
      <c r="AQ4" s="3"/>
      <c r="AR4" s="3"/>
      <c r="AS4" s="223" t="s">
        <v>28</v>
      </c>
      <c r="AT4" s="223" t="s">
        <v>29</v>
      </c>
      <c r="AU4" s="223" t="s">
        <v>30</v>
      </c>
      <c r="AV4" s="224" t="s">
        <v>31</v>
      </c>
      <c r="AW4" s="257" t="s">
        <v>32</v>
      </c>
      <c r="AX4" s="4"/>
      <c r="AY4" s="5"/>
      <c r="AZ4" s="240"/>
      <c r="BA4" s="240"/>
      <c r="BB4" s="260" t="s">
        <v>33</v>
      </c>
      <c r="BC4" s="260" t="s">
        <v>34</v>
      </c>
      <c r="BD4" s="261" t="s">
        <v>35</v>
      </c>
      <c r="BE4" s="261"/>
      <c r="BF4" s="261"/>
      <c r="BG4" s="261" t="s">
        <v>36</v>
      </c>
      <c r="BH4" s="261"/>
      <c r="BI4" s="261"/>
      <c r="BJ4" s="242"/>
    </row>
    <row r="5" spans="2:62" ht="35.1" customHeight="1">
      <c r="B5" s="227"/>
      <c r="C5" s="204"/>
      <c r="D5" s="229"/>
      <c r="E5" s="231"/>
      <c r="F5" s="233"/>
      <c r="G5" s="192"/>
      <c r="H5" s="204"/>
      <c r="I5" s="207"/>
      <c r="J5" s="209"/>
      <c r="K5" s="209"/>
      <c r="L5" s="224" t="s">
        <v>37</v>
      </c>
      <c r="M5" s="224" t="s">
        <v>38</v>
      </c>
      <c r="N5" s="196"/>
      <c r="O5" s="197"/>
      <c r="P5" s="196"/>
      <c r="Q5" s="197"/>
      <c r="R5" s="223"/>
      <c r="S5" s="236"/>
      <c r="T5" s="236"/>
      <c r="U5" s="236"/>
      <c r="V5" s="236"/>
      <c r="W5" s="236"/>
      <c r="X5" s="236"/>
      <c r="Y5" s="236"/>
      <c r="Z5" s="223"/>
      <c r="AA5" s="223"/>
      <c r="AB5" s="223"/>
      <c r="AC5" s="223"/>
      <c r="AD5" s="223"/>
      <c r="AE5" s="251"/>
      <c r="AF5" s="255"/>
      <c r="AG5" s="256"/>
      <c r="AH5" s="7"/>
      <c r="AI5" s="245" t="s">
        <v>39</v>
      </c>
      <c r="AJ5" s="255"/>
      <c r="AK5" s="256"/>
      <c r="AL5" s="8"/>
      <c r="AM5" s="247" t="s">
        <v>40</v>
      </c>
      <c r="AN5" s="248"/>
      <c r="AO5" s="249"/>
      <c r="AP5" s="247" t="s">
        <v>41</v>
      </c>
      <c r="AQ5" s="248"/>
      <c r="AR5" s="249"/>
      <c r="AS5" s="223"/>
      <c r="AT5" s="223"/>
      <c r="AU5" s="223"/>
      <c r="AV5" s="259"/>
      <c r="AW5" s="258"/>
      <c r="AX5" s="223" t="s">
        <v>42</v>
      </c>
      <c r="AY5" s="223" t="s">
        <v>43</v>
      </c>
      <c r="AZ5" s="240"/>
      <c r="BA5" s="240"/>
      <c r="BB5" s="260"/>
      <c r="BC5" s="260"/>
      <c r="BD5" s="262" t="s">
        <v>44</v>
      </c>
      <c r="BE5" s="9"/>
      <c r="BF5" s="6"/>
      <c r="BG5" s="262" t="s">
        <v>45</v>
      </c>
      <c r="BH5" s="9"/>
      <c r="BI5" s="6"/>
      <c r="BJ5" s="242"/>
    </row>
    <row r="6" spans="2:62" ht="65.25" customHeight="1">
      <c r="B6" s="227"/>
      <c r="C6" s="204"/>
      <c r="D6" s="229"/>
      <c r="E6" s="231"/>
      <c r="F6" s="234"/>
      <c r="G6" s="193"/>
      <c r="H6" s="205"/>
      <c r="I6" s="208"/>
      <c r="J6" s="209"/>
      <c r="K6" s="209"/>
      <c r="L6" s="225"/>
      <c r="M6" s="225"/>
      <c r="N6" s="198"/>
      <c r="O6" s="199"/>
      <c r="P6" s="198"/>
      <c r="Q6" s="199"/>
      <c r="R6" s="223"/>
      <c r="S6" s="237"/>
      <c r="T6" s="237"/>
      <c r="U6" s="237"/>
      <c r="V6" s="237"/>
      <c r="W6" s="237"/>
      <c r="X6" s="237"/>
      <c r="Y6" s="237"/>
      <c r="Z6" s="223"/>
      <c r="AA6" s="223"/>
      <c r="AB6" s="223"/>
      <c r="AC6" s="223"/>
      <c r="AD6" s="223"/>
      <c r="AE6" s="252"/>
      <c r="AF6" s="10" t="s">
        <v>46</v>
      </c>
      <c r="AG6" s="10" t="s">
        <v>47</v>
      </c>
      <c r="AH6" s="10" t="s">
        <v>48</v>
      </c>
      <c r="AI6" s="246"/>
      <c r="AJ6" s="10" t="s">
        <v>46</v>
      </c>
      <c r="AK6" s="10" t="s">
        <v>47</v>
      </c>
      <c r="AL6" s="10" t="s">
        <v>48</v>
      </c>
      <c r="AM6" s="10" t="s">
        <v>46</v>
      </c>
      <c r="AN6" s="10" t="s">
        <v>47</v>
      </c>
      <c r="AO6" s="10" t="s">
        <v>48</v>
      </c>
      <c r="AP6" s="10" t="s">
        <v>46</v>
      </c>
      <c r="AQ6" s="10" t="s">
        <v>47</v>
      </c>
      <c r="AR6" s="10" t="s">
        <v>48</v>
      </c>
      <c r="AS6" s="223"/>
      <c r="AT6" s="223"/>
      <c r="AU6" s="223"/>
      <c r="AV6" s="225"/>
      <c r="AW6" s="258"/>
      <c r="AX6" s="223"/>
      <c r="AY6" s="223"/>
      <c r="AZ6" s="241"/>
      <c r="BA6" s="241"/>
      <c r="BB6" s="260"/>
      <c r="BC6" s="260"/>
      <c r="BD6" s="263"/>
      <c r="BE6" s="46" t="s">
        <v>49</v>
      </c>
      <c r="BF6" s="46" t="s">
        <v>50</v>
      </c>
      <c r="BG6" s="263"/>
      <c r="BH6" s="46" t="s">
        <v>51</v>
      </c>
      <c r="BI6" s="46" t="s">
        <v>52</v>
      </c>
      <c r="BJ6" s="242"/>
    </row>
    <row r="7" spans="2:62" s="16" customFormat="1" ht="15" customHeight="1">
      <c r="B7" s="11" t="s">
        <v>1320</v>
      </c>
      <c r="C7" s="12"/>
      <c r="D7" s="13"/>
      <c r="E7" s="12"/>
      <c r="F7" s="21"/>
      <c r="G7" s="12"/>
      <c r="H7" s="21"/>
      <c r="I7" s="12"/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/>
      <c r="P7" s="14" t="s">
        <v>58</v>
      </c>
      <c r="Q7" s="14"/>
      <c r="R7" s="14" t="s">
        <v>59</v>
      </c>
      <c r="S7" s="14"/>
      <c r="T7" s="14"/>
      <c r="U7" s="14"/>
      <c r="V7" s="14"/>
      <c r="W7" s="14"/>
      <c r="X7" s="14"/>
      <c r="Y7" s="14"/>
      <c r="Z7" s="14" t="s">
        <v>60</v>
      </c>
      <c r="AA7" s="14" t="s">
        <v>60</v>
      </c>
      <c r="AB7" s="14" t="s">
        <v>60</v>
      </c>
      <c r="AC7" s="14" t="s">
        <v>60</v>
      </c>
      <c r="AD7" s="14" t="s">
        <v>60</v>
      </c>
      <c r="AE7" s="14"/>
      <c r="AF7" s="14" t="s">
        <v>61</v>
      </c>
      <c r="AG7" s="14" t="s">
        <v>62</v>
      </c>
      <c r="AH7" s="14" t="s">
        <v>63</v>
      </c>
      <c r="AI7" s="14" t="s">
        <v>64</v>
      </c>
      <c r="AJ7" s="14" t="s">
        <v>65</v>
      </c>
      <c r="AK7" s="14" t="s">
        <v>66</v>
      </c>
      <c r="AL7" s="14" t="s">
        <v>67</v>
      </c>
      <c r="AM7" s="14" t="s">
        <v>68</v>
      </c>
      <c r="AN7" s="14" t="s">
        <v>69</v>
      </c>
      <c r="AO7" s="14" t="s">
        <v>70</v>
      </c>
      <c r="AP7" s="14" t="s">
        <v>71</v>
      </c>
      <c r="AQ7" s="14" t="s">
        <v>72</v>
      </c>
      <c r="AR7" s="14" t="s">
        <v>73</v>
      </c>
      <c r="AS7" s="14" t="s">
        <v>74</v>
      </c>
      <c r="AT7" s="14" t="s">
        <v>75</v>
      </c>
      <c r="AU7" s="14" t="s">
        <v>76</v>
      </c>
      <c r="AV7" s="15" t="s">
        <v>77</v>
      </c>
      <c r="AW7" s="14" t="s">
        <v>78</v>
      </c>
      <c r="AX7" s="14" t="s">
        <v>79</v>
      </c>
      <c r="AY7" s="14" t="s">
        <v>80</v>
      </c>
      <c r="AZ7" s="14" t="s">
        <v>81</v>
      </c>
      <c r="BA7" s="14" t="s">
        <v>81</v>
      </c>
      <c r="BB7" s="14" t="s">
        <v>82</v>
      </c>
      <c r="BC7" s="14" t="s">
        <v>83</v>
      </c>
      <c r="BD7" s="14" t="s">
        <v>84</v>
      </c>
      <c r="BE7" s="14" t="s">
        <v>85</v>
      </c>
      <c r="BF7" s="14" t="s">
        <v>86</v>
      </c>
      <c r="BG7" s="14" t="s">
        <v>87</v>
      </c>
      <c r="BH7" s="14" t="s">
        <v>88</v>
      </c>
      <c r="BI7" s="14" t="s">
        <v>89</v>
      </c>
      <c r="BJ7" s="14" t="s">
        <v>90</v>
      </c>
    </row>
    <row r="8" spans="2:62" outlineLevel="3">
      <c r="B8" s="17">
        <v>24028020</v>
      </c>
      <c r="C8" s="17" t="s">
        <v>140</v>
      </c>
      <c r="D8" s="17" t="s">
        <v>92</v>
      </c>
      <c r="E8" s="22">
        <v>4002</v>
      </c>
      <c r="F8" s="22" t="s">
        <v>135</v>
      </c>
      <c r="G8" s="22">
        <v>40223</v>
      </c>
      <c r="H8" s="22" t="s">
        <v>141</v>
      </c>
      <c r="I8" s="17" t="s">
        <v>142</v>
      </c>
      <c r="J8" s="18" t="s">
        <v>1593</v>
      </c>
      <c r="K8" s="18" t="s">
        <v>1594</v>
      </c>
      <c r="L8" s="18" t="s">
        <v>97</v>
      </c>
      <c r="M8" s="18" t="s">
        <v>97</v>
      </c>
      <c r="N8" s="18" t="s">
        <v>98</v>
      </c>
      <c r="O8" s="19" t="str">
        <f>IF(N8="","",VLOOKUP(N8,Sheet1!$B$3:$C$7,2,0))</f>
        <v>急性期</v>
      </c>
      <c r="P8" s="18" t="s">
        <v>98</v>
      </c>
      <c r="Q8" s="19" t="str">
        <f>IF(P8="","",VLOOKUP(P8,Sheet1!$B$3:$C$7,2,0))</f>
        <v>急性期</v>
      </c>
      <c r="R8" s="18" t="s">
        <v>96</v>
      </c>
      <c r="S8" s="25" t="str">
        <f t="shared" ref="S8:S30" si="0">IF(OR(Z8="1",AA8="1",AB8="1",AC8="1",AD8="1"),"○","")</f>
        <v/>
      </c>
      <c r="T8" s="26" t="str">
        <f t="shared" ref="T8:T30" si="1">IF(OR(Z8="2",AA8="2",AB8="2",AC8="2",AD8="2"),"○","")</f>
        <v/>
      </c>
      <c r="U8" s="26" t="str">
        <f t="shared" ref="U8:U30" si="2">IF(OR(Z8="3",AA8="3",AB8="3",AC8="3",AD8="3"),"○","")</f>
        <v>○</v>
      </c>
      <c r="V8" s="26" t="str">
        <f t="shared" ref="V8:V30" si="3">IF(OR(Z8="4",AA8="4",AB8="4",AC8="4",AD8="4"),"○","")</f>
        <v/>
      </c>
      <c r="W8" s="26" t="str">
        <f t="shared" ref="W8:W30" si="4">IF(OR(Z8="5",AA8="5",AB8="5",AC8="5",AD8="5"),"○","")</f>
        <v/>
      </c>
      <c r="X8" s="26" t="str">
        <f t="shared" ref="X8:X30" si="5">IF(OR(Z8="6",AA8="6",AB8="6",AC8="6",AD8="6"),"○","")</f>
        <v/>
      </c>
      <c r="Y8" s="27" t="str">
        <f t="shared" ref="Y8:Y30" si="6">IF(OR(Z8="7",AA8="7",AB8="7",AC8="7",AD8="7"),"○","")</f>
        <v/>
      </c>
      <c r="Z8" s="28" t="s">
        <v>143</v>
      </c>
      <c r="AA8" s="28" t="s">
        <v>96</v>
      </c>
      <c r="AB8" s="28" t="s">
        <v>96</v>
      </c>
      <c r="AC8" s="28" t="s">
        <v>96</v>
      </c>
      <c r="AD8" s="28"/>
      <c r="AE8" s="23" t="str">
        <f t="shared" ref="AE8:AE30" si="7">IF(N8="1","高度急性期",IF(N8="2","急性期",IF(N8="3","回復期",IF(N8="4","慢性期",IF(N8="5","休棟中等","無回答")))))</f>
        <v>急性期</v>
      </c>
      <c r="AF8" s="34">
        <v>9</v>
      </c>
      <c r="AG8" s="34">
        <v>9</v>
      </c>
      <c r="AH8" s="34">
        <v>0</v>
      </c>
      <c r="AI8" s="34">
        <v>0</v>
      </c>
      <c r="AJ8" s="34">
        <v>5</v>
      </c>
      <c r="AK8" s="34">
        <v>5</v>
      </c>
      <c r="AL8" s="34">
        <v>0</v>
      </c>
      <c r="AM8" s="34">
        <v>5</v>
      </c>
      <c r="AN8" s="34">
        <v>5</v>
      </c>
      <c r="AO8" s="34">
        <v>0</v>
      </c>
      <c r="AP8" s="34">
        <v>0</v>
      </c>
      <c r="AQ8" s="34">
        <v>0</v>
      </c>
      <c r="AR8" s="34">
        <v>0</v>
      </c>
      <c r="AS8" s="35">
        <v>9</v>
      </c>
      <c r="AT8" s="35">
        <v>5</v>
      </c>
      <c r="AU8" s="34">
        <v>0</v>
      </c>
      <c r="AV8" s="34">
        <v>0</v>
      </c>
      <c r="AW8" s="35">
        <v>38</v>
      </c>
      <c r="AX8" s="35">
        <v>3</v>
      </c>
      <c r="AY8" s="36"/>
      <c r="AZ8" s="38" t="s">
        <v>97</v>
      </c>
      <c r="BA8" s="30" t="str">
        <f t="shared" ref="BA8:BA30" si="8">IF(AZ8="1","○","")</f>
        <v>○</v>
      </c>
      <c r="BB8" s="35">
        <v>3</v>
      </c>
      <c r="BC8" s="35">
        <v>0</v>
      </c>
      <c r="BD8" s="35">
        <v>0</v>
      </c>
      <c r="BE8" s="35">
        <v>0</v>
      </c>
      <c r="BF8" s="35">
        <v>0</v>
      </c>
      <c r="BG8" s="35">
        <v>3</v>
      </c>
      <c r="BH8" s="35">
        <v>3</v>
      </c>
      <c r="BI8" s="35">
        <v>0</v>
      </c>
      <c r="BJ8" s="35"/>
    </row>
    <row r="9" spans="2:62" outlineLevel="3">
      <c r="B9" s="17">
        <v>24028240</v>
      </c>
      <c r="C9" s="17" t="s">
        <v>440</v>
      </c>
      <c r="D9" s="17" t="s">
        <v>92</v>
      </c>
      <c r="E9" s="22">
        <v>4002</v>
      </c>
      <c r="F9" s="22" t="s">
        <v>135</v>
      </c>
      <c r="G9" s="22">
        <v>40223</v>
      </c>
      <c r="H9" s="22" t="s">
        <v>141</v>
      </c>
      <c r="I9" s="17" t="s">
        <v>441</v>
      </c>
      <c r="J9" s="18" t="s">
        <v>1595</v>
      </c>
      <c r="K9" s="18" t="s">
        <v>1596</v>
      </c>
      <c r="L9" s="18" t="s">
        <v>97</v>
      </c>
      <c r="M9" s="18" t="s">
        <v>97</v>
      </c>
      <c r="N9" s="18" t="s">
        <v>104</v>
      </c>
      <c r="O9" s="19" t="str">
        <f>IF(N9="","",VLOOKUP(N9,Sheet1!$B$3:$C$7,2,0))</f>
        <v>慢性期</v>
      </c>
      <c r="P9" s="18" t="s">
        <v>104</v>
      </c>
      <c r="Q9" s="19" t="str">
        <f>IF(P9="","",VLOOKUP(P9,Sheet1!$B$3:$C$7,2,0))</f>
        <v>慢性期</v>
      </c>
      <c r="R9" s="18" t="s">
        <v>104</v>
      </c>
      <c r="S9" s="25" t="str">
        <f t="shared" si="0"/>
        <v>○</v>
      </c>
      <c r="T9" s="26" t="str">
        <f t="shared" si="1"/>
        <v>○</v>
      </c>
      <c r="U9" s="26" t="str">
        <f t="shared" si="2"/>
        <v/>
      </c>
      <c r="V9" s="26" t="str">
        <f t="shared" si="3"/>
        <v/>
      </c>
      <c r="W9" s="26" t="str">
        <f t="shared" si="4"/>
        <v>○</v>
      </c>
      <c r="X9" s="26" t="str">
        <f t="shared" si="5"/>
        <v/>
      </c>
      <c r="Y9" s="27" t="str">
        <f t="shared" si="6"/>
        <v/>
      </c>
      <c r="Z9" s="28" t="s">
        <v>97</v>
      </c>
      <c r="AA9" s="28" t="s">
        <v>98</v>
      </c>
      <c r="AB9" s="28" t="s">
        <v>105</v>
      </c>
      <c r="AC9" s="28" t="s">
        <v>96</v>
      </c>
      <c r="AD9" s="28" t="s">
        <v>96</v>
      </c>
      <c r="AE9" s="23" t="str">
        <f t="shared" si="7"/>
        <v>慢性期</v>
      </c>
      <c r="AF9" s="34">
        <v>19</v>
      </c>
      <c r="AG9" s="34">
        <v>19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5">
        <v>19</v>
      </c>
      <c r="AT9" s="34">
        <v>0</v>
      </c>
      <c r="AU9" s="34">
        <v>0</v>
      </c>
      <c r="AV9" s="34">
        <v>0</v>
      </c>
      <c r="AW9" s="35">
        <v>44</v>
      </c>
      <c r="AX9" s="35"/>
      <c r="AY9" s="36"/>
      <c r="AZ9" s="38" t="s">
        <v>98</v>
      </c>
      <c r="BA9" s="30" t="str">
        <f t="shared" si="8"/>
        <v/>
      </c>
      <c r="BB9" s="35">
        <v>0</v>
      </c>
      <c r="BC9" s="35">
        <v>0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</row>
    <row r="10" spans="2:62" outlineLevel="3">
      <c r="B10" s="17">
        <v>24028417</v>
      </c>
      <c r="C10" s="17" t="s">
        <v>631</v>
      </c>
      <c r="D10" s="17" t="s">
        <v>92</v>
      </c>
      <c r="E10" s="22">
        <v>4002</v>
      </c>
      <c r="F10" s="22" t="s">
        <v>135</v>
      </c>
      <c r="G10" s="22">
        <v>40223</v>
      </c>
      <c r="H10" s="22" t="s">
        <v>141</v>
      </c>
      <c r="I10" s="17" t="s">
        <v>632</v>
      </c>
      <c r="J10" s="19" t="s">
        <v>1597</v>
      </c>
      <c r="K10" s="19" t="s">
        <v>1598</v>
      </c>
      <c r="L10" s="19" t="s">
        <v>97</v>
      </c>
      <c r="M10" s="19" t="s">
        <v>97</v>
      </c>
      <c r="N10" s="19" t="s">
        <v>98</v>
      </c>
      <c r="O10" s="19" t="str">
        <f>IF(N10="","",VLOOKUP(N10,Sheet1!$B$3:$C$7,2,0))</f>
        <v>急性期</v>
      </c>
      <c r="P10" s="19" t="s">
        <v>98</v>
      </c>
      <c r="Q10" s="19" t="str">
        <f>IF(P10="","",VLOOKUP(P10,Sheet1!$B$3:$C$7,2,0))</f>
        <v>急性期</v>
      </c>
      <c r="R10" s="19" t="s">
        <v>96</v>
      </c>
      <c r="S10" s="25" t="str">
        <f t="shared" si="0"/>
        <v>○</v>
      </c>
      <c r="T10" s="26" t="str">
        <f t="shared" si="1"/>
        <v>○</v>
      </c>
      <c r="U10" s="26" t="str">
        <f t="shared" si="2"/>
        <v/>
      </c>
      <c r="V10" s="26" t="str">
        <f t="shared" si="3"/>
        <v/>
      </c>
      <c r="W10" s="26" t="str">
        <f t="shared" si="4"/>
        <v/>
      </c>
      <c r="X10" s="26" t="str">
        <f t="shared" si="5"/>
        <v/>
      </c>
      <c r="Y10" s="27" t="str">
        <f t="shared" si="6"/>
        <v/>
      </c>
      <c r="Z10" s="29" t="s">
        <v>97</v>
      </c>
      <c r="AA10" s="29" t="s">
        <v>98</v>
      </c>
      <c r="AB10" s="29" t="s">
        <v>96</v>
      </c>
      <c r="AC10" s="29" t="s">
        <v>96</v>
      </c>
      <c r="AD10" s="29" t="s">
        <v>96</v>
      </c>
      <c r="AE10" s="23" t="str">
        <f t="shared" si="7"/>
        <v>急性期</v>
      </c>
      <c r="AF10" s="34">
        <v>19</v>
      </c>
      <c r="AG10" s="34">
        <v>19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5">
        <v>19</v>
      </c>
      <c r="AT10" s="34">
        <v>0</v>
      </c>
      <c r="AU10" s="34">
        <v>0</v>
      </c>
      <c r="AV10" s="34">
        <v>0</v>
      </c>
      <c r="AW10" s="35">
        <v>213</v>
      </c>
      <c r="AX10" s="35"/>
      <c r="AY10" s="36"/>
      <c r="AZ10" s="37" t="s">
        <v>98</v>
      </c>
      <c r="BA10" s="30" t="str">
        <f t="shared" si="8"/>
        <v/>
      </c>
      <c r="BB10" s="35">
        <v>0</v>
      </c>
      <c r="BC10" s="35">
        <v>0</v>
      </c>
      <c r="BD10" s="35">
        <v>0</v>
      </c>
      <c r="BE10" s="35"/>
      <c r="BF10" s="35"/>
      <c r="BG10" s="35">
        <v>0</v>
      </c>
      <c r="BH10" s="35"/>
      <c r="BI10" s="35"/>
      <c r="BJ10" s="35">
        <v>0</v>
      </c>
    </row>
    <row r="11" spans="2:62" outlineLevel="3">
      <c r="B11" s="17">
        <v>24028692</v>
      </c>
      <c r="C11" s="17" t="s">
        <v>973</v>
      </c>
      <c r="D11" s="17" t="s">
        <v>92</v>
      </c>
      <c r="E11" s="22">
        <v>4002</v>
      </c>
      <c r="F11" s="22" t="s">
        <v>135</v>
      </c>
      <c r="G11" s="22">
        <v>40223</v>
      </c>
      <c r="H11" s="22" t="s">
        <v>141</v>
      </c>
      <c r="I11" s="17" t="s">
        <v>974</v>
      </c>
      <c r="J11" s="18" t="s">
        <v>1599</v>
      </c>
      <c r="K11" s="18" t="s">
        <v>1600</v>
      </c>
      <c r="L11" s="18" t="s">
        <v>97</v>
      </c>
      <c r="M11" s="18" t="s">
        <v>97</v>
      </c>
      <c r="N11" s="18" t="s">
        <v>98</v>
      </c>
      <c r="O11" s="19" t="str">
        <f>IF(N11="","",VLOOKUP(N11,Sheet1!$B$3:$C$7,2,0))</f>
        <v>急性期</v>
      </c>
      <c r="P11" s="18" t="s">
        <v>98</v>
      </c>
      <c r="Q11" s="19" t="str">
        <f>IF(P11="","",VLOOKUP(P11,Sheet1!$B$3:$C$7,2,0))</f>
        <v>急性期</v>
      </c>
      <c r="R11" s="18" t="s">
        <v>98</v>
      </c>
      <c r="S11" s="25" t="str">
        <f t="shared" si="0"/>
        <v>○</v>
      </c>
      <c r="T11" s="26" t="str">
        <f t="shared" si="1"/>
        <v>○</v>
      </c>
      <c r="U11" s="26" t="str">
        <f t="shared" si="2"/>
        <v>○</v>
      </c>
      <c r="V11" s="26" t="str">
        <f t="shared" si="3"/>
        <v/>
      </c>
      <c r="W11" s="26" t="str">
        <f t="shared" si="4"/>
        <v/>
      </c>
      <c r="X11" s="26" t="str">
        <f t="shared" si="5"/>
        <v/>
      </c>
      <c r="Y11" s="27" t="str">
        <f t="shared" si="6"/>
        <v/>
      </c>
      <c r="Z11" s="28" t="s">
        <v>97</v>
      </c>
      <c r="AA11" s="28" t="s">
        <v>98</v>
      </c>
      <c r="AB11" s="28" t="s">
        <v>99</v>
      </c>
      <c r="AC11" s="28" t="s">
        <v>96</v>
      </c>
      <c r="AD11" s="28" t="s">
        <v>96</v>
      </c>
      <c r="AE11" s="23" t="str">
        <f t="shared" si="7"/>
        <v>急性期</v>
      </c>
      <c r="AF11" s="34">
        <v>19</v>
      </c>
      <c r="AG11" s="34">
        <v>19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5">
        <v>19</v>
      </c>
      <c r="AT11" s="34">
        <v>0</v>
      </c>
      <c r="AU11" s="34">
        <v>0</v>
      </c>
      <c r="AV11" s="34">
        <v>0</v>
      </c>
      <c r="AW11" s="35">
        <v>203</v>
      </c>
      <c r="AX11" s="35">
        <v>123</v>
      </c>
      <c r="AY11" s="36">
        <v>4.4000000000000004</v>
      </c>
      <c r="AZ11" s="38" t="s">
        <v>98</v>
      </c>
      <c r="BA11" s="30" t="str">
        <f t="shared" si="8"/>
        <v/>
      </c>
      <c r="BB11" s="35">
        <v>0</v>
      </c>
      <c r="BC11" s="35">
        <v>0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</row>
    <row r="12" spans="2:62" outlineLevel="3">
      <c r="B12" s="17">
        <v>24028929</v>
      </c>
      <c r="C12" s="17" t="s">
        <v>1276</v>
      </c>
      <c r="D12" s="17" t="s">
        <v>92</v>
      </c>
      <c r="E12" s="22">
        <v>4002</v>
      </c>
      <c r="F12" s="22" t="s">
        <v>135</v>
      </c>
      <c r="G12" s="22">
        <v>40223</v>
      </c>
      <c r="H12" s="22" t="s">
        <v>141</v>
      </c>
      <c r="I12" s="17" t="s">
        <v>1277</v>
      </c>
      <c r="J12" s="18" t="s">
        <v>1601</v>
      </c>
      <c r="K12" s="18" t="s">
        <v>1602</v>
      </c>
      <c r="L12" s="18" t="s">
        <v>97</v>
      </c>
      <c r="M12" s="18" t="s">
        <v>97</v>
      </c>
      <c r="N12" s="18" t="s">
        <v>98</v>
      </c>
      <c r="O12" s="19" t="str">
        <f>IF(N12="","",VLOOKUP(N12,Sheet1!$B$3:$C$7,2,0))</f>
        <v>急性期</v>
      </c>
      <c r="P12" s="18" t="s">
        <v>98</v>
      </c>
      <c r="Q12" s="19" t="str">
        <f>IF(P12="","",VLOOKUP(P12,Sheet1!$B$3:$C$7,2,0))</f>
        <v>急性期</v>
      </c>
      <c r="R12" s="18" t="s">
        <v>98</v>
      </c>
      <c r="S12" s="25" t="str">
        <f t="shared" si="0"/>
        <v>○</v>
      </c>
      <c r="T12" s="26" t="str">
        <f t="shared" si="1"/>
        <v/>
      </c>
      <c r="U12" s="26" t="str">
        <f t="shared" si="2"/>
        <v>○</v>
      </c>
      <c r="V12" s="26" t="str">
        <f t="shared" si="3"/>
        <v>○</v>
      </c>
      <c r="W12" s="26" t="str">
        <f t="shared" si="4"/>
        <v>○</v>
      </c>
      <c r="X12" s="26" t="str">
        <f t="shared" si="5"/>
        <v/>
      </c>
      <c r="Y12" s="27" t="str">
        <f t="shared" si="6"/>
        <v/>
      </c>
      <c r="Z12" s="28" t="s">
        <v>97</v>
      </c>
      <c r="AA12" s="28" t="s">
        <v>99</v>
      </c>
      <c r="AB12" s="28" t="s">
        <v>104</v>
      </c>
      <c r="AC12" s="28" t="s">
        <v>105</v>
      </c>
      <c r="AD12" s="28" t="s">
        <v>96</v>
      </c>
      <c r="AE12" s="23" t="str">
        <f t="shared" si="7"/>
        <v>急性期</v>
      </c>
      <c r="AF12" s="34">
        <v>17</v>
      </c>
      <c r="AG12" s="34">
        <v>17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5">
        <v>17</v>
      </c>
      <c r="AT12" s="35">
        <v>0</v>
      </c>
      <c r="AU12" s="35">
        <v>0</v>
      </c>
      <c r="AV12" s="34">
        <v>0</v>
      </c>
      <c r="AW12" s="35">
        <v>208</v>
      </c>
      <c r="AX12" s="35">
        <v>0</v>
      </c>
      <c r="AY12" s="36">
        <v>0</v>
      </c>
      <c r="AZ12" s="38" t="s">
        <v>96</v>
      </c>
      <c r="BA12" s="30" t="str">
        <f t="shared" si="8"/>
        <v/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</row>
    <row r="13" spans="2:62" ht="13.5" customHeight="1" outlineLevel="2">
      <c r="B13" s="17"/>
      <c r="C13" s="17"/>
      <c r="D13" s="17"/>
      <c r="E13" s="22"/>
      <c r="F13" s="132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9"/>
      <c r="S13" s="359" t="s">
        <v>2246</v>
      </c>
      <c r="T13" s="359"/>
      <c r="U13" s="359"/>
      <c r="V13" s="359"/>
      <c r="W13" s="359"/>
      <c r="X13" s="359"/>
      <c r="Y13" s="360"/>
      <c r="Z13" s="28"/>
      <c r="AA13" s="28"/>
      <c r="AB13" s="28"/>
      <c r="AC13" s="28"/>
      <c r="AD13" s="28"/>
      <c r="AE13" s="23"/>
      <c r="AF13" s="34">
        <f t="shared" ref="AF13:AV13" si="9">SUBTOTAL(9,AF8:AF12)</f>
        <v>83</v>
      </c>
      <c r="AG13" s="34">
        <f t="shared" si="9"/>
        <v>83</v>
      </c>
      <c r="AH13" s="34">
        <f t="shared" si="9"/>
        <v>0</v>
      </c>
      <c r="AI13" s="34">
        <f t="shared" si="9"/>
        <v>0</v>
      </c>
      <c r="AJ13" s="34">
        <f t="shared" si="9"/>
        <v>5</v>
      </c>
      <c r="AK13" s="34">
        <f t="shared" si="9"/>
        <v>5</v>
      </c>
      <c r="AL13" s="34">
        <f t="shared" si="9"/>
        <v>0</v>
      </c>
      <c r="AM13" s="34">
        <f t="shared" si="9"/>
        <v>5</v>
      </c>
      <c r="AN13" s="34">
        <f t="shared" si="9"/>
        <v>5</v>
      </c>
      <c r="AO13" s="34">
        <f t="shared" si="9"/>
        <v>0</v>
      </c>
      <c r="AP13" s="34">
        <f t="shared" si="9"/>
        <v>0</v>
      </c>
      <c r="AQ13" s="34">
        <f t="shared" si="9"/>
        <v>0</v>
      </c>
      <c r="AR13" s="34">
        <f t="shared" si="9"/>
        <v>0</v>
      </c>
      <c r="AS13" s="35">
        <f t="shared" si="9"/>
        <v>83</v>
      </c>
      <c r="AT13" s="35">
        <f t="shared" si="9"/>
        <v>5</v>
      </c>
      <c r="AU13" s="35">
        <f t="shared" si="9"/>
        <v>0</v>
      </c>
      <c r="AV13" s="34">
        <f t="shared" si="9"/>
        <v>0</v>
      </c>
      <c r="AW13" s="35"/>
      <c r="AX13" s="35"/>
      <c r="AY13" s="36"/>
      <c r="AZ13" s="38"/>
      <c r="BA13" s="30"/>
      <c r="BB13" s="35"/>
      <c r="BC13" s="35"/>
      <c r="BD13" s="35"/>
      <c r="BE13" s="35"/>
      <c r="BF13" s="35"/>
      <c r="BG13" s="35"/>
      <c r="BH13" s="35"/>
      <c r="BI13" s="35"/>
      <c r="BJ13" s="35">
        <f>SUBTOTAL(9,BJ8:BJ12)</f>
        <v>0</v>
      </c>
    </row>
    <row r="14" spans="2:62" outlineLevel="3">
      <c r="B14" s="17">
        <v>24028703</v>
      </c>
      <c r="C14" s="17" t="s">
        <v>987</v>
      </c>
      <c r="D14" s="17" t="s">
        <v>92</v>
      </c>
      <c r="E14" s="22">
        <v>4002</v>
      </c>
      <c r="F14" s="22" t="s">
        <v>135</v>
      </c>
      <c r="G14" s="22">
        <v>40341</v>
      </c>
      <c r="H14" s="22" t="s">
        <v>988</v>
      </c>
      <c r="I14" s="17" t="s">
        <v>989</v>
      </c>
      <c r="J14" s="18" t="s">
        <v>990</v>
      </c>
      <c r="K14" s="18" t="s">
        <v>991</v>
      </c>
      <c r="L14" s="18" t="s">
        <v>97</v>
      </c>
      <c r="M14" s="18" t="s">
        <v>97</v>
      </c>
      <c r="N14" s="18" t="s">
        <v>98</v>
      </c>
      <c r="O14" s="19" t="str">
        <f>IF(N14="","",VLOOKUP(N14,Sheet1!$B$3:$C$7,2,0))</f>
        <v>急性期</v>
      </c>
      <c r="P14" s="18" t="s">
        <v>98</v>
      </c>
      <c r="Q14" s="19" t="str">
        <f>IF(P14="","",VLOOKUP(P14,Sheet1!$B$3:$C$7,2,0))</f>
        <v>急性期</v>
      </c>
      <c r="R14" s="18" t="s">
        <v>96</v>
      </c>
      <c r="S14" s="25" t="str">
        <f t="shared" si="0"/>
        <v/>
      </c>
      <c r="T14" s="26" t="str">
        <f t="shared" si="1"/>
        <v>○</v>
      </c>
      <c r="U14" s="26" t="str">
        <f t="shared" si="2"/>
        <v/>
      </c>
      <c r="V14" s="26" t="str">
        <f t="shared" si="3"/>
        <v/>
      </c>
      <c r="W14" s="26" t="str">
        <f t="shared" si="4"/>
        <v/>
      </c>
      <c r="X14" s="26" t="str">
        <f t="shared" si="5"/>
        <v/>
      </c>
      <c r="Y14" s="27" t="str">
        <f t="shared" si="6"/>
        <v/>
      </c>
      <c r="Z14" s="28" t="s">
        <v>98</v>
      </c>
      <c r="AA14" s="28" t="s">
        <v>96</v>
      </c>
      <c r="AB14" s="28" t="s">
        <v>96</v>
      </c>
      <c r="AC14" s="28" t="s">
        <v>96</v>
      </c>
      <c r="AD14" s="28" t="s">
        <v>96</v>
      </c>
      <c r="AE14" s="23" t="str">
        <f t="shared" si="7"/>
        <v>急性期</v>
      </c>
      <c r="AF14" s="34">
        <v>11</v>
      </c>
      <c r="AG14" s="34">
        <v>11</v>
      </c>
      <c r="AH14" s="34">
        <v>0</v>
      </c>
      <c r="AI14" s="34">
        <v>11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5">
        <v>11</v>
      </c>
      <c r="AT14" s="35">
        <v>0</v>
      </c>
      <c r="AU14" s="35">
        <v>0</v>
      </c>
      <c r="AV14" s="34">
        <v>0</v>
      </c>
      <c r="AW14" s="35">
        <v>319</v>
      </c>
      <c r="AX14" s="35">
        <v>0</v>
      </c>
      <c r="AY14" s="36">
        <v>0</v>
      </c>
      <c r="AZ14" s="38" t="s">
        <v>98</v>
      </c>
      <c r="BA14" s="30" t="str">
        <f t="shared" si="8"/>
        <v/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156</v>
      </c>
    </row>
    <row r="15" spans="2:62" ht="13.5" customHeight="1" outlineLevel="2">
      <c r="B15" s="17"/>
      <c r="C15" s="17"/>
      <c r="D15" s="17"/>
      <c r="E15" s="22"/>
      <c r="F15" s="132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/>
      <c r="R15" s="18"/>
      <c r="S15" s="366" t="s">
        <v>2247</v>
      </c>
      <c r="T15" s="359"/>
      <c r="U15" s="359"/>
      <c r="V15" s="359"/>
      <c r="W15" s="359"/>
      <c r="X15" s="359"/>
      <c r="Y15" s="360"/>
      <c r="Z15" s="28"/>
      <c r="AA15" s="28"/>
      <c r="AB15" s="28"/>
      <c r="AC15" s="28"/>
      <c r="AD15" s="28"/>
      <c r="AE15" s="23"/>
      <c r="AF15" s="34">
        <f t="shared" ref="AF15:AV15" si="10">SUBTOTAL(9,AF14:AF14)</f>
        <v>11</v>
      </c>
      <c r="AG15" s="34">
        <f t="shared" si="10"/>
        <v>11</v>
      </c>
      <c r="AH15" s="34">
        <f t="shared" si="10"/>
        <v>0</v>
      </c>
      <c r="AI15" s="34">
        <f t="shared" si="10"/>
        <v>11</v>
      </c>
      <c r="AJ15" s="34">
        <f t="shared" si="10"/>
        <v>0</v>
      </c>
      <c r="AK15" s="34">
        <f t="shared" si="10"/>
        <v>0</v>
      </c>
      <c r="AL15" s="34">
        <f t="shared" si="10"/>
        <v>0</v>
      </c>
      <c r="AM15" s="34">
        <f t="shared" si="10"/>
        <v>0</v>
      </c>
      <c r="AN15" s="34">
        <f t="shared" si="10"/>
        <v>0</v>
      </c>
      <c r="AO15" s="34">
        <f t="shared" si="10"/>
        <v>0</v>
      </c>
      <c r="AP15" s="34">
        <f t="shared" si="10"/>
        <v>0</v>
      </c>
      <c r="AQ15" s="34">
        <f t="shared" si="10"/>
        <v>0</v>
      </c>
      <c r="AR15" s="34">
        <f t="shared" si="10"/>
        <v>0</v>
      </c>
      <c r="AS15" s="35">
        <f t="shared" si="10"/>
        <v>11</v>
      </c>
      <c r="AT15" s="35">
        <f t="shared" si="10"/>
        <v>0</v>
      </c>
      <c r="AU15" s="35">
        <f t="shared" si="10"/>
        <v>0</v>
      </c>
      <c r="AV15" s="34">
        <f t="shared" si="10"/>
        <v>0</v>
      </c>
      <c r="AW15" s="35"/>
      <c r="AX15" s="35"/>
      <c r="AY15" s="36"/>
      <c r="AZ15" s="38"/>
      <c r="BA15" s="30"/>
      <c r="BB15" s="35"/>
      <c r="BC15" s="35"/>
      <c r="BD15" s="35"/>
      <c r="BE15" s="35"/>
      <c r="BF15" s="35"/>
      <c r="BG15" s="35"/>
      <c r="BH15" s="35"/>
      <c r="BI15" s="35"/>
      <c r="BJ15" s="35">
        <f>SUBTOTAL(9,BJ14:BJ14)</f>
        <v>156</v>
      </c>
    </row>
    <row r="16" spans="2:62" outlineLevel="3">
      <c r="B16" s="17">
        <v>24028717</v>
      </c>
      <c r="C16" s="17" t="s">
        <v>1008</v>
      </c>
      <c r="D16" s="17" t="s">
        <v>92</v>
      </c>
      <c r="E16" s="22">
        <v>4002</v>
      </c>
      <c r="F16" s="22" t="s">
        <v>135</v>
      </c>
      <c r="G16" s="22">
        <v>40342</v>
      </c>
      <c r="H16" s="22" t="s">
        <v>1009</v>
      </c>
      <c r="I16" s="17" t="s">
        <v>1010</v>
      </c>
      <c r="J16" s="18" t="s">
        <v>1011</v>
      </c>
      <c r="K16" s="18" t="s">
        <v>1012</v>
      </c>
      <c r="L16" s="18" t="s">
        <v>165</v>
      </c>
      <c r="M16" s="18" t="s">
        <v>165</v>
      </c>
      <c r="N16" s="18" t="s">
        <v>166</v>
      </c>
      <c r="O16" s="19" t="str">
        <f>IF(N16="","",VLOOKUP(N16,Sheet1!$B$3:$C$7,2,0))</f>
        <v>急性期</v>
      </c>
      <c r="P16" s="18" t="s">
        <v>166</v>
      </c>
      <c r="Q16" s="19" t="str">
        <f>IF(P16="","",VLOOKUP(P16,Sheet1!$B$3:$C$7,2,0))</f>
        <v>急性期</v>
      </c>
      <c r="R16" s="18" t="s">
        <v>166</v>
      </c>
      <c r="S16" s="25" t="str">
        <f t="shared" si="0"/>
        <v/>
      </c>
      <c r="T16" s="26" t="str">
        <f t="shared" si="1"/>
        <v/>
      </c>
      <c r="U16" s="26" t="str">
        <f t="shared" si="2"/>
        <v>○</v>
      </c>
      <c r="V16" s="26" t="str">
        <f t="shared" si="3"/>
        <v/>
      </c>
      <c r="W16" s="26" t="str">
        <f t="shared" si="4"/>
        <v/>
      </c>
      <c r="X16" s="26" t="str">
        <f t="shared" si="5"/>
        <v/>
      </c>
      <c r="Y16" s="27" t="str">
        <f t="shared" si="6"/>
        <v/>
      </c>
      <c r="Z16" s="28" t="s">
        <v>143</v>
      </c>
      <c r="AA16" s="28" t="s">
        <v>96</v>
      </c>
      <c r="AB16" s="28" t="s">
        <v>96</v>
      </c>
      <c r="AC16" s="28" t="s">
        <v>96</v>
      </c>
      <c r="AD16" s="28" t="s">
        <v>96</v>
      </c>
      <c r="AE16" s="23" t="str">
        <f t="shared" si="7"/>
        <v>急性期</v>
      </c>
      <c r="AF16" s="34">
        <v>8</v>
      </c>
      <c r="AG16" s="34">
        <v>8</v>
      </c>
      <c r="AH16" s="34">
        <v>0</v>
      </c>
      <c r="AI16" s="34">
        <v>8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5">
        <v>8</v>
      </c>
      <c r="AT16" s="34">
        <v>0</v>
      </c>
      <c r="AU16" s="34">
        <v>0</v>
      </c>
      <c r="AV16" s="34">
        <v>0</v>
      </c>
      <c r="AW16" s="35">
        <v>204</v>
      </c>
      <c r="AX16" s="35"/>
      <c r="AY16" s="36"/>
      <c r="AZ16" s="38" t="s">
        <v>166</v>
      </c>
      <c r="BA16" s="30" t="str">
        <f t="shared" si="8"/>
        <v/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12</v>
      </c>
    </row>
    <row r="17" spans="2:62" ht="13.5" customHeight="1" outlineLevel="2">
      <c r="B17" s="17"/>
      <c r="C17" s="17"/>
      <c r="D17" s="17"/>
      <c r="E17" s="22"/>
      <c r="F17" s="132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9"/>
      <c r="S17" s="359" t="s">
        <v>2248</v>
      </c>
      <c r="T17" s="359"/>
      <c r="U17" s="359"/>
      <c r="V17" s="359"/>
      <c r="W17" s="359"/>
      <c r="X17" s="359"/>
      <c r="Y17" s="360"/>
      <c r="Z17" s="28"/>
      <c r="AA17" s="28"/>
      <c r="AB17" s="28"/>
      <c r="AC17" s="28"/>
      <c r="AD17" s="28"/>
      <c r="AE17" s="23"/>
      <c r="AF17" s="34">
        <f t="shared" ref="AF17:AV17" si="11">SUBTOTAL(9,AF16:AF16)</f>
        <v>8</v>
      </c>
      <c r="AG17" s="34">
        <f t="shared" si="11"/>
        <v>8</v>
      </c>
      <c r="AH17" s="34">
        <f t="shared" si="11"/>
        <v>0</v>
      </c>
      <c r="AI17" s="34">
        <f t="shared" si="11"/>
        <v>8</v>
      </c>
      <c r="AJ17" s="34">
        <f t="shared" si="11"/>
        <v>0</v>
      </c>
      <c r="AK17" s="34">
        <f t="shared" si="11"/>
        <v>0</v>
      </c>
      <c r="AL17" s="34">
        <f t="shared" si="11"/>
        <v>0</v>
      </c>
      <c r="AM17" s="34">
        <f t="shared" si="11"/>
        <v>0</v>
      </c>
      <c r="AN17" s="34">
        <f t="shared" si="11"/>
        <v>0</v>
      </c>
      <c r="AO17" s="34">
        <f t="shared" si="11"/>
        <v>0</v>
      </c>
      <c r="AP17" s="34">
        <f t="shared" si="11"/>
        <v>0</v>
      </c>
      <c r="AQ17" s="34">
        <f t="shared" si="11"/>
        <v>0</v>
      </c>
      <c r="AR17" s="34">
        <f t="shared" si="11"/>
        <v>0</v>
      </c>
      <c r="AS17" s="35">
        <f t="shared" si="11"/>
        <v>8</v>
      </c>
      <c r="AT17" s="34">
        <f t="shared" si="11"/>
        <v>0</v>
      </c>
      <c r="AU17" s="34">
        <f t="shared" si="11"/>
        <v>0</v>
      </c>
      <c r="AV17" s="34">
        <f t="shared" si="11"/>
        <v>0</v>
      </c>
      <c r="AW17" s="35"/>
      <c r="AX17" s="35"/>
      <c r="AY17" s="36"/>
      <c r="AZ17" s="38"/>
      <c r="BA17" s="30"/>
      <c r="BB17" s="35"/>
      <c r="BC17" s="35"/>
      <c r="BD17" s="35"/>
      <c r="BE17" s="35"/>
      <c r="BF17" s="35"/>
      <c r="BG17" s="35"/>
      <c r="BH17" s="35"/>
      <c r="BI17" s="35"/>
      <c r="BJ17" s="35">
        <f>SUBTOTAL(9,BJ16:BJ16)</f>
        <v>12</v>
      </c>
    </row>
    <row r="18" spans="2:62" outlineLevel="3">
      <c r="B18" s="17">
        <v>24028018</v>
      </c>
      <c r="C18" s="17" t="s">
        <v>134</v>
      </c>
      <c r="D18" s="17" t="s">
        <v>92</v>
      </c>
      <c r="E18" s="22">
        <v>4002</v>
      </c>
      <c r="F18" s="22" t="s">
        <v>135</v>
      </c>
      <c r="G18" s="22">
        <v>40343</v>
      </c>
      <c r="H18" s="22" t="s">
        <v>136</v>
      </c>
      <c r="I18" s="17" t="s">
        <v>137</v>
      </c>
      <c r="J18" s="18" t="s">
        <v>138</v>
      </c>
      <c r="K18" s="18" t="s">
        <v>139</v>
      </c>
      <c r="L18" s="18" t="s">
        <v>97</v>
      </c>
      <c r="M18" s="18" t="s">
        <v>97</v>
      </c>
      <c r="N18" s="18" t="s">
        <v>98</v>
      </c>
      <c r="O18" s="19" t="str">
        <f>IF(N18="","",VLOOKUP(N18,Sheet1!$B$3:$C$7,2,0))</f>
        <v>急性期</v>
      </c>
      <c r="P18" s="18" t="s">
        <v>98</v>
      </c>
      <c r="Q18" s="19" t="str">
        <f>IF(P18="","",VLOOKUP(P18,Sheet1!$B$3:$C$7,2,0))</f>
        <v>急性期</v>
      </c>
      <c r="R18" s="18" t="s">
        <v>98</v>
      </c>
      <c r="S18" s="25" t="str">
        <f t="shared" si="0"/>
        <v/>
      </c>
      <c r="T18" s="26" t="str">
        <f t="shared" si="1"/>
        <v/>
      </c>
      <c r="U18" s="26" t="str">
        <f t="shared" si="2"/>
        <v/>
      </c>
      <c r="V18" s="26" t="str">
        <f t="shared" si="3"/>
        <v/>
      </c>
      <c r="W18" s="26" t="str">
        <f t="shared" si="4"/>
        <v/>
      </c>
      <c r="X18" s="26" t="str">
        <f t="shared" si="5"/>
        <v/>
      </c>
      <c r="Y18" s="27" t="str">
        <f t="shared" si="6"/>
        <v>○</v>
      </c>
      <c r="Z18" s="28" t="s">
        <v>110</v>
      </c>
      <c r="AA18" s="28" t="s">
        <v>96</v>
      </c>
      <c r="AB18" s="28" t="s">
        <v>96</v>
      </c>
      <c r="AC18" s="28" t="s">
        <v>96</v>
      </c>
      <c r="AD18" s="28" t="s">
        <v>96</v>
      </c>
      <c r="AE18" s="23" t="str">
        <f t="shared" si="7"/>
        <v>急性期</v>
      </c>
      <c r="AF18" s="34">
        <v>14</v>
      </c>
      <c r="AG18" s="34">
        <v>14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5">
        <v>14</v>
      </c>
      <c r="AT18" s="35">
        <v>0</v>
      </c>
      <c r="AU18" s="35">
        <v>0</v>
      </c>
      <c r="AV18" s="34">
        <v>0</v>
      </c>
      <c r="AW18" s="35">
        <v>278</v>
      </c>
      <c r="AX18" s="35">
        <v>240</v>
      </c>
      <c r="AY18" s="36"/>
      <c r="AZ18" s="38" t="s">
        <v>98</v>
      </c>
      <c r="BA18" s="30" t="str">
        <f t="shared" si="8"/>
        <v/>
      </c>
      <c r="BB18" s="35">
        <v>0</v>
      </c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2</v>
      </c>
    </row>
    <row r="19" spans="2:62" outlineLevel="3">
      <c r="B19" s="17">
        <v>24028695</v>
      </c>
      <c r="C19" s="17" t="s">
        <v>977</v>
      </c>
      <c r="D19" s="17" t="s">
        <v>92</v>
      </c>
      <c r="E19" s="22">
        <v>4002</v>
      </c>
      <c r="F19" s="22" t="s">
        <v>135</v>
      </c>
      <c r="G19" s="22">
        <v>40343</v>
      </c>
      <c r="H19" s="22" t="s">
        <v>136</v>
      </c>
      <c r="I19" s="17" t="s">
        <v>978</v>
      </c>
      <c r="J19" s="18" t="s">
        <v>979</v>
      </c>
      <c r="K19" s="18" t="s">
        <v>980</v>
      </c>
      <c r="L19" s="18" t="s">
        <v>97</v>
      </c>
      <c r="M19" s="18" t="s">
        <v>97</v>
      </c>
      <c r="N19" s="18" t="s">
        <v>98</v>
      </c>
      <c r="O19" s="19" t="str">
        <f>IF(N19="","",VLOOKUP(N19,Sheet1!$B$3:$C$7,2,0))</f>
        <v>急性期</v>
      </c>
      <c r="P19" s="18" t="s">
        <v>98</v>
      </c>
      <c r="Q19" s="19" t="str">
        <f>IF(P19="","",VLOOKUP(P19,Sheet1!$B$3:$C$7,2,0))</f>
        <v>急性期</v>
      </c>
      <c r="R19" s="18" t="s">
        <v>98</v>
      </c>
      <c r="S19" s="25" t="str">
        <f t="shared" si="0"/>
        <v/>
      </c>
      <c r="T19" s="26" t="str">
        <f t="shared" si="1"/>
        <v>○</v>
      </c>
      <c r="U19" s="26" t="str">
        <f t="shared" si="2"/>
        <v/>
      </c>
      <c r="V19" s="26" t="str">
        <f t="shared" si="3"/>
        <v/>
      </c>
      <c r="W19" s="26" t="str">
        <f t="shared" si="4"/>
        <v/>
      </c>
      <c r="X19" s="26" t="str">
        <f t="shared" si="5"/>
        <v/>
      </c>
      <c r="Y19" s="27" t="str">
        <f t="shared" si="6"/>
        <v/>
      </c>
      <c r="Z19" s="28" t="s">
        <v>98</v>
      </c>
      <c r="AA19" s="28" t="s">
        <v>96</v>
      </c>
      <c r="AB19" s="28" t="s">
        <v>96</v>
      </c>
      <c r="AC19" s="28" t="s">
        <v>96</v>
      </c>
      <c r="AD19" s="28" t="s">
        <v>96</v>
      </c>
      <c r="AE19" s="23" t="str">
        <f t="shared" si="7"/>
        <v>急性期</v>
      </c>
      <c r="AF19" s="34">
        <v>19</v>
      </c>
      <c r="AG19" s="34">
        <v>19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5">
        <v>19</v>
      </c>
      <c r="AT19" s="34">
        <v>0</v>
      </c>
      <c r="AU19" s="34">
        <v>0</v>
      </c>
      <c r="AV19" s="34">
        <v>0</v>
      </c>
      <c r="AW19" s="35">
        <v>819</v>
      </c>
      <c r="AX19" s="35">
        <v>0</v>
      </c>
      <c r="AY19" s="36"/>
      <c r="AZ19" s="38" t="s">
        <v>96</v>
      </c>
      <c r="BA19" s="30" t="str">
        <f t="shared" si="8"/>
        <v/>
      </c>
      <c r="BB19" s="35"/>
      <c r="BC19" s="35"/>
      <c r="BD19" s="35">
        <v>0</v>
      </c>
      <c r="BE19" s="35"/>
      <c r="BF19" s="35"/>
      <c r="BG19" s="35">
        <v>0</v>
      </c>
      <c r="BH19" s="35"/>
      <c r="BI19" s="35"/>
      <c r="BJ19" s="35"/>
    </row>
    <row r="20" spans="2:62" outlineLevel="3">
      <c r="B20" s="17">
        <v>24028843</v>
      </c>
      <c r="C20" s="17" t="s">
        <v>1176</v>
      </c>
      <c r="D20" s="17" t="s">
        <v>92</v>
      </c>
      <c r="E20" s="22">
        <v>4002</v>
      </c>
      <c r="F20" s="22" t="s">
        <v>135</v>
      </c>
      <c r="G20" s="22">
        <v>40343</v>
      </c>
      <c r="H20" s="22" t="s">
        <v>136</v>
      </c>
      <c r="I20" s="17" t="s">
        <v>1177</v>
      </c>
      <c r="J20" s="19" t="s">
        <v>1178</v>
      </c>
      <c r="K20" s="19" t="s">
        <v>1179</v>
      </c>
      <c r="L20" s="19" t="s">
        <v>97</v>
      </c>
      <c r="M20" s="19" t="s">
        <v>97</v>
      </c>
      <c r="N20" s="19" t="s">
        <v>98</v>
      </c>
      <c r="O20" s="19" t="str">
        <f>IF(N20="","",VLOOKUP(N20,Sheet1!$B$3:$C$7,2,0))</f>
        <v>急性期</v>
      </c>
      <c r="P20" s="19" t="s">
        <v>98</v>
      </c>
      <c r="Q20" s="19" t="str">
        <f>IF(P20="","",VLOOKUP(P20,Sheet1!$B$3:$C$7,2,0))</f>
        <v>急性期</v>
      </c>
      <c r="R20" s="19" t="s">
        <v>98</v>
      </c>
      <c r="S20" s="25" t="str">
        <f t="shared" si="0"/>
        <v/>
      </c>
      <c r="T20" s="26" t="str">
        <f t="shared" si="1"/>
        <v>○</v>
      </c>
      <c r="U20" s="26" t="str">
        <f t="shared" si="2"/>
        <v>○</v>
      </c>
      <c r="V20" s="26" t="str">
        <f t="shared" si="3"/>
        <v/>
      </c>
      <c r="W20" s="26" t="str">
        <f t="shared" si="4"/>
        <v/>
      </c>
      <c r="X20" s="26" t="str">
        <f t="shared" si="5"/>
        <v/>
      </c>
      <c r="Y20" s="27" t="str">
        <f t="shared" si="6"/>
        <v/>
      </c>
      <c r="Z20" s="29" t="s">
        <v>98</v>
      </c>
      <c r="AA20" s="29" t="s">
        <v>99</v>
      </c>
      <c r="AB20" s="29" t="s">
        <v>96</v>
      </c>
      <c r="AC20" s="29" t="s">
        <v>96</v>
      </c>
      <c r="AD20" s="29" t="s">
        <v>96</v>
      </c>
      <c r="AE20" s="23" t="str">
        <f t="shared" si="7"/>
        <v>急性期</v>
      </c>
      <c r="AF20" s="34">
        <v>11</v>
      </c>
      <c r="AG20" s="34">
        <v>11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5">
        <v>11</v>
      </c>
      <c r="AT20" s="34">
        <v>0</v>
      </c>
      <c r="AU20" s="34">
        <v>0</v>
      </c>
      <c r="AV20" s="34">
        <v>0</v>
      </c>
      <c r="AW20" s="35">
        <v>240</v>
      </c>
      <c r="AX20" s="35">
        <v>123</v>
      </c>
      <c r="AY20" s="36">
        <v>0</v>
      </c>
      <c r="AZ20" s="37" t="s">
        <v>98</v>
      </c>
      <c r="BA20" s="30" t="str">
        <f t="shared" si="8"/>
        <v/>
      </c>
      <c r="BB20" s="35">
        <v>0</v>
      </c>
      <c r="BC20" s="35">
        <v>0</v>
      </c>
      <c r="BD20" s="35">
        <v>0</v>
      </c>
      <c r="BE20" s="35"/>
      <c r="BF20" s="35"/>
      <c r="BG20" s="35">
        <v>0</v>
      </c>
      <c r="BH20" s="35"/>
      <c r="BI20" s="35"/>
      <c r="BJ20" s="35">
        <v>16</v>
      </c>
    </row>
    <row r="21" spans="2:62" ht="13.5" customHeight="1" outlineLevel="2">
      <c r="B21" s="17"/>
      <c r="C21" s="17"/>
      <c r="D21" s="17"/>
      <c r="E21" s="22"/>
      <c r="F21" s="132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41"/>
      <c r="S21" s="359" t="s">
        <v>2249</v>
      </c>
      <c r="T21" s="359"/>
      <c r="U21" s="359"/>
      <c r="V21" s="359"/>
      <c r="W21" s="359"/>
      <c r="X21" s="359"/>
      <c r="Y21" s="360"/>
      <c r="Z21" s="29"/>
      <c r="AA21" s="29"/>
      <c r="AB21" s="29"/>
      <c r="AC21" s="29"/>
      <c r="AD21" s="29"/>
      <c r="AE21" s="23"/>
      <c r="AF21" s="34">
        <f t="shared" ref="AF21:AV21" si="12">SUBTOTAL(9,AF18:AF20)</f>
        <v>44</v>
      </c>
      <c r="AG21" s="34">
        <f t="shared" si="12"/>
        <v>44</v>
      </c>
      <c r="AH21" s="34">
        <f t="shared" si="12"/>
        <v>0</v>
      </c>
      <c r="AI21" s="34">
        <f t="shared" si="12"/>
        <v>0</v>
      </c>
      <c r="AJ21" s="34">
        <f t="shared" si="12"/>
        <v>0</v>
      </c>
      <c r="AK21" s="34">
        <f t="shared" si="12"/>
        <v>0</v>
      </c>
      <c r="AL21" s="34">
        <f t="shared" si="12"/>
        <v>0</v>
      </c>
      <c r="AM21" s="34">
        <f t="shared" si="12"/>
        <v>0</v>
      </c>
      <c r="AN21" s="34">
        <f t="shared" si="12"/>
        <v>0</v>
      </c>
      <c r="AO21" s="34">
        <f t="shared" si="12"/>
        <v>0</v>
      </c>
      <c r="AP21" s="34">
        <f t="shared" si="12"/>
        <v>0</v>
      </c>
      <c r="AQ21" s="34">
        <f t="shared" si="12"/>
        <v>0</v>
      </c>
      <c r="AR21" s="34">
        <f t="shared" si="12"/>
        <v>0</v>
      </c>
      <c r="AS21" s="35">
        <f t="shared" si="12"/>
        <v>44</v>
      </c>
      <c r="AT21" s="34">
        <f t="shared" si="12"/>
        <v>0</v>
      </c>
      <c r="AU21" s="34">
        <f t="shared" si="12"/>
        <v>0</v>
      </c>
      <c r="AV21" s="34">
        <f t="shared" si="12"/>
        <v>0</v>
      </c>
      <c r="AW21" s="35"/>
      <c r="AX21" s="35"/>
      <c r="AY21" s="36"/>
      <c r="AZ21" s="37"/>
      <c r="BA21" s="30"/>
      <c r="BB21" s="35"/>
      <c r="BC21" s="35"/>
      <c r="BD21" s="35"/>
      <c r="BE21" s="35"/>
      <c r="BF21" s="35"/>
      <c r="BG21" s="35"/>
      <c r="BH21" s="35"/>
      <c r="BI21" s="35"/>
      <c r="BJ21" s="35">
        <f>SUBTOTAL(9,BJ18:BJ20)</f>
        <v>18</v>
      </c>
    </row>
    <row r="22" spans="2:62" outlineLevel="3">
      <c r="B22" s="17">
        <v>24028868</v>
      </c>
      <c r="C22" s="17" t="s">
        <v>1202</v>
      </c>
      <c r="D22" s="17" t="s">
        <v>92</v>
      </c>
      <c r="E22" s="22">
        <v>4002</v>
      </c>
      <c r="F22" s="22" t="s">
        <v>135</v>
      </c>
      <c r="G22" s="22">
        <v>40344</v>
      </c>
      <c r="H22" s="22" t="s">
        <v>1203</v>
      </c>
      <c r="I22" s="17" t="s">
        <v>1204</v>
      </c>
      <c r="J22" s="18" t="s">
        <v>1205</v>
      </c>
      <c r="K22" s="18" t="s">
        <v>1206</v>
      </c>
      <c r="L22" s="18" t="s">
        <v>97</v>
      </c>
      <c r="M22" s="18" t="s">
        <v>97</v>
      </c>
      <c r="N22" s="18" t="s">
        <v>99</v>
      </c>
      <c r="O22" s="19" t="str">
        <f>IF(N22="","",VLOOKUP(N22,Sheet1!$B$3:$C$7,2,0))</f>
        <v>回復期</v>
      </c>
      <c r="P22" s="18" t="s">
        <v>99</v>
      </c>
      <c r="Q22" s="19" t="str">
        <f>IF(P22="","",VLOOKUP(P22,Sheet1!$B$3:$C$7,2,0))</f>
        <v>回復期</v>
      </c>
      <c r="R22" s="18" t="s">
        <v>96</v>
      </c>
      <c r="S22" s="25" t="str">
        <f t="shared" si="0"/>
        <v/>
      </c>
      <c r="T22" s="26" t="str">
        <f t="shared" si="1"/>
        <v/>
      </c>
      <c r="U22" s="26" t="str">
        <f t="shared" si="2"/>
        <v/>
      </c>
      <c r="V22" s="26" t="str">
        <f t="shared" si="3"/>
        <v/>
      </c>
      <c r="W22" s="26" t="str">
        <f t="shared" si="4"/>
        <v/>
      </c>
      <c r="X22" s="26" t="str">
        <f t="shared" si="5"/>
        <v>○</v>
      </c>
      <c r="Y22" s="27" t="str">
        <f t="shared" si="6"/>
        <v/>
      </c>
      <c r="Z22" s="28" t="s">
        <v>133</v>
      </c>
      <c r="AA22" s="28" t="s">
        <v>96</v>
      </c>
      <c r="AB22" s="28" t="s">
        <v>96</v>
      </c>
      <c r="AC22" s="28" t="s">
        <v>96</v>
      </c>
      <c r="AD22" s="28" t="s">
        <v>96</v>
      </c>
      <c r="AE22" s="23" t="str">
        <f t="shared" si="7"/>
        <v>回復期</v>
      </c>
      <c r="AF22" s="34">
        <v>19</v>
      </c>
      <c r="AG22" s="34">
        <v>19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5">
        <v>19</v>
      </c>
      <c r="AT22" s="34">
        <v>0</v>
      </c>
      <c r="AU22" s="34">
        <v>0</v>
      </c>
      <c r="AV22" s="34">
        <v>0</v>
      </c>
      <c r="AW22" s="35">
        <v>38</v>
      </c>
      <c r="AX22" s="35">
        <v>0</v>
      </c>
      <c r="AY22" s="36">
        <v>0</v>
      </c>
      <c r="AZ22" s="38" t="s">
        <v>98</v>
      </c>
      <c r="BA22" s="30" t="str">
        <f t="shared" si="8"/>
        <v/>
      </c>
      <c r="BB22" s="35"/>
      <c r="BC22" s="35"/>
      <c r="BD22" s="35">
        <v>0</v>
      </c>
      <c r="BE22" s="35"/>
      <c r="BF22" s="35"/>
      <c r="BG22" s="35">
        <v>0</v>
      </c>
      <c r="BH22" s="35"/>
      <c r="BI22" s="35"/>
      <c r="BJ22" s="35"/>
    </row>
    <row r="23" spans="2:62" ht="13.5" customHeight="1" outlineLevel="2">
      <c r="B23" s="17"/>
      <c r="C23" s="17"/>
      <c r="D23" s="17"/>
      <c r="E23" s="22"/>
      <c r="F23" s="132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9"/>
      <c r="S23" s="359" t="s">
        <v>2250</v>
      </c>
      <c r="T23" s="359"/>
      <c r="U23" s="359"/>
      <c r="V23" s="359"/>
      <c r="W23" s="359"/>
      <c r="X23" s="359"/>
      <c r="Y23" s="360"/>
      <c r="Z23" s="28"/>
      <c r="AA23" s="28"/>
      <c r="AB23" s="28"/>
      <c r="AC23" s="28"/>
      <c r="AD23" s="28"/>
      <c r="AE23" s="23"/>
      <c r="AF23" s="34">
        <f t="shared" ref="AF23:AV23" si="13">SUBTOTAL(9,AF22:AF22)</f>
        <v>19</v>
      </c>
      <c r="AG23" s="34">
        <f t="shared" si="13"/>
        <v>19</v>
      </c>
      <c r="AH23" s="34">
        <f t="shared" si="13"/>
        <v>0</v>
      </c>
      <c r="AI23" s="34">
        <f t="shared" si="13"/>
        <v>0</v>
      </c>
      <c r="AJ23" s="34">
        <f t="shared" si="13"/>
        <v>0</v>
      </c>
      <c r="AK23" s="34">
        <f t="shared" si="13"/>
        <v>0</v>
      </c>
      <c r="AL23" s="34">
        <f t="shared" si="13"/>
        <v>0</v>
      </c>
      <c r="AM23" s="34">
        <f t="shared" si="13"/>
        <v>0</v>
      </c>
      <c r="AN23" s="34">
        <f t="shared" si="13"/>
        <v>0</v>
      </c>
      <c r="AO23" s="34">
        <f t="shared" si="13"/>
        <v>0</v>
      </c>
      <c r="AP23" s="34">
        <f t="shared" si="13"/>
        <v>0</v>
      </c>
      <c r="AQ23" s="34">
        <f t="shared" si="13"/>
        <v>0</v>
      </c>
      <c r="AR23" s="34">
        <f t="shared" si="13"/>
        <v>0</v>
      </c>
      <c r="AS23" s="35">
        <f t="shared" si="13"/>
        <v>19</v>
      </c>
      <c r="AT23" s="34">
        <f t="shared" si="13"/>
        <v>0</v>
      </c>
      <c r="AU23" s="34">
        <f t="shared" si="13"/>
        <v>0</v>
      </c>
      <c r="AV23" s="34">
        <f t="shared" si="13"/>
        <v>0</v>
      </c>
      <c r="AW23" s="35"/>
      <c r="AX23" s="35"/>
      <c r="AY23" s="36"/>
      <c r="AZ23" s="38"/>
      <c r="BA23" s="30"/>
      <c r="BB23" s="35"/>
      <c r="BC23" s="35"/>
      <c r="BD23" s="35"/>
      <c r="BE23" s="35"/>
      <c r="BF23" s="35"/>
      <c r="BG23" s="35"/>
      <c r="BH23" s="35"/>
      <c r="BI23" s="35"/>
      <c r="BJ23" s="35">
        <f>SUBTOTAL(9,BJ22:BJ22)</f>
        <v>0</v>
      </c>
    </row>
    <row r="24" spans="2:62" outlineLevel="3">
      <c r="B24" s="17">
        <v>24028042</v>
      </c>
      <c r="C24" s="17" t="s">
        <v>176</v>
      </c>
      <c r="D24" s="17" t="s">
        <v>92</v>
      </c>
      <c r="E24" s="22">
        <v>4002</v>
      </c>
      <c r="F24" s="22" t="s">
        <v>135</v>
      </c>
      <c r="G24" s="22">
        <v>40345</v>
      </c>
      <c r="H24" s="22" t="s">
        <v>177</v>
      </c>
      <c r="I24" s="17" t="s">
        <v>178</v>
      </c>
      <c r="J24" s="18" t="s">
        <v>179</v>
      </c>
      <c r="K24" s="18" t="s">
        <v>180</v>
      </c>
      <c r="L24" s="18" t="s">
        <v>97</v>
      </c>
      <c r="M24" s="18" t="s">
        <v>97</v>
      </c>
      <c r="N24" s="18" t="s">
        <v>98</v>
      </c>
      <c r="O24" s="19" t="str">
        <f>IF(N24="","",VLOOKUP(N24,Sheet1!$B$3:$C$7,2,0))</f>
        <v>急性期</v>
      </c>
      <c r="P24" s="18" t="s">
        <v>98</v>
      </c>
      <c r="Q24" s="19" t="str">
        <f>IF(P24="","",VLOOKUP(P24,Sheet1!$B$3:$C$7,2,0))</f>
        <v>急性期</v>
      </c>
      <c r="R24" s="18" t="s">
        <v>98</v>
      </c>
      <c r="S24" s="25" t="str">
        <f t="shared" si="0"/>
        <v>○</v>
      </c>
      <c r="T24" s="26" t="str">
        <f t="shared" si="1"/>
        <v>○</v>
      </c>
      <c r="U24" s="26" t="str">
        <f t="shared" si="2"/>
        <v>○</v>
      </c>
      <c r="V24" s="26" t="str">
        <f t="shared" si="3"/>
        <v>○</v>
      </c>
      <c r="W24" s="26" t="str">
        <f t="shared" si="4"/>
        <v>○</v>
      </c>
      <c r="X24" s="26" t="str">
        <f t="shared" si="5"/>
        <v/>
      </c>
      <c r="Y24" s="27" t="str">
        <f t="shared" si="6"/>
        <v/>
      </c>
      <c r="Z24" s="28" t="s">
        <v>97</v>
      </c>
      <c r="AA24" s="28" t="s">
        <v>98</v>
      </c>
      <c r="AB24" s="28" t="s">
        <v>99</v>
      </c>
      <c r="AC24" s="28" t="s">
        <v>104</v>
      </c>
      <c r="AD24" s="28" t="s">
        <v>105</v>
      </c>
      <c r="AE24" s="23" t="str">
        <f t="shared" si="7"/>
        <v>急性期</v>
      </c>
      <c r="AF24" s="34">
        <v>8</v>
      </c>
      <c r="AG24" s="34">
        <v>8</v>
      </c>
      <c r="AH24" s="34">
        <v>0</v>
      </c>
      <c r="AI24" s="34">
        <v>8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5">
        <v>8</v>
      </c>
      <c r="AT24" s="34">
        <v>0</v>
      </c>
      <c r="AU24" s="34">
        <v>0</v>
      </c>
      <c r="AV24" s="34">
        <v>0</v>
      </c>
      <c r="AW24" s="35">
        <v>92</v>
      </c>
      <c r="AX24" s="35">
        <v>76</v>
      </c>
      <c r="AY24" s="36">
        <v>17</v>
      </c>
      <c r="AZ24" s="38" t="s">
        <v>97</v>
      </c>
      <c r="BA24" s="30" t="str">
        <f t="shared" si="8"/>
        <v>○</v>
      </c>
      <c r="BB24" s="35">
        <v>3</v>
      </c>
      <c r="BC24" s="35">
        <v>29</v>
      </c>
      <c r="BD24" s="35">
        <v>11</v>
      </c>
      <c r="BE24" s="35">
        <v>9</v>
      </c>
      <c r="BF24" s="35">
        <v>2</v>
      </c>
      <c r="BG24" s="35">
        <v>5</v>
      </c>
      <c r="BH24" s="35">
        <v>3</v>
      </c>
      <c r="BI24" s="35">
        <v>2</v>
      </c>
      <c r="BJ24" s="35">
        <v>0</v>
      </c>
    </row>
    <row r="25" spans="2:62" outlineLevel="3">
      <c r="B25" s="17">
        <v>24028117</v>
      </c>
      <c r="C25" s="17" t="s">
        <v>276</v>
      </c>
      <c r="D25" s="17" t="s">
        <v>92</v>
      </c>
      <c r="E25" s="22">
        <v>4002</v>
      </c>
      <c r="F25" s="22" t="s">
        <v>135</v>
      </c>
      <c r="G25" s="22">
        <v>40345</v>
      </c>
      <c r="H25" s="22" t="s">
        <v>177</v>
      </c>
      <c r="I25" s="17" t="s">
        <v>277</v>
      </c>
      <c r="J25" s="18" t="s">
        <v>278</v>
      </c>
      <c r="K25" s="18" t="s">
        <v>279</v>
      </c>
      <c r="L25" s="18" t="s">
        <v>97</v>
      </c>
      <c r="M25" s="18" t="s">
        <v>97</v>
      </c>
      <c r="N25" s="18" t="s">
        <v>97</v>
      </c>
      <c r="O25" s="19" t="str">
        <f>IF(N25="","",VLOOKUP(N25,Sheet1!$B$3:$C$7,2,0))</f>
        <v>高度急性期</v>
      </c>
      <c r="P25" s="18" t="s">
        <v>97</v>
      </c>
      <c r="Q25" s="19" t="str">
        <f>IF(P25="","",VLOOKUP(P25,Sheet1!$B$3:$C$7,2,0))</f>
        <v>高度急性期</v>
      </c>
      <c r="R25" s="18" t="s">
        <v>97</v>
      </c>
      <c r="S25" s="25" t="str">
        <f t="shared" si="0"/>
        <v/>
      </c>
      <c r="T25" s="26" t="str">
        <f t="shared" si="1"/>
        <v>○</v>
      </c>
      <c r="U25" s="26" t="str">
        <f t="shared" si="2"/>
        <v>○</v>
      </c>
      <c r="V25" s="26" t="str">
        <f t="shared" si="3"/>
        <v/>
      </c>
      <c r="W25" s="26" t="str">
        <f t="shared" si="4"/>
        <v/>
      </c>
      <c r="X25" s="26" t="str">
        <f t="shared" si="5"/>
        <v/>
      </c>
      <c r="Y25" s="27" t="str">
        <f t="shared" si="6"/>
        <v/>
      </c>
      <c r="Z25" s="28" t="s">
        <v>98</v>
      </c>
      <c r="AA25" s="28" t="s">
        <v>99</v>
      </c>
      <c r="AB25" s="28" t="s">
        <v>96</v>
      </c>
      <c r="AC25" s="28" t="s">
        <v>96</v>
      </c>
      <c r="AD25" s="28" t="s">
        <v>96</v>
      </c>
      <c r="AE25" s="23" t="str">
        <f t="shared" si="7"/>
        <v>高度急性期</v>
      </c>
      <c r="AF25" s="34">
        <v>17</v>
      </c>
      <c r="AG25" s="34">
        <v>17</v>
      </c>
      <c r="AH25" s="34">
        <v>0</v>
      </c>
      <c r="AI25" s="34">
        <v>4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5">
        <v>17</v>
      </c>
      <c r="AT25" s="34">
        <v>0</v>
      </c>
      <c r="AU25" s="34">
        <v>0</v>
      </c>
      <c r="AV25" s="34">
        <v>0</v>
      </c>
      <c r="AW25" s="35">
        <v>3</v>
      </c>
      <c r="AX25" s="35">
        <v>0</v>
      </c>
      <c r="AY25" s="36">
        <v>0</v>
      </c>
      <c r="AZ25" s="38" t="s">
        <v>98</v>
      </c>
      <c r="BA25" s="30" t="str">
        <f t="shared" si="8"/>
        <v/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</row>
    <row r="26" spans="2:62" outlineLevel="3">
      <c r="B26" s="17">
        <v>24028170</v>
      </c>
      <c r="C26" s="17" t="s">
        <v>354</v>
      </c>
      <c r="D26" s="17" t="s">
        <v>92</v>
      </c>
      <c r="E26" s="22">
        <v>4002</v>
      </c>
      <c r="F26" s="22" t="s">
        <v>135</v>
      </c>
      <c r="G26" s="22">
        <v>40345</v>
      </c>
      <c r="H26" s="22" t="s">
        <v>177</v>
      </c>
      <c r="I26" s="17" t="s">
        <v>355</v>
      </c>
      <c r="J26" s="18" t="s">
        <v>356</v>
      </c>
      <c r="K26" s="18" t="s">
        <v>357</v>
      </c>
      <c r="L26" s="18" t="s">
        <v>97</v>
      </c>
      <c r="M26" s="18" t="s">
        <v>97</v>
      </c>
      <c r="N26" s="18" t="s">
        <v>98</v>
      </c>
      <c r="O26" s="19" t="str">
        <f>IF(N26="","",VLOOKUP(N26,Sheet1!$B$3:$C$7,2,0))</f>
        <v>急性期</v>
      </c>
      <c r="P26" s="18" t="s">
        <v>98</v>
      </c>
      <c r="Q26" s="19" t="str">
        <f>IF(P26="","",VLOOKUP(P26,Sheet1!$B$3:$C$7,2,0))</f>
        <v>急性期</v>
      </c>
      <c r="R26" s="18" t="s">
        <v>98</v>
      </c>
      <c r="S26" s="25" t="str">
        <f t="shared" si="0"/>
        <v>○</v>
      </c>
      <c r="T26" s="26" t="str">
        <f t="shared" si="1"/>
        <v>○</v>
      </c>
      <c r="U26" s="26" t="str">
        <f t="shared" si="2"/>
        <v>○</v>
      </c>
      <c r="V26" s="26" t="str">
        <f t="shared" si="3"/>
        <v/>
      </c>
      <c r="W26" s="26" t="str">
        <f t="shared" si="4"/>
        <v/>
      </c>
      <c r="X26" s="26" t="str">
        <f t="shared" si="5"/>
        <v/>
      </c>
      <c r="Y26" s="27" t="str">
        <f t="shared" si="6"/>
        <v/>
      </c>
      <c r="Z26" s="28" t="s">
        <v>97</v>
      </c>
      <c r="AA26" s="28" t="s">
        <v>98</v>
      </c>
      <c r="AB26" s="28" t="s">
        <v>99</v>
      </c>
      <c r="AC26" s="28" t="s">
        <v>96</v>
      </c>
      <c r="AD26" s="28" t="s">
        <v>96</v>
      </c>
      <c r="AE26" s="23" t="str">
        <f t="shared" si="7"/>
        <v>急性期</v>
      </c>
      <c r="AF26" s="34">
        <v>19</v>
      </c>
      <c r="AG26" s="34">
        <v>19</v>
      </c>
      <c r="AH26" s="34">
        <v>0</v>
      </c>
      <c r="AI26" s="34">
        <v>19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5">
        <v>19</v>
      </c>
      <c r="AT26" s="34">
        <v>0</v>
      </c>
      <c r="AU26" s="34">
        <v>0</v>
      </c>
      <c r="AV26" s="34">
        <v>0</v>
      </c>
      <c r="AW26" s="35">
        <v>127</v>
      </c>
      <c r="AX26" s="35">
        <v>0</v>
      </c>
      <c r="AY26" s="36">
        <v>70.099999999999994</v>
      </c>
      <c r="AZ26" s="38" t="s">
        <v>98</v>
      </c>
      <c r="BA26" s="30" t="str">
        <f t="shared" si="8"/>
        <v/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1</v>
      </c>
      <c r="BH26" s="35">
        <v>1</v>
      </c>
      <c r="BI26" s="35">
        <v>0</v>
      </c>
      <c r="BJ26" s="35">
        <v>0</v>
      </c>
    </row>
    <row r="27" spans="2:62" ht="13.5" customHeight="1" outlineLevel="2">
      <c r="B27" s="17"/>
      <c r="C27" s="17"/>
      <c r="D27" s="17"/>
      <c r="E27" s="22"/>
      <c r="F27" s="132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9"/>
      <c r="S27" s="359" t="s">
        <v>2251</v>
      </c>
      <c r="T27" s="359"/>
      <c r="U27" s="359"/>
      <c r="V27" s="359"/>
      <c r="W27" s="359"/>
      <c r="X27" s="359"/>
      <c r="Y27" s="360"/>
      <c r="Z27" s="28"/>
      <c r="AA27" s="28"/>
      <c r="AB27" s="28"/>
      <c r="AC27" s="28"/>
      <c r="AD27" s="28"/>
      <c r="AE27" s="23"/>
      <c r="AF27" s="34">
        <f t="shared" ref="AF27:AV27" si="14">SUBTOTAL(9,AF24:AF26)</f>
        <v>44</v>
      </c>
      <c r="AG27" s="34">
        <f t="shared" si="14"/>
        <v>44</v>
      </c>
      <c r="AH27" s="34">
        <f t="shared" si="14"/>
        <v>0</v>
      </c>
      <c r="AI27" s="34">
        <f t="shared" si="14"/>
        <v>31</v>
      </c>
      <c r="AJ27" s="34">
        <f t="shared" si="14"/>
        <v>0</v>
      </c>
      <c r="AK27" s="34">
        <f t="shared" si="14"/>
        <v>0</v>
      </c>
      <c r="AL27" s="34">
        <f t="shared" si="14"/>
        <v>0</v>
      </c>
      <c r="AM27" s="34">
        <f t="shared" si="14"/>
        <v>0</v>
      </c>
      <c r="AN27" s="34">
        <f t="shared" si="14"/>
        <v>0</v>
      </c>
      <c r="AO27" s="34">
        <f t="shared" si="14"/>
        <v>0</v>
      </c>
      <c r="AP27" s="34">
        <f t="shared" si="14"/>
        <v>0</v>
      </c>
      <c r="AQ27" s="34">
        <f t="shared" si="14"/>
        <v>0</v>
      </c>
      <c r="AR27" s="34">
        <f t="shared" si="14"/>
        <v>0</v>
      </c>
      <c r="AS27" s="35">
        <f t="shared" si="14"/>
        <v>44</v>
      </c>
      <c r="AT27" s="34">
        <f t="shared" si="14"/>
        <v>0</v>
      </c>
      <c r="AU27" s="34">
        <f t="shared" si="14"/>
        <v>0</v>
      </c>
      <c r="AV27" s="34">
        <f t="shared" si="14"/>
        <v>0</v>
      </c>
      <c r="AW27" s="35"/>
      <c r="AX27" s="35"/>
      <c r="AY27" s="36"/>
      <c r="AZ27" s="38"/>
      <c r="BA27" s="30"/>
      <c r="BB27" s="35"/>
      <c r="BC27" s="35"/>
      <c r="BD27" s="35"/>
      <c r="BE27" s="35"/>
      <c r="BF27" s="35"/>
      <c r="BG27" s="35"/>
      <c r="BH27" s="35"/>
      <c r="BI27" s="35"/>
      <c r="BJ27" s="35">
        <f>SUBTOTAL(9,BJ24:BJ26)</f>
        <v>0</v>
      </c>
    </row>
    <row r="28" spans="2:62" outlineLevel="3">
      <c r="B28" s="17">
        <v>24028661</v>
      </c>
      <c r="C28" s="17" t="s">
        <v>923</v>
      </c>
      <c r="D28" s="17" t="s">
        <v>92</v>
      </c>
      <c r="E28" s="22">
        <v>4002</v>
      </c>
      <c r="F28" s="22" t="s">
        <v>135</v>
      </c>
      <c r="G28" s="22">
        <v>40348</v>
      </c>
      <c r="H28" s="22" t="s">
        <v>924</v>
      </c>
      <c r="I28" s="17" t="s">
        <v>925</v>
      </c>
      <c r="J28" s="18" t="s">
        <v>923</v>
      </c>
      <c r="K28" s="18" t="s">
        <v>926</v>
      </c>
      <c r="L28" s="18" t="s">
        <v>166</v>
      </c>
      <c r="M28" s="18" t="s">
        <v>166</v>
      </c>
      <c r="N28" s="18" t="s">
        <v>166</v>
      </c>
      <c r="O28" s="19" t="str">
        <f>IF(N28="","",VLOOKUP(N28,Sheet1!$B$3:$C$7,2,0))</f>
        <v>急性期</v>
      </c>
      <c r="P28" s="18" t="s">
        <v>166</v>
      </c>
      <c r="Q28" s="19" t="str">
        <f>IF(P28="","",VLOOKUP(P28,Sheet1!$B$3:$C$7,2,0))</f>
        <v>急性期</v>
      </c>
      <c r="R28" s="18" t="s">
        <v>96</v>
      </c>
      <c r="S28" s="25" t="str">
        <f t="shared" si="0"/>
        <v/>
      </c>
      <c r="T28" s="26" t="str">
        <f t="shared" si="1"/>
        <v/>
      </c>
      <c r="U28" s="26" t="str">
        <f t="shared" si="2"/>
        <v/>
      </c>
      <c r="V28" s="26" t="str">
        <f t="shared" si="3"/>
        <v/>
      </c>
      <c r="W28" s="26" t="str">
        <f t="shared" si="4"/>
        <v/>
      </c>
      <c r="X28" s="26" t="str">
        <f t="shared" si="5"/>
        <v>○</v>
      </c>
      <c r="Y28" s="27" t="str">
        <f t="shared" si="6"/>
        <v/>
      </c>
      <c r="Z28" s="28" t="s">
        <v>478</v>
      </c>
      <c r="AA28" s="28" t="s">
        <v>96</v>
      </c>
      <c r="AB28" s="28" t="s">
        <v>96</v>
      </c>
      <c r="AC28" s="28" t="s">
        <v>96</v>
      </c>
      <c r="AD28" s="28" t="s">
        <v>96</v>
      </c>
      <c r="AE28" s="23" t="str">
        <f t="shared" si="7"/>
        <v>急性期</v>
      </c>
      <c r="AF28" s="34">
        <v>2</v>
      </c>
      <c r="AG28" s="34">
        <v>0</v>
      </c>
      <c r="AH28" s="34">
        <v>2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5">
        <v>0</v>
      </c>
      <c r="AT28" s="35">
        <v>0</v>
      </c>
      <c r="AU28" s="35">
        <v>0</v>
      </c>
      <c r="AV28" s="34">
        <v>2</v>
      </c>
      <c r="AW28" s="35">
        <v>0</v>
      </c>
      <c r="AX28" s="35">
        <v>0</v>
      </c>
      <c r="AY28" s="36">
        <v>0</v>
      </c>
      <c r="AZ28" s="38" t="s">
        <v>96</v>
      </c>
      <c r="BA28" s="30" t="str">
        <f t="shared" si="8"/>
        <v/>
      </c>
      <c r="BB28" s="35">
        <v>16</v>
      </c>
      <c r="BC28" s="35">
        <v>0</v>
      </c>
      <c r="BD28" s="35">
        <v>0</v>
      </c>
      <c r="BE28" s="35"/>
      <c r="BF28" s="35"/>
      <c r="BG28" s="35">
        <v>0</v>
      </c>
      <c r="BH28" s="35"/>
      <c r="BI28" s="35"/>
      <c r="BJ28" s="35"/>
    </row>
    <row r="29" spans="2:62" ht="13.5" customHeight="1" outlineLevel="2">
      <c r="B29" s="17"/>
      <c r="C29" s="17"/>
      <c r="D29" s="17"/>
      <c r="E29" s="22"/>
      <c r="F29" s="132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9"/>
      <c r="S29" s="359" t="s">
        <v>2252</v>
      </c>
      <c r="T29" s="359"/>
      <c r="U29" s="359"/>
      <c r="V29" s="359"/>
      <c r="W29" s="359"/>
      <c r="X29" s="359"/>
      <c r="Y29" s="360"/>
      <c r="Z29" s="28"/>
      <c r="AA29" s="28"/>
      <c r="AB29" s="28"/>
      <c r="AC29" s="28"/>
      <c r="AD29" s="28"/>
      <c r="AE29" s="23"/>
      <c r="AF29" s="34">
        <f t="shared" ref="AF29:AV29" si="15">SUBTOTAL(9,AF28:AF28)</f>
        <v>2</v>
      </c>
      <c r="AG29" s="34">
        <f t="shared" si="15"/>
        <v>0</v>
      </c>
      <c r="AH29" s="34">
        <f t="shared" si="15"/>
        <v>2</v>
      </c>
      <c r="AI29" s="34">
        <f t="shared" si="15"/>
        <v>0</v>
      </c>
      <c r="AJ29" s="34">
        <f t="shared" si="15"/>
        <v>0</v>
      </c>
      <c r="AK29" s="34">
        <f t="shared" si="15"/>
        <v>0</v>
      </c>
      <c r="AL29" s="34">
        <f t="shared" si="15"/>
        <v>0</v>
      </c>
      <c r="AM29" s="34">
        <f t="shared" si="15"/>
        <v>0</v>
      </c>
      <c r="AN29" s="34">
        <f t="shared" si="15"/>
        <v>0</v>
      </c>
      <c r="AO29" s="34">
        <f t="shared" si="15"/>
        <v>0</v>
      </c>
      <c r="AP29" s="34">
        <f t="shared" si="15"/>
        <v>0</v>
      </c>
      <c r="AQ29" s="34">
        <f t="shared" si="15"/>
        <v>0</v>
      </c>
      <c r="AR29" s="34">
        <f t="shared" si="15"/>
        <v>0</v>
      </c>
      <c r="AS29" s="35">
        <f t="shared" si="15"/>
        <v>0</v>
      </c>
      <c r="AT29" s="35">
        <f t="shared" si="15"/>
        <v>0</v>
      </c>
      <c r="AU29" s="35">
        <f t="shared" si="15"/>
        <v>0</v>
      </c>
      <c r="AV29" s="34">
        <f t="shared" si="15"/>
        <v>2</v>
      </c>
      <c r="AW29" s="35"/>
      <c r="AX29" s="35"/>
      <c r="AY29" s="36"/>
      <c r="AZ29" s="38"/>
      <c r="BA29" s="30"/>
      <c r="BB29" s="35"/>
      <c r="BC29" s="35"/>
      <c r="BD29" s="35"/>
      <c r="BE29" s="35"/>
      <c r="BF29" s="35"/>
      <c r="BG29" s="35"/>
      <c r="BH29" s="35"/>
      <c r="BI29" s="35"/>
      <c r="BJ29" s="35">
        <f>SUBTOTAL(9,BJ28:BJ28)</f>
        <v>0</v>
      </c>
    </row>
    <row r="30" spans="2:62" outlineLevel="3">
      <c r="B30" s="17">
        <v>24028038</v>
      </c>
      <c r="C30" s="17" t="s">
        <v>168</v>
      </c>
      <c r="D30" s="17" t="s">
        <v>92</v>
      </c>
      <c r="E30" s="22">
        <v>4002</v>
      </c>
      <c r="F30" s="22" t="s">
        <v>135</v>
      </c>
      <c r="G30" s="22">
        <v>40349</v>
      </c>
      <c r="H30" s="22" t="s">
        <v>169</v>
      </c>
      <c r="I30" s="17" t="s">
        <v>170</v>
      </c>
      <c r="J30" s="19" t="s">
        <v>171</v>
      </c>
      <c r="K30" s="19" t="s">
        <v>172</v>
      </c>
      <c r="L30" s="19" t="s">
        <v>97</v>
      </c>
      <c r="M30" s="19" t="s">
        <v>97</v>
      </c>
      <c r="N30" s="19" t="s">
        <v>98</v>
      </c>
      <c r="O30" s="19" t="str">
        <f>IF(N30="","",VLOOKUP(N30,Sheet1!$B$3:$C$7,2,0))</f>
        <v>急性期</v>
      </c>
      <c r="P30" s="19" t="s">
        <v>98</v>
      </c>
      <c r="Q30" s="19" t="str">
        <f>IF(P30="","",VLOOKUP(P30,Sheet1!$B$3:$C$7,2,0))</f>
        <v>急性期</v>
      </c>
      <c r="R30" s="19" t="s">
        <v>96</v>
      </c>
      <c r="S30" s="25" t="str">
        <f t="shared" si="0"/>
        <v/>
      </c>
      <c r="T30" s="26" t="str">
        <f t="shared" si="1"/>
        <v>○</v>
      </c>
      <c r="U30" s="26" t="str">
        <f t="shared" si="2"/>
        <v/>
      </c>
      <c r="V30" s="26" t="str">
        <f t="shared" si="3"/>
        <v/>
      </c>
      <c r="W30" s="26" t="str">
        <f t="shared" si="4"/>
        <v/>
      </c>
      <c r="X30" s="26" t="str">
        <f t="shared" si="5"/>
        <v/>
      </c>
      <c r="Y30" s="27" t="str">
        <f t="shared" si="6"/>
        <v/>
      </c>
      <c r="Z30" s="29" t="s">
        <v>98</v>
      </c>
      <c r="AA30" s="29" t="s">
        <v>96</v>
      </c>
      <c r="AB30" s="29" t="s">
        <v>96</v>
      </c>
      <c r="AC30" s="29" t="s">
        <v>96</v>
      </c>
      <c r="AD30" s="29" t="s">
        <v>96</v>
      </c>
      <c r="AE30" s="23" t="str">
        <f t="shared" si="7"/>
        <v>急性期</v>
      </c>
      <c r="AF30" s="34">
        <v>12</v>
      </c>
      <c r="AG30" s="34">
        <v>8</v>
      </c>
      <c r="AH30" s="34">
        <v>4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5">
        <v>12</v>
      </c>
      <c r="AT30" s="34">
        <v>0</v>
      </c>
      <c r="AU30" s="34">
        <v>0</v>
      </c>
      <c r="AV30" s="34">
        <v>0</v>
      </c>
      <c r="AW30" s="35">
        <v>70</v>
      </c>
      <c r="AX30" s="35">
        <v>0</v>
      </c>
      <c r="AY30" s="36">
        <v>0</v>
      </c>
      <c r="AZ30" s="37" t="s">
        <v>98</v>
      </c>
      <c r="BA30" s="30" t="str">
        <f t="shared" si="8"/>
        <v/>
      </c>
      <c r="BB30" s="35">
        <v>0</v>
      </c>
      <c r="BC30" s="35">
        <v>0</v>
      </c>
      <c r="BD30" s="35">
        <v>0</v>
      </c>
      <c r="BE30" s="35"/>
      <c r="BF30" s="35"/>
      <c r="BG30" s="35">
        <v>0</v>
      </c>
      <c r="BH30" s="35"/>
      <c r="BI30" s="35"/>
      <c r="BJ30" s="35">
        <v>0</v>
      </c>
    </row>
    <row r="31" spans="2:62" ht="13.5" customHeight="1" outlineLevel="2" thickBot="1">
      <c r="B31" s="17"/>
      <c r="C31" s="17"/>
      <c r="D31" s="17"/>
      <c r="E31" s="22"/>
      <c r="F31" s="157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9"/>
      <c r="S31" s="361" t="s">
        <v>2253</v>
      </c>
      <c r="T31" s="361"/>
      <c r="U31" s="361"/>
      <c r="V31" s="361"/>
      <c r="W31" s="361"/>
      <c r="X31" s="361"/>
      <c r="Y31" s="362"/>
      <c r="Z31" s="160"/>
      <c r="AA31" s="160"/>
      <c r="AB31" s="160"/>
      <c r="AC31" s="160"/>
      <c r="AD31" s="160"/>
      <c r="AE31" s="161"/>
      <c r="AF31" s="162">
        <f t="shared" ref="AF31:AV31" si="16">SUBTOTAL(9,AF30:AF30)</f>
        <v>12</v>
      </c>
      <c r="AG31" s="162">
        <f t="shared" si="16"/>
        <v>8</v>
      </c>
      <c r="AH31" s="162">
        <f t="shared" si="16"/>
        <v>4</v>
      </c>
      <c r="AI31" s="162">
        <f t="shared" si="16"/>
        <v>0</v>
      </c>
      <c r="AJ31" s="162">
        <f t="shared" si="16"/>
        <v>0</v>
      </c>
      <c r="AK31" s="162">
        <f t="shared" si="16"/>
        <v>0</v>
      </c>
      <c r="AL31" s="162">
        <f t="shared" si="16"/>
        <v>0</v>
      </c>
      <c r="AM31" s="162">
        <f t="shared" si="16"/>
        <v>0</v>
      </c>
      <c r="AN31" s="162">
        <f t="shared" si="16"/>
        <v>0</v>
      </c>
      <c r="AO31" s="162">
        <f t="shared" si="16"/>
        <v>0</v>
      </c>
      <c r="AP31" s="162">
        <f t="shared" si="16"/>
        <v>0</v>
      </c>
      <c r="AQ31" s="162">
        <f t="shared" si="16"/>
        <v>0</v>
      </c>
      <c r="AR31" s="162">
        <f t="shared" si="16"/>
        <v>0</v>
      </c>
      <c r="AS31" s="163">
        <f t="shared" si="16"/>
        <v>12</v>
      </c>
      <c r="AT31" s="162">
        <f t="shared" si="16"/>
        <v>0</v>
      </c>
      <c r="AU31" s="162">
        <f t="shared" si="16"/>
        <v>0</v>
      </c>
      <c r="AV31" s="162">
        <f t="shared" si="16"/>
        <v>0</v>
      </c>
      <c r="AW31" s="163"/>
      <c r="AX31" s="163"/>
      <c r="AY31" s="164"/>
      <c r="AZ31" s="165"/>
      <c r="BA31" s="166"/>
      <c r="BB31" s="163"/>
      <c r="BC31" s="163"/>
      <c r="BD31" s="163"/>
      <c r="BE31" s="163"/>
      <c r="BF31" s="163"/>
      <c r="BG31" s="163"/>
      <c r="BH31" s="163"/>
      <c r="BI31" s="163"/>
      <c r="BJ31" s="163">
        <f>SUBTOTAL(9,BJ30:BJ30)</f>
        <v>0</v>
      </c>
    </row>
    <row r="32" spans="2:62" ht="12" outlineLevel="1" thickTop="1">
      <c r="B32" s="17"/>
      <c r="C32" s="17"/>
      <c r="D32" s="17"/>
      <c r="E32" s="22"/>
      <c r="F32" s="363" t="s">
        <v>2303</v>
      </c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5"/>
      <c r="Z32" s="167"/>
      <c r="AA32" s="167"/>
      <c r="AB32" s="167"/>
      <c r="AC32" s="167"/>
      <c r="AD32" s="167"/>
      <c r="AE32" s="168"/>
      <c r="AF32" s="169">
        <f t="shared" ref="AF32:AV32" si="17">SUBTOTAL(9,AF8:AF30)</f>
        <v>223</v>
      </c>
      <c r="AG32" s="169">
        <f t="shared" si="17"/>
        <v>217</v>
      </c>
      <c r="AH32" s="169">
        <f t="shared" si="17"/>
        <v>6</v>
      </c>
      <c r="AI32" s="169">
        <f t="shared" si="17"/>
        <v>50</v>
      </c>
      <c r="AJ32" s="169">
        <f t="shared" si="17"/>
        <v>5</v>
      </c>
      <c r="AK32" s="169">
        <f t="shared" si="17"/>
        <v>5</v>
      </c>
      <c r="AL32" s="169">
        <f t="shared" si="17"/>
        <v>0</v>
      </c>
      <c r="AM32" s="169">
        <f t="shared" si="17"/>
        <v>5</v>
      </c>
      <c r="AN32" s="169">
        <f t="shared" si="17"/>
        <v>5</v>
      </c>
      <c r="AO32" s="169">
        <f t="shared" si="17"/>
        <v>0</v>
      </c>
      <c r="AP32" s="169">
        <f t="shared" si="17"/>
        <v>0</v>
      </c>
      <c r="AQ32" s="169">
        <f t="shared" si="17"/>
        <v>0</v>
      </c>
      <c r="AR32" s="169">
        <f t="shared" si="17"/>
        <v>0</v>
      </c>
      <c r="AS32" s="170">
        <f t="shared" si="17"/>
        <v>221</v>
      </c>
      <c r="AT32" s="169">
        <f t="shared" si="17"/>
        <v>5</v>
      </c>
      <c r="AU32" s="169">
        <f t="shared" si="17"/>
        <v>0</v>
      </c>
      <c r="AV32" s="169">
        <f t="shared" si="17"/>
        <v>2</v>
      </c>
      <c r="AW32" s="170"/>
      <c r="AX32" s="170"/>
      <c r="AY32" s="171"/>
      <c r="AZ32" s="172"/>
      <c r="BA32" s="173"/>
      <c r="BB32" s="170"/>
      <c r="BC32" s="170"/>
      <c r="BD32" s="170"/>
      <c r="BE32" s="170"/>
      <c r="BF32" s="170"/>
      <c r="BG32" s="170"/>
      <c r="BH32" s="170"/>
      <c r="BI32" s="170"/>
      <c r="BJ32" s="170">
        <f>SUBTOTAL(9,BJ8:BJ30)</f>
        <v>186</v>
      </c>
    </row>
    <row r="33" spans="6:62">
      <c r="F33" s="266" t="s">
        <v>2299</v>
      </c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8"/>
      <c r="Z33" s="129"/>
      <c r="AA33" s="129"/>
      <c r="AB33" s="129"/>
      <c r="AC33" s="129"/>
      <c r="AD33" s="129"/>
      <c r="AE33" s="129"/>
      <c r="AF33" s="129">
        <f>SUM(AF36)</f>
        <v>0</v>
      </c>
      <c r="AG33" s="129">
        <f t="shared" ref="AG33:AV33" si="18">SUM(AG36)</f>
        <v>0</v>
      </c>
      <c r="AH33" s="129">
        <f t="shared" si="18"/>
        <v>0</v>
      </c>
      <c r="AI33" s="129">
        <f t="shared" si="18"/>
        <v>0</v>
      </c>
      <c r="AJ33" s="129">
        <f t="shared" si="18"/>
        <v>0</v>
      </c>
      <c r="AK33" s="129">
        <f t="shared" si="18"/>
        <v>0</v>
      </c>
      <c r="AL33" s="129">
        <f t="shared" si="18"/>
        <v>0</v>
      </c>
      <c r="AM33" s="129">
        <f t="shared" si="18"/>
        <v>0</v>
      </c>
      <c r="AN33" s="129">
        <f t="shared" si="18"/>
        <v>0</v>
      </c>
      <c r="AO33" s="129">
        <f t="shared" si="18"/>
        <v>0</v>
      </c>
      <c r="AP33" s="129">
        <f t="shared" si="18"/>
        <v>0</v>
      </c>
      <c r="AQ33" s="129">
        <f t="shared" si="18"/>
        <v>0</v>
      </c>
      <c r="AR33" s="129">
        <f t="shared" si="18"/>
        <v>0</v>
      </c>
      <c r="AS33" s="129">
        <f t="shared" si="18"/>
        <v>0</v>
      </c>
      <c r="AT33" s="129">
        <f t="shared" si="18"/>
        <v>0</v>
      </c>
      <c r="AU33" s="129">
        <f t="shared" si="18"/>
        <v>0</v>
      </c>
      <c r="AV33" s="129">
        <f t="shared" si="18"/>
        <v>0</v>
      </c>
      <c r="AW33" s="269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1"/>
    </row>
    <row r="34" spans="6:62">
      <c r="F34" s="266" t="s">
        <v>2302</v>
      </c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8"/>
      <c r="Z34" s="129"/>
      <c r="AA34" s="129"/>
      <c r="AB34" s="129"/>
      <c r="AC34" s="129"/>
      <c r="AD34" s="129"/>
      <c r="AE34" s="129"/>
      <c r="AF34" s="129">
        <f>SUMIF($O$8:$O$31,"休棟等",AF8:AF31)</f>
        <v>0</v>
      </c>
      <c r="AG34" s="129">
        <f t="shared" ref="AG34:AV34" si="19">SUMIF($O$8:$O$31,"休棟等",AG8:AG31)</f>
        <v>0</v>
      </c>
      <c r="AH34" s="129">
        <f t="shared" si="19"/>
        <v>0</v>
      </c>
      <c r="AI34" s="129">
        <f t="shared" si="19"/>
        <v>0</v>
      </c>
      <c r="AJ34" s="129">
        <f t="shared" si="19"/>
        <v>0</v>
      </c>
      <c r="AK34" s="129">
        <f t="shared" si="19"/>
        <v>0</v>
      </c>
      <c r="AL34" s="129">
        <f t="shared" si="19"/>
        <v>0</v>
      </c>
      <c r="AM34" s="129">
        <f t="shared" si="19"/>
        <v>0</v>
      </c>
      <c r="AN34" s="129">
        <f t="shared" si="19"/>
        <v>0</v>
      </c>
      <c r="AO34" s="129">
        <f t="shared" si="19"/>
        <v>0</v>
      </c>
      <c r="AP34" s="129">
        <f t="shared" si="19"/>
        <v>0</v>
      </c>
      <c r="AQ34" s="129">
        <f t="shared" si="19"/>
        <v>0</v>
      </c>
      <c r="AR34" s="129">
        <f t="shared" si="19"/>
        <v>0</v>
      </c>
      <c r="AS34" s="129">
        <f t="shared" si="19"/>
        <v>0</v>
      </c>
      <c r="AT34" s="129">
        <f t="shared" si="19"/>
        <v>0</v>
      </c>
      <c r="AU34" s="129">
        <f t="shared" si="19"/>
        <v>0</v>
      </c>
      <c r="AV34" s="129">
        <f t="shared" si="19"/>
        <v>0</v>
      </c>
      <c r="AW34" s="272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4"/>
    </row>
    <row r="35" spans="6:62">
      <c r="F35" s="266" t="s">
        <v>2301</v>
      </c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129"/>
      <c r="AA35" s="129"/>
      <c r="AB35" s="129"/>
      <c r="AC35" s="129"/>
      <c r="AD35" s="129"/>
      <c r="AE35" s="129"/>
      <c r="AF35" s="129">
        <f>AF32-AF33-AF34</f>
        <v>223</v>
      </c>
      <c r="AG35" s="129">
        <f t="shared" ref="AG35:AV35" si="20">AG32-AG33-AG34</f>
        <v>217</v>
      </c>
      <c r="AH35" s="129">
        <f t="shared" si="20"/>
        <v>6</v>
      </c>
      <c r="AI35" s="129">
        <f t="shared" si="20"/>
        <v>50</v>
      </c>
      <c r="AJ35" s="129">
        <f t="shared" si="20"/>
        <v>5</v>
      </c>
      <c r="AK35" s="129">
        <f t="shared" si="20"/>
        <v>5</v>
      </c>
      <c r="AL35" s="129">
        <f t="shared" si="20"/>
        <v>0</v>
      </c>
      <c r="AM35" s="129">
        <f t="shared" si="20"/>
        <v>5</v>
      </c>
      <c r="AN35" s="129">
        <f t="shared" si="20"/>
        <v>5</v>
      </c>
      <c r="AO35" s="129">
        <f t="shared" si="20"/>
        <v>0</v>
      </c>
      <c r="AP35" s="129">
        <f t="shared" si="20"/>
        <v>0</v>
      </c>
      <c r="AQ35" s="129">
        <f t="shared" si="20"/>
        <v>0</v>
      </c>
      <c r="AR35" s="129">
        <f t="shared" si="20"/>
        <v>0</v>
      </c>
      <c r="AS35" s="129">
        <f t="shared" si="20"/>
        <v>221</v>
      </c>
      <c r="AT35" s="129">
        <f t="shared" si="20"/>
        <v>5</v>
      </c>
      <c r="AU35" s="129">
        <f t="shared" si="20"/>
        <v>0</v>
      </c>
      <c r="AV35" s="129">
        <f t="shared" si="20"/>
        <v>2</v>
      </c>
      <c r="AW35" s="275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7"/>
    </row>
    <row r="37" spans="6:62">
      <c r="X37" s="264" t="s">
        <v>2316</v>
      </c>
      <c r="Y37" s="264"/>
      <c r="Z37" s="264"/>
      <c r="AA37" s="82"/>
      <c r="AB37" s="82"/>
      <c r="AC37" s="82"/>
      <c r="AD37" s="82"/>
      <c r="AE37" s="82"/>
      <c r="AF37" s="278" t="s">
        <v>2317</v>
      </c>
      <c r="AG37" s="278"/>
      <c r="AH37" s="278" t="s">
        <v>2318</v>
      </c>
      <c r="AI37" s="278"/>
      <c r="AJ37" s="278"/>
      <c r="AK37" s="278" t="s">
        <v>2319</v>
      </c>
      <c r="AL37" s="278"/>
    </row>
    <row r="38" spans="6:62">
      <c r="X38" s="264"/>
      <c r="Y38" s="264"/>
      <c r="Z38" s="264"/>
      <c r="AA38" s="82"/>
      <c r="AB38" s="82"/>
      <c r="AC38" s="82"/>
      <c r="AD38" s="82"/>
      <c r="AE38" s="82"/>
      <c r="AF38" s="144" t="s">
        <v>2320</v>
      </c>
      <c r="AG38" s="144" t="s">
        <v>2321</v>
      </c>
      <c r="AH38" s="146" t="s">
        <v>2320</v>
      </c>
      <c r="AI38" s="82"/>
      <c r="AJ38" s="146" t="s">
        <v>2321</v>
      </c>
      <c r="AK38" s="144" t="s">
        <v>2320</v>
      </c>
      <c r="AL38" s="144" t="s">
        <v>2321</v>
      </c>
    </row>
    <row r="39" spans="6:62">
      <c r="X39" s="264" t="s">
        <v>2215</v>
      </c>
      <c r="Y39" s="264"/>
      <c r="Z39" s="265"/>
      <c r="AA39" s="82"/>
      <c r="AB39" s="82"/>
      <c r="AC39" s="82"/>
      <c r="AD39" s="82"/>
      <c r="AE39" s="82"/>
      <c r="AF39" s="145">
        <f>SUMIF($O$8:$O$31,X39,$AF$8:$AF$31)</f>
        <v>17</v>
      </c>
      <c r="AG39" s="145">
        <f>SUMIF($O$8:$O$31,X39,$AG$8:$AG$31)</f>
        <v>17</v>
      </c>
      <c r="AH39" s="145">
        <f>SUMIF($O$8:$O$31,X39,$AJ$8:$AJ$31)</f>
        <v>0</v>
      </c>
      <c r="AI39" s="82"/>
      <c r="AJ39" s="145">
        <f>SUMIF($O$8:$O$31,X39,$AK$8:$AK$31)</f>
        <v>0</v>
      </c>
      <c r="AK39" s="145">
        <f>SUM(AF39,AH39)</f>
        <v>17</v>
      </c>
      <c r="AL39" s="145">
        <f>SUM(AG39,AJ39)</f>
        <v>17</v>
      </c>
    </row>
    <row r="40" spans="6:62">
      <c r="X40" s="264" t="s">
        <v>2216</v>
      </c>
      <c r="Y40" s="264"/>
      <c r="Z40" s="265"/>
      <c r="AA40" s="82"/>
      <c r="AB40" s="82"/>
      <c r="AC40" s="82"/>
      <c r="AD40" s="82"/>
      <c r="AE40" s="82"/>
      <c r="AF40" s="145">
        <f t="shared" ref="AF40:AF42" si="21">SUMIF($O$8:$O$31,X40,$AF$8:$AF$31)</f>
        <v>168</v>
      </c>
      <c r="AG40" s="145">
        <f t="shared" ref="AG40:AG42" si="22">SUMIF($O$8:$O$31,X40,$AG$8:$AG$31)</f>
        <v>162</v>
      </c>
      <c r="AH40" s="145">
        <f t="shared" ref="AH40:AH42" si="23">SUMIF($O$8:$O$31,X40,$AJ$8:$AJ$31)</f>
        <v>5</v>
      </c>
      <c r="AI40" s="82"/>
      <c r="AJ40" s="145">
        <f t="shared" ref="AJ40:AJ42" si="24">SUMIF($O$8:$O$31,X40,$AK$8:$AK$31)</f>
        <v>5</v>
      </c>
      <c r="AK40" s="145">
        <f t="shared" ref="AK40:AK42" si="25">SUM(AF40,AH40)</f>
        <v>173</v>
      </c>
      <c r="AL40" s="145">
        <f t="shared" ref="AL40:AL42" si="26">SUM(AG40,AJ40)</f>
        <v>167</v>
      </c>
    </row>
    <row r="41" spans="6:62">
      <c r="X41" s="264" t="s">
        <v>2217</v>
      </c>
      <c r="Y41" s="264"/>
      <c r="Z41" s="265"/>
      <c r="AA41" s="82"/>
      <c r="AB41" s="82"/>
      <c r="AC41" s="82"/>
      <c r="AD41" s="82"/>
      <c r="AE41" s="82"/>
      <c r="AF41" s="145">
        <f t="shared" si="21"/>
        <v>19</v>
      </c>
      <c r="AG41" s="145">
        <f t="shared" si="22"/>
        <v>19</v>
      </c>
      <c r="AH41" s="145">
        <f t="shared" si="23"/>
        <v>0</v>
      </c>
      <c r="AI41" s="82"/>
      <c r="AJ41" s="145">
        <f t="shared" si="24"/>
        <v>0</v>
      </c>
      <c r="AK41" s="145">
        <f t="shared" si="25"/>
        <v>19</v>
      </c>
      <c r="AL41" s="145">
        <f t="shared" si="26"/>
        <v>19</v>
      </c>
    </row>
    <row r="42" spans="6:62">
      <c r="X42" s="264" t="s">
        <v>2218</v>
      </c>
      <c r="Y42" s="264"/>
      <c r="Z42" s="265"/>
      <c r="AA42" s="82"/>
      <c r="AB42" s="82"/>
      <c r="AC42" s="82"/>
      <c r="AD42" s="82"/>
      <c r="AE42" s="82"/>
      <c r="AF42" s="145">
        <f t="shared" si="21"/>
        <v>19</v>
      </c>
      <c r="AG42" s="145">
        <f t="shared" si="22"/>
        <v>19</v>
      </c>
      <c r="AH42" s="145">
        <f t="shared" si="23"/>
        <v>0</v>
      </c>
      <c r="AI42" s="82"/>
      <c r="AJ42" s="145">
        <f t="shared" si="24"/>
        <v>0</v>
      </c>
      <c r="AK42" s="145">
        <f t="shared" si="25"/>
        <v>19</v>
      </c>
      <c r="AL42" s="145">
        <f t="shared" si="26"/>
        <v>19</v>
      </c>
    </row>
    <row r="43" spans="6:62">
      <c r="X43" s="264" t="s">
        <v>2319</v>
      </c>
      <c r="Y43" s="264"/>
      <c r="Z43" s="265"/>
      <c r="AA43" s="82"/>
      <c r="AB43" s="82"/>
      <c r="AC43" s="82"/>
      <c r="AD43" s="82"/>
      <c r="AE43" s="82"/>
      <c r="AF43" s="145">
        <f>SUM(AF39:AF42)</f>
        <v>223</v>
      </c>
      <c r="AG43" s="145">
        <f>SUM(AG39:AG42)</f>
        <v>217</v>
      </c>
      <c r="AH43" s="145">
        <f>SUM(AH39:AH42)</f>
        <v>5</v>
      </c>
      <c r="AI43" s="82"/>
      <c r="AJ43" s="145">
        <f>SUM(AJ39:AJ42)</f>
        <v>5</v>
      </c>
      <c r="AK43" s="145">
        <f>SUM(AK39:AK42)</f>
        <v>228</v>
      </c>
      <c r="AL43" s="145">
        <f>SUM(AL39:AL42)</f>
        <v>222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81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AW33:BJ35"/>
    <mergeCell ref="F34:Y34"/>
    <mergeCell ref="F35:Y35"/>
    <mergeCell ref="S13:Y13"/>
    <mergeCell ref="S15:Y15"/>
    <mergeCell ref="S17:Y17"/>
    <mergeCell ref="S21:Y21"/>
    <mergeCell ref="S23:Y23"/>
    <mergeCell ref="S27:Y27"/>
    <mergeCell ref="AH37:AJ37"/>
    <mergeCell ref="AK37:AL37"/>
    <mergeCell ref="X39:Z39"/>
    <mergeCell ref="X40:Z40"/>
    <mergeCell ref="S29:Y29"/>
    <mergeCell ref="S31:Y31"/>
    <mergeCell ref="F32:Y32"/>
    <mergeCell ref="F33:Y33"/>
    <mergeCell ref="X41:Z41"/>
    <mergeCell ref="X42:Z42"/>
    <mergeCell ref="X43:Z43"/>
    <mergeCell ref="X37:Z38"/>
    <mergeCell ref="AF37:AG37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J39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24028012</v>
      </c>
      <c r="C8" s="106" t="s">
        <v>124</v>
      </c>
      <c r="D8" s="106" t="s">
        <v>92</v>
      </c>
      <c r="E8" s="107">
        <v>4003</v>
      </c>
      <c r="F8" s="107" t="s">
        <v>125</v>
      </c>
      <c r="G8" s="108">
        <v>40220</v>
      </c>
      <c r="H8" s="108" t="s">
        <v>126</v>
      </c>
      <c r="I8" s="106" t="s">
        <v>127</v>
      </c>
      <c r="J8" s="109" t="s">
        <v>1603</v>
      </c>
      <c r="K8" s="109" t="s">
        <v>1604</v>
      </c>
      <c r="L8" s="109" t="s">
        <v>98</v>
      </c>
      <c r="M8" s="109" t="s">
        <v>98</v>
      </c>
      <c r="N8" s="109" t="s">
        <v>105</v>
      </c>
      <c r="O8" s="109" t="str">
        <f>IF(N8="","",VLOOKUP(N8,Sheet1!$B$3:$C$7,2,0))</f>
        <v>休棟等</v>
      </c>
      <c r="P8" s="109" t="s">
        <v>105</v>
      </c>
      <c r="Q8" s="109" t="str">
        <f>IF(P8="","",VLOOKUP(P8,Sheet1!$B$3:$C$7,2,0))</f>
        <v>休棟等</v>
      </c>
      <c r="R8" s="109" t="s">
        <v>105</v>
      </c>
      <c r="S8" s="110" t="str">
        <f t="shared" ref="S8:S26" si="0">IF(OR(Z8="1",AA8="1",AB8="1",AC8="1",AD8="1"),"○","")</f>
        <v/>
      </c>
      <c r="T8" s="111" t="str">
        <f t="shared" ref="T8:T26" si="1">IF(OR(Z8="2",AA8="2",AB8="2",AC8="2",AD8="2"),"○","")</f>
        <v/>
      </c>
      <c r="U8" s="111" t="str">
        <f t="shared" ref="U8:U26" si="2">IF(OR(Z8="3",AA8="3",AB8="3",AC8="3",AD8="3"),"○","")</f>
        <v/>
      </c>
      <c r="V8" s="111" t="str">
        <f t="shared" ref="V8:V26" si="3">IF(OR(Z8="4",AA8="4",AB8="4",AC8="4",AD8="4"),"○","")</f>
        <v/>
      </c>
      <c r="W8" s="111" t="str">
        <f t="shared" ref="W8:W26" si="4">IF(OR(Z8="5",AA8="5",AB8="5",AC8="5",AD8="5"),"○","")</f>
        <v/>
      </c>
      <c r="X8" s="111" t="str">
        <f t="shared" ref="X8:X26" si="5">IF(OR(Z8="6",AA8="6",AB8="6",AC8="6",AD8="6"),"○","")</f>
        <v/>
      </c>
      <c r="Y8" s="112" t="str">
        <f t="shared" ref="Y8:Y26" si="6">IF(OR(Z8="7",AA8="7",AB8="7",AC8="7",AD8="7"),"○","")</f>
        <v>○</v>
      </c>
      <c r="Z8" s="113" t="s">
        <v>110</v>
      </c>
      <c r="AA8" s="113" t="s">
        <v>96</v>
      </c>
      <c r="AB8" s="113" t="s">
        <v>96</v>
      </c>
      <c r="AC8" s="113" t="s">
        <v>96</v>
      </c>
      <c r="AD8" s="113" t="s">
        <v>96</v>
      </c>
      <c r="AE8" s="114" t="str">
        <f t="shared" ref="AE8:AE26" si="7">IF(N8="1","高度急性期",IF(N8="2","急性期",IF(N8="3","回復期",IF(N8="4","慢性期",IF(N8="5","休棟中等","無回答")))))</f>
        <v>休棟中等</v>
      </c>
      <c r="AF8" s="115">
        <v>3</v>
      </c>
      <c r="AG8" s="115">
        <v>0</v>
      </c>
      <c r="AH8" s="115">
        <v>3</v>
      </c>
      <c r="AI8" s="115">
        <v>0</v>
      </c>
      <c r="AJ8" s="115">
        <v>9</v>
      </c>
      <c r="AK8" s="115">
        <v>0</v>
      </c>
      <c r="AL8" s="115">
        <v>9</v>
      </c>
      <c r="AM8" s="115">
        <v>9</v>
      </c>
      <c r="AN8" s="115">
        <v>0</v>
      </c>
      <c r="AO8" s="115">
        <v>9</v>
      </c>
      <c r="AP8" s="115">
        <v>0</v>
      </c>
      <c r="AQ8" s="115">
        <v>0</v>
      </c>
      <c r="AR8" s="115">
        <v>0</v>
      </c>
      <c r="AS8" s="115">
        <v>0</v>
      </c>
      <c r="AT8" s="115">
        <v>0</v>
      </c>
      <c r="AU8" s="115">
        <v>0</v>
      </c>
      <c r="AV8" s="115">
        <v>12</v>
      </c>
      <c r="AW8" s="115">
        <v>0</v>
      </c>
      <c r="AX8" s="115">
        <v>0</v>
      </c>
      <c r="AY8" s="115">
        <v>0</v>
      </c>
      <c r="AZ8" s="115" t="s">
        <v>97</v>
      </c>
      <c r="BA8" s="116" t="str">
        <f t="shared" ref="BA8:BA26" si="8">IF(AZ8="1","○","")</f>
        <v>○</v>
      </c>
      <c r="BB8" s="115">
        <v>0</v>
      </c>
      <c r="BC8" s="115">
        <v>9</v>
      </c>
      <c r="BD8" s="115">
        <v>9</v>
      </c>
      <c r="BE8" s="115">
        <v>0</v>
      </c>
      <c r="BF8" s="115">
        <v>9</v>
      </c>
      <c r="BG8" s="115">
        <v>1</v>
      </c>
      <c r="BH8" s="115">
        <v>0</v>
      </c>
      <c r="BI8" s="115">
        <v>1</v>
      </c>
      <c r="BJ8" s="115">
        <v>0</v>
      </c>
    </row>
    <row r="9" spans="2:62" outlineLevel="3">
      <c r="B9" s="106">
        <v>24028017</v>
      </c>
      <c r="C9" s="106" t="s">
        <v>131</v>
      </c>
      <c r="D9" s="106" t="s">
        <v>92</v>
      </c>
      <c r="E9" s="107">
        <v>4003</v>
      </c>
      <c r="F9" s="107" t="s">
        <v>125</v>
      </c>
      <c r="G9" s="108">
        <v>40220</v>
      </c>
      <c r="H9" s="108" t="s">
        <v>126</v>
      </c>
      <c r="I9" s="106" t="s">
        <v>132</v>
      </c>
      <c r="J9" s="109" t="s">
        <v>1606</v>
      </c>
      <c r="K9" s="109" t="s">
        <v>1607</v>
      </c>
      <c r="L9" s="109" t="s">
        <v>97</v>
      </c>
      <c r="M9" s="109" t="s">
        <v>98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96</v>
      </c>
      <c r="S9" s="110" t="str">
        <f t="shared" si="0"/>
        <v/>
      </c>
      <c r="T9" s="111" t="str">
        <f t="shared" si="1"/>
        <v/>
      </c>
      <c r="U9" s="111" t="str">
        <f t="shared" si="2"/>
        <v/>
      </c>
      <c r="V9" s="111" t="str">
        <f t="shared" si="3"/>
        <v/>
      </c>
      <c r="W9" s="111" t="str">
        <f t="shared" si="4"/>
        <v/>
      </c>
      <c r="X9" s="111" t="str">
        <f t="shared" si="5"/>
        <v>○</v>
      </c>
      <c r="Y9" s="112" t="str">
        <f t="shared" si="6"/>
        <v/>
      </c>
      <c r="Z9" s="113" t="s">
        <v>133</v>
      </c>
      <c r="AA9" s="113" t="s">
        <v>96</v>
      </c>
      <c r="AB9" s="113" t="s">
        <v>96</v>
      </c>
      <c r="AC9" s="113" t="s">
        <v>96</v>
      </c>
      <c r="AD9" s="113" t="s">
        <v>96</v>
      </c>
      <c r="AE9" s="114" t="str">
        <f t="shared" si="7"/>
        <v>急性期</v>
      </c>
      <c r="AF9" s="115">
        <v>3</v>
      </c>
      <c r="AG9" s="115">
        <v>0</v>
      </c>
      <c r="AH9" s="115">
        <v>3</v>
      </c>
      <c r="AI9" s="115">
        <v>3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  <c r="AS9" s="115"/>
      <c r="AT9" s="115"/>
      <c r="AU9" s="115"/>
      <c r="AV9" s="115">
        <v>3</v>
      </c>
      <c r="AW9" s="115">
        <v>0</v>
      </c>
      <c r="AX9" s="115">
        <v>0</v>
      </c>
      <c r="AY9" s="115">
        <v>0</v>
      </c>
      <c r="AZ9" s="115" t="s">
        <v>96</v>
      </c>
      <c r="BA9" s="116" t="str">
        <f t="shared" si="8"/>
        <v/>
      </c>
      <c r="BB9" s="115"/>
      <c r="BC9" s="115"/>
      <c r="BD9" s="115">
        <v>0</v>
      </c>
      <c r="BE9" s="115"/>
      <c r="BF9" s="115"/>
      <c r="BG9" s="115">
        <v>0</v>
      </c>
      <c r="BH9" s="115"/>
      <c r="BI9" s="115"/>
      <c r="BJ9" s="115"/>
    </row>
    <row r="10" spans="2:62" outlineLevel="3">
      <c r="B10" s="106">
        <v>24028030</v>
      </c>
      <c r="C10" s="106" t="s">
        <v>158</v>
      </c>
      <c r="D10" s="106" t="s">
        <v>92</v>
      </c>
      <c r="E10" s="107">
        <v>4003</v>
      </c>
      <c r="F10" s="107" t="s">
        <v>125</v>
      </c>
      <c r="G10" s="108">
        <v>40220</v>
      </c>
      <c r="H10" s="108" t="s">
        <v>126</v>
      </c>
      <c r="I10" s="106" t="s">
        <v>159</v>
      </c>
      <c r="J10" s="109" t="s">
        <v>1608</v>
      </c>
      <c r="K10" s="109" t="s">
        <v>1609</v>
      </c>
      <c r="L10" s="109" t="s">
        <v>97</v>
      </c>
      <c r="M10" s="109" t="s">
        <v>97</v>
      </c>
      <c r="N10" s="109" t="s">
        <v>99</v>
      </c>
      <c r="O10" s="109" t="str">
        <f>IF(N10="","",VLOOKUP(N10,Sheet1!$B$3:$C$7,2,0))</f>
        <v>回復期</v>
      </c>
      <c r="P10" s="109" t="s">
        <v>99</v>
      </c>
      <c r="Q10" s="109" t="str">
        <f>IF(P10="","",VLOOKUP(P10,Sheet1!$B$3:$C$7,2,0))</f>
        <v>回復期</v>
      </c>
      <c r="R10" s="109" t="s">
        <v>96</v>
      </c>
      <c r="S10" s="110" t="str">
        <f t="shared" si="0"/>
        <v>○</v>
      </c>
      <c r="T10" s="111" t="str">
        <f t="shared" si="1"/>
        <v>○</v>
      </c>
      <c r="U10" s="111" t="str">
        <f t="shared" si="2"/>
        <v/>
      </c>
      <c r="V10" s="111" t="str">
        <f t="shared" si="3"/>
        <v/>
      </c>
      <c r="W10" s="111" t="str">
        <f t="shared" si="4"/>
        <v/>
      </c>
      <c r="X10" s="111" t="str">
        <f t="shared" si="5"/>
        <v/>
      </c>
      <c r="Y10" s="112" t="str">
        <f t="shared" si="6"/>
        <v/>
      </c>
      <c r="Z10" s="113" t="s">
        <v>97</v>
      </c>
      <c r="AA10" s="113" t="s">
        <v>98</v>
      </c>
      <c r="AB10" s="113" t="s">
        <v>96</v>
      </c>
      <c r="AC10" s="113" t="s">
        <v>96</v>
      </c>
      <c r="AD10" s="113" t="s">
        <v>96</v>
      </c>
      <c r="AE10" s="114" t="str">
        <f t="shared" si="7"/>
        <v>回復期</v>
      </c>
      <c r="AF10" s="115">
        <v>19</v>
      </c>
      <c r="AG10" s="115">
        <v>19</v>
      </c>
      <c r="AH10" s="115">
        <v>0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19</v>
      </c>
      <c r="AT10" s="115">
        <v>0</v>
      </c>
      <c r="AU10" s="115">
        <v>0</v>
      </c>
      <c r="AV10" s="115">
        <v>0</v>
      </c>
      <c r="AW10" s="115">
        <v>54</v>
      </c>
      <c r="AX10" s="115"/>
      <c r="AY10" s="115">
        <v>0</v>
      </c>
      <c r="AZ10" s="115" t="s">
        <v>98</v>
      </c>
      <c r="BA10" s="116" t="str">
        <f t="shared" si="8"/>
        <v/>
      </c>
      <c r="BB10" s="115">
        <v>0</v>
      </c>
      <c r="BC10" s="115">
        <v>0</v>
      </c>
      <c r="BD10" s="115">
        <v>0</v>
      </c>
      <c r="BE10" s="115"/>
      <c r="BF10" s="115"/>
      <c r="BG10" s="115">
        <v>0</v>
      </c>
      <c r="BH10" s="115"/>
      <c r="BI10" s="115"/>
      <c r="BJ10" s="115"/>
    </row>
    <row r="11" spans="2:62" outlineLevel="3">
      <c r="B11" s="106">
        <v>24028122</v>
      </c>
      <c r="C11" s="106" t="s">
        <v>288</v>
      </c>
      <c r="D11" s="106" t="s">
        <v>92</v>
      </c>
      <c r="E11" s="107">
        <v>4003</v>
      </c>
      <c r="F11" s="107" t="s">
        <v>125</v>
      </c>
      <c r="G11" s="108">
        <v>40220</v>
      </c>
      <c r="H11" s="108" t="s">
        <v>126</v>
      </c>
      <c r="I11" s="106" t="s">
        <v>289</v>
      </c>
      <c r="J11" s="109" t="s">
        <v>290</v>
      </c>
      <c r="K11" s="109" t="s">
        <v>291</v>
      </c>
      <c r="L11" s="109" t="s">
        <v>165</v>
      </c>
      <c r="M11" s="109" t="s">
        <v>165</v>
      </c>
      <c r="N11" s="109" t="s">
        <v>143</v>
      </c>
      <c r="O11" s="109" t="str">
        <f>IF(N11="","",VLOOKUP(N11,Sheet1!$B$3:$C$7,2,0))</f>
        <v>回復期</v>
      </c>
      <c r="P11" s="109" t="s">
        <v>143</v>
      </c>
      <c r="Q11" s="109" t="str">
        <f>IF(P11="","",VLOOKUP(P11,Sheet1!$B$3:$C$7,2,0))</f>
        <v>回復期</v>
      </c>
      <c r="R11" s="109" t="s">
        <v>96</v>
      </c>
      <c r="S11" s="110" t="str">
        <f t="shared" si="0"/>
        <v>○</v>
      </c>
      <c r="T11" s="111" t="str">
        <f t="shared" si="1"/>
        <v>○</v>
      </c>
      <c r="U11" s="111" t="str">
        <f t="shared" si="2"/>
        <v/>
      </c>
      <c r="V11" s="111" t="str">
        <f t="shared" si="3"/>
        <v/>
      </c>
      <c r="W11" s="111" t="str">
        <f t="shared" si="4"/>
        <v/>
      </c>
      <c r="X11" s="111" t="str">
        <f t="shared" si="5"/>
        <v/>
      </c>
      <c r="Y11" s="112" t="str">
        <f t="shared" si="6"/>
        <v/>
      </c>
      <c r="Z11" s="113" t="s">
        <v>165</v>
      </c>
      <c r="AA11" s="113" t="s">
        <v>166</v>
      </c>
      <c r="AB11" s="113" t="s">
        <v>96</v>
      </c>
      <c r="AC11" s="113" t="s">
        <v>96</v>
      </c>
      <c r="AD11" s="113" t="s">
        <v>96</v>
      </c>
      <c r="AE11" s="114" t="str">
        <f t="shared" si="7"/>
        <v>回復期</v>
      </c>
      <c r="AF11" s="115">
        <v>19</v>
      </c>
      <c r="AG11" s="115">
        <v>19</v>
      </c>
      <c r="AH11" s="115">
        <v>0</v>
      </c>
      <c r="AI11" s="115">
        <v>0</v>
      </c>
      <c r="AJ11" s="115">
        <v>0</v>
      </c>
      <c r="AK11" s="115">
        <v>0</v>
      </c>
      <c r="AL11" s="115">
        <v>0</v>
      </c>
      <c r="AM11" s="115">
        <v>0</v>
      </c>
      <c r="AN11" s="115">
        <v>0</v>
      </c>
      <c r="AO11" s="115">
        <v>0</v>
      </c>
      <c r="AP11" s="115">
        <v>0</v>
      </c>
      <c r="AQ11" s="115">
        <v>0</v>
      </c>
      <c r="AR11" s="115">
        <v>0</v>
      </c>
      <c r="AS11" s="115">
        <v>3</v>
      </c>
      <c r="AT11" s="115">
        <v>0</v>
      </c>
      <c r="AU11" s="115">
        <v>0</v>
      </c>
      <c r="AV11" s="115">
        <v>16</v>
      </c>
      <c r="AW11" s="115">
        <v>265</v>
      </c>
      <c r="AX11" s="115"/>
      <c r="AY11" s="115"/>
      <c r="AZ11" s="115" t="s">
        <v>165</v>
      </c>
      <c r="BA11" s="116" t="str">
        <f t="shared" si="8"/>
        <v>○</v>
      </c>
      <c r="BB11" s="115">
        <v>2</v>
      </c>
      <c r="BC11" s="115">
        <v>37</v>
      </c>
      <c r="BD11" s="115">
        <v>0</v>
      </c>
      <c r="BE11" s="115">
        <v>0</v>
      </c>
      <c r="BF11" s="115">
        <v>0</v>
      </c>
      <c r="BG11" s="115">
        <v>2</v>
      </c>
      <c r="BH11" s="115">
        <v>0</v>
      </c>
      <c r="BI11" s="115">
        <v>2</v>
      </c>
      <c r="BJ11" s="115"/>
    </row>
    <row r="12" spans="2:62" outlineLevel="3">
      <c r="B12" s="106">
        <v>24028209</v>
      </c>
      <c r="C12" s="106" t="s">
        <v>396</v>
      </c>
      <c r="D12" s="106" t="s">
        <v>92</v>
      </c>
      <c r="E12" s="107">
        <v>4003</v>
      </c>
      <c r="F12" s="107" t="s">
        <v>125</v>
      </c>
      <c r="G12" s="108">
        <v>40220</v>
      </c>
      <c r="H12" s="108" t="s">
        <v>126</v>
      </c>
      <c r="I12" s="106" t="s">
        <v>397</v>
      </c>
      <c r="J12" s="109" t="s">
        <v>1610</v>
      </c>
      <c r="K12" s="109" t="s">
        <v>1611</v>
      </c>
      <c r="L12" s="109" t="s">
        <v>97</v>
      </c>
      <c r="M12" s="109" t="s">
        <v>97</v>
      </c>
      <c r="N12" s="109" t="s">
        <v>98</v>
      </c>
      <c r="O12" s="109" t="str">
        <f>IF(N12="","",VLOOKUP(N12,Sheet1!$B$3:$C$7,2,0))</f>
        <v>急性期</v>
      </c>
      <c r="P12" s="109" t="s">
        <v>99</v>
      </c>
      <c r="Q12" s="109" t="str">
        <f>IF(P12="","",VLOOKUP(P12,Sheet1!$B$3:$C$7,2,0))</f>
        <v>回復期</v>
      </c>
      <c r="R12" s="109" t="s">
        <v>96</v>
      </c>
      <c r="S12" s="110" t="str">
        <f t="shared" si="0"/>
        <v>○</v>
      </c>
      <c r="T12" s="111" t="str">
        <f t="shared" si="1"/>
        <v>○</v>
      </c>
      <c r="U12" s="111" t="str">
        <f t="shared" si="2"/>
        <v>○</v>
      </c>
      <c r="V12" s="111" t="str">
        <f t="shared" si="3"/>
        <v/>
      </c>
      <c r="W12" s="111" t="str">
        <f t="shared" si="4"/>
        <v>○</v>
      </c>
      <c r="X12" s="111" t="str">
        <f t="shared" si="5"/>
        <v/>
      </c>
      <c r="Y12" s="112" t="str">
        <f t="shared" si="6"/>
        <v/>
      </c>
      <c r="Z12" s="113" t="s">
        <v>97</v>
      </c>
      <c r="AA12" s="113" t="s">
        <v>98</v>
      </c>
      <c r="AB12" s="113" t="s">
        <v>99</v>
      </c>
      <c r="AC12" s="113" t="s">
        <v>105</v>
      </c>
      <c r="AD12" s="113" t="s">
        <v>96</v>
      </c>
      <c r="AE12" s="114" t="str">
        <f t="shared" si="7"/>
        <v>急性期</v>
      </c>
      <c r="AF12" s="115">
        <v>19</v>
      </c>
      <c r="AG12" s="115">
        <v>19</v>
      </c>
      <c r="AH12" s="115">
        <v>0</v>
      </c>
      <c r="AI12" s="115">
        <v>1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19</v>
      </c>
      <c r="AT12" s="115">
        <v>0</v>
      </c>
      <c r="AU12" s="115">
        <v>0</v>
      </c>
      <c r="AV12" s="115">
        <v>0</v>
      </c>
      <c r="AW12" s="115">
        <v>204</v>
      </c>
      <c r="AX12" s="115">
        <v>0</v>
      </c>
      <c r="AY12" s="115">
        <v>0</v>
      </c>
      <c r="AZ12" s="115" t="s">
        <v>98</v>
      </c>
      <c r="BA12" s="116" t="str">
        <f t="shared" si="8"/>
        <v/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0</v>
      </c>
    </row>
    <row r="13" spans="2:62" outlineLevel="3">
      <c r="B13" s="106">
        <v>24028437</v>
      </c>
      <c r="C13" s="106" t="s">
        <v>656</v>
      </c>
      <c r="D13" s="106" t="s">
        <v>92</v>
      </c>
      <c r="E13" s="107">
        <v>4003</v>
      </c>
      <c r="F13" s="107" t="s">
        <v>125</v>
      </c>
      <c r="G13" s="108">
        <v>40220</v>
      </c>
      <c r="H13" s="108" t="s">
        <v>126</v>
      </c>
      <c r="I13" s="106" t="s">
        <v>657</v>
      </c>
      <c r="J13" s="109" t="s">
        <v>1612</v>
      </c>
      <c r="K13" s="109" t="s">
        <v>1613</v>
      </c>
      <c r="L13" s="109" t="s">
        <v>97</v>
      </c>
      <c r="M13" s="109" t="s">
        <v>98</v>
      </c>
      <c r="N13" s="109" t="s">
        <v>98</v>
      </c>
      <c r="O13" s="109" t="str">
        <f>IF(N13="","",VLOOKUP(N13,Sheet1!$B$3:$C$7,2,0))</f>
        <v>急性期</v>
      </c>
      <c r="P13" s="109" t="s">
        <v>98</v>
      </c>
      <c r="Q13" s="109" t="str">
        <f>IF(P13="","",VLOOKUP(P13,Sheet1!$B$3:$C$7,2,0))</f>
        <v>急性期</v>
      </c>
      <c r="R13" s="109" t="s">
        <v>96</v>
      </c>
      <c r="S13" s="110" t="str">
        <f t="shared" si="0"/>
        <v/>
      </c>
      <c r="T13" s="111" t="str">
        <f t="shared" si="1"/>
        <v>○</v>
      </c>
      <c r="U13" s="111" t="str">
        <f t="shared" si="2"/>
        <v>○</v>
      </c>
      <c r="V13" s="111" t="str">
        <f t="shared" si="3"/>
        <v/>
      </c>
      <c r="W13" s="111" t="str">
        <f t="shared" si="4"/>
        <v/>
      </c>
      <c r="X13" s="111" t="str">
        <f t="shared" si="5"/>
        <v/>
      </c>
      <c r="Y13" s="112" t="str">
        <f t="shared" si="6"/>
        <v/>
      </c>
      <c r="Z13" s="113" t="s">
        <v>98</v>
      </c>
      <c r="AA13" s="113" t="s">
        <v>99</v>
      </c>
      <c r="AB13" s="113" t="s">
        <v>96</v>
      </c>
      <c r="AC13" s="113" t="s">
        <v>96</v>
      </c>
      <c r="AD13" s="113" t="s">
        <v>96</v>
      </c>
      <c r="AE13" s="114" t="str">
        <f t="shared" si="7"/>
        <v>急性期</v>
      </c>
      <c r="AF13" s="115">
        <v>1</v>
      </c>
      <c r="AG13" s="115">
        <v>0</v>
      </c>
      <c r="AH13" s="115">
        <v>1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1</v>
      </c>
      <c r="AT13" s="115">
        <v>0</v>
      </c>
      <c r="AU13" s="115">
        <v>0</v>
      </c>
      <c r="AV13" s="115">
        <v>0</v>
      </c>
      <c r="AW13" s="115">
        <v>0</v>
      </c>
      <c r="AX13" s="115">
        <v>0</v>
      </c>
      <c r="AY13" s="115">
        <v>0</v>
      </c>
      <c r="AZ13" s="115" t="s">
        <v>98</v>
      </c>
      <c r="BA13" s="116" t="str">
        <f t="shared" si="8"/>
        <v/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/>
    </row>
    <row r="14" spans="2:62" outlineLevel="3">
      <c r="B14" s="106">
        <v>24028444</v>
      </c>
      <c r="C14" s="106" t="s">
        <v>669</v>
      </c>
      <c r="D14" s="106" t="s">
        <v>92</v>
      </c>
      <c r="E14" s="107">
        <v>4003</v>
      </c>
      <c r="F14" s="117" t="s">
        <v>125</v>
      </c>
      <c r="G14" s="117">
        <v>40220</v>
      </c>
      <c r="H14" s="117" t="s">
        <v>126</v>
      </c>
      <c r="I14" s="118" t="s">
        <v>670</v>
      </c>
      <c r="J14" s="119" t="s">
        <v>1614</v>
      </c>
      <c r="K14" s="119" t="s">
        <v>1615</v>
      </c>
      <c r="L14" s="119" t="s">
        <v>97</v>
      </c>
      <c r="M14" s="119" t="s">
        <v>97</v>
      </c>
      <c r="N14" s="119" t="s">
        <v>98</v>
      </c>
      <c r="O14" s="119" t="s">
        <v>2314</v>
      </c>
      <c r="P14" s="119" t="s">
        <v>98</v>
      </c>
      <c r="Q14" s="119" t="str">
        <f>IF(P14="","",VLOOKUP(P14,Sheet1!$B$3:$C$7,2,0))</f>
        <v>急性期</v>
      </c>
      <c r="R14" s="119" t="s">
        <v>96</v>
      </c>
      <c r="S14" s="120" t="str">
        <f t="shared" si="0"/>
        <v/>
      </c>
      <c r="T14" s="121" t="str">
        <f t="shared" si="1"/>
        <v/>
      </c>
      <c r="U14" s="121" t="str">
        <f t="shared" si="2"/>
        <v/>
      </c>
      <c r="V14" s="121" t="str">
        <f t="shared" si="3"/>
        <v/>
      </c>
      <c r="W14" s="121" t="str">
        <f t="shared" si="4"/>
        <v>○</v>
      </c>
      <c r="X14" s="121" t="str">
        <f t="shared" si="5"/>
        <v/>
      </c>
      <c r="Y14" s="122" t="str">
        <f t="shared" si="6"/>
        <v/>
      </c>
      <c r="Z14" s="123" t="s">
        <v>105</v>
      </c>
      <c r="AA14" s="123" t="s">
        <v>96</v>
      </c>
      <c r="AB14" s="123" t="s">
        <v>96</v>
      </c>
      <c r="AC14" s="123" t="s">
        <v>96</v>
      </c>
      <c r="AD14" s="123" t="s">
        <v>96</v>
      </c>
      <c r="AE14" s="124" t="str">
        <f t="shared" si="7"/>
        <v>急性期</v>
      </c>
      <c r="AF14" s="125">
        <v>14</v>
      </c>
      <c r="AG14" s="125">
        <v>14</v>
      </c>
      <c r="AH14" s="125"/>
      <c r="AI14" s="125">
        <v>0</v>
      </c>
      <c r="AJ14" s="125">
        <v>0</v>
      </c>
      <c r="AK14" s="125">
        <v>0</v>
      </c>
      <c r="AL14" s="125"/>
      <c r="AM14" s="125">
        <v>0</v>
      </c>
      <c r="AN14" s="125">
        <v>0</v>
      </c>
      <c r="AO14" s="125"/>
      <c r="AP14" s="125">
        <v>0</v>
      </c>
      <c r="AQ14" s="125">
        <v>0</v>
      </c>
      <c r="AR14" s="125">
        <v>0</v>
      </c>
      <c r="AS14" s="125">
        <v>14</v>
      </c>
      <c r="AT14" s="125"/>
      <c r="AU14" s="125"/>
      <c r="AV14" s="125">
        <v>0</v>
      </c>
      <c r="AW14" s="125">
        <v>688</v>
      </c>
      <c r="AX14" s="125"/>
      <c r="AY14" s="125"/>
      <c r="AZ14" s="125" t="s">
        <v>96</v>
      </c>
      <c r="BA14" s="126" t="str">
        <f t="shared" si="8"/>
        <v/>
      </c>
      <c r="BB14" s="125"/>
      <c r="BC14" s="125"/>
      <c r="BD14" s="125">
        <v>0</v>
      </c>
      <c r="BE14" s="125"/>
      <c r="BF14" s="125"/>
      <c r="BG14" s="125">
        <v>0</v>
      </c>
      <c r="BH14" s="125"/>
      <c r="BI14" s="125"/>
      <c r="BJ14" s="125"/>
    </row>
    <row r="15" spans="2:62" outlineLevel="3">
      <c r="B15" s="106">
        <v>24028833</v>
      </c>
      <c r="C15" s="106" t="s">
        <v>1160</v>
      </c>
      <c r="D15" s="106" t="s">
        <v>92</v>
      </c>
      <c r="E15" s="107">
        <v>4003</v>
      </c>
      <c r="F15" s="107" t="s">
        <v>125</v>
      </c>
      <c r="G15" s="108">
        <v>40220</v>
      </c>
      <c r="H15" s="108" t="s">
        <v>126</v>
      </c>
      <c r="I15" s="106" t="s">
        <v>1161</v>
      </c>
      <c r="J15" s="109" t="s">
        <v>1616</v>
      </c>
      <c r="K15" s="109" t="s">
        <v>1617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98</v>
      </c>
      <c r="Q15" s="109" t="str">
        <f>IF(P15="","",VLOOKUP(P15,Sheet1!$B$3:$C$7,2,0))</f>
        <v>急性期</v>
      </c>
      <c r="R15" s="109" t="s">
        <v>98</v>
      </c>
      <c r="S15" s="110" t="str">
        <f t="shared" si="0"/>
        <v/>
      </c>
      <c r="T15" s="111" t="str">
        <f t="shared" si="1"/>
        <v>○</v>
      </c>
      <c r="U15" s="111" t="str">
        <f t="shared" si="2"/>
        <v/>
      </c>
      <c r="V15" s="111" t="str">
        <f t="shared" si="3"/>
        <v/>
      </c>
      <c r="W15" s="111" t="str">
        <f t="shared" si="4"/>
        <v/>
      </c>
      <c r="X15" s="111" t="str">
        <f t="shared" si="5"/>
        <v/>
      </c>
      <c r="Y15" s="112" t="str">
        <f t="shared" si="6"/>
        <v/>
      </c>
      <c r="Z15" s="113" t="s">
        <v>98</v>
      </c>
      <c r="AA15" s="113" t="s">
        <v>96</v>
      </c>
      <c r="AB15" s="113" t="s">
        <v>96</v>
      </c>
      <c r="AC15" s="113" t="s">
        <v>96</v>
      </c>
      <c r="AD15" s="113" t="s">
        <v>96</v>
      </c>
      <c r="AE15" s="114" t="str">
        <f t="shared" si="7"/>
        <v>急性期</v>
      </c>
      <c r="AF15" s="115">
        <v>13</v>
      </c>
      <c r="AG15" s="115">
        <v>13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>
        <v>13</v>
      </c>
      <c r="AT15" s="115">
        <v>0</v>
      </c>
      <c r="AU15" s="115">
        <v>0</v>
      </c>
      <c r="AV15" s="115">
        <v>0</v>
      </c>
      <c r="AW15" s="115">
        <v>837</v>
      </c>
      <c r="AX15" s="115"/>
      <c r="AY15" s="115"/>
      <c r="AZ15" s="115" t="s">
        <v>96</v>
      </c>
      <c r="BA15" s="116" t="str">
        <f t="shared" si="8"/>
        <v/>
      </c>
      <c r="BB15" s="115"/>
      <c r="BC15" s="115"/>
      <c r="BD15" s="115">
        <v>0</v>
      </c>
      <c r="BE15" s="115"/>
      <c r="BF15" s="115"/>
      <c r="BG15" s="115">
        <v>0</v>
      </c>
      <c r="BH15" s="115"/>
      <c r="BI15" s="115"/>
      <c r="BJ15" s="115"/>
    </row>
    <row r="16" spans="2:62" outlineLevel="3">
      <c r="B16" s="106">
        <v>24028885</v>
      </c>
      <c r="C16" s="106" t="s">
        <v>1223</v>
      </c>
      <c r="D16" s="106" t="s">
        <v>92</v>
      </c>
      <c r="E16" s="107">
        <v>4003</v>
      </c>
      <c r="F16" s="107" t="s">
        <v>125</v>
      </c>
      <c r="G16" s="108">
        <v>40220</v>
      </c>
      <c r="H16" s="108" t="s">
        <v>126</v>
      </c>
      <c r="I16" s="106" t="s">
        <v>1224</v>
      </c>
      <c r="J16" s="109" t="s">
        <v>1618</v>
      </c>
      <c r="K16" s="109" t="s">
        <v>1619</v>
      </c>
      <c r="L16" s="109" t="s">
        <v>97</v>
      </c>
      <c r="M16" s="109" t="s">
        <v>97</v>
      </c>
      <c r="N16" s="109" t="s">
        <v>98</v>
      </c>
      <c r="O16" s="109" t="str">
        <f>IF(N16="","",VLOOKUP(N16,Sheet1!$B$3:$C$7,2,0))</f>
        <v>急性期</v>
      </c>
      <c r="P16" s="109" t="s">
        <v>98</v>
      </c>
      <c r="Q16" s="109" t="str">
        <f>IF(P16="","",VLOOKUP(P16,Sheet1!$B$3:$C$7,2,0))</f>
        <v>急性期</v>
      </c>
      <c r="R16" s="109" t="s">
        <v>98</v>
      </c>
      <c r="S16" s="110" t="str">
        <f t="shared" si="0"/>
        <v/>
      </c>
      <c r="T16" s="111" t="str">
        <f t="shared" si="1"/>
        <v>○</v>
      </c>
      <c r="U16" s="111" t="str">
        <f t="shared" si="2"/>
        <v/>
      </c>
      <c r="V16" s="111" t="str">
        <f t="shared" si="3"/>
        <v/>
      </c>
      <c r="W16" s="111" t="str">
        <f t="shared" si="4"/>
        <v/>
      </c>
      <c r="X16" s="111" t="str">
        <f t="shared" si="5"/>
        <v/>
      </c>
      <c r="Y16" s="112" t="str">
        <f t="shared" si="6"/>
        <v/>
      </c>
      <c r="Z16" s="113" t="s">
        <v>98</v>
      </c>
      <c r="AA16" s="113" t="s">
        <v>96</v>
      </c>
      <c r="AB16" s="113" t="s">
        <v>96</v>
      </c>
      <c r="AC16" s="113" t="s">
        <v>96</v>
      </c>
      <c r="AD16" s="113" t="s">
        <v>96</v>
      </c>
      <c r="AE16" s="114" t="str">
        <f t="shared" si="7"/>
        <v>急性期</v>
      </c>
      <c r="AF16" s="115">
        <v>5</v>
      </c>
      <c r="AG16" s="115">
        <v>5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5</v>
      </c>
      <c r="AT16" s="115">
        <v>0</v>
      </c>
      <c r="AU16" s="115">
        <v>0</v>
      </c>
      <c r="AV16" s="115">
        <v>0</v>
      </c>
      <c r="AW16" s="115">
        <v>124</v>
      </c>
      <c r="AX16" s="115">
        <v>15</v>
      </c>
      <c r="AY16" s="115">
        <v>0</v>
      </c>
      <c r="AZ16" s="115" t="s">
        <v>98</v>
      </c>
      <c r="BA16" s="116" t="str">
        <f t="shared" si="8"/>
        <v/>
      </c>
      <c r="BB16" s="115">
        <v>0</v>
      </c>
      <c r="BC16" s="115">
        <v>2</v>
      </c>
      <c r="BD16" s="115">
        <v>0</v>
      </c>
      <c r="BE16" s="115">
        <v>0</v>
      </c>
      <c r="BF16" s="115">
        <v>0</v>
      </c>
      <c r="BG16" s="115">
        <v>0</v>
      </c>
      <c r="BH16" s="115">
        <v>0</v>
      </c>
      <c r="BI16" s="115">
        <v>0</v>
      </c>
      <c r="BJ16" s="115">
        <v>3</v>
      </c>
    </row>
    <row r="17" spans="2:62" ht="13.5" customHeight="1" outlineLevel="2">
      <c r="B17" s="106"/>
      <c r="C17" s="106"/>
      <c r="D17" s="106"/>
      <c r="E17" s="107"/>
      <c r="F17" s="130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40"/>
      <c r="S17" s="279" t="s">
        <v>2254</v>
      </c>
      <c r="T17" s="279"/>
      <c r="U17" s="279"/>
      <c r="V17" s="279"/>
      <c r="W17" s="279"/>
      <c r="X17" s="279"/>
      <c r="Y17" s="280"/>
      <c r="Z17" s="113"/>
      <c r="AA17" s="113"/>
      <c r="AB17" s="113"/>
      <c r="AC17" s="113"/>
      <c r="AD17" s="113"/>
      <c r="AE17" s="114"/>
      <c r="AF17" s="115">
        <f t="shared" ref="AF17:AV17" si="9">SUBTOTAL(9,AF8:AF16)</f>
        <v>96</v>
      </c>
      <c r="AG17" s="115">
        <f t="shared" si="9"/>
        <v>89</v>
      </c>
      <c r="AH17" s="115">
        <f t="shared" si="9"/>
        <v>7</v>
      </c>
      <c r="AI17" s="115">
        <f t="shared" si="9"/>
        <v>4</v>
      </c>
      <c r="AJ17" s="115">
        <f t="shared" si="9"/>
        <v>9</v>
      </c>
      <c r="AK17" s="115">
        <f t="shared" si="9"/>
        <v>0</v>
      </c>
      <c r="AL17" s="115">
        <f t="shared" si="9"/>
        <v>9</v>
      </c>
      <c r="AM17" s="115">
        <f t="shared" si="9"/>
        <v>9</v>
      </c>
      <c r="AN17" s="115">
        <f t="shared" si="9"/>
        <v>0</v>
      </c>
      <c r="AO17" s="115">
        <f t="shared" si="9"/>
        <v>9</v>
      </c>
      <c r="AP17" s="115">
        <f t="shared" si="9"/>
        <v>0</v>
      </c>
      <c r="AQ17" s="115">
        <f t="shared" si="9"/>
        <v>0</v>
      </c>
      <c r="AR17" s="115">
        <f t="shared" si="9"/>
        <v>0</v>
      </c>
      <c r="AS17" s="115">
        <f t="shared" si="9"/>
        <v>74</v>
      </c>
      <c r="AT17" s="115">
        <f t="shared" si="9"/>
        <v>0</v>
      </c>
      <c r="AU17" s="115">
        <f t="shared" si="9"/>
        <v>0</v>
      </c>
      <c r="AV17" s="115">
        <f t="shared" si="9"/>
        <v>31</v>
      </c>
      <c r="AW17" s="115">
        <f t="shared" ref="AW17:AY17" si="10">SUBTOTAL(9,AW8:AW16)</f>
        <v>2172</v>
      </c>
      <c r="AX17" s="115">
        <f t="shared" si="10"/>
        <v>15</v>
      </c>
      <c r="AY17" s="115">
        <f t="shared" si="10"/>
        <v>0</v>
      </c>
      <c r="AZ17" s="115"/>
      <c r="BA17" s="116"/>
      <c r="BB17" s="115">
        <f t="shared" ref="BB17" si="11">SUBTOTAL(9,BB8:BB16)</f>
        <v>2</v>
      </c>
      <c r="BC17" s="115">
        <f t="shared" ref="BC17" si="12">SUBTOTAL(9,BC8:BC16)</f>
        <v>48</v>
      </c>
      <c r="BD17" s="115">
        <f t="shared" ref="BD17" si="13">SUBTOTAL(9,BD8:BD16)</f>
        <v>9</v>
      </c>
      <c r="BE17" s="115">
        <f t="shared" ref="BE17" si="14">SUBTOTAL(9,BE8:BE16)</f>
        <v>0</v>
      </c>
      <c r="BF17" s="115">
        <f t="shared" ref="BF17" si="15">SUBTOTAL(9,BF8:BF16)</f>
        <v>9</v>
      </c>
      <c r="BG17" s="115">
        <f t="shared" ref="BG17" si="16">SUBTOTAL(9,BG8:BG16)</f>
        <v>3</v>
      </c>
      <c r="BH17" s="115">
        <f t="shared" ref="BH17" si="17">SUBTOTAL(9,BH8:BH16)</f>
        <v>0</v>
      </c>
      <c r="BI17" s="115">
        <f t="shared" ref="BI17" si="18">SUBTOTAL(9,BI8:BI16)</f>
        <v>3</v>
      </c>
      <c r="BJ17" s="115">
        <f t="shared" ref="BJ17" si="19">SUBTOTAL(9,BJ8:BJ16)</f>
        <v>3</v>
      </c>
    </row>
    <row r="18" spans="2:62" outlineLevel="3">
      <c r="B18" s="106">
        <v>24028065</v>
      </c>
      <c r="C18" s="106" t="s">
        <v>209</v>
      </c>
      <c r="D18" s="106" t="s">
        <v>92</v>
      </c>
      <c r="E18" s="107">
        <v>4003</v>
      </c>
      <c r="F18" s="107" t="s">
        <v>125</v>
      </c>
      <c r="G18" s="108">
        <v>40224</v>
      </c>
      <c r="H18" s="108" t="s">
        <v>210</v>
      </c>
      <c r="I18" s="106" t="s">
        <v>211</v>
      </c>
      <c r="J18" s="109" t="s">
        <v>1620</v>
      </c>
      <c r="K18" s="109" t="s">
        <v>1621</v>
      </c>
      <c r="L18" s="109" t="s">
        <v>97</v>
      </c>
      <c r="M18" s="109" t="s">
        <v>97</v>
      </c>
      <c r="N18" s="109" t="s">
        <v>99</v>
      </c>
      <c r="O18" s="109" t="str">
        <f>IF(N18="","",VLOOKUP(N18,Sheet1!$B$3:$C$7,2,0))</f>
        <v>回復期</v>
      </c>
      <c r="P18" s="109" t="s">
        <v>99</v>
      </c>
      <c r="Q18" s="109" t="str">
        <f>IF(P18="","",VLOOKUP(P18,Sheet1!$B$3:$C$7,2,0))</f>
        <v>回復期</v>
      </c>
      <c r="R18" s="109" t="s">
        <v>96</v>
      </c>
      <c r="S18" s="110" t="str">
        <f t="shared" si="0"/>
        <v>○</v>
      </c>
      <c r="T18" s="111" t="str">
        <f t="shared" si="1"/>
        <v>○</v>
      </c>
      <c r="U18" s="111" t="str">
        <f t="shared" si="2"/>
        <v/>
      </c>
      <c r="V18" s="111" t="str">
        <f t="shared" si="3"/>
        <v>○</v>
      </c>
      <c r="W18" s="111" t="str">
        <f t="shared" si="4"/>
        <v>○</v>
      </c>
      <c r="X18" s="111" t="str">
        <f t="shared" si="5"/>
        <v/>
      </c>
      <c r="Y18" s="112" t="str">
        <f t="shared" si="6"/>
        <v/>
      </c>
      <c r="Z18" s="113" t="s">
        <v>97</v>
      </c>
      <c r="AA18" s="113" t="s">
        <v>98</v>
      </c>
      <c r="AB18" s="113" t="s">
        <v>104</v>
      </c>
      <c r="AC18" s="113" t="s">
        <v>105</v>
      </c>
      <c r="AD18" s="113" t="s">
        <v>96</v>
      </c>
      <c r="AE18" s="114" t="str">
        <f t="shared" si="7"/>
        <v>回復期</v>
      </c>
      <c r="AF18" s="115">
        <v>10</v>
      </c>
      <c r="AG18" s="115">
        <v>10</v>
      </c>
      <c r="AH18" s="115">
        <v>0</v>
      </c>
      <c r="AI18" s="115">
        <v>0</v>
      </c>
      <c r="AJ18" s="115">
        <v>9</v>
      </c>
      <c r="AK18" s="115">
        <v>3</v>
      </c>
      <c r="AL18" s="115">
        <v>6</v>
      </c>
      <c r="AM18" s="115">
        <v>9</v>
      </c>
      <c r="AN18" s="115">
        <v>3</v>
      </c>
      <c r="AO18" s="115">
        <v>6</v>
      </c>
      <c r="AP18" s="115">
        <v>0</v>
      </c>
      <c r="AQ18" s="115">
        <v>0</v>
      </c>
      <c r="AR18" s="115">
        <v>0</v>
      </c>
      <c r="AS18" s="115">
        <v>10</v>
      </c>
      <c r="AT18" s="115">
        <v>9</v>
      </c>
      <c r="AU18" s="115">
        <v>0</v>
      </c>
      <c r="AV18" s="115"/>
      <c r="AW18" s="115">
        <v>21</v>
      </c>
      <c r="AX18" s="115">
        <v>0</v>
      </c>
      <c r="AY18" s="115">
        <v>0</v>
      </c>
      <c r="AZ18" s="115" t="s">
        <v>97</v>
      </c>
      <c r="BA18" s="116" t="str">
        <f t="shared" si="8"/>
        <v>○</v>
      </c>
      <c r="BB18" s="115">
        <v>1</v>
      </c>
      <c r="BC18" s="115">
        <v>8</v>
      </c>
      <c r="BD18" s="115">
        <v>1</v>
      </c>
      <c r="BE18" s="115">
        <v>1</v>
      </c>
      <c r="BF18" s="115">
        <v>0</v>
      </c>
      <c r="BG18" s="115">
        <v>0</v>
      </c>
      <c r="BH18" s="115">
        <v>0</v>
      </c>
      <c r="BI18" s="115">
        <v>0</v>
      </c>
      <c r="BJ18" s="115">
        <v>0</v>
      </c>
    </row>
    <row r="19" spans="2:62" outlineLevel="3">
      <c r="B19" s="106">
        <v>24028132</v>
      </c>
      <c r="C19" s="106" t="s">
        <v>304</v>
      </c>
      <c r="D19" s="106" t="s">
        <v>92</v>
      </c>
      <c r="E19" s="107">
        <v>4003</v>
      </c>
      <c r="F19" s="107" t="s">
        <v>125</v>
      </c>
      <c r="G19" s="108">
        <v>40224</v>
      </c>
      <c r="H19" s="108" t="s">
        <v>210</v>
      </c>
      <c r="I19" s="106" t="s">
        <v>305</v>
      </c>
      <c r="J19" s="109" t="s">
        <v>1622</v>
      </c>
      <c r="K19" s="109" t="s">
        <v>1623</v>
      </c>
      <c r="L19" s="109" t="s">
        <v>98</v>
      </c>
      <c r="M19" s="109" t="s">
        <v>98</v>
      </c>
      <c r="N19" s="109" t="s">
        <v>105</v>
      </c>
      <c r="O19" s="109" t="str">
        <f>IF(N19="","",VLOOKUP(N19,Sheet1!$B$3:$C$7,2,0))</f>
        <v>休棟等</v>
      </c>
      <c r="P19" s="109" t="s">
        <v>98</v>
      </c>
      <c r="Q19" s="109" t="str">
        <f>IF(P19="","",VLOOKUP(P19,Sheet1!$B$3:$C$7,2,0))</f>
        <v>急性期</v>
      </c>
      <c r="R19" s="109" t="s">
        <v>96</v>
      </c>
      <c r="S19" s="110" t="str">
        <f t="shared" si="0"/>
        <v/>
      </c>
      <c r="T19" s="111" t="str">
        <f t="shared" si="1"/>
        <v/>
      </c>
      <c r="U19" s="111" t="str">
        <f t="shared" si="2"/>
        <v/>
      </c>
      <c r="V19" s="111" t="str">
        <f t="shared" si="3"/>
        <v/>
      </c>
      <c r="W19" s="111" t="str">
        <f t="shared" si="4"/>
        <v/>
      </c>
      <c r="X19" s="111" t="str">
        <f t="shared" si="5"/>
        <v>○</v>
      </c>
      <c r="Y19" s="112" t="str">
        <f t="shared" si="6"/>
        <v/>
      </c>
      <c r="Z19" s="113" t="s">
        <v>133</v>
      </c>
      <c r="AA19" s="113" t="s">
        <v>96</v>
      </c>
      <c r="AB19" s="113" t="s">
        <v>96</v>
      </c>
      <c r="AC19" s="113" t="s">
        <v>96</v>
      </c>
      <c r="AD19" s="113" t="s">
        <v>96</v>
      </c>
      <c r="AE19" s="114" t="str">
        <f t="shared" si="7"/>
        <v>休棟中等</v>
      </c>
      <c r="AF19" s="115">
        <v>10</v>
      </c>
      <c r="AG19" s="115">
        <v>0</v>
      </c>
      <c r="AH19" s="115">
        <v>10</v>
      </c>
      <c r="AI19" s="115">
        <v>10</v>
      </c>
      <c r="AJ19" s="115">
        <v>8</v>
      </c>
      <c r="AK19" s="115">
        <v>0</v>
      </c>
      <c r="AL19" s="115">
        <v>8</v>
      </c>
      <c r="AM19" s="115">
        <v>8</v>
      </c>
      <c r="AN19" s="115">
        <v>0</v>
      </c>
      <c r="AO19" s="115">
        <v>8</v>
      </c>
      <c r="AP19" s="115">
        <v>0</v>
      </c>
      <c r="AQ19" s="115">
        <v>0</v>
      </c>
      <c r="AR19" s="115">
        <v>0</v>
      </c>
      <c r="AS19" s="115">
        <v>0</v>
      </c>
      <c r="AT19" s="115">
        <v>0</v>
      </c>
      <c r="AU19" s="115">
        <v>0</v>
      </c>
      <c r="AV19" s="115">
        <v>18</v>
      </c>
      <c r="AW19" s="115">
        <v>0</v>
      </c>
      <c r="AX19" s="115">
        <v>0</v>
      </c>
      <c r="AY19" s="115">
        <v>0</v>
      </c>
      <c r="AZ19" s="115" t="s">
        <v>97</v>
      </c>
      <c r="BA19" s="116" t="str">
        <f t="shared" si="8"/>
        <v>○</v>
      </c>
      <c r="BB19" s="115">
        <v>3</v>
      </c>
      <c r="BC19" s="115">
        <v>41</v>
      </c>
      <c r="BD19" s="115">
        <v>1</v>
      </c>
      <c r="BE19" s="115">
        <v>0</v>
      </c>
      <c r="BF19" s="115">
        <v>1</v>
      </c>
      <c r="BG19" s="115">
        <v>0</v>
      </c>
      <c r="BH19" s="115">
        <v>0</v>
      </c>
      <c r="BI19" s="115">
        <v>0</v>
      </c>
      <c r="BJ19" s="115"/>
    </row>
    <row r="20" spans="2:62" outlineLevel="3">
      <c r="B20" s="106">
        <v>24028241</v>
      </c>
      <c r="C20" s="106" t="s">
        <v>442</v>
      </c>
      <c r="D20" s="106" t="s">
        <v>92</v>
      </c>
      <c r="E20" s="107">
        <v>4003</v>
      </c>
      <c r="F20" s="107" t="s">
        <v>125</v>
      </c>
      <c r="G20" s="108">
        <v>40224</v>
      </c>
      <c r="H20" s="108" t="s">
        <v>210</v>
      </c>
      <c r="I20" s="106" t="s">
        <v>443</v>
      </c>
      <c r="J20" s="109" t="s">
        <v>1624</v>
      </c>
      <c r="K20" s="109" t="s">
        <v>1625</v>
      </c>
      <c r="L20" s="109" t="s">
        <v>97</v>
      </c>
      <c r="M20" s="109" t="s">
        <v>97</v>
      </c>
      <c r="N20" s="109" t="s">
        <v>98</v>
      </c>
      <c r="O20" s="109" t="str">
        <f>IF(N20="","",VLOOKUP(N20,Sheet1!$B$3:$C$7,2,0))</f>
        <v>急性期</v>
      </c>
      <c r="P20" s="109" t="s">
        <v>98</v>
      </c>
      <c r="Q20" s="109" t="str">
        <f>IF(P20="","",VLOOKUP(P20,Sheet1!$B$3:$C$7,2,0))</f>
        <v>急性期</v>
      </c>
      <c r="R20" s="109" t="s">
        <v>98</v>
      </c>
      <c r="S20" s="110" t="str">
        <f t="shared" si="0"/>
        <v/>
      </c>
      <c r="T20" s="111" t="str">
        <f t="shared" si="1"/>
        <v>○</v>
      </c>
      <c r="U20" s="111" t="str">
        <f t="shared" si="2"/>
        <v>○</v>
      </c>
      <c r="V20" s="111" t="str">
        <f t="shared" si="3"/>
        <v/>
      </c>
      <c r="W20" s="111" t="str">
        <f t="shared" si="4"/>
        <v/>
      </c>
      <c r="X20" s="111" t="str">
        <f t="shared" si="5"/>
        <v/>
      </c>
      <c r="Y20" s="112" t="str">
        <f t="shared" si="6"/>
        <v/>
      </c>
      <c r="Z20" s="113" t="s">
        <v>98</v>
      </c>
      <c r="AA20" s="113" t="s">
        <v>99</v>
      </c>
      <c r="AB20" s="113" t="s">
        <v>96</v>
      </c>
      <c r="AC20" s="113" t="s">
        <v>96</v>
      </c>
      <c r="AD20" s="113" t="s">
        <v>96</v>
      </c>
      <c r="AE20" s="114" t="str">
        <f t="shared" si="7"/>
        <v>急性期</v>
      </c>
      <c r="AF20" s="115">
        <v>13</v>
      </c>
      <c r="AG20" s="115">
        <v>13</v>
      </c>
      <c r="AH20" s="115">
        <v>0</v>
      </c>
      <c r="AI20" s="115">
        <v>13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  <c r="AS20" s="115">
        <v>13</v>
      </c>
      <c r="AT20" s="115">
        <v>0</v>
      </c>
      <c r="AU20" s="115">
        <v>0</v>
      </c>
      <c r="AV20" s="115">
        <v>0</v>
      </c>
      <c r="AW20" s="115">
        <v>1522</v>
      </c>
      <c r="AX20" s="115"/>
      <c r="AY20" s="115"/>
      <c r="AZ20" s="115" t="s">
        <v>98</v>
      </c>
      <c r="BA20" s="116" t="str">
        <f t="shared" si="8"/>
        <v/>
      </c>
      <c r="BB20" s="115">
        <v>0</v>
      </c>
      <c r="BC20" s="115">
        <v>0</v>
      </c>
      <c r="BD20" s="115">
        <v>0</v>
      </c>
      <c r="BE20" s="115">
        <v>0</v>
      </c>
      <c r="BF20" s="115">
        <v>0</v>
      </c>
      <c r="BG20" s="115">
        <v>0</v>
      </c>
      <c r="BH20" s="115">
        <v>0</v>
      </c>
      <c r="BI20" s="115">
        <v>0</v>
      </c>
      <c r="BJ20" s="115">
        <v>56</v>
      </c>
    </row>
    <row r="21" spans="2:62" outlineLevel="3">
      <c r="B21" s="106">
        <v>24028248</v>
      </c>
      <c r="C21" s="106" t="s">
        <v>450</v>
      </c>
      <c r="D21" s="106" t="s">
        <v>92</v>
      </c>
      <c r="E21" s="107">
        <v>4003</v>
      </c>
      <c r="F21" s="107" t="s">
        <v>125</v>
      </c>
      <c r="G21" s="108">
        <v>40224</v>
      </c>
      <c r="H21" s="108" t="s">
        <v>210</v>
      </c>
      <c r="I21" s="106" t="s">
        <v>451</v>
      </c>
      <c r="J21" s="109" t="s">
        <v>1626</v>
      </c>
      <c r="K21" s="109" t="s">
        <v>1627</v>
      </c>
      <c r="L21" s="109" t="s">
        <v>97</v>
      </c>
      <c r="M21" s="109" t="s">
        <v>97</v>
      </c>
      <c r="N21" s="109" t="s">
        <v>99</v>
      </c>
      <c r="O21" s="109" t="str">
        <f>IF(N21="","",VLOOKUP(N21,Sheet1!$B$3:$C$7,2,0))</f>
        <v>回復期</v>
      </c>
      <c r="P21" s="109" t="s">
        <v>99</v>
      </c>
      <c r="Q21" s="109" t="str">
        <f>IF(P21="","",VLOOKUP(P21,Sheet1!$B$3:$C$7,2,0))</f>
        <v>回復期</v>
      </c>
      <c r="R21" s="109" t="s">
        <v>99</v>
      </c>
      <c r="S21" s="110" t="str">
        <f t="shared" si="0"/>
        <v>○</v>
      </c>
      <c r="T21" s="111" t="str">
        <f t="shared" si="1"/>
        <v>○</v>
      </c>
      <c r="U21" s="111" t="str">
        <f t="shared" si="2"/>
        <v>○</v>
      </c>
      <c r="V21" s="111" t="str">
        <f t="shared" si="3"/>
        <v>○</v>
      </c>
      <c r="W21" s="111" t="str">
        <f t="shared" si="4"/>
        <v>○</v>
      </c>
      <c r="X21" s="111" t="str">
        <f t="shared" si="5"/>
        <v/>
      </c>
      <c r="Y21" s="112" t="str">
        <f t="shared" si="6"/>
        <v/>
      </c>
      <c r="Z21" s="113" t="s">
        <v>97</v>
      </c>
      <c r="AA21" s="113" t="s">
        <v>98</v>
      </c>
      <c r="AB21" s="113" t="s">
        <v>99</v>
      </c>
      <c r="AC21" s="113" t="s">
        <v>104</v>
      </c>
      <c r="AD21" s="113" t="s">
        <v>105</v>
      </c>
      <c r="AE21" s="114" t="str">
        <f t="shared" si="7"/>
        <v>回復期</v>
      </c>
      <c r="AF21" s="115">
        <v>15</v>
      </c>
      <c r="AG21" s="115">
        <v>15</v>
      </c>
      <c r="AH21" s="115">
        <v>0</v>
      </c>
      <c r="AI21" s="115">
        <v>0</v>
      </c>
      <c r="AJ21" s="115">
        <v>4</v>
      </c>
      <c r="AK21" s="115">
        <v>4</v>
      </c>
      <c r="AL21" s="115">
        <v>0</v>
      </c>
      <c r="AM21" s="115">
        <v>0</v>
      </c>
      <c r="AN21" s="115">
        <v>0</v>
      </c>
      <c r="AO21" s="115">
        <v>0</v>
      </c>
      <c r="AP21" s="115">
        <v>4</v>
      </c>
      <c r="AQ21" s="115">
        <v>4</v>
      </c>
      <c r="AR21" s="115">
        <v>0</v>
      </c>
      <c r="AS21" s="115">
        <v>15</v>
      </c>
      <c r="AT21" s="115">
        <v>0</v>
      </c>
      <c r="AU21" s="115">
        <v>4</v>
      </c>
      <c r="AV21" s="115">
        <v>0</v>
      </c>
      <c r="AW21" s="115">
        <v>29</v>
      </c>
      <c r="AX21" s="115"/>
      <c r="AY21" s="115"/>
      <c r="AZ21" s="115" t="s">
        <v>97</v>
      </c>
      <c r="BA21" s="116" t="str">
        <f t="shared" si="8"/>
        <v>○</v>
      </c>
      <c r="BB21" s="115">
        <v>0</v>
      </c>
      <c r="BC21" s="115">
        <v>21</v>
      </c>
      <c r="BD21" s="115">
        <v>1</v>
      </c>
      <c r="BE21" s="115">
        <v>1</v>
      </c>
      <c r="BF21" s="115">
        <v>0</v>
      </c>
      <c r="BG21" s="115">
        <v>2</v>
      </c>
      <c r="BH21" s="115">
        <v>2</v>
      </c>
      <c r="BI21" s="115">
        <v>0</v>
      </c>
      <c r="BJ21" s="115"/>
    </row>
    <row r="22" spans="2:62" outlineLevel="3">
      <c r="B22" s="106">
        <v>24028523</v>
      </c>
      <c r="C22" s="106" t="s">
        <v>772</v>
      </c>
      <c r="D22" s="106" t="s">
        <v>92</v>
      </c>
      <c r="E22" s="107">
        <v>4003</v>
      </c>
      <c r="F22" s="107" t="s">
        <v>125</v>
      </c>
      <c r="G22" s="108">
        <v>40224</v>
      </c>
      <c r="H22" s="108" t="s">
        <v>210</v>
      </c>
      <c r="I22" s="106" t="s">
        <v>773</v>
      </c>
      <c r="J22" s="109" t="s">
        <v>1628</v>
      </c>
      <c r="K22" s="109" t="s">
        <v>1629</v>
      </c>
      <c r="L22" s="109" t="s">
        <v>97</v>
      </c>
      <c r="M22" s="109" t="s">
        <v>98</v>
      </c>
      <c r="N22" s="109" t="s">
        <v>98</v>
      </c>
      <c r="O22" s="109" t="str">
        <f>IF(N22="","",VLOOKUP(N22,Sheet1!$B$3:$C$7,2,0))</f>
        <v>急性期</v>
      </c>
      <c r="P22" s="109" t="s">
        <v>105</v>
      </c>
      <c r="Q22" s="109" t="str">
        <f>IF(P22="","",VLOOKUP(P22,Sheet1!$B$3:$C$7,2,0))</f>
        <v>休棟等</v>
      </c>
      <c r="R22" s="109" t="s">
        <v>96</v>
      </c>
      <c r="S22" s="110" t="str">
        <f t="shared" si="0"/>
        <v/>
      </c>
      <c r="T22" s="111" t="str">
        <f t="shared" si="1"/>
        <v>○</v>
      </c>
      <c r="U22" s="111" t="str">
        <f t="shared" si="2"/>
        <v/>
      </c>
      <c r="V22" s="111" t="str">
        <f t="shared" si="3"/>
        <v/>
      </c>
      <c r="W22" s="111" t="str">
        <f t="shared" si="4"/>
        <v/>
      </c>
      <c r="X22" s="111" t="str">
        <f t="shared" si="5"/>
        <v/>
      </c>
      <c r="Y22" s="112" t="str">
        <f t="shared" si="6"/>
        <v/>
      </c>
      <c r="Z22" s="113" t="s">
        <v>98</v>
      </c>
      <c r="AA22" s="113" t="s">
        <v>96</v>
      </c>
      <c r="AB22" s="113" t="s">
        <v>96</v>
      </c>
      <c r="AC22" s="113" t="s">
        <v>96</v>
      </c>
      <c r="AD22" s="113" t="s">
        <v>96</v>
      </c>
      <c r="AE22" s="114" t="str">
        <f t="shared" si="7"/>
        <v>急性期</v>
      </c>
      <c r="AF22" s="115">
        <v>3</v>
      </c>
      <c r="AG22" s="115">
        <v>0</v>
      </c>
      <c r="AH22" s="115">
        <v>3</v>
      </c>
      <c r="AI22" s="115">
        <v>0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  <c r="AS22" s="115">
        <v>3</v>
      </c>
      <c r="AT22" s="115">
        <v>0</v>
      </c>
      <c r="AU22" s="115">
        <v>0</v>
      </c>
      <c r="AV22" s="115">
        <v>0</v>
      </c>
      <c r="AW22" s="115">
        <v>0</v>
      </c>
      <c r="AX22" s="115">
        <v>0</v>
      </c>
      <c r="AY22" s="115">
        <v>0</v>
      </c>
      <c r="AZ22" s="115" t="s">
        <v>98</v>
      </c>
      <c r="BA22" s="116" t="str">
        <f t="shared" si="8"/>
        <v/>
      </c>
      <c r="BB22" s="115">
        <v>0</v>
      </c>
      <c r="BC22" s="115">
        <v>0</v>
      </c>
      <c r="BD22" s="115">
        <v>0</v>
      </c>
      <c r="BE22" s="115"/>
      <c r="BF22" s="115"/>
      <c r="BG22" s="115">
        <v>0</v>
      </c>
      <c r="BH22" s="115"/>
      <c r="BI22" s="115"/>
      <c r="BJ22" s="115"/>
    </row>
    <row r="23" spans="2:62" outlineLevel="3">
      <c r="B23" s="106">
        <v>24028545</v>
      </c>
      <c r="C23" s="106" t="s">
        <v>797</v>
      </c>
      <c r="D23" s="106" t="s">
        <v>92</v>
      </c>
      <c r="E23" s="107">
        <v>4003</v>
      </c>
      <c r="F23" s="107" t="s">
        <v>125</v>
      </c>
      <c r="G23" s="108">
        <v>40224</v>
      </c>
      <c r="H23" s="108" t="s">
        <v>210</v>
      </c>
      <c r="I23" s="106" t="s">
        <v>111</v>
      </c>
      <c r="J23" s="109" t="s">
        <v>1630</v>
      </c>
      <c r="K23" s="109" t="s">
        <v>1631</v>
      </c>
      <c r="L23" s="109" t="s">
        <v>97</v>
      </c>
      <c r="M23" s="109" t="s">
        <v>98</v>
      </c>
      <c r="N23" s="109" t="s">
        <v>105</v>
      </c>
      <c r="O23" s="109" t="str">
        <f>IF(N23="","",VLOOKUP(N23,Sheet1!$B$3:$C$7,2,0))</f>
        <v>休棟等</v>
      </c>
      <c r="P23" s="109" t="s">
        <v>105</v>
      </c>
      <c r="Q23" s="109" t="str">
        <f>IF(P23="","",VLOOKUP(P23,Sheet1!$B$3:$C$7,2,0))</f>
        <v>休棟等</v>
      </c>
      <c r="R23" s="109" t="s">
        <v>105</v>
      </c>
      <c r="S23" s="110" t="str">
        <f t="shared" si="0"/>
        <v/>
      </c>
      <c r="T23" s="111" t="str">
        <f t="shared" si="1"/>
        <v/>
      </c>
      <c r="U23" s="111" t="str">
        <f t="shared" si="2"/>
        <v/>
      </c>
      <c r="V23" s="111" t="str">
        <f t="shared" si="3"/>
        <v/>
      </c>
      <c r="W23" s="111" t="str">
        <f t="shared" si="4"/>
        <v/>
      </c>
      <c r="X23" s="111" t="str">
        <f t="shared" si="5"/>
        <v/>
      </c>
      <c r="Y23" s="112" t="str">
        <f t="shared" si="6"/>
        <v>○</v>
      </c>
      <c r="Z23" s="113" t="s">
        <v>110</v>
      </c>
      <c r="AA23" s="113" t="s">
        <v>96</v>
      </c>
      <c r="AB23" s="113" t="s">
        <v>96</v>
      </c>
      <c r="AC23" s="113" t="s">
        <v>96</v>
      </c>
      <c r="AD23" s="113" t="s">
        <v>96</v>
      </c>
      <c r="AE23" s="114" t="str">
        <f t="shared" si="7"/>
        <v>休棟中等</v>
      </c>
      <c r="AF23" s="115">
        <v>11</v>
      </c>
      <c r="AG23" s="115">
        <v>0</v>
      </c>
      <c r="AH23" s="115">
        <v>11</v>
      </c>
      <c r="AI23" s="115">
        <v>0</v>
      </c>
      <c r="AJ23" s="115">
        <v>8</v>
      </c>
      <c r="AK23" s="115">
        <v>0</v>
      </c>
      <c r="AL23" s="115">
        <v>8</v>
      </c>
      <c r="AM23" s="115">
        <v>8</v>
      </c>
      <c r="AN23" s="115">
        <v>0</v>
      </c>
      <c r="AO23" s="115">
        <v>8</v>
      </c>
      <c r="AP23" s="115">
        <v>0</v>
      </c>
      <c r="AQ23" s="115">
        <v>0</v>
      </c>
      <c r="AR23" s="115">
        <v>0</v>
      </c>
      <c r="AS23" s="115">
        <v>11</v>
      </c>
      <c r="AT23" s="115">
        <v>8</v>
      </c>
      <c r="AU23" s="115">
        <v>0</v>
      </c>
      <c r="AV23" s="115">
        <v>0</v>
      </c>
      <c r="AW23" s="115">
        <v>0</v>
      </c>
      <c r="AX23" s="115">
        <v>0</v>
      </c>
      <c r="AY23" s="115">
        <v>0</v>
      </c>
      <c r="AZ23" s="115" t="s">
        <v>97</v>
      </c>
      <c r="BA23" s="116" t="str">
        <f t="shared" si="8"/>
        <v>○</v>
      </c>
      <c r="BB23" s="115">
        <v>0</v>
      </c>
      <c r="BC23" s="115">
        <v>3</v>
      </c>
      <c r="BD23" s="115">
        <v>1</v>
      </c>
      <c r="BE23" s="115">
        <v>0</v>
      </c>
      <c r="BF23" s="115">
        <v>1</v>
      </c>
      <c r="BG23" s="115">
        <v>1</v>
      </c>
      <c r="BH23" s="115">
        <v>0</v>
      </c>
      <c r="BI23" s="115">
        <v>1</v>
      </c>
      <c r="BJ23" s="115">
        <v>0</v>
      </c>
    </row>
    <row r="24" spans="2:62" outlineLevel="3">
      <c r="B24" s="106">
        <v>24028590</v>
      </c>
      <c r="C24" s="106" t="s">
        <v>832</v>
      </c>
      <c r="D24" s="106" t="s">
        <v>92</v>
      </c>
      <c r="E24" s="107">
        <v>4003</v>
      </c>
      <c r="F24" s="107" t="s">
        <v>125</v>
      </c>
      <c r="G24" s="108">
        <v>40224</v>
      </c>
      <c r="H24" s="108" t="s">
        <v>210</v>
      </c>
      <c r="I24" s="106" t="s">
        <v>833</v>
      </c>
      <c r="J24" s="109" t="s">
        <v>1632</v>
      </c>
      <c r="K24" s="109" t="s">
        <v>1633</v>
      </c>
      <c r="L24" s="109" t="s">
        <v>97</v>
      </c>
      <c r="M24" s="109" t="s">
        <v>97</v>
      </c>
      <c r="N24" s="109" t="s">
        <v>98</v>
      </c>
      <c r="O24" s="109" t="str">
        <f>IF(N24="","",VLOOKUP(N24,Sheet1!$B$3:$C$7,2,0))</f>
        <v>急性期</v>
      </c>
      <c r="P24" s="109" t="s">
        <v>98</v>
      </c>
      <c r="Q24" s="109" t="str">
        <f>IF(P24="","",VLOOKUP(P24,Sheet1!$B$3:$C$7,2,0))</f>
        <v>急性期</v>
      </c>
      <c r="R24" s="109" t="s">
        <v>96</v>
      </c>
      <c r="S24" s="110" t="str">
        <f t="shared" si="0"/>
        <v>○</v>
      </c>
      <c r="T24" s="111" t="str">
        <f t="shared" si="1"/>
        <v>○</v>
      </c>
      <c r="U24" s="111" t="str">
        <f t="shared" si="2"/>
        <v/>
      </c>
      <c r="V24" s="111" t="str">
        <f t="shared" si="3"/>
        <v/>
      </c>
      <c r="W24" s="111" t="str">
        <f t="shared" si="4"/>
        <v/>
      </c>
      <c r="X24" s="111" t="str">
        <f t="shared" si="5"/>
        <v/>
      </c>
      <c r="Y24" s="112" t="str">
        <f t="shared" si="6"/>
        <v/>
      </c>
      <c r="Z24" s="113" t="s">
        <v>97</v>
      </c>
      <c r="AA24" s="113" t="s">
        <v>98</v>
      </c>
      <c r="AB24" s="113" t="s">
        <v>96</v>
      </c>
      <c r="AC24" s="113" t="s">
        <v>96</v>
      </c>
      <c r="AD24" s="113" t="s">
        <v>96</v>
      </c>
      <c r="AE24" s="114" t="str">
        <f t="shared" si="7"/>
        <v>急性期</v>
      </c>
      <c r="AF24" s="115">
        <v>19</v>
      </c>
      <c r="AG24" s="115">
        <v>17</v>
      </c>
      <c r="AH24" s="115">
        <v>2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  <c r="AS24" s="115"/>
      <c r="AT24" s="115"/>
      <c r="AU24" s="115"/>
      <c r="AV24" s="115">
        <v>19</v>
      </c>
      <c r="AW24" s="115">
        <v>123</v>
      </c>
      <c r="AX24" s="115"/>
      <c r="AY24" s="115"/>
      <c r="AZ24" s="115" t="s">
        <v>96</v>
      </c>
      <c r="BA24" s="116" t="str">
        <f t="shared" si="8"/>
        <v/>
      </c>
      <c r="BB24" s="115"/>
      <c r="BC24" s="115"/>
      <c r="BD24" s="115">
        <v>0</v>
      </c>
      <c r="BE24" s="115"/>
      <c r="BF24" s="115"/>
      <c r="BG24" s="115">
        <v>0</v>
      </c>
      <c r="BH24" s="115"/>
      <c r="BI24" s="115"/>
      <c r="BJ24" s="115"/>
    </row>
    <row r="25" spans="2:62" outlineLevel="3">
      <c r="B25" s="106">
        <v>24028788</v>
      </c>
      <c r="C25" s="106" t="s">
        <v>1093</v>
      </c>
      <c r="D25" s="106" t="s">
        <v>92</v>
      </c>
      <c r="E25" s="107">
        <v>4003</v>
      </c>
      <c r="F25" s="107" t="s">
        <v>125</v>
      </c>
      <c r="G25" s="108">
        <v>40224</v>
      </c>
      <c r="H25" s="108" t="s">
        <v>210</v>
      </c>
      <c r="I25" s="106" t="s">
        <v>1094</v>
      </c>
      <c r="J25" s="109" t="s">
        <v>1093</v>
      </c>
      <c r="K25" s="109" t="s">
        <v>1095</v>
      </c>
      <c r="L25" s="109" t="s">
        <v>165</v>
      </c>
      <c r="M25" s="109" t="s">
        <v>165</v>
      </c>
      <c r="N25" s="109" t="s">
        <v>143</v>
      </c>
      <c r="O25" s="109" t="str">
        <f>IF(N25="","",VLOOKUP(N25,Sheet1!$B$3:$C$7,2,0))</f>
        <v>回復期</v>
      </c>
      <c r="P25" s="109" t="s">
        <v>143</v>
      </c>
      <c r="Q25" s="109" t="str">
        <f>IF(P25="","",VLOOKUP(P25,Sheet1!$B$3:$C$7,2,0))</f>
        <v>回復期</v>
      </c>
      <c r="R25" s="109" t="s">
        <v>96</v>
      </c>
      <c r="S25" s="110" t="str">
        <f t="shared" si="0"/>
        <v/>
      </c>
      <c r="T25" s="111" t="str">
        <f t="shared" si="1"/>
        <v>○</v>
      </c>
      <c r="U25" s="111" t="str">
        <f t="shared" si="2"/>
        <v>○</v>
      </c>
      <c r="V25" s="111" t="str">
        <f t="shared" si="3"/>
        <v/>
      </c>
      <c r="W25" s="111" t="str">
        <f t="shared" si="4"/>
        <v/>
      </c>
      <c r="X25" s="111" t="str">
        <f t="shared" si="5"/>
        <v/>
      </c>
      <c r="Y25" s="112" t="str">
        <f t="shared" si="6"/>
        <v/>
      </c>
      <c r="Z25" s="113" t="s">
        <v>166</v>
      </c>
      <c r="AA25" s="113" t="s">
        <v>143</v>
      </c>
      <c r="AB25" s="113" t="s">
        <v>96</v>
      </c>
      <c r="AC25" s="113" t="s">
        <v>96</v>
      </c>
      <c r="AD25" s="113" t="s">
        <v>96</v>
      </c>
      <c r="AE25" s="114" t="str">
        <f t="shared" si="7"/>
        <v>回復期</v>
      </c>
      <c r="AF25" s="115">
        <v>19</v>
      </c>
      <c r="AG25" s="115">
        <v>19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  <c r="AS25" s="115">
        <v>19</v>
      </c>
      <c r="AT25" s="115">
        <v>0</v>
      </c>
      <c r="AU25" s="115">
        <v>0</v>
      </c>
      <c r="AV25" s="115">
        <v>0</v>
      </c>
      <c r="AW25" s="115">
        <v>134</v>
      </c>
      <c r="AX25" s="115"/>
      <c r="AY25" s="115"/>
      <c r="AZ25" s="115" t="s">
        <v>166</v>
      </c>
      <c r="BA25" s="116" t="str">
        <f t="shared" si="8"/>
        <v/>
      </c>
      <c r="BB25" s="115"/>
      <c r="BC25" s="115"/>
      <c r="BD25" s="115">
        <v>0</v>
      </c>
      <c r="BE25" s="115"/>
      <c r="BF25" s="115"/>
      <c r="BG25" s="115">
        <v>0</v>
      </c>
      <c r="BH25" s="115"/>
      <c r="BI25" s="115"/>
      <c r="BJ25" s="115">
        <v>0</v>
      </c>
    </row>
    <row r="26" spans="2:62" outlineLevel="3">
      <c r="B26" s="106">
        <v>24028931</v>
      </c>
      <c r="C26" s="106" t="s">
        <v>1280</v>
      </c>
      <c r="D26" s="106" t="s">
        <v>92</v>
      </c>
      <c r="E26" s="107">
        <v>4003</v>
      </c>
      <c r="F26" s="107" t="s">
        <v>125</v>
      </c>
      <c r="G26" s="108">
        <v>40224</v>
      </c>
      <c r="H26" s="108" t="s">
        <v>210</v>
      </c>
      <c r="I26" s="106" t="s">
        <v>1281</v>
      </c>
      <c r="J26" s="109" t="s">
        <v>1634</v>
      </c>
      <c r="K26" s="109" t="s">
        <v>1635</v>
      </c>
      <c r="L26" s="109" t="s">
        <v>97</v>
      </c>
      <c r="M26" s="109" t="s">
        <v>97</v>
      </c>
      <c r="N26" s="109" t="s">
        <v>99</v>
      </c>
      <c r="O26" s="109" t="str">
        <f>IF(N26="","",VLOOKUP(N26,Sheet1!$B$3:$C$7,2,0))</f>
        <v>回復期</v>
      </c>
      <c r="P26" s="109" t="s">
        <v>99</v>
      </c>
      <c r="Q26" s="109" t="str">
        <f>IF(P26="","",VLOOKUP(P26,Sheet1!$B$3:$C$7,2,0))</f>
        <v>回復期</v>
      </c>
      <c r="R26" s="109" t="s">
        <v>99</v>
      </c>
      <c r="S26" s="110" t="str">
        <f t="shared" si="0"/>
        <v>○</v>
      </c>
      <c r="T26" s="111" t="str">
        <f t="shared" si="1"/>
        <v/>
      </c>
      <c r="U26" s="111" t="str">
        <f t="shared" si="2"/>
        <v/>
      </c>
      <c r="V26" s="111" t="str">
        <f t="shared" si="3"/>
        <v/>
      </c>
      <c r="W26" s="111" t="str">
        <f t="shared" si="4"/>
        <v/>
      </c>
      <c r="X26" s="111" t="str">
        <f t="shared" si="5"/>
        <v/>
      </c>
      <c r="Y26" s="112" t="str">
        <f t="shared" si="6"/>
        <v/>
      </c>
      <c r="Z26" s="113" t="s">
        <v>97</v>
      </c>
      <c r="AA26" s="113" t="s">
        <v>96</v>
      </c>
      <c r="AB26" s="113" t="s">
        <v>96</v>
      </c>
      <c r="AC26" s="113" t="s">
        <v>96</v>
      </c>
      <c r="AD26" s="113" t="s">
        <v>96</v>
      </c>
      <c r="AE26" s="114" t="str">
        <f t="shared" si="7"/>
        <v>回復期</v>
      </c>
      <c r="AF26" s="115">
        <v>19</v>
      </c>
      <c r="AG26" s="115">
        <v>19</v>
      </c>
      <c r="AH26" s="115">
        <v>0</v>
      </c>
      <c r="AI26" s="115">
        <v>19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>
        <v>19</v>
      </c>
      <c r="AT26" s="115">
        <v>0</v>
      </c>
      <c r="AU26" s="115">
        <v>0</v>
      </c>
      <c r="AV26" s="115">
        <v>0</v>
      </c>
      <c r="AW26" s="115">
        <v>39</v>
      </c>
      <c r="AX26" s="115">
        <v>37</v>
      </c>
      <c r="AY26" s="115">
        <v>50</v>
      </c>
      <c r="AZ26" s="115" t="s">
        <v>98</v>
      </c>
      <c r="BA26" s="116" t="str">
        <f t="shared" si="8"/>
        <v/>
      </c>
      <c r="BB26" s="115">
        <v>0</v>
      </c>
      <c r="BC26" s="115">
        <v>0</v>
      </c>
      <c r="BD26" s="115">
        <v>0</v>
      </c>
      <c r="BE26" s="115">
        <v>0</v>
      </c>
      <c r="BF26" s="115">
        <v>0</v>
      </c>
      <c r="BG26" s="115">
        <v>0</v>
      </c>
      <c r="BH26" s="115">
        <v>0</v>
      </c>
      <c r="BI26" s="115">
        <v>0</v>
      </c>
      <c r="BJ26" s="115">
        <v>0</v>
      </c>
    </row>
    <row r="27" spans="2:62" ht="13.5" customHeight="1" outlineLevel="2" thickBot="1">
      <c r="B27" s="106"/>
      <c r="C27" s="106"/>
      <c r="D27" s="106"/>
      <c r="E27" s="107"/>
      <c r="F27" s="147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74"/>
      <c r="S27" s="284" t="s">
        <v>2255</v>
      </c>
      <c r="T27" s="284"/>
      <c r="U27" s="284"/>
      <c r="V27" s="284"/>
      <c r="W27" s="284"/>
      <c r="X27" s="284"/>
      <c r="Y27" s="285"/>
      <c r="Z27" s="149"/>
      <c r="AA27" s="149"/>
      <c r="AB27" s="149"/>
      <c r="AC27" s="149"/>
      <c r="AD27" s="149"/>
      <c r="AE27" s="150"/>
      <c r="AF27" s="151">
        <f t="shared" ref="AF27:AV27" si="20">SUBTOTAL(9,AF18:AF26)</f>
        <v>119</v>
      </c>
      <c r="AG27" s="151">
        <f t="shared" si="20"/>
        <v>93</v>
      </c>
      <c r="AH27" s="151">
        <f t="shared" si="20"/>
        <v>26</v>
      </c>
      <c r="AI27" s="151">
        <f t="shared" si="20"/>
        <v>42</v>
      </c>
      <c r="AJ27" s="151">
        <f t="shared" si="20"/>
        <v>29</v>
      </c>
      <c r="AK27" s="151">
        <f t="shared" si="20"/>
        <v>7</v>
      </c>
      <c r="AL27" s="151">
        <f t="shared" si="20"/>
        <v>22</v>
      </c>
      <c r="AM27" s="151">
        <f t="shared" si="20"/>
        <v>25</v>
      </c>
      <c r="AN27" s="151">
        <f t="shared" si="20"/>
        <v>3</v>
      </c>
      <c r="AO27" s="151">
        <f t="shared" si="20"/>
        <v>22</v>
      </c>
      <c r="AP27" s="151">
        <f t="shared" si="20"/>
        <v>4</v>
      </c>
      <c r="AQ27" s="151">
        <f t="shared" si="20"/>
        <v>4</v>
      </c>
      <c r="AR27" s="151">
        <f t="shared" si="20"/>
        <v>0</v>
      </c>
      <c r="AS27" s="151">
        <f t="shared" si="20"/>
        <v>90</v>
      </c>
      <c r="AT27" s="151">
        <f t="shared" si="20"/>
        <v>17</v>
      </c>
      <c r="AU27" s="151">
        <f t="shared" si="20"/>
        <v>4</v>
      </c>
      <c r="AV27" s="151">
        <f t="shared" si="20"/>
        <v>37</v>
      </c>
      <c r="AW27" s="151">
        <f t="shared" ref="AW27:AY27" si="21">SUBTOTAL(9,AW18:AW26)</f>
        <v>1868</v>
      </c>
      <c r="AX27" s="151">
        <f t="shared" si="21"/>
        <v>37</v>
      </c>
      <c r="AY27" s="151">
        <f t="shared" si="21"/>
        <v>50</v>
      </c>
      <c r="AZ27" s="151"/>
      <c r="BA27" s="152"/>
      <c r="BB27" s="151">
        <f t="shared" ref="BB27" si="22">SUBTOTAL(9,BB18:BB26)</f>
        <v>4</v>
      </c>
      <c r="BC27" s="151">
        <f t="shared" ref="BC27" si="23">SUBTOTAL(9,BC18:BC26)</f>
        <v>73</v>
      </c>
      <c r="BD27" s="151">
        <f t="shared" ref="BD27" si="24">SUBTOTAL(9,BD18:BD26)</f>
        <v>4</v>
      </c>
      <c r="BE27" s="151">
        <f t="shared" ref="BE27" si="25">SUBTOTAL(9,BE18:BE26)</f>
        <v>2</v>
      </c>
      <c r="BF27" s="151">
        <f t="shared" ref="BF27" si="26">SUBTOTAL(9,BF18:BF26)</f>
        <v>2</v>
      </c>
      <c r="BG27" s="151">
        <f t="shared" ref="BG27" si="27">SUBTOTAL(9,BG18:BG26)</f>
        <v>3</v>
      </c>
      <c r="BH27" s="151">
        <f t="shared" ref="BH27" si="28">SUBTOTAL(9,BH18:BH26)</f>
        <v>2</v>
      </c>
      <c r="BI27" s="151">
        <f t="shared" ref="BI27" si="29">SUBTOTAL(9,BI18:BI26)</f>
        <v>1</v>
      </c>
      <c r="BJ27" s="151">
        <f t="shared" ref="BJ27" si="30">SUBTOTAL(9,BJ18:BJ26)</f>
        <v>56</v>
      </c>
    </row>
    <row r="28" spans="2:62" ht="12" outlineLevel="1" thickTop="1">
      <c r="B28" s="106"/>
      <c r="C28" s="106"/>
      <c r="D28" s="106"/>
      <c r="E28" s="107"/>
      <c r="F28" s="281" t="s">
        <v>2304</v>
      </c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3"/>
      <c r="Z28" s="153"/>
      <c r="AA28" s="153"/>
      <c r="AB28" s="153"/>
      <c r="AC28" s="153"/>
      <c r="AD28" s="153"/>
      <c r="AE28" s="154"/>
      <c r="AF28" s="155">
        <f t="shared" ref="AF28:AV28" si="31">SUBTOTAL(9,AF8:AF26)</f>
        <v>215</v>
      </c>
      <c r="AG28" s="155">
        <f t="shared" si="31"/>
        <v>182</v>
      </c>
      <c r="AH28" s="155">
        <f t="shared" si="31"/>
        <v>33</v>
      </c>
      <c r="AI28" s="155">
        <f t="shared" si="31"/>
        <v>46</v>
      </c>
      <c r="AJ28" s="155">
        <f t="shared" si="31"/>
        <v>38</v>
      </c>
      <c r="AK28" s="155">
        <f t="shared" si="31"/>
        <v>7</v>
      </c>
      <c r="AL28" s="155">
        <f t="shared" si="31"/>
        <v>31</v>
      </c>
      <c r="AM28" s="155">
        <f t="shared" si="31"/>
        <v>34</v>
      </c>
      <c r="AN28" s="155">
        <f t="shared" si="31"/>
        <v>3</v>
      </c>
      <c r="AO28" s="155">
        <f t="shared" si="31"/>
        <v>31</v>
      </c>
      <c r="AP28" s="155">
        <f t="shared" si="31"/>
        <v>4</v>
      </c>
      <c r="AQ28" s="155">
        <f t="shared" si="31"/>
        <v>4</v>
      </c>
      <c r="AR28" s="155">
        <f t="shared" si="31"/>
        <v>0</v>
      </c>
      <c r="AS28" s="155">
        <f t="shared" si="31"/>
        <v>164</v>
      </c>
      <c r="AT28" s="155">
        <f t="shared" si="31"/>
        <v>17</v>
      </c>
      <c r="AU28" s="155">
        <f t="shared" si="31"/>
        <v>4</v>
      </c>
      <c r="AV28" s="155">
        <f t="shared" si="31"/>
        <v>68</v>
      </c>
      <c r="AW28" s="155">
        <f t="shared" ref="AW28:AY28" si="32">SUBTOTAL(9,AW8:AW26)</f>
        <v>4040</v>
      </c>
      <c r="AX28" s="155">
        <f t="shared" si="32"/>
        <v>52</v>
      </c>
      <c r="AY28" s="155">
        <f t="shared" si="32"/>
        <v>50</v>
      </c>
      <c r="AZ28" s="155"/>
      <c r="BA28" s="156"/>
      <c r="BB28" s="155">
        <f t="shared" ref="BB28:BJ28" si="33">SUBTOTAL(9,BB8:BB26)</f>
        <v>6</v>
      </c>
      <c r="BC28" s="155">
        <f t="shared" si="33"/>
        <v>121</v>
      </c>
      <c r="BD28" s="155">
        <f t="shared" si="33"/>
        <v>13</v>
      </c>
      <c r="BE28" s="155">
        <f t="shared" si="33"/>
        <v>2</v>
      </c>
      <c r="BF28" s="155">
        <f t="shared" si="33"/>
        <v>11</v>
      </c>
      <c r="BG28" s="155">
        <f t="shared" si="33"/>
        <v>6</v>
      </c>
      <c r="BH28" s="155">
        <f t="shared" si="33"/>
        <v>2</v>
      </c>
      <c r="BI28" s="155">
        <f t="shared" si="33"/>
        <v>4</v>
      </c>
      <c r="BJ28" s="155">
        <f t="shared" si="33"/>
        <v>59</v>
      </c>
    </row>
    <row r="29" spans="2:62">
      <c r="F29" s="266" t="s">
        <v>2299</v>
      </c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8"/>
      <c r="Z29" s="129"/>
      <c r="AA29" s="129"/>
      <c r="AB29" s="129"/>
      <c r="AC29" s="129"/>
      <c r="AD29" s="129"/>
      <c r="AE29" s="129"/>
      <c r="AF29" s="129">
        <f>SUM(AF14)</f>
        <v>14</v>
      </c>
      <c r="AG29" s="129">
        <f t="shared" ref="AG29:AV29" si="34">SUM(AG14)</f>
        <v>14</v>
      </c>
      <c r="AH29" s="129">
        <f t="shared" si="34"/>
        <v>0</v>
      </c>
      <c r="AI29" s="129">
        <f t="shared" si="34"/>
        <v>0</v>
      </c>
      <c r="AJ29" s="129">
        <f t="shared" si="34"/>
        <v>0</v>
      </c>
      <c r="AK29" s="129">
        <f t="shared" si="34"/>
        <v>0</v>
      </c>
      <c r="AL29" s="129">
        <f t="shared" si="34"/>
        <v>0</v>
      </c>
      <c r="AM29" s="129">
        <f t="shared" si="34"/>
        <v>0</v>
      </c>
      <c r="AN29" s="129">
        <f t="shared" si="34"/>
        <v>0</v>
      </c>
      <c r="AO29" s="129">
        <f t="shared" si="34"/>
        <v>0</v>
      </c>
      <c r="AP29" s="129">
        <f t="shared" si="34"/>
        <v>0</v>
      </c>
      <c r="AQ29" s="129">
        <f t="shared" si="34"/>
        <v>0</v>
      </c>
      <c r="AR29" s="129">
        <f t="shared" si="34"/>
        <v>0</v>
      </c>
      <c r="AS29" s="129">
        <f t="shared" si="34"/>
        <v>14</v>
      </c>
      <c r="AT29" s="129">
        <f t="shared" si="34"/>
        <v>0</v>
      </c>
      <c r="AU29" s="129">
        <f t="shared" si="34"/>
        <v>0</v>
      </c>
      <c r="AV29" s="129">
        <f t="shared" si="34"/>
        <v>0</v>
      </c>
      <c r="AW29" s="269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1"/>
    </row>
    <row r="30" spans="2:62">
      <c r="F30" s="266" t="s">
        <v>2302</v>
      </c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8"/>
      <c r="Z30" s="129"/>
      <c r="AA30" s="129"/>
      <c r="AB30" s="129"/>
      <c r="AC30" s="129"/>
      <c r="AD30" s="129"/>
      <c r="AE30" s="129"/>
      <c r="AF30" s="129">
        <f>SUMIF($O$8:$O$27,"休棟等",AF8:AF27)</f>
        <v>24</v>
      </c>
      <c r="AG30" s="129">
        <f t="shared" ref="AG30:AV30" si="35">SUMIF($O$8:$O$27,"休棟等",AG8:AG27)</f>
        <v>0</v>
      </c>
      <c r="AH30" s="129">
        <f t="shared" si="35"/>
        <v>24</v>
      </c>
      <c r="AI30" s="129">
        <f t="shared" si="35"/>
        <v>10</v>
      </c>
      <c r="AJ30" s="129">
        <f t="shared" si="35"/>
        <v>25</v>
      </c>
      <c r="AK30" s="129">
        <f t="shared" si="35"/>
        <v>0</v>
      </c>
      <c r="AL30" s="129">
        <f t="shared" si="35"/>
        <v>25</v>
      </c>
      <c r="AM30" s="129">
        <f t="shared" si="35"/>
        <v>25</v>
      </c>
      <c r="AN30" s="129">
        <f t="shared" si="35"/>
        <v>0</v>
      </c>
      <c r="AO30" s="129">
        <f t="shared" si="35"/>
        <v>25</v>
      </c>
      <c r="AP30" s="129">
        <f t="shared" si="35"/>
        <v>0</v>
      </c>
      <c r="AQ30" s="129">
        <f t="shared" si="35"/>
        <v>0</v>
      </c>
      <c r="AR30" s="129">
        <f t="shared" si="35"/>
        <v>0</v>
      </c>
      <c r="AS30" s="129">
        <f t="shared" si="35"/>
        <v>11</v>
      </c>
      <c r="AT30" s="129">
        <f t="shared" si="35"/>
        <v>8</v>
      </c>
      <c r="AU30" s="129">
        <f t="shared" si="35"/>
        <v>0</v>
      </c>
      <c r="AV30" s="129">
        <f t="shared" si="35"/>
        <v>30</v>
      </c>
      <c r="AW30" s="272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4"/>
    </row>
    <row r="31" spans="2:62">
      <c r="F31" s="266" t="s">
        <v>2301</v>
      </c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8"/>
      <c r="Z31" s="129"/>
      <c r="AA31" s="129"/>
      <c r="AB31" s="129"/>
      <c r="AC31" s="129"/>
      <c r="AD31" s="129"/>
      <c r="AE31" s="129"/>
      <c r="AF31" s="129">
        <f>AF28-AF29-AF30</f>
        <v>177</v>
      </c>
      <c r="AG31" s="129">
        <f t="shared" ref="AG31:AV31" si="36">AG28-AG29-AG30</f>
        <v>168</v>
      </c>
      <c r="AH31" s="129">
        <f t="shared" si="36"/>
        <v>9</v>
      </c>
      <c r="AI31" s="129">
        <f t="shared" si="36"/>
        <v>36</v>
      </c>
      <c r="AJ31" s="129">
        <f t="shared" si="36"/>
        <v>13</v>
      </c>
      <c r="AK31" s="129">
        <f t="shared" si="36"/>
        <v>7</v>
      </c>
      <c r="AL31" s="129">
        <f t="shared" si="36"/>
        <v>6</v>
      </c>
      <c r="AM31" s="129">
        <f t="shared" si="36"/>
        <v>9</v>
      </c>
      <c r="AN31" s="129">
        <f t="shared" si="36"/>
        <v>3</v>
      </c>
      <c r="AO31" s="129">
        <f t="shared" si="36"/>
        <v>6</v>
      </c>
      <c r="AP31" s="129">
        <f t="shared" si="36"/>
        <v>4</v>
      </c>
      <c r="AQ31" s="129">
        <f t="shared" si="36"/>
        <v>4</v>
      </c>
      <c r="AR31" s="129">
        <f t="shared" si="36"/>
        <v>0</v>
      </c>
      <c r="AS31" s="129">
        <f t="shared" si="36"/>
        <v>139</v>
      </c>
      <c r="AT31" s="129">
        <f t="shared" si="36"/>
        <v>9</v>
      </c>
      <c r="AU31" s="129">
        <f t="shared" si="36"/>
        <v>4</v>
      </c>
      <c r="AV31" s="129">
        <f t="shared" si="36"/>
        <v>38</v>
      </c>
      <c r="AW31" s="275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7"/>
    </row>
    <row r="33" spans="24:38">
      <c r="X33" s="264" t="s">
        <v>2316</v>
      </c>
      <c r="Y33" s="264"/>
      <c r="Z33" s="264"/>
      <c r="AF33" s="278" t="s">
        <v>2317</v>
      </c>
      <c r="AG33" s="278"/>
      <c r="AH33" s="278" t="s">
        <v>2318</v>
      </c>
      <c r="AI33" s="278"/>
      <c r="AJ33" s="278"/>
      <c r="AK33" s="278" t="s">
        <v>2319</v>
      </c>
      <c r="AL33" s="278"/>
    </row>
    <row r="34" spans="24:38">
      <c r="X34" s="264"/>
      <c r="Y34" s="264"/>
      <c r="Z34" s="264"/>
      <c r="AF34" s="144" t="s">
        <v>2320</v>
      </c>
      <c r="AG34" s="144" t="s">
        <v>2321</v>
      </c>
      <c r="AH34" s="146" t="s">
        <v>2320</v>
      </c>
      <c r="AJ34" s="146" t="s">
        <v>2321</v>
      </c>
      <c r="AK34" s="144" t="s">
        <v>2320</v>
      </c>
      <c r="AL34" s="144" t="s">
        <v>2321</v>
      </c>
    </row>
    <row r="35" spans="24:38">
      <c r="X35" s="264" t="s">
        <v>2215</v>
      </c>
      <c r="Y35" s="264"/>
      <c r="Z35" s="265"/>
      <c r="AF35" s="145">
        <f>SUMIF($O$8:$O$27,X35,$AF$8:$AF$27)</f>
        <v>0</v>
      </c>
      <c r="AG35" s="145">
        <f>SUMIF($O$8:$O$27,X35,$AG$8:$AG$27)</f>
        <v>0</v>
      </c>
      <c r="AH35" s="145">
        <f>SUMIF($O$8:$O$27,X35,$AJ$8:$AJ$27)</f>
        <v>0</v>
      </c>
      <c r="AJ35" s="145">
        <f>SUMIF($O$8:$O$27,X35,$AK$8:$AK$27)</f>
        <v>0</v>
      </c>
      <c r="AK35" s="145">
        <f>SUM(AF35,AH35)</f>
        <v>0</v>
      </c>
      <c r="AL35" s="145">
        <f>SUM(AG35,AJ35)</f>
        <v>0</v>
      </c>
    </row>
    <row r="36" spans="24:38">
      <c r="X36" s="264" t="s">
        <v>2216</v>
      </c>
      <c r="Y36" s="264"/>
      <c r="Z36" s="265"/>
      <c r="AF36" s="145">
        <f t="shared" ref="AF36:AF38" si="37">SUMIF($O$8:$O$27,X36,$AF$8:$AF$27)</f>
        <v>76</v>
      </c>
      <c r="AG36" s="145">
        <f t="shared" ref="AG36:AG38" si="38">SUMIF($O$8:$O$27,X36,$AG$8:$AG$27)</f>
        <v>67</v>
      </c>
      <c r="AH36" s="145">
        <f t="shared" ref="AH36:AH38" si="39">SUMIF($O$8:$O$27,X36,$AJ$8:$AJ$27)</f>
        <v>0</v>
      </c>
      <c r="AJ36" s="145">
        <f t="shared" ref="AJ36:AJ38" si="40">SUMIF($O$8:$O$27,X36,$AK$8:$AK$27)</f>
        <v>0</v>
      </c>
      <c r="AK36" s="145">
        <f t="shared" ref="AK36:AK38" si="41">SUM(AF36,AH36)</f>
        <v>76</v>
      </c>
      <c r="AL36" s="145">
        <f t="shared" ref="AL36:AL38" si="42">SUM(AG36,AJ36)</f>
        <v>67</v>
      </c>
    </row>
    <row r="37" spans="24:38">
      <c r="X37" s="264" t="s">
        <v>2217</v>
      </c>
      <c r="Y37" s="264"/>
      <c r="Z37" s="265"/>
      <c r="AF37" s="145">
        <f t="shared" si="37"/>
        <v>101</v>
      </c>
      <c r="AG37" s="145">
        <f t="shared" si="38"/>
        <v>101</v>
      </c>
      <c r="AH37" s="145">
        <f t="shared" si="39"/>
        <v>13</v>
      </c>
      <c r="AJ37" s="145">
        <f t="shared" si="40"/>
        <v>7</v>
      </c>
      <c r="AK37" s="145">
        <f t="shared" si="41"/>
        <v>114</v>
      </c>
      <c r="AL37" s="145">
        <f t="shared" si="42"/>
        <v>108</v>
      </c>
    </row>
    <row r="38" spans="24:38">
      <c r="X38" s="264" t="s">
        <v>2218</v>
      </c>
      <c r="Y38" s="264"/>
      <c r="Z38" s="265"/>
      <c r="AF38" s="145">
        <f t="shared" si="37"/>
        <v>0</v>
      </c>
      <c r="AG38" s="145">
        <f t="shared" si="38"/>
        <v>0</v>
      </c>
      <c r="AH38" s="145">
        <f t="shared" si="39"/>
        <v>0</v>
      </c>
      <c r="AJ38" s="145">
        <f t="shared" si="40"/>
        <v>0</v>
      </c>
      <c r="AK38" s="145">
        <f t="shared" si="41"/>
        <v>0</v>
      </c>
      <c r="AL38" s="145">
        <f t="shared" si="42"/>
        <v>0</v>
      </c>
    </row>
    <row r="39" spans="24:38">
      <c r="X39" s="264" t="s">
        <v>2319</v>
      </c>
      <c r="Y39" s="264"/>
      <c r="Z39" s="265"/>
      <c r="AF39" s="145">
        <f>SUM(AF35:AF38)</f>
        <v>177</v>
      </c>
      <c r="AG39" s="145">
        <f>SUM(AG35:AG38)</f>
        <v>168</v>
      </c>
      <c r="AH39" s="145">
        <f>SUM(AH35:AH38)</f>
        <v>13</v>
      </c>
      <c r="AJ39" s="145">
        <f>SUM(AJ35:AJ38)</f>
        <v>7</v>
      </c>
      <c r="AK39" s="145">
        <f>SUM(AK35:AK38)</f>
        <v>190</v>
      </c>
      <c r="AL39" s="145">
        <f>SUM(AL35:AL38)</f>
        <v>175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5">
    <mergeCell ref="K3:K6"/>
    <mergeCell ref="BC1:BG1"/>
    <mergeCell ref="BD4:BF4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BB3:BC3"/>
    <mergeCell ref="BD3:BI3"/>
    <mergeCell ref="BG4:BI4"/>
    <mergeCell ref="L5:L6"/>
    <mergeCell ref="M5:M6"/>
    <mergeCell ref="AI5:AI6"/>
    <mergeCell ref="AM5:AO5"/>
    <mergeCell ref="AP5:AR5"/>
    <mergeCell ref="AX5:AX6"/>
    <mergeCell ref="AC4:AC6"/>
    <mergeCell ref="L3:M4"/>
    <mergeCell ref="N3:R3"/>
    <mergeCell ref="BD5:BD6"/>
    <mergeCell ref="BG5:BG6"/>
    <mergeCell ref="S3:W3"/>
    <mergeCell ref="AZ3:AZ6"/>
    <mergeCell ref="AB4:AB6"/>
    <mergeCell ref="BA3:BA6"/>
    <mergeCell ref="AF33:AG33"/>
    <mergeCell ref="AH33:AJ33"/>
    <mergeCell ref="AK33:AL33"/>
    <mergeCell ref="X35:Z35"/>
    <mergeCell ref="Z3:AD3"/>
    <mergeCell ref="AJ4:AK5"/>
    <mergeCell ref="S17:Y17"/>
    <mergeCell ref="S27:Y27"/>
    <mergeCell ref="AY5:AY6"/>
    <mergeCell ref="AU4:AU6"/>
    <mergeCell ref="F28:Y28"/>
    <mergeCell ref="F29:Y29"/>
    <mergeCell ref="AW29:BJ31"/>
    <mergeCell ref="F30:Y30"/>
    <mergeCell ref="F31:Y31"/>
    <mergeCell ref="AV4:AV6"/>
    <mergeCell ref="AW4:AW6"/>
    <mergeCell ref="AD4:AD6"/>
    <mergeCell ref="AE4:AE6"/>
    <mergeCell ref="AF4:AG5"/>
    <mergeCell ref="AT4:AT6"/>
    <mergeCell ref="AS4:AS6"/>
    <mergeCell ref="BB4:BB6"/>
    <mergeCell ref="BC4:BC6"/>
    <mergeCell ref="X36:Z36"/>
    <mergeCell ref="X37:Z37"/>
    <mergeCell ref="X38:Z38"/>
    <mergeCell ref="X39:Z39"/>
    <mergeCell ref="X33:Z34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J55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32" hidden="1" customWidth="1"/>
    <col min="2" max="2" width="8.625" style="32" hidden="1" customWidth="1"/>
    <col min="3" max="3" width="33.625" style="32" hidden="1" customWidth="1"/>
    <col min="4" max="4" width="6.625" style="32" hidden="1" customWidth="1"/>
    <col min="5" max="5" width="3.625" style="32" hidden="1" customWidth="1"/>
    <col min="6" max="6" width="7.125" style="33" customWidth="1"/>
    <col min="7" max="7" width="5.125" style="32" hidden="1" customWidth="1"/>
    <col min="8" max="8" width="9.25" style="33" customWidth="1"/>
    <col min="9" max="9" width="8.625" style="32" hidden="1" customWidth="1"/>
    <col min="10" max="10" width="33.625" style="32" customWidth="1"/>
    <col min="11" max="11" width="8.625" style="32" hidden="1" customWidth="1"/>
    <col min="12" max="13" width="6.625" style="32" hidden="1" customWidth="1"/>
    <col min="14" max="14" width="3" style="32" hidden="1" customWidth="1"/>
    <col min="15" max="15" width="9" style="32" customWidth="1"/>
    <col min="16" max="16" width="3" style="32" hidden="1" customWidth="1"/>
    <col min="17" max="17" width="9" style="32" customWidth="1"/>
    <col min="18" max="18" width="6.625" style="32" hidden="1" customWidth="1"/>
    <col min="19" max="25" width="5.25" style="32" customWidth="1"/>
    <col min="26" max="31" width="6.625" style="32" hidden="1" customWidth="1"/>
    <col min="32" max="34" width="5.125" style="32" customWidth="1"/>
    <col min="35" max="35" width="5.125" style="32" hidden="1" customWidth="1"/>
    <col min="36" max="38" width="5.125" style="32" customWidth="1"/>
    <col min="39" max="41" width="5.125" style="32" hidden="1" customWidth="1"/>
    <col min="42" max="44" width="5.125" style="32" customWidth="1"/>
    <col min="45" max="48" width="5.5" style="32" customWidth="1"/>
    <col min="49" max="49" width="5.125" style="32" customWidth="1"/>
    <col min="50" max="50" width="4.375" style="32" customWidth="1"/>
    <col min="51" max="51" width="6.625" style="32" customWidth="1"/>
    <col min="52" max="52" width="5.5" style="32" hidden="1" customWidth="1"/>
    <col min="53" max="53" width="5.5" style="32" customWidth="1"/>
    <col min="54" max="55" width="5.625" style="32" customWidth="1"/>
    <col min="56" max="59" width="5.125" style="32" customWidth="1"/>
    <col min="60" max="61" width="6.625" style="32" hidden="1" customWidth="1"/>
    <col min="62" max="62" width="3.5" style="32" customWidth="1"/>
    <col min="63" max="16384" width="9" style="32"/>
  </cols>
  <sheetData>
    <row r="1" spans="2:62" ht="19.5" thickBot="1">
      <c r="BA1" s="44"/>
      <c r="BB1" s="44"/>
      <c r="BC1" s="200" t="s">
        <v>2333</v>
      </c>
      <c r="BD1" s="201"/>
      <c r="BE1" s="201"/>
      <c r="BF1" s="201"/>
      <c r="BG1" s="202"/>
    </row>
    <row r="2" spans="2:62" ht="27.75" customHeight="1">
      <c r="C2" s="39"/>
      <c r="F2" s="39" t="s">
        <v>2223</v>
      </c>
      <c r="J2" s="39"/>
    </row>
    <row r="3" spans="2:62" ht="35.1" customHeight="1">
      <c r="B3" s="226" t="s">
        <v>0</v>
      </c>
      <c r="C3" s="203" t="s">
        <v>1</v>
      </c>
      <c r="D3" s="228" t="s">
        <v>2</v>
      </c>
      <c r="E3" s="230" t="s">
        <v>3</v>
      </c>
      <c r="F3" s="232" t="s">
        <v>4</v>
      </c>
      <c r="G3" s="191" t="s">
        <v>5</v>
      </c>
      <c r="H3" s="203" t="s">
        <v>6</v>
      </c>
      <c r="I3" s="206" t="s">
        <v>7</v>
      </c>
      <c r="J3" s="209" t="s">
        <v>8</v>
      </c>
      <c r="K3" s="209" t="s">
        <v>9</v>
      </c>
      <c r="L3" s="218" t="s">
        <v>10</v>
      </c>
      <c r="M3" s="218"/>
      <c r="N3" s="219" t="s">
        <v>2220</v>
      </c>
      <c r="O3" s="220"/>
      <c r="P3" s="220"/>
      <c r="Q3" s="220"/>
      <c r="R3" s="221"/>
      <c r="S3" s="243" t="s">
        <v>2221</v>
      </c>
      <c r="T3" s="244"/>
      <c r="U3" s="244"/>
      <c r="V3" s="244"/>
      <c r="W3" s="244"/>
      <c r="X3" s="47"/>
      <c r="Y3" s="20"/>
      <c r="Z3" s="222" t="s">
        <v>11</v>
      </c>
      <c r="AA3" s="222"/>
      <c r="AB3" s="222"/>
      <c r="AC3" s="222"/>
      <c r="AD3" s="222"/>
      <c r="AE3" s="47" t="s">
        <v>1316</v>
      </c>
      <c r="AF3" s="210" t="s">
        <v>12</v>
      </c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2"/>
      <c r="AS3" s="213" t="s">
        <v>13</v>
      </c>
      <c r="AT3" s="214"/>
      <c r="AU3" s="214"/>
      <c r="AV3" s="215"/>
      <c r="AW3" s="216" t="s">
        <v>14</v>
      </c>
      <c r="AX3" s="217"/>
      <c r="AY3" s="217"/>
      <c r="AZ3" s="239" t="s">
        <v>1319</v>
      </c>
      <c r="BA3" s="239" t="s">
        <v>1318</v>
      </c>
      <c r="BB3" s="242" t="s">
        <v>15</v>
      </c>
      <c r="BC3" s="242"/>
      <c r="BD3" s="222" t="s">
        <v>16</v>
      </c>
      <c r="BE3" s="222"/>
      <c r="BF3" s="222"/>
      <c r="BG3" s="222"/>
      <c r="BH3" s="222"/>
      <c r="BI3" s="222"/>
      <c r="BJ3" s="242" t="s">
        <v>17</v>
      </c>
    </row>
    <row r="4" spans="2:62" ht="35.1" customHeight="1">
      <c r="B4" s="227"/>
      <c r="C4" s="204"/>
      <c r="D4" s="229"/>
      <c r="E4" s="231"/>
      <c r="F4" s="233"/>
      <c r="G4" s="192"/>
      <c r="H4" s="204"/>
      <c r="I4" s="207"/>
      <c r="J4" s="209"/>
      <c r="K4" s="209"/>
      <c r="L4" s="218"/>
      <c r="M4" s="218"/>
      <c r="N4" s="194" t="s">
        <v>18</v>
      </c>
      <c r="O4" s="195"/>
      <c r="P4" s="194" t="s">
        <v>19</v>
      </c>
      <c r="Q4" s="195"/>
      <c r="R4" s="223" t="s">
        <v>20</v>
      </c>
      <c r="S4" s="235" t="s">
        <v>1309</v>
      </c>
      <c r="T4" s="235" t="s">
        <v>1310</v>
      </c>
      <c r="U4" s="235" t="s">
        <v>1311</v>
      </c>
      <c r="V4" s="235" t="s">
        <v>1312</v>
      </c>
      <c r="W4" s="235" t="s">
        <v>1313</v>
      </c>
      <c r="X4" s="235" t="s">
        <v>1314</v>
      </c>
      <c r="Y4" s="238" t="s">
        <v>1315</v>
      </c>
      <c r="Z4" s="223" t="s">
        <v>21</v>
      </c>
      <c r="AA4" s="223" t="s">
        <v>22</v>
      </c>
      <c r="AB4" s="223" t="s">
        <v>23</v>
      </c>
      <c r="AC4" s="223" t="s">
        <v>24</v>
      </c>
      <c r="AD4" s="223" t="s">
        <v>25</v>
      </c>
      <c r="AE4" s="250" t="s">
        <v>1317</v>
      </c>
      <c r="AF4" s="253" t="s">
        <v>26</v>
      </c>
      <c r="AG4" s="254"/>
      <c r="AH4" s="1"/>
      <c r="AI4" s="2"/>
      <c r="AJ4" s="253" t="s">
        <v>27</v>
      </c>
      <c r="AK4" s="254"/>
      <c r="AL4" s="1"/>
      <c r="AM4" s="3"/>
      <c r="AN4" s="3"/>
      <c r="AO4" s="3"/>
      <c r="AP4" s="3"/>
      <c r="AQ4" s="3"/>
      <c r="AR4" s="3"/>
      <c r="AS4" s="223" t="s">
        <v>28</v>
      </c>
      <c r="AT4" s="223" t="s">
        <v>29</v>
      </c>
      <c r="AU4" s="223" t="s">
        <v>30</v>
      </c>
      <c r="AV4" s="224" t="s">
        <v>31</v>
      </c>
      <c r="AW4" s="257" t="s">
        <v>32</v>
      </c>
      <c r="AX4" s="4"/>
      <c r="AY4" s="5"/>
      <c r="AZ4" s="240"/>
      <c r="BA4" s="240"/>
      <c r="BB4" s="260" t="s">
        <v>33</v>
      </c>
      <c r="BC4" s="260" t="s">
        <v>34</v>
      </c>
      <c r="BD4" s="261" t="s">
        <v>35</v>
      </c>
      <c r="BE4" s="261"/>
      <c r="BF4" s="261"/>
      <c r="BG4" s="261" t="s">
        <v>36</v>
      </c>
      <c r="BH4" s="261"/>
      <c r="BI4" s="261"/>
      <c r="BJ4" s="242"/>
    </row>
    <row r="5" spans="2:62" ht="35.1" customHeight="1">
      <c r="B5" s="227"/>
      <c r="C5" s="204"/>
      <c r="D5" s="229"/>
      <c r="E5" s="231"/>
      <c r="F5" s="233"/>
      <c r="G5" s="192"/>
      <c r="H5" s="204"/>
      <c r="I5" s="207"/>
      <c r="J5" s="209"/>
      <c r="K5" s="209"/>
      <c r="L5" s="224" t="s">
        <v>37</v>
      </c>
      <c r="M5" s="224" t="s">
        <v>38</v>
      </c>
      <c r="N5" s="196"/>
      <c r="O5" s="197"/>
      <c r="P5" s="196"/>
      <c r="Q5" s="197"/>
      <c r="R5" s="223"/>
      <c r="S5" s="236"/>
      <c r="T5" s="236"/>
      <c r="U5" s="236"/>
      <c r="V5" s="236"/>
      <c r="W5" s="236"/>
      <c r="X5" s="236"/>
      <c r="Y5" s="236"/>
      <c r="Z5" s="223"/>
      <c r="AA5" s="223"/>
      <c r="AB5" s="223"/>
      <c r="AC5" s="223"/>
      <c r="AD5" s="223"/>
      <c r="AE5" s="251"/>
      <c r="AF5" s="255"/>
      <c r="AG5" s="256"/>
      <c r="AH5" s="7"/>
      <c r="AI5" s="245" t="s">
        <v>39</v>
      </c>
      <c r="AJ5" s="255"/>
      <c r="AK5" s="256"/>
      <c r="AL5" s="8"/>
      <c r="AM5" s="247" t="s">
        <v>40</v>
      </c>
      <c r="AN5" s="248"/>
      <c r="AO5" s="249"/>
      <c r="AP5" s="247" t="s">
        <v>41</v>
      </c>
      <c r="AQ5" s="248"/>
      <c r="AR5" s="249"/>
      <c r="AS5" s="223"/>
      <c r="AT5" s="223"/>
      <c r="AU5" s="223"/>
      <c r="AV5" s="259"/>
      <c r="AW5" s="258"/>
      <c r="AX5" s="223" t="s">
        <v>42</v>
      </c>
      <c r="AY5" s="223" t="s">
        <v>43</v>
      </c>
      <c r="AZ5" s="240"/>
      <c r="BA5" s="240"/>
      <c r="BB5" s="260"/>
      <c r="BC5" s="260"/>
      <c r="BD5" s="262" t="s">
        <v>44</v>
      </c>
      <c r="BE5" s="9"/>
      <c r="BF5" s="6"/>
      <c r="BG5" s="262" t="s">
        <v>45</v>
      </c>
      <c r="BH5" s="9"/>
      <c r="BI5" s="6"/>
      <c r="BJ5" s="242"/>
    </row>
    <row r="6" spans="2:62" ht="65.25" customHeight="1">
      <c r="B6" s="227"/>
      <c r="C6" s="204"/>
      <c r="D6" s="229"/>
      <c r="E6" s="231"/>
      <c r="F6" s="234"/>
      <c r="G6" s="193"/>
      <c r="H6" s="205"/>
      <c r="I6" s="208"/>
      <c r="J6" s="209"/>
      <c r="K6" s="209"/>
      <c r="L6" s="225"/>
      <c r="M6" s="225"/>
      <c r="N6" s="198"/>
      <c r="O6" s="199"/>
      <c r="P6" s="198"/>
      <c r="Q6" s="199"/>
      <c r="R6" s="223"/>
      <c r="S6" s="237"/>
      <c r="T6" s="237"/>
      <c r="U6" s="237"/>
      <c r="V6" s="237"/>
      <c r="W6" s="237"/>
      <c r="X6" s="237"/>
      <c r="Y6" s="237"/>
      <c r="Z6" s="223"/>
      <c r="AA6" s="223"/>
      <c r="AB6" s="223"/>
      <c r="AC6" s="223"/>
      <c r="AD6" s="223"/>
      <c r="AE6" s="252"/>
      <c r="AF6" s="10" t="s">
        <v>46</v>
      </c>
      <c r="AG6" s="10" t="s">
        <v>47</v>
      </c>
      <c r="AH6" s="10" t="s">
        <v>48</v>
      </c>
      <c r="AI6" s="246"/>
      <c r="AJ6" s="10" t="s">
        <v>46</v>
      </c>
      <c r="AK6" s="10" t="s">
        <v>47</v>
      </c>
      <c r="AL6" s="10" t="s">
        <v>48</v>
      </c>
      <c r="AM6" s="10" t="s">
        <v>46</v>
      </c>
      <c r="AN6" s="10" t="s">
        <v>47</v>
      </c>
      <c r="AO6" s="10" t="s">
        <v>48</v>
      </c>
      <c r="AP6" s="10" t="s">
        <v>46</v>
      </c>
      <c r="AQ6" s="10" t="s">
        <v>47</v>
      </c>
      <c r="AR6" s="10" t="s">
        <v>48</v>
      </c>
      <c r="AS6" s="223"/>
      <c r="AT6" s="223"/>
      <c r="AU6" s="223"/>
      <c r="AV6" s="225"/>
      <c r="AW6" s="258"/>
      <c r="AX6" s="223"/>
      <c r="AY6" s="223"/>
      <c r="AZ6" s="241"/>
      <c r="BA6" s="241"/>
      <c r="BB6" s="260"/>
      <c r="BC6" s="260"/>
      <c r="BD6" s="263"/>
      <c r="BE6" s="46" t="s">
        <v>49</v>
      </c>
      <c r="BF6" s="46" t="s">
        <v>50</v>
      </c>
      <c r="BG6" s="263"/>
      <c r="BH6" s="46" t="s">
        <v>51</v>
      </c>
      <c r="BI6" s="46" t="s">
        <v>52</v>
      </c>
      <c r="BJ6" s="242"/>
    </row>
    <row r="7" spans="2:62" s="16" customFormat="1" ht="15" customHeight="1">
      <c r="B7" s="11" t="s">
        <v>1320</v>
      </c>
      <c r="C7" s="12"/>
      <c r="D7" s="13"/>
      <c r="E7" s="12"/>
      <c r="F7" s="21"/>
      <c r="G7" s="12"/>
      <c r="H7" s="21"/>
      <c r="I7" s="12"/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/>
      <c r="P7" s="14" t="s">
        <v>58</v>
      </c>
      <c r="Q7" s="14"/>
      <c r="R7" s="14" t="s">
        <v>59</v>
      </c>
      <c r="S7" s="14"/>
      <c r="T7" s="14"/>
      <c r="U7" s="14"/>
      <c r="V7" s="14"/>
      <c r="W7" s="14"/>
      <c r="X7" s="14"/>
      <c r="Y7" s="14"/>
      <c r="Z7" s="14" t="s">
        <v>60</v>
      </c>
      <c r="AA7" s="14" t="s">
        <v>60</v>
      </c>
      <c r="AB7" s="14" t="s">
        <v>60</v>
      </c>
      <c r="AC7" s="14" t="s">
        <v>60</v>
      </c>
      <c r="AD7" s="14" t="s">
        <v>60</v>
      </c>
      <c r="AE7" s="14"/>
      <c r="AF7" s="14" t="s">
        <v>61</v>
      </c>
      <c r="AG7" s="14" t="s">
        <v>62</v>
      </c>
      <c r="AH7" s="14" t="s">
        <v>63</v>
      </c>
      <c r="AI7" s="14" t="s">
        <v>64</v>
      </c>
      <c r="AJ7" s="14" t="s">
        <v>65</v>
      </c>
      <c r="AK7" s="14" t="s">
        <v>66</v>
      </c>
      <c r="AL7" s="14" t="s">
        <v>67</v>
      </c>
      <c r="AM7" s="14" t="s">
        <v>68</v>
      </c>
      <c r="AN7" s="14" t="s">
        <v>69</v>
      </c>
      <c r="AO7" s="14" t="s">
        <v>70</v>
      </c>
      <c r="AP7" s="14" t="s">
        <v>71</v>
      </c>
      <c r="AQ7" s="14" t="s">
        <v>72</v>
      </c>
      <c r="AR7" s="14" t="s">
        <v>73</v>
      </c>
      <c r="AS7" s="14" t="s">
        <v>74</v>
      </c>
      <c r="AT7" s="14" t="s">
        <v>75</v>
      </c>
      <c r="AU7" s="14" t="s">
        <v>76</v>
      </c>
      <c r="AV7" s="15" t="s">
        <v>77</v>
      </c>
      <c r="AW7" s="14" t="s">
        <v>78</v>
      </c>
      <c r="AX7" s="14" t="s">
        <v>79</v>
      </c>
      <c r="AY7" s="14" t="s">
        <v>80</v>
      </c>
      <c r="AZ7" s="14" t="s">
        <v>81</v>
      </c>
      <c r="BA7" s="14" t="s">
        <v>81</v>
      </c>
      <c r="BB7" s="14" t="s">
        <v>82</v>
      </c>
      <c r="BC7" s="14" t="s">
        <v>83</v>
      </c>
      <c r="BD7" s="14" t="s">
        <v>84</v>
      </c>
      <c r="BE7" s="14" t="s">
        <v>85</v>
      </c>
      <c r="BF7" s="14" t="s">
        <v>86</v>
      </c>
      <c r="BG7" s="14" t="s">
        <v>87</v>
      </c>
      <c r="BH7" s="14" t="s">
        <v>88</v>
      </c>
      <c r="BI7" s="14" t="s">
        <v>89</v>
      </c>
      <c r="BJ7" s="14" t="s">
        <v>90</v>
      </c>
    </row>
    <row r="8" spans="2:62" outlineLevel="3">
      <c r="B8" s="17">
        <v>24028214</v>
      </c>
      <c r="C8" s="17" t="s">
        <v>403</v>
      </c>
      <c r="D8" s="17" t="s">
        <v>92</v>
      </c>
      <c r="E8" s="22">
        <v>4004</v>
      </c>
      <c r="F8" s="22" t="s">
        <v>113</v>
      </c>
      <c r="G8" s="22">
        <v>40217</v>
      </c>
      <c r="H8" s="22" t="s">
        <v>404</v>
      </c>
      <c r="I8" s="17" t="s">
        <v>405</v>
      </c>
      <c r="J8" s="18" t="s">
        <v>1636</v>
      </c>
      <c r="K8" s="18" t="s">
        <v>1637</v>
      </c>
      <c r="L8" s="18" t="s">
        <v>97</v>
      </c>
      <c r="M8" s="18" t="s">
        <v>97</v>
      </c>
      <c r="N8" s="18" t="s">
        <v>98</v>
      </c>
      <c r="O8" s="19" t="str">
        <f>IF(N8="","",VLOOKUP(N8,Sheet1!$B$3:$C$7,2,0))</f>
        <v>急性期</v>
      </c>
      <c r="P8" s="18" t="s">
        <v>98</v>
      </c>
      <c r="Q8" s="19" t="str">
        <f>IF(P8="","",VLOOKUP(P8,Sheet1!$B$3:$C$7,2,0))</f>
        <v>急性期</v>
      </c>
      <c r="R8" s="18" t="s">
        <v>98</v>
      </c>
      <c r="S8" s="25" t="str">
        <f t="shared" ref="S8:S22" si="0">IF(OR(Z8="1",AA8="1",AB8="1",AC8="1",AD8="1"),"○","")</f>
        <v/>
      </c>
      <c r="T8" s="26" t="str">
        <f t="shared" ref="T8:T22" si="1">IF(OR(Z8="2",AA8="2",AB8="2",AC8="2",AD8="2"),"○","")</f>
        <v/>
      </c>
      <c r="U8" s="26" t="str">
        <f t="shared" ref="U8:U22" si="2">IF(OR(Z8="3",AA8="3",AB8="3",AC8="3",AD8="3"),"○","")</f>
        <v/>
      </c>
      <c r="V8" s="26" t="str">
        <f t="shared" ref="V8:V22" si="3">IF(OR(Z8="4",AA8="4",AB8="4",AC8="4",AD8="4"),"○","")</f>
        <v/>
      </c>
      <c r="W8" s="26" t="str">
        <f t="shared" ref="W8:W22" si="4">IF(OR(Z8="5",AA8="5",AB8="5",AC8="5",AD8="5"),"○","")</f>
        <v/>
      </c>
      <c r="X8" s="26" t="str">
        <f t="shared" ref="X8:X22" si="5">IF(OR(Z8="6",AA8="6",AB8="6",AC8="6",AD8="6"),"○","")</f>
        <v>○</v>
      </c>
      <c r="Y8" s="27" t="str">
        <f t="shared" ref="Y8:Y22" si="6">IF(OR(Z8="7",AA8="7",AB8="7",AC8="7",AD8="7"),"○","")</f>
        <v/>
      </c>
      <c r="Z8" s="28" t="s">
        <v>133</v>
      </c>
      <c r="AA8" s="28" t="s">
        <v>96</v>
      </c>
      <c r="AB8" s="28" t="s">
        <v>96</v>
      </c>
      <c r="AC8" s="28" t="s">
        <v>96</v>
      </c>
      <c r="AD8" s="28" t="s">
        <v>96</v>
      </c>
      <c r="AE8" s="23" t="str">
        <f t="shared" ref="AE8:AE22" si="7">IF(N8="1","高度急性期",IF(N8="2","急性期",IF(N8="3","回復期",IF(N8="4","慢性期",IF(N8="5","休棟中等","無回答")))))</f>
        <v>急性期</v>
      </c>
      <c r="AF8" s="34">
        <v>5</v>
      </c>
      <c r="AG8" s="34">
        <v>1</v>
      </c>
      <c r="AH8" s="34">
        <v>4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5">
        <v>5</v>
      </c>
      <c r="AT8" s="35">
        <v>0</v>
      </c>
      <c r="AU8" s="35">
        <v>0</v>
      </c>
      <c r="AV8" s="34">
        <v>0</v>
      </c>
      <c r="AW8" s="35">
        <v>4</v>
      </c>
      <c r="AX8" s="35">
        <v>0</v>
      </c>
      <c r="AY8" s="36"/>
      <c r="AZ8" s="38" t="s">
        <v>98</v>
      </c>
      <c r="BA8" s="30" t="str">
        <f t="shared" ref="BA8:BA23" si="8">IF(AZ8="1","○","")</f>
        <v/>
      </c>
      <c r="BB8" s="35">
        <v>0</v>
      </c>
      <c r="BC8" s="35">
        <v>0</v>
      </c>
      <c r="BD8" s="35">
        <v>0</v>
      </c>
      <c r="BE8" s="35">
        <v>0</v>
      </c>
      <c r="BF8" s="35">
        <v>0</v>
      </c>
      <c r="BG8" s="35">
        <v>0</v>
      </c>
      <c r="BH8" s="35">
        <v>0</v>
      </c>
      <c r="BI8" s="35">
        <v>0</v>
      </c>
      <c r="BJ8" s="35">
        <v>0</v>
      </c>
    </row>
    <row r="9" spans="2:62" outlineLevel="3">
      <c r="B9" s="17">
        <v>24028442</v>
      </c>
      <c r="C9" s="17" t="s">
        <v>666</v>
      </c>
      <c r="D9" s="17" t="s">
        <v>92</v>
      </c>
      <c r="E9" s="22">
        <v>4004</v>
      </c>
      <c r="F9" s="22" t="s">
        <v>113</v>
      </c>
      <c r="G9" s="22">
        <v>40217</v>
      </c>
      <c r="H9" s="22" t="s">
        <v>404</v>
      </c>
      <c r="I9" s="17" t="s">
        <v>111</v>
      </c>
      <c r="J9" s="18" t="s">
        <v>1638</v>
      </c>
      <c r="K9" s="18" t="s">
        <v>1639</v>
      </c>
      <c r="L9" s="18" t="s">
        <v>97</v>
      </c>
      <c r="M9" s="18" t="s">
        <v>97</v>
      </c>
      <c r="N9" s="18" t="s">
        <v>105</v>
      </c>
      <c r="O9" s="19" t="str">
        <f>IF(N9="","",VLOOKUP(N9,Sheet1!$B$3:$C$7,2,0))</f>
        <v>休棟等</v>
      </c>
      <c r="P9" s="18" t="s">
        <v>105</v>
      </c>
      <c r="Q9" s="19" t="str">
        <f>IF(P9="","",VLOOKUP(P9,Sheet1!$B$3:$C$7,2,0))</f>
        <v>休棟等</v>
      </c>
      <c r="R9" s="18" t="s">
        <v>105</v>
      </c>
      <c r="S9" s="25" t="str">
        <f t="shared" si="0"/>
        <v/>
      </c>
      <c r="T9" s="26" t="str">
        <f t="shared" si="1"/>
        <v>○</v>
      </c>
      <c r="U9" s="26" t="str">
        <f t="shared" si="2"/>
        <v/>
      </c>
      <c r="V9" s="26" t="str">
        <f t="shared" si="3"/>
        <v/>
      </c>
      <c r="W9" s="26" t="str">
        <f t="shared" si="4"/>
        <v/>
      </c>
      <c r="X9" s="26" t="str">
        <f t="shared" si="5"/>
        <v/>
      </c>
      <c r="Y9" s="27" t="str">
        <f t="shared" si="6"/>
        <v/>
      </c>
      <c r="Z9" s="28" t="s">
        <v>98</v>
      </c>
      <c r="AA9" s="28" t="s">
        <v>96</v>
      </c>
      <c r="AB9" s="28" t="s">
        <v>96</v>
      </c>
      <c r="AC9" s="28" t="s">
        <v>96</v>
      </c>
      <c r="AD9" s="28" t="s">
        <v>96</v>
      </c>
      <c r="AE9" s="23" t="str">
        <f t="shared" si="7"/>
        <v>休棟中等</v>
      </c>
      <c r="AF9" s="34">
        <v>18</v>
      </c>
      <c r="AG9" s="34">
        <v>1</v>
      </c>
      <c r="AH9" s="34">
        <v>17</v>
      </c>
      <c r="AI9" s="34">
        <v>1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5">
        <v>18</v>
      </c>
      <c r="AT9" s="35">
        <v>0</v>
      </c>
      <c r="AU9" s="35">
        <v>0</v>
      </c>
      <c r="AV9" s="34">
        <v>0</v>
      </c>
      <c r="AW9" s="35">
        <v>4</v>
      </c>
      <c r="AX9" s="35">
        <v>0</v>
      </c>
      <c r="AY9" s="36">
        <v>0</v>
      </c>
      <c r="AZ9" s="38" t="s">
        <v>98</v>
      </c>
      <c r="BA9" s="30" t="str">
        <f t="shared" si="8"/>
        <v/>
      </c>
      <c r="BB9" s="35">
        <v>1</v>
      </c>
      <c r="BC9" s="35">
        <v>1</v>
      </c>
      <c r="BD9" s="35">
        <v>0</v>
      </c>
      <c r="BE9" s="35">
        <v>0</v>
      </c>
      <c r="BF9" s="35">
        <v>0</v>
      </c>
      <c r="BG9" s="35">
        <v>0</v>
      </c>
      <c r="BH9" s="35">
        <v>0</v>
      </c>
      <c r="BI9" s="35">
        <v>0</v>
      </c>
      <c r="BJ9" s="35">
        <v>0</v>
      </c>
    </row>
    <row r="10" spans="2:62" outlineLevel="3">
      <c r="B10" s="17">
        <v>24028510</v>
      </c>
      <c r="C10" s="17" t="s">
        <v>755</v>
      </c>
      <c r="D10" s="17" t="s">
        <v>92</v>
      </c>
      <c r="E10" s="22">
        <v>4004</v>
      </c>
      <c r="F10" s="49" t="s">
        <v>113</v>
      </c>
      <c r="G10" s="49">
        <v>40217</v>
      </c>
      <c r="H10" s="49" t="s">
        <v>404</v>
      </c>
      <c r="I10" s="48" t="s">
        <v>756</v>
      </c>
      <c r="J10" s="50" t="s">
        <v>1640</v>
      </c>
      <c r="K10" s="50" t="s">
        <v>1641</v>
      </c>
      <c r="L10" s="50" t="s">
        <v>97</v>
      </c>
      <c r="M10" s="50" t="s">
        <v>98</v>
      </c>
      <c r="N10" s="50" t="s">
        <v>99</v>
      </c>
      <c r="O10" s="51" t="s">
        <v>2315</v>
      </c>
      <c r="P10" s="50" t="s">
        <v>99</v>
      </c>
      <c r="Q10" s="51" t="str">
        <f>IF(P10="","",VLOOKUP(P10,Sheet1!$B$3:$C$7,2,0))</f>
        <v>回復期</v>
      </c>
      <c r="R10" s="50" t="s">
        <v>96</v>
      </c>
      <c r="S10" s="52" t="str">
        <f t="shared" si="0"/>
        <v>○</v>
      </c>
      <c r="T10" s="53" t="str">
        <f t="shared" si="1"/>
        <v/>
      </c>
      <c r="U10" s="53" t="str">
        <f t="shared" si="2"/>
        <v>○</v>
      </c>
      <c r="V10" s="53" t="str">
        <f t="shared" si="3"/>
        <v/>
      </c>
      <c r="W10" s="53" t="str">
        <f t="shared" si="4"/>
        <v/>
      </c>
      <c r="X10" s="53" t="str">
        <f t="shared" si="5"/>
        <v/>
      </c>
      <c r="Y10" s="54" t="str">
        <f t="shared" si="6"/>
        <v/>
      </c>
      <c r="Z10" s="55" t="s">
        <v>97</v>
      </c>
      <c r="AA10" s="55" t="s">
        <v>99</v>
      </c>
      <c r="AB10" s="55" t="s">
        <v>96</v>
      </c>
      <c r="AC10" s="55" t="s">
        <v>96</v>
      </c>
      <c r="AD10" s="55" t="s">
        <v>96</v>
      </c>
      <c r="AE10" s="56" t="str">
        <f t="shared" si="7"/>
        <v>回復期</v>
      </c>
      <c r="AF10" s="57">
        <v>19</v>
      </c>
      <c r="AG10" s="57">
        <v>19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8">
        <v>19</v>
      </c>
      <c r="AT10" s="58">
        <v>0</v>
      </c>
      <c r="AU10" s="58">
        <v>0</v>
      </c>
      <c r="AV10" s="57">
        <v>0</v>
      </c>
      <c r="AW10" s="58">
        <v>101</v>
      </c>
      <c r="AX10" s="58"/>
      <c r="AY10" s="59"/>
      <c r="AZ10" s="60" t="s">
        <v>98</v>
      </c>
      <c r="BA10" s="61" t="str">
        <f t="shared" si="8"/>
        <v/>
      </c>
      <c r="BB10" s="58">
        <v>0</v>
      </c>
      <c r="BC10" s="58">
        <v>0</v>
      </c>
      <c r="BD10" s="58">
        <v>0</v>
      </c>
      <c r="BE10" s="58"/>
      <c r="BF10" s="58"/>
      <c r="BG10" s="58">
        <v>0</v>
      </c>
      <c r="BH10" s="58"/>
      <c r="BI10" s="58"/>
      <c r="BJ10" s="58">
        <v>0</v>
      </c>
    </row>
    <row r="11" spans="2:62" outlineLevel="3">
      <c r="B11" s="17">
        <v>24028638</v>
      </c>
      <c r="C11" s="17" t="s">
        <v>890</v>
      </c>
      <c r="D11" s="17" t="s">
        <v>92</v>
      </c>
      <c r="E11" s="22">
        <v>4004</v>
      </c>
      <c r="F11" s="49" t="s">
        <v>113</v>
      </c>
      <c r="G11" s="49">
        <v>40217</v>
      </c>
      <c r="H11" s="49" t="s">
        <v>404</v>
      </c>
      <c r="I11" s="48" t="s">
        <v>891</v>
      </c>
      <c r="J11" s="50" t="s">
        <v>1642</v>
      </c>
      <c r="K11" s="50" t="s">
        <v>1643</v>
      </c>
      <c r="L11" s="50" t="s">
        <v>97</v>
      </c>
      <c r="M11" s="50" t="s">
        <v>97</v>
      </c>
      <c r="N11" s="50" t="s">
        <v>98</v>
      </c>
      <c r="O11" s="51" t="s">
        <v>2314</v>
      </c>
      <c r="P11" s="50" t="s">
        <v>98</v>
      </c>
      <c r="Q11" s="51" t="str">
        <f>IF(P11="","",VLOOKUP(P11,Sheet1!$B$3:$C$7,2,0))</f>
        <v>急性期</v>
      </c>
      <c r="R11" s="50" t="s">
        <v>98</v>
      </c>
      <c r="S11" s="52" t="str">
        <f t="shared" si="0"/>
        <v/>
      </c>
      <c r="T11" s="53" t="str">
        <f t="shared" si="1"/>
        <v>○</v>
      </c>
      <c r="U11" s="53" t="str">
        <f t="shared" si="2"/>
        <v/>
      </c>
      <c r="V11" s="53" t="str">
        <f t="shared" si="3"/>
        <v/>
      </c>
      <c r="W11" s="53" t="str">
        <f t="shared" si="4"/>
        <v/>
      </c>
      <c r="X11" s="53" t="str">
        <f t="shared" si="5"/>
        <v/>
      </c>
      <c r="Y11" s="54" t="str">
        <f t="shared" si="6"/>
        <v/>
      </c>
      <c r="Z11" s="55" t="s">
        <v>98</v>
      </c>
      <c r="AA11" s="55" t="s">
        <v>96</v>
      </c>
      <c r="AB11" s="55" t="s">
        <v>96</v>
      </c>
      <c r="AC11" s="55" t="s">
        <v>96</v>
      </c>
      <c r="AD11" s="55" t="s">
        <v>96</v>
      </c>
      <c r="AE11" s="56" t="str">
        <f t="shared" si="7"/>
        <v>急性期</v>
      </c>
      <c r="AF11" s="57">
        <v>19</v>
      </c>
      <c r="AG11" s="57">
        <v>19</v>
      </c>
      <c r="AH11" s="57"/>
      <c r="AI11" s="57"/>
      <c r="AJ11" s="57">
        <v>19</v>
      </c>
      <c r="AK11" s="57">
        <v>19</v>
      </c>
      <c r="AL11" s="57"/>
      <c r="AM11" s="57">
        <v>19</v>
      </c>
      <c r="AN11" s="57">
        <v>19</v>
      </c>
      <c r="AO11" s="57"/>
      <c r="AP11" s="57">
        <v>0</v>
      </c>
      <c r="AQ11" s="57">
        <v>0</v>
      </c>
      <c r="AR11" s="57">
        <v>0</v>
      </c>
      <c r="AS11" s="58">
        <v>19</v>
      </c>
      <c r="AT11" s="58">
        <v>0</v>
      </c>
      <c r="AU11" s="58">
        <v>0</v>
      </c>
      <c r="AV11" s="57">
        <v>19</v>
      </c>
      <c r="AW11" s="58">
        <v>482</v>
      </c>
      <c r="AX11" s="58">
        <v>10</v>
      </c>
      <c r="AY11" s="59">
        <v>0</v>
      </c>
      <c r="AZ11" s="60" t="s">
        <v>98</v>
      </c>
      <c r="BA11" s="61" t="str">
        <f t="shared" si="8"/>
        <v/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>
        <v>0</v>
      </c>
      <c r="BH11" s="58">
        <v>0</v>
      </c>
      <c r="BI11" s="58">
        <v>0</v>
      </c>
      <c r="BJ11" s="58">
        <v>41</v>
      </c>
    </row>
    <row r="12" spans="2:62" s="189" customFormat="1" outlineLevel="3">
      <c r="B12" s="17">
        <v>24028670</v>
      </c>
      <c r="C12" s="17" t="s">
        <v>941</v>
      </c>
      <c r="D12" s="17" t="s">
        <v>92</v>
      </c>
      <c r="E12" s="22">
        <v>4004</v>
      </c>
      <c r="F12" s="22" t="s">
        <v>113</v>
      </c>
      <c r="G12" s="22">
        <v>40217</v>
      </c>
      <c r="H12" s="22" t="s">
        <v>404</v>
      </c>
      <c r="I12" s="17" t="s">
        <v>942</v>
      </c>
      <c r="J12" s="18" t="s">
        <v>1644</v>
      </c>
      <c r="K12" s="18" t="s">
        <v>1645</v>
      </c>
      <c r="L12" s="18" t="s">
        <v>97</v>
      </c>
      <c r="M12" s="18" t="s">
        <v>97</v>
      </c>
      <c r="N12" s="18" t="s">
        <v>105</v>
      </c>
      <c r="O12" s="19" t="str">
        <f>IF(N12="","",VLOOKUP(N12,Sheet1!$B$3:$C$7,2,0))</f>
        <v>休棟等</v>
      </c>
      <c r="P12" s="18" t="s">
        <v>105</v>
      </c>
      <c r="Q12" s="19" t="str">
        <f>IF(P12="","",VLOOKUP(P12,Sheet1!$B$3:$C$7,2,0))</f>
        <v>休棟等</v>
      </c>
      <c r="R12" s="18" t="s">
        <v>96</v>
      </c>
      <c r="S12" s="25" t="str">
        <f t="shared" si="0"/>
        <v>○</v>
      </c>
      <c r="T12" s="26" t="str">
        <f t="shared" si="1"/>
        <v>○</v>
      </c>
      <c r="U12" s="26" t="str">
        <f t="shared" si="2"/>
        <v>○</v>
      </c>
      <c r="V12" s="26" t="str">
        <f t="shared" si="3"/>
        <v/>
      </c>
      <c r="W12" s="26" t="str">
        <f t="shared" si="4"/>
        <v/>
      </c>
      <c r="X12" s="26" t="str">
        <f t="shared" si="5"/>
        <v/>
      </c>
      <c r="Y12" s="27" t="str">
        <f t="shared" si="6"/>
        <v/>
      </c>
      <c r="Z12" s="28" t="s">
        <v>97</v>
      </c>
      <c r="AA12" s="28" t="s">
        <v>98</v>
      </c>
      <c r="AB12" s="28" t="s">
        <v>99</v>
      </c>
      <c r="AC12" s="28" t="s">
        <v>96</v>
      </c>
      <c r="AD12" s="28" t="s">
        <v>96</v>
      </c>
      <c r="AE12" s="187" t="str">
        <f t="shared" si="7"/>
        <v>休棟中等</v>
      </c>
      <c r="AF12" s="34">
        <v>9</v>
      </c>
      <c r="AG12" s="34">
        <v>9</v>
      </c>
      <c r="AH12" s="34">
        <v>0</v>
      </c>
      <c r="AI12" s="34">
        <v>9</v>
      </c>
      <c r="AJ12" s="34">
        <v>6</v>
      </c>
      <c r="AK12" s="34">
        <v>6</v>
      </c>
      <c r="AL12" s="34">
        <v>0</v>
      </c>
      <c r="AM12" s="34">
        <v>6</v>
      </c>
      <c r="AN12" s="34">
        <v>6</v>
      </c>
      <c r="AO12" s="34">
        <v>0</v>
      </c>
      <c r="AP12" s="34">
        <v>0</v>
      </c>
      <c r="AQ12" s="34">
        <v>0</v>
      </c>
      <c r="AR12" s="34">
        <v>0</v>
      </c>
      <c r="AS12" s="35">
        <v>9</v>
      </c>
      <c r="AT12" s="35">
        <v>6</v>
      </c>
      <c r="AU12" s="34">
        <v>0</v>
      </c>
      <c r="AV12" s="34">
        <v>0</v>
      </c>
      <c r="AW12" s="35">
        <v>64</v>
      </c>
      <c r="AX12" s="35"/>
      <c r="AY12" s="36"/>
      <c r="AZ12" s="38" t="s">
        <v>96</v>
      </c>
      <c r="BA12" s="188" t="str">
        <f t="shared" si="8"/>
        <v/>
      </c>
      <c r="BB12" s="35"/>
      <c r="BC12" s="35"/>
      <c r="BD12" s="35"/>
      <c r="BE12" s="35"/>
      <c r="BF12" s="35"/>
      <c r="BG12" s="35"/>
      <c r="BH12" s="35"/>
      <c r="BI12" s="35"/>
      <c r="BJ12" s="35"/>
    </row>
    <row r="13" spans="2:62" outlineLevel="3">
      <c r="B13" s="17">
        <v>24028683</v>
      </c>
      <c r="C13" s="17" t="s">
        <v>962</v>
      </c>
      <c r="D13" s="17" t="s">
        <v>92</v>
      </c>
      <c r="E13" s="22">
        <v>4004</v>
      </c>
      <c r="F13" s="22" t="s">
        <v>113</v>
      </c>
      <c r="G13" s="22">
        <v>40217</v>
      </c>
      <c r="H13" s="22" t="s">
        <v>404</v>
      </c>
      <c r="I13" s="17" t="s">
        <v>963</v>
      </c>
      <c r="J13" s="19" t="s">
        <v>1646</v>
      </c>
      <c r="K13" s="19" t="s">
        <v>1647</v>
      </c>
      <c r="L13" s="19" t="s">
        <v>97</v>
      </c>
      <c r="M13" s="19" t="s">
        <v>97</v>
      </c>
      <c r="N13" s="19" t="s">
        <v>98</v>
      </c>
      <c r="O13" s="19" t="str">
        <f>IF(N13="","",VLOOKUP(N13,Sheet1!$B$3:$C$7,2,0))</f>
        <v>急性期</v>
      </c>
      <c r="P13" s="19" t="s">
        <v>98</v>
      </c>
      <c r="Q13" s="19" t="str">
        <f>IF(P13="","",VLOOKUP(P13,Sheet1!$B$3:$C$7,2,0))</f>
        <v>急性期</v>
      </c>
      <c r="R13" s="19" t="s">
        <v>98</v>
      </c>
      <c r="S13" s="25" t="str">
        <f t="shared" si="0"/>
        <v/>
      </c>
      <c r="T13" s="26" t="str">
        <f t="shared" si="1"/>
        <v/>
      </c>
      <c r="U13" s="26" t="str">
        <f t="shared" si="2"/>
        <v/>
      </c>
      <c r="V13" s="26" t="str">
        <f t="shared" si="3"/>
        <v/>
      </c>
      <c r="W13" s="26" t="str">
        <f t="shared" si="4"/>
        <v/>
      </c>
      <c r="X13" s="26" t="str">
        <f t="shared" si="5"/>
        <v>○</v>
      </c>
      <c r="Y13" s="27" t="str">
        <f t="shared" si="6"/>
        <v/>
      </c>
      <c r="Z13" s="29" t="s">
        <v>133</v>
      </c>
      <c r="AA13" s="29" t="s">
        <v>96</v>
      </c>
      <c r="AB13" s="29" t="s">
        <v>96</v>
      </c>
      <c r="AC13" s="29" t="s">
        <v>96</v>
      </c>
      <c r="AD13" s="29" t="s">
        <v>96</v>
      </c>
      <c r="AE13" s="23" t="str">
        <f t="shared" si="7"/>
        <v>急性期</v>
      </c>
      <c r="AF13" s="34">
        <v>15</v>
      </c>
      <c r="AG13" s="34">
        <v>15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5">
        <v>15</v>
      </c>
      <c r="AT13" s="35">
        <v>0</v>
      </c>
      <c r="AU13" s="35">
        <v>0</v>
      </c>
      <c r="AV13" s="34">
        <v>0</v>
      </c>
      <c r="AW13" s="35">
        <v>247</v>
      </c>
      <c r="AX13" s="35">
        <v>0</v>
      </c>
      <c r="AY13" s="36"/>
      <c r="AZ13" s="37" t="s">
        <v>96</v>
      </c>
      <c r="BA13" s="30" t="str">
        <f t="shared" si="8"/>
        <v/>
      </c>
      <c r="BB13" s="35"/>
      <c r="BC13" s="35"/>
      <c r="BD13" s="35">
        <v>0</v>
      </c>
      <c r="BE13" s="35"/>
      <c r="BF13" s="35"/>
      <c r="BG13" s="35">
        <v>0</v>
      </c>
      <c r="BH13" s="35"/>
      <c r="BI13" s="35"/>
      <c r="BJ13" s="35">
        <v>15</v>
      </c>
    </row>
    <row r="14" spans="2:62" outlineLevel="3">
      <c r="B14" s="17">
        <v>24028798</v>
      </c>
      <c r="C14" s="17" t="s">
        <v>1102</v>
      </c>
      <c r="D14" s="17" t="s">
        <v>92</v>
      </c>
      <c r="E14" s="22">
        <v>4004</v>
      </c>
      <c r="F14" s="22" t="s">
        <v>113</v>
      </c>
      <c r="G14" s="22">
        <v>40217</v>
      </c>
      <c r="H14" s="22" t="s">
        <v>404</v>
      </c>
      <c r="I14" s="17" t="s">
        <v>1103</v>
      </c>
      <c r="J14" s="18" t="s">
        <v>1648</v>
      </c>
      <c r="K14" s="18" t="s">
        <v>1649</v>
      </c>
      <c r="L14" s="18" t="s">
        <v>97</v>
      </c>
      <c r="M14" s="18" t="s">
        <v>97</v>
      </c>
      <c r="N14" s="18" t="s">
        <v>99</v>
      </c>
      <c r="O14" s="19" t="str">
        <f>IF(N14="","",VLOOKUP(N14,Sheet1!$B$3:$C$7,2,0))</f>
        <v>回復期</v>
      </c>
      <c r="P14" s="18" t="s">
        <v>99</v>
      </c>
      <c r="Q14" s="19" t="str">
        <f>IF(P14="","",VLOOKUP(P14,Sheet1!$B$3:$C$7,2,0))</f>
        <v>回復期</v>
      </c>
      <c r="R14" s="18" t="s">
        <v>99</v>
      </c>
      <c r="S14" s="25" t="str">
        <f t="shared" si="0"/>
        <v>○</v>
      </c>
      <c r="T14" s="26" t="str">
        <f t="shared" si="1"/>
        <v/>
      </c>
      <c r="U14" s="26" t="str">
        <f t="shared" si="2"/>
        <v/>
      </c>
      <c r="V14" s="26" t="str">
        <f t="shared" si="3"/>
        <v>○</v>
      </c>
      <c r="W14" s="26" t="str">
        <f t="shared" si="4"/>
        <v/>
      </c>
      <c r="X14" s="26" t="str">
        <f t="shared" si="5"/>
        <v/>
      </c>
      <c r="Y14" s="27" t="str">
        <f t="shared" si="6"/>
        <v/>
      </c>
      <c r="Z14" s="28" t="s">
        <v>97</v>
      </c>
      <c r="AA14" s="28" t="s">
        <v>104</v>
      </c>
      <c r="AB14" s="28" t="s">
        <v>96</v>
      </c>
      <c r="AC14" s="28" t="s">
        <v>96</v>
      </c>
      <c r="AD14" s="28" t="s">
        <v>96</v>
      </c>
      <c r="AE14" s="23" t="str">
        <f t="shared" si="7"/>
        <v>回復期</v>
      </c>
      <c r="AF14" s="34">
        <v>5</v>
      </c>
      <c r="AG14" s="34">
        <v>5</v>
      </c>
      <c r="AH14" s="34">
        <v>0</v>
      </c>
      <c r="AI14" s="34"/>
      <c r="AJ14" s="34">
        <v>10</v>
      </c>
      <c r="AK14" s="34">
        <v>10</v>
      </c>
      <c r="AL14" s="34">
        <v>0</v>
      </c>
      <c r="AM14" s="34">
        <v>4</v>
      </c>
      <c r="AN14" s="34">
        <v>4</v>
      </c>
      <c r="AO14" s="34">
        <v>0</v>
      </c>
      <c r="AP14" s="34">
        <v>6</v>
      </c>
      <c r="AQ14" s="34">
        <v>6</v>
      </c>
      <c r="AR14" s="34">
        <v>0</v>
      </c>
      <c r="AS14" s="35">
        <v>5</v>
      </c>
      <c r="AT14" s="35">
        <v>4</v>
      </c>
      <c r="AU14" s="35">
        <v>6</v>
      </c>
      <c r="AV14" s="34">
        <v>0</v>
      </c>
      <c r="AW14" s="35">
        <v>81</v>
      </c>
      <c r="AX14" s="35">
        <v>30</v>
      </c>
      <c r="AY14" s="36">
        <v>6.2</v>
      </c>
      <c r="AZ14" s="38" t="s">
        <v>98</v>
      </c>
      <c r="BA14" s="30" t="str">
        <f t="shared" si="8"/>
        <v/>
      </c>
      <c r="BB14" s="35">
        <v>0</v>
      </c>
      <c r="BC14" s="35">
        <v>54</v>
      </c>
      <c r="BD14" s="35">
        <v>1</v>
      </c>
      <c r="BE14" s="35">
        <v>0</v>
      </c>
      <c r="BF14" s="35">
        <v>1</v>
      </c>
      <c r="BG14" s="35">
        <v>4</v>
      </c>
      <c r="BH14" s="35">
        <v>3</v>
      </c>
      <c r="BI14" s="35">
        <v>1</v>
      </c>
      <c r="BJ14" s="35">
        <v>0</v>
      </c>
    </row>
    <row r="15" spans="2:62" outlineLevel="3">
      <c r="B15" s="17">
        <v>24028834</v>
      </c>
      <c r="C15" s="17" t="s">
        <v>1162</v>
      </c>
      <c r="D15" s="17" t="s">
        <v>92</v>
      </c>
      <c r="E15" s="22">
        <v>4004</v>
      </c>
      <c r="F15" s="22" t="s">
        <v>113</v>
      </c>
      <c r="G15" s="22">
        <v>40217</v>
      </c>
      <c r="H15" s="22" t="s">
        <v>404</v>
      </c>
      <c r="I15" s="17" t="s">
        <v>1163</v>
      </c>
      <c r="J15" s="18" t="s">
        <v>1164</v>
      </c>
      <c r="K15" s="18" t="s">
        <v>1165</v>
      </c>
      <c r="L15" s="18" t="s">
        <v>165</v>
      </c>
      <c r="M15" s="18" t="s">
        <v>165</v>
      </c>
      <c r="N15" s="18" t="s">
        <v>166</v>
      </c>
      <c r="O15" s="19" t="str">
        <f>IF(N15="","",VLOOKUP(N15,Sheet1!$B$3:$C$7,2,0))</f>
        <v>急性期</v>
      </c>
      <c r="P15" s="18" t="s">
        <v>166</v>
      </c>
      <c r="Q15" s="19" t="str">
        <f>IF(P15="","",VLOOKUP(P15,Sheet1!$B$3:$C$7,2,0))</f>
        <v>急性期</v>
      </c>
      <c r="R15" s="18" t="s">
        <v>96</v>
      </c>
      <c r="S15" s="25" t="str">
        <f t="shared" si="0"/>
        <v>○</v>
      </c>
      <c r="T15" s="26" t="str">
        <f t="shared" si="1"/>
        <v>○</v>
      </c>
      <c r="U15" s="26" t="str">
        <f t="shared" si="2"/>
        <v>○</v>
      </c>
      <c r="V15" s="26" t="str">
        <f t="shared" si="3"/>
        <v/>
      </c>
      <c r="W15" s="26" t="str">
        <f t="shared" si="4"/>
        <v>○</v>
      </c>
      <c r="X15" s="26" t="str">
        <f t="shared" si="5"/>
        <v/>
      </c>
      <c r="Y15" s="27" t="str">
        <f t="shared" si="6"/>
        <v/>
      </c>
      <c r="Z15" s="28" t="s">
        <v>165</v>
      </c>
      <c r="AA15" s="28" t="s">
        <v>166</v>
      </c>
      <c r="AB15" s="28" t="s">
        <v>143</v>
      </c>
      <c r="AC15" s="28" t="s">
        <v>167</v>
      </c>
      <c r="AD15" s="28" t="s">
        <v>96</v>
      </c>
      <c r="AE15" s="23" t="str">
        <f t="shared" si="7"/>
        <v>急性期</v>
      </c>
      <c r="AF15" s="34">
        <v>19</v>
      </c>
      <c r="AG15" s="34">
        <v>19</v>
      </c>
      <c r="AH15" s="34">
        <v>0</v>
      </c>
      <c r="AI15" s="34">
        <v>2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5">
        <v>19</v>
      </c>
      <c r="AT15" s="35">
        <v>0</v>
      </c>
      <c r="AU15" s="35">
        <v>0</v>
      </c>
      <c r="AV15" s="34">
        <v>0</v>
      </c>
      <c r="AW15" s="35">
        <v>84</v>
      </c>
      <c r="AX15" s="35">
        <v>34</v>
      </c>
      <c r="AY15" s="36">
        <v>10</v>
      </c>
      <c r="AZ15" s="38" t="s">
        <v>166</v>
      </c>
      <c r="BA15" s="30" t="str">
        <f t="shared" si="8"/>
        <v/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1</v>
      </c>
      <c r="BH15" s="35">
        <v>1</v>
      </c>
      <c r="BI15" s="35">
        <v>0</v>
      </c>
      <c r="BJ15" s="35">
        <v>0</v>
      </c>
    </row>
    <row r="16" spans="2:62" outlineLevel="3">
      <c r="B16" s="17">
        <v>24028874</v>
      </c>
      <c r="C16" s="17" t="s">
        <v>1207</v>
      </c>
      <c r="D16" s="17" t="s">
        <v>92</v>
      </c>
      <c r="E16" s="22">
        <v>4004</v>
      </c>
      <c r="F16" s="22" t="s">
        <v>113</v>
      </c>
      <c r="G16" s="22">
        <v>40217</v>
      </c>
      <c r="H16" s="22" t="s">
        <v>404</v>
      </c>
      <c r="I16" s="17" t="s">
        <v>1208</v>
      </c>
      <c r="J16" s="18" t="s">
        <v>1650</v>
      </c>
      <c r="K16" s="18" t="s">
        <v>1651</v>
      </c>
      <c r="L16" s="18" t="s">
        <v>97</v>
      </c>
      <c r="M16" s="18" t="s">
        <v>97</v>
      </c>
      <c r="N16" s="18" t="s">
        <v>104</v>
      </c>
      <c r="O16" s="19" t="str">
        <f>IF(N16="","",VLOOKUP(N16,Sheet1!$B$3:$C$7,2,0))</f>
        <v>慢性期</v>
      </c>
      <c r="P16" s="18" t="s">
        <v>104</v>
      </c>
      <c r="Q16" s="19" t="str">
        <f>IF(P16="","",VLOOKUP(P16,Sheet1!$B$3:$C$7,2,0))</f>
        <v>慢性期</v>
      </c>
      <c r="R16" s="18" t="s">
        <v>104</v>
      </c>
      <c r="S16" s="25" t="str">
        <f t="shared" si="0"/>
        <v>○</v>
      </c>
      <c r="T16" s="26" t="str">
        <f t="shared" si="1"/>
        <v/>
      </c>
      <c r="U16" s="26" t="str">
        <f t="shared" si="2"/>
        <v>○</v>
      </c>
      <c r="V16" s="26" t="str">
        <f t="shared" si="3"/>
        <v>○</v>
      </c>
      <c r="W16" s="26" t="str">
        <f t="shared" si="4"/>
        <v>○</v>
      </c>
      <c r="X16" s="26" t="str">
        <f t="shared" si="5"/>
        <v/>
      </c>
      <c r="Y16" s="27" t="str">
        <f t="shared" si="6"/>
        <v/>
      </c>
      <c r="Z16" s="28" t="s">
        <v>97</v>
      </c>
      <c r="AA16" s="28" t="s">
        <v>99</v>
      </c>
      <c r="AB16" s="28" t="s">
        <v>104</v>
      </c>
      <c r="AC16" s="28" t="s">
        <v>105</v>
      </c>
      <c r="AD16" s="28" t="s">
        <v>96</v>
      </c>
      <c r="AE16" s="23" t="str">
        <f t="shared" si="7"/>
        <v>慢性期</v>
      </c>
      <c r="AF16" s="34">
        <v>19</v>
      </c>
      <c r="AG16" s="34">
        <v>19</v>
      </c>
      <c r="AH16" s="34">
        <v>0</v>
      </c>
      <c r="AI16" s="34">
        <v>4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5">
        <v>19</v>
      </c>
      <c r="AT16" s="35">
        <v>0</v>
      </c>
      <c r="AU16" s="35">
        <v>0</v>
      </c>
      <c r="AV16" s="34">
        <v>0</v>
      </c>
      <c r="AW16" s="35">
        <v>109</v>
      </c>
      <c r="AX16" s="35"/>
      <c r="AY16" s="36"/>
      <c r="AZ16" s="38" t="s">
        <v>96</v>
      </c>
      <c r="BA16" s="30" t="str">
        <f t="shared" si="8"/>
        <v/>
      </c>
      <c r="BB16" s="35">
        <v>3</v>
      </c>
      <c r="BC16" s="35">
        <v>94</v>
      </c>
      <c r="BD16" s="35"/>
      <c r="BE16" s="35"/>
      <c r="BF16" s="35"/>
      <c r="BG16" s="35"/>
      <c r="BH16" s="35"/>
      <c r="BI16" s="35"/>
      <c r="BJ16" s="35"/>
    </row>
    <row r="17" spans="2:62" ht="13.5" customHeight="1" outlineLevel="2">
      <c r="B17" s="17"/>
      <c r="C17" s="17"/>
      <c r="D17" s="17"/>
      <c r="E17" s="22"/>
      <c r="F17" s="132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9"/>
      <c r="S17" s="359" t="s">
        <v>2256</v>
      </c>
      <c r="T17" s="359"/>
      <c r="U17" s="359"/>
      <c r="V17" s="359"/>
      <c r="W17" s="359"/>
      <c r="X17" s="359"/>
      <c r="Y17" s="360"/>
      <c r="Z17" s="28"/>
      <c r="AA17" s="28"/>
      <c r="AB17" s="28"/>
      <c r="AC17" s="28"/>
      <c r="AD17" s="28"/>
      <c r="AE17" s="23"/>
      <c r="AF17" s="34">
        <f t="shared" ref="AF17:AV17" si="9">SUBTOTAL(9,AF8:AF16)</f>
        <v>128</v>
      </c>
      <c r="AG17" s="34">
        <f t="shared" si="9"/>
        <v>107</v>
      </c>
      <c r="AH17" s="34">
        <f t="shared" si="9"/>
        <v>21</v>
      </c>
      <c r="AI17" s="34">
        <f t="shared" si="9"/>
        <v>16</v>
      </c>
      <c r="AJ17" s="34">
        <f t="shared" si="9"/>
        <v>35</v>
      </c>
      <c r="AK17" s="34">
        <f t="shared" si="9"/>
        <v>35</v>
      </c>
      <c r="AL17" s="34">
        <f t="shared" si="9"/>
        <v>0</v>
      </c>
      <c r="AM17" s="34">
        <f t="shared" si="9"/>
        <v>29</v>
      </c>
      <c r="AN17" s="34">
        <f t="shared" si="9"/>
        <v>29</v>
      </c>
      <c r="AO17" s="34">
        <f t="shared" si="9"/>
        <v>0</v>
      </c>
      <c r="AP17" s="34">
        <f t="shared" si="9"/>
        <v>6</v>
      </c>
      <c r="AQ17" s="34">
        <f t="shared" si="9"/>
        <v>6</v>
      </c>
      <c r="AR17" s="34">
        <f t="shared" si="9"/>
        <v>0</v>
      </c>
      <c r="AS17" s="35">
        <f t="shared" si="9"/>
        <v>128</v>
      </c>
      <c r="AT17" s="35">
        <f t="shared" si="9"/>
        <v>10</v>
      </c>
      <c r="AU17" s="35">
        <f t="shared" si="9"/>
        <v>6</v>
      </c>
      <c r="AV17" s="34">
        <f t="shared" si="9"/>
        <v>19</v>
      </c>
      <c r="AW17" s="34">
        <f t="shared" ref="AW17:AY17" si="10">SUBTOTAL(9,AW8:AW16)</f>
        <v>1176</v>
      </c>
      <c r="AX17" s="34">
        <f t="shared" si="10"/>
        <v>74</v>
      </c>
      <c r="AY17" s="34">
        <f t="shared" si="10"/>
        <v>16.2</v>
      </c>
      <c r="AZ17" s="38"/>
      <c r="BA17" s="30"/>
      <c r="BB17" s="34">
        <f t="shared" ref="BB17" si="11">SUBTOTAL(9,BB8:BB16)</f>
        <v>4</v>
      </c>
      <c r="BC17" s="34">
        <f t="shared" ref="BC17" si="12">SUBTOTAL(9,BC8:BC16)</f>
        <v>149</v>
      </c>
      <c r="BD17" s="34">
        <f t="shared" ref="BD17" si="13">SUBTOTAL(9,BD8:BD16)</f>
        <v>1</v>
      </c>
      <c r="BE17" s="34">
        <f t="shared" ref="BE17" si="14">SUBTOTAL(9,BE8:BE16)</f>
        <v>0</v>
      </c>
      <c r="BF17" s="34">
        <f t="shared" ref="BF17" si="15">SUBTOTAL(9,BF8:BF16)</f>
        <v>1</v>
      </c>
      <c r="BG17" s="34">
        <f t="shared" ref="BG17" si="16">SUBTOTAL(9,BG8:BG16)</f>
        <v>5</v>
      </c>
      <c r="BH17" s="34">
        <f t="shared" ref="BH17" si="17">SUBTOTAL(9,BH8:BH16)</f>
        <v>4</v>
      </c>
      <c r="BI17" s="34">
        <f t="shared" ref="BI17" si="18">SUBTOTAL(9,BI8:BI16)</f>
        <v>1</v>
      </c>
      <c r="BJ17" s="34">
        <f t="shared" ref="BJ17" si="19">SUBTOTAL(9,BJ8:BJ16)</f>
        <v>56</v>
      </c>
    </row>
    <row r="18" spans="2:62" outlineLevel="3">
      <c r="B18" s="17">
        <v>24028025</v>
      </c>
      <c r="C18" s="17" t="s">
        <v>148</v>
      </c>
      <c r="D18" s="17" t="s">
        <v>92</v>
      </c>
      <c r="E18" s="22">
        <v>4004</v>
      </c>
      <c r="F18" s="22" t="s">
        <v>113</v>
      </c>
      <c r="G18" s="22">
        <v>40218</v>
      </c>
      <c r="H18" s="22" t="s">
        <v>149</v>
      </c>
      <c r="I18" s="17" t="s">
        <v>150</v>
      </c>
      <c r="J18" s="18" t="s">
        <v>1652</v>
      </c>
      <c r="K18" s="18" t="s">
        <v>1653</v>
      </c>
      <c r="L18" s="18" t="s">
        <v>97</v>
      </c>
      <c r="M18" s="18" t="s">
        <v>97</v>
      </c>
      <c r="N18" s="18" t="s">
        <v>98</v>
      </c>
      <c r="O18" s="19" t="str">
        <f>IF(N18="","",VLOOKUP(N18,Sheet1!$B$3:$C$7,2,0))</f>
        <v>急性期</v>
      </c>
      <c r="P18" s="18" t="s">
        <v>98</v>
      </c>
      <c r="Q18" s="19" t="str">
        <f>IF(P18="","",VLOOKUP(P18,Sheet1!$B$3:$C$7,2,0))</f>
        <v>急性期</v>
      </c>
      <c r="R18" s="18" t="s">
        <v>98</v>
      </c>
      <c r="S18" s="25" t="str">
        <f t="shared" si="0"/>
        <v>○</v>
      </c>
      <c r="T18" s="26" t="str">
        <f t="shared" si="1"/>
        <v>○</v>
      </c>
      <c r="U18" s="26" t="str">
        <f t="shared" si="2"/>
        <v/>
      </c>
      <c r="V18" s="26" t="str">
        <f t="shared" si="3"/>
        <v/>
      </c>
      <c r="W18" s="26" t="str">
        <f t="shared" si="4"/>
        <v/>
      </c>
      <c r="X18" s="26" t="str">
        <f t="shared" si="5"/>
        <v/>
      </c>
      <c r="Y18" s="27" t="str">
        <f t="shared" si="6"/>
        <v/>
      </c>
      <c r="Z18" s="28" t="s">
        <v>97</v>
      </c>
      <c r="AA18" s="28" t="s">
        <v>98</v>
      </c>
      <c r="AB18" s="28" t="s">
        <v>96</v>
      </c>
      <c r="AC18" s="28" t="s">
        <v>96</v>
      </c>
      <c r="AD18" s="28" t="s">
        <v>96</v>
      </c>
      <c r="AE18" s="23" t="str">
        <f t="shared" si="7"/>
        <v>急性期</v>
      </c>
      <c r="AF18" s="34">
        <v>18</v>
      </c>
      <c r="AG18" s="34">
        <v>18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5">
        <v>18</v>
      </c>
      <c r="AT18" s="35">
        <v>0</v>
      </c>
      <c r="AU18" s="35">
        <v>0</v>
      </c>
      <c r="AV18" s="34">
        <v>0</v>
      </c>
      <c r="AW18" s="35">
        <v>100</v>
      </c>
      <c r="AX18" s="35"/>
      <c r="AY18" s="36"/>
      <c r="AZ18" s="38" t="s">
        <v>96</v>
      </c>
      <c r="BA18" s="30" t="str">
        <f t="shared" si="8"/>
        <v/>
      </c>
      <c r="BB18" s="35"/>
      <c r="BC18" s="35"/>
      <c r="BD18" s="35"/>
      <c r="BE18" s="35"/>
      <c r="BF18" s="35"/>
      <c r="BG18" s="35"/>
      <c r="BH18" s="35"/>
      <c r="BI18" s="35"/>
      <c r="BJ18" s="35"/>
    </row>
    <row r="19" spans="2:62" outlineLevel="3">
      <c r="B19" s="17">
        <v>24028277</v>
      </c>
      <c r="C19" s="31" t="s">
        <v>1654</v>
      </c>
      <c r="D19" s="17" t="s">
        <v>92</v>
      </c>
      <c r="E19" s="22">
        <v>4004</v>
      </c>
      <c r="F19" s="22" t="s">
        <v>113</v>
      </c>
      <c r="G19" s="22">
        <v>40218</v>
      </c>
      <c r="H19" s="22" t="s">
        <v>149</v>
      </c>
      <c r="I19" s="17" t="s">
        <v>483</v>
      </c>
      <c r="J19" s="18" t="s">
        <v>1655</v>
      </c>
      <c r="K19" s="18" t="s">
        <v>1656</v>
      </c>
      <c r="L19" s="18" t="s">
        <v>97</v>
      </c>
      <c r="M19" s="18" t="s">
        <v>97</v>
      </c>
      <c r="N19" s="18" t="s">
        <v>98</v>
      </c>
      <c r="O19" s="19" t="str">
        <f>IF(N19="","",VLOOKUP(N19,Sheet1!$B$3:$C$7,2,0))</f>
        <v>急性期</v>
      </c>
      <c r="P19" s="18" t="s">
        <v>98</v>
      </c>
      <c r="Q19" s="19" t="str">
        <f>IF(P19="","",VLOOKUP(P19,Sheet1!$B$3:$C$7,2,0))</f>
        <v>急性期</v>
      </c>
      <c r="R19" s="18" t="s">
        <v>98</v>
      </c>
      <c r="S19" s="25" t="str">
        <f t="shared" si="0"/>
        <v>○</v>
      </c>
      <c r="T19" s="26" t="str">
        <f t="shared" si="1"/>
        <v>○</v>
      </c>
      <c r="U19" s="26" t="str">
        <f t="shared" si="2"/>
        <v>○</v>
      </c>
      <c r="V19" s="26" t="str">
        <f t="shared" si="3"/>
        <v>○</v>
      </c>
      <c r="W19" s="26" t="str">
        <f t="shared" si="4"/>
        <v>○</v>
      </c>
      <c r="X19" s="26" t="str">
        <f t="shared" si="5"/>
        <v/>
      </c>
      <c r="Y19" s="27" t="str">
        <f t="shared" si="6"/>
        <v/>
      </c>
      <c r="Z19" s="28" t="s">
        <v>97</v>
      </c>
      <c r="AA19" s="28" t="s">
        <v>98</v>
      </c>
      <c r="AB19" s="28" t="s">
        <v>99</v>
      </c>
      <c r="AC19" s="28" t="s">
        <v>104</v>
      </c>
      <c r="AD19" s="28" t="s">
        <v>105</v>
      </c>
      <c r="AE19" s="23" t="str">
        <f t="shared" si="7"/>
        <v>急性期</v>
      </c>
      <c r="AF19" s="34">
        <v>19</v>
      </c>
      <c r="AG19" s="34">
        <v>19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5">
        <v>19</v>
      </c>
      <c r="AT19" s="35">
        <v>0</v>
      </c>
      <c r="AU19" s="34">
        <v>0</v>
      </c>
      <c r="AV19" s="34">
        <v>0</v>
      </c>
      <c r="AW19" s="35">
        <v>703</v>
      </c>
      <c r="AX19" s="35">
        <v>544</v>
      </c>
      <c r="AY19" s="36">
        <v>0.1</v>
      </c>
      <c r="AZ19" s="38" t="s">
        <v>97</v>
      </c>
      <c r="BA19" s="30" t="str">
        <f t="shared" si="8"/>
        <v>○</v>
      </c>
      <c r="BB19" s="35">
        <v>13</v>
      </c>
      <c r="BC19" s="35">
        <v>173</v>
      </c>
      <c r="BD19" s="35">
        <v>12</v>
      </c>
      <c r="BE19" s="35">
        <v>3</v>
      </c>
      <c r="BF19" s="35">
        <v>9</v>
      </c>
      <c r="BG19" s="35">
        <v>25</v>
      </c>
      <c r="BH19" s="35">
        <v>13</v>
      </c>
      <c r="BI19" s="35">
        <v>12</v>
      </c>
      <c r="BJ19" s="35">
        <v>0</v>
      </c>
    </row>
    <row r="20" spans="2:62" outlineLevel="3">
      <c r="B20" s="17">
        <v>24028292</v>
      </c>
      <c r="C20" s="17" t="s">
        <v>496</v>
      </c>
      <c r="D20" s="17" t="s">
        <v>92</v>
      </c>
      <c r="E20" s="22">
        <v>4004</v>
      </c>
      <c r="F20" s="22" t="s">
        <v>113</v>
      </c>
      <c r="G20" s="22">
        <v>40218</v>
      </c>
      <c r="H20" s="22" t="s">
        <v>149</v>
      </c>
      <c r="I20" s="17" t="s">
        <v>497</v>
      </c>
      <c r="J20" s="19" t="s">
        <v>1657</v>
      </c>
      <c r="K20" s="19" t="s">
        <v>1658</v>
      </c>
      <c r="L20" s="19" t="s">
        <v>97</v>
      </c>
      <c r="M20" s="19" t="s">
        <v>97</v>
      </c>
      <c r="N20" s="19" t="s">
        <v>98</v>
      </c>
      <c r="O20" s="19" t="str">
        <f>IF(N20="","",VLOOKUP(N20,Sheet1!$B$3:$C$7,2,0))</f>
        <v>急性期</v>
      </c>
      <c r="P20" s="19" t="s">
        <v>98</v>
      </c>
      <c r="Q20" s="19" t="str">
        <f>IF(P20="","",VLOOKUP(P20,Sheet1!$B$3:$C$7,2,0))</f>
        <v>急性期</v>
      </c>
      <c r="R20" s="19" t="s">
        <v>98</v>
      </c>
      <c r="S20" s="25" t="str">
        <f t="shared" si="0"/>
        <v/>
      </c>
      <c r="T20" s="26" t="str">
        <f t="shared" si="1"/>
        <v>○</v>
      </c>
      <c r="U20" s="26" t="str">
        <f t="shared" si="2"/>
        <v/>
      </c>
      <c r="V20" s="26" t="str">
        <f t="shared" si="3"/>
        <v/>
      </c>
      <c r="W20" s="26" t="str">
        <f t="shared" si="4"/>
        <v/>
      </c>
      <c r="X20" s="26" t="str">
        <f t="shared" si="5"/>
        <v/>
      </c>
      <c r="Y20" s="27" t="str">
        <f t="shared" si="6"/>
        <v/>
      </c>
      <c r="Z20" s="29" t="s">
        <v>98</v>
      </c>
      <c r="AA20" s="29" t="s">
        <v>96</v>
      </c>
      <c r="AB20" s="29" t="s">
        <v>96</v>
      </c>
      <c r="AC20" s="29" t="s">
        <v>96</v>
      </c>
      <c r="AD20" s="29" t="s">
        <v>96</v>
      </c>
      <c r="AE20" s="23" t="str">
        <f t="shared" si="7"/>
        <v>急性期</v>
      </c>
      <c r="AF20" s="34">
        <v>19</v>
      </c>
      <c r="AG20" s="34">
        <v>19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5">
        <v>19</v>
      </c>
      <c r="AT20" s="34">
        <v>0</v>
      </c>
      <c r="AU20" s="34">
        <v>0</v>
      </c>
      <c r="AV20" s="34">
        <v>0</v>
      </c>
      <c r="AW20" s="35">
        <v>1161</v>
      </c>
      <c r="AX20" s="35">
        <v>0</v>
      </c>
      <c r="AY20" s="36"/>
      <c r="AZ20" s="37" t="s">
        <v>98</v>
      </c>
      <c r="BA20" s="30" t="str">
        <f t="shared" si="8"/>
        <v/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</row>
    <row r="21" spans="2:62" outlineLevel="3">
      <c r="B21" s="17">
        <v>24028455</v>
      </c>
      <c r="C21" s="17" t="s">
        <v>686</v>
      </c>
      <c r="D21" s="17" t="s">
        <v>92</v>
      </c>
      <c r="E21" s="22">
        <v>4004</v>
      </c>
      <c r="F21" s="22" t="s">
        <v>113</v>
      </c>
      <c r="G21" s="22">
        <v>40218</v>
      </c>
      <c r="H21" s="22" t="s">
        <v>149</v>
      </c>
      <c r="I21" s="17" t="s">
        <v>687</v>
      </c>
      <c r="J21" s="18" t="s">
        <v>1659</v>
      </c>
      <c r="K21" s="18" t="s">
        <v>1660</v>
      </c>
      <c r="L21" s="18" t="s">
        <v>97</v>
      </c>
      <c r="M21" s="18" t="s">
        <v>97</v>
      </c>
      <c r="N21" s="18" t="s">
        <v>99</v>
      </c>
      <c r="O21" s="19" t="str">
        <f>IF(N21="","",VLOOKUP(N21,Sheet1!$B$3:$C$7,2,0))</f>
        <v>回復期</v>
      </c>
      <c r="P21" s="18" t="s">
        <v>99</v>
      </c>
      <c r="Q21" s="19" t="str">
        <f>IF(P21="","",VLOOKUP(P21,Sheet1!$B$3:$C$7,2,0))</f>
        <v>回復期</v>
      </c>
      <c r="R21" s="18" t="s">
        <v>99</v>
      </c>
      <c r="S21" s="25" t="str">
        <f t="shared" si="0"/>
        <v>○</v>
      </c>
      <c r="T21" s="26" t="str">
        <f t="shared" si="1"/>
        <v/>
      </c>
      <c r="U21" s="26" t="str">
        <f t="shared" si="2"/>
        <v/>
      </c>
      <c r="V21" s="26" t="str">
        <f t="shared" si="3"/>
        <v/>
      </c>
      <c r="W21" s="26" t="str">
        <f t="shared" si="4"/>
        <v/>
      </c>
      <c r="X21" s="26" t="str">
        <f t="shared" si="5"/>
        <v/>
      </c>
      <c r="Y21" s="27" t="str">
        <f t="shared" si="6"/>
        <v/>
      </c>
      <c r="Z21" s="28" t="s">
        <v>97</v>
      </c>
      <c r="AA21" s="28" t="s">
        <v>96</v>
      </c>
      <c r="AB21" s="28" t="s">
        <v>96</v>
      </c>
      <c r="AC21" s="28" t="s">
        <v>96</v>
      </c>
      <c r="AD21" s="28" t="s">
        <v>96</v>
      </c>
      <c r="AE21" s="23" t="str">
        <f t="shared" si="7"/>
        <v>回復期</v>
      </c>
      <c r="AF21" s="34">
        <v>19</v>
      </c>
      <c r="AG21" s="34">
        <v>19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5">
        <v>19</v>
      </c>
      <c r="AT21" s="34">
        <v>0</v>
      </c>
      <c r="AU21" s="34">
        <v>0</v>
      </c>
      <c r="AV21" s="34">
        <v>0</v>
      </c>
      <c r="AW21" s="35">
        <v>14</v>
      </c>
      <c r="AX21" s="35">
        <v>0</v>
      </c>
      <c r="AY21" s="36">
        <v>28.6</v>
      </c>
      <c r="AZ21" s="38" t="s">
        <v>98</v>
      </c>
      <c r="BA21" s="30" t="str">
        <f t="shared" si="8"/>
        <v/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</row>
    <row r="22" spans="2:62" outlineLevel="3">
      <c r="B22" s="17">
        <v>24028456</v>
      </c>
      <c r="C22" s="17" t="s">
        <v>688</v>
      </c>
      <c r="D22" s="17" t="s">
        <v>92</v>
      </c>
      <c r="E22" s="22">
        <v>4004</v>
      </c>
      <c r="F22" s="22" t="s">
        <v>113</v>
      </c>
      <c r="G22" s="22">
        <v>40218</v>
      </c>
      <c r="H22" s="22" t="s">
        <v>149</v>
      </c>
      <c r="I22" s="17" t="s">
        <v>689</v>
      </c>
      <c r="J22" s="18" t="s">
        <v>1661</v>
      </c>
      <c r="K22" s="18" t="s">
        <v>1662</v>
      </c>
      <c r="L22" s="18" t="s">
        <v>98</v>
      </c>
      <c r="M22" s="18" t="s">
        <v>98</v>
      </c>
      <c r="N22" s="18" t="s">
        <v>105</v>
      </c>
      <c r="O22" s="19" t="str">
        <f>IF(N22="","",VLOOKUP(N22,Sheet1!$B$3:$C$7,2,0))</f>
        <v>休棟等</v>
      </c>
      <c r="P22" s="18" t="s">
        <v>105</v>
      </c>
      <c r="Q22" s="19" t="str">
        <f>IF(P22="","",VLOOKUP(P22,Sheet1!$B$3:$C$7,2,0))</f>
        <v>休棟等</v>
      </c>
      <c r="R22" s="18" t="s">
        <v>105</v>
      </c>
      <c r="S22" s="25" t="str">
        <f t="shared" si="0"/>
        <v/>
      </c>
      <c r="T22" s="26" t="str">
        <f t="shared" si="1"/>
        <v/>
      </c>
      <c r="U22" s="26" t="str">
        <f t="shared" si="2"/>
        <v/>
      </c>
      <c r="V22" s="26" t="str">
        <f t="shared" si="3"/>
        <v/>
      </c>
      <c r="W22" s="26" t="str">
        <f t="shared" si="4"/>
        <v/>
      </c>
      <c r="X22" s="26" t="str">
        <f t="shared" si="5"/>
        <v/>
      </c>
      <c r="Y22" s="27" t="str">
        <f t="shared" si="6"/>
        <v>○</v>
      </c>
      <c r="Z22" s="28" t="s">
        <v>110</v>
      </c>
      <c r="AA22" s="28" t="s">
        <v>96</v>
      </c>
      <c r="AB22" s="28" t="s">
        <v>96</v>
      </c>
      <c r="AC22" s="28" t="s">
        <v>96</v>
      </c>
      <c r="AD22" s="28" t="s">
        <v>96</v>
      </c>
      <c r="AE22" s="23" t="str">
        <f t="shared" si="7"/>
        <v>休棟中等</v>
      </c>
      <c r="AF22" s="34">
        <v>19</v>
      </c>
      <c r="AG22" s="34">
        <v>0</v>
      </c>
      <c r="AH22" s="34">
        <v>19</v>
      </c>
      <c r="AI22" s="34">
        <v>19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5">
        <v>0</v>
      </c>
      <c r="AT22" s="35">
        <v>0</v>
      </c>
      <c r="AU22" s="35">
        <v>0</v>
      </c>
      <c r="AV22" s="34">
        <v>19</v>
      </c>
      <c r="AW22" s="35">
        <v>0</v>
      </c>
      <c r="AX22" s="35">
        <v>0</v>
      </c>
      <c r="AY22" s="36">
        <v>0</v>
      </c>
      <c r="AZ22" s="38" t="s">
        <v>98</v>
      </c>
      <c r="BA22" s="30" t="str">
        <f t="shared" si="8"/>
        <v/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</row>
    <row r="23" spans="2:62" outlineLevel="3">
      <c r="B23" s="17">
        <v>24028472</v>
      </c>
      <c r="C23" s="17" t="s">
        <v>704</v>
      </c>
      <c r="D23" s="17" t="s">
        <v>92</v>
      </c>
      <c r="E23" s="22">
        <v>4004</v>
      </c>
      <c r="F23" s="22" t="s">
        <v>113</v>
      </c>
      <c r="G23" s="22">
        <v>40218</v>
      </c>
      <c r="H23" s="22" t="s">
        <v>149</v>
      </c>
      <c r="I23" s="17" t="s">
        <v>705</v>
      </c>
      <c r="J23" s="18" t="s">
        <v>1663</v>
      </c>
      <c r="K23" s="18" t="s">
        <v>1664</v>
      </c>
      <c r="L23" s="18" t="s">
        <v>97</v>
      </c>
      <c r="M23" s="18" t="s">
        <v>97</v>
      </c>
      <c r="N23" s="18" t="s">
        <v>98</v>
      </c>
      <c r="O23" s="19" t="str">
        <f>IF(N23="","",VLOOKUP(N23,Sheet1!$B$3:$C$7,2,0))</f>
        <v>急性期</v>
      </c>
      <c r="P23" s="18" t="s">
        <v>98</v>
      </c>
      <c r="Q23" s="19" t="str">
        <f>IF(P23="","",VLOOKUP(P23,Sheet1!$B$3:$C$7,2,0))</f>
        <v>急性期</v>
      </c>
      <c r="R23" s="18" t="s">
        <v>98</v>
      </c>
      <c r="S23" s="25" t="str">
        <f t="shared" ref="S23:S42" si="20">IF(OR(Z23="1",AA23="1",AB23="1",AC23="1",AD23="1"),"○","")</f>
        <v/>
      </c>
      <c r="T23" s="26" t="str">
        <f t="shared" ref="T23:T42" si="21">IF(OR(Z23="2",AA23="2",AB23="2",AC23="2",AD23="2"),"○","")</f>
        <v/>
      </c>
      <c r="U23" s="26" t="str">
        <f t="shared" ref="U23:U42" si="22">IF(OR(Z23="3",AA23="3",AB23="3",AC23="3",AD23="3"),"○","")</f>
        <v/>
      </c>
      <c r="V23" s="26" t="str">
        <f t="shared" ref="V23:V42" si="23">IF(OR(Z23="4",AA23="4",AB23="4",AC23="4",AD23="4"),"○","")</f>
        <v/>
      </c>
      <c r="W23" s="26" t="str">
        <f t="shared" ref="W23:W42" si="24">IF(OR(Z23="5",AA23="5",AB23="5",AC23="5",AD23="5"),"○","")</f>
        <v/>
      </c>
      <c r="X23" s="26" t="str">
        <f t="shared" ref="X23:X42" si="25">IF(OR(Z23="6",AA23="6",AB23="6",AC23="6",AD23="6"),"○","")</f>
        <v>○</v>
      </c>
      <c r="Y23" s="27" t="str">
        <f t="shared" ref="Y23:Y42" si="26">IF(OR(Z23="7",AA23="7",AB23="7",AC23="7",AD23="7"),"○","")</f>
        <v/>
      </c>
      <c r="Z23" s="28" t="s">
        <v>133</v>
      </c>
      <c r="AA23" s="28" t="s">
        <v>96</v>
      </c>
      <c r="AB23" s="28" t="s">
        <v>96</v>
      </c>
      <c r="AC23" s="28" t="s">
        <v>96</v>
      </c>
      <c r="AD23" s="28" t="s">
        <v>96</v>
      </c>
      <c r="AE23" s="23" t="str">
        <f t="shared" ref="AE23:AE42" si="27">IF(N23="1","高度急性期",IF(N23="2","急性期",IF(N23="3","回復期",IF(N23="4","慢性期",IF(N23="5","休棟中等","無回答")))))</f>
        <v>急性期</v>
      </c>
      <c r="AF23" s="34">
        <v>19</v>
      </c>
      <c r="AG23" s="34">
        <v>19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5">
        <v>19</v>
      </c>
      <c r="AT23" s="34">
        <v>0</v>
      </c>
      <c r="AU23" s="34">
        <v>0</v>
      </c>
      <c r="AV23" s="34">
        <v>0</v>
      </c>
      <c r="AW23" s="35">
        <v>168</v>
      </c>
      <c r="AX23" s="35"/>
      <c r="AY23" s="36"/>
      <c r="AZ23" s="38" t="s">
        <v>98</v>
      </c>
      <c r="BA23" s="30" t="str">
        <f t="shared" si="8"/>
        <v/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11</v>
      </c>
    </row>
    <row r="24" spans="2:62" outlineLevel="3">
      <c r="B24" s="17">
        <v>24028804</v>
      </c>
      <c r="C24" s="17" t="s">
        <v>1112</v>
      </c>
      <c r="D24" s="17" t="s">
        <v>92</v>
      </c>
      <c r="E24" s="22">
        <v>4004</v>
      </c>
      <c r="F24" s="22" t="s">
        <v>113</v>
      </c>
      <c r="G24" s="22">
        <v>40218</v>
      </c>
      <c r="H24" s="22" t="s">
        <v>149</v>
      </c>
      <c r="I24" s="17" t="s">
        <v>1113</v>
      </c>
      <c r="J24" s="18" t="s">
        <v>1114</v>
      </c>
      <c r="K24" s="18" t="s">
        <v>1115</v>
      </c>
      <c r="L24" s="18" t="s">
        <v>165</v>
      </c>
      <c r="M24" s="18" t="s">
        <v>165</v>
      </c>
      <c r="N24" s="18" t="s">
        <v>166</v>
      </c>
      <c r="O24" s="19" t="str">
        <f>IF(N24="","",VLOOKUP(N24,Sheet1!$B$3:$C$7,2,0))</f>
        <v>急性期</v>
      </c>
      <c r="P24" s="18" t="s">
        <v>166</v>
      </c>
      <c r="Q24" s="19" t="str">
        <f>IF(P24="","",VLOOKUP(P24,Sheet1!$B$3:$C$7,2,0))</f>
        <v>急性期</v>
      </c>
      <c r="R24" s="18" t="s">
        <v>166</v>
      </c>
      <c r="S24" s="25" t="str">
        <f t="shared" si="20"/>
        <v>○</v>
      </c>
      <c r="T24" s="26" t="str">
        <f t="shared" si="21"/>
        <v>○</v>
      </c>
      <c r="U24" s="26" t="str">
        <f t="shared" si="22"/>
        <v>○</v>
      </c>
      <c r="V24" s="26" t="str">
        <f t="shared" si="23"/>
        <v/>
      </c>
      <c r="W24" s="26" t="str">
        <f t="shared" si="24"/>
        <v/>
      </c>
      <c r="X24" s="26" t="str">
        <f t="shared" si="25"/>
        <v/>
      </c>
      <c r="Y24" s="27" t="str">
        <f t="shared" si="26"/>
        <v/>
      </c>
      <c r="Z24" s="28" t="s">
        <v>165</v>
      </c>
      <c r="AA24" s="28" t="s">
        <v>166</v>
      </c>
      <c r="AB24" s="28" t="s">
        <v>143</v>
      </c>
      <c r="AC24" s="28" t="s">
        <v>96</v>
      </c>
      <c r="AD24" s="28" t="s">
        <v>96</v>
      </c>
      <c r="AE24" s="23" t="str">
        <f t="shared" si="27"/>
        <v>急性期</v>
      </c>
      <c r="AF24" s="34">
        <v>19</v>
      </c>
      <c r="AG24" s="34">
        <v>19</v>
      </c>
      <c r="AH24" s="34">
        <v>0</v>
      </c>
      <c r="AI24" s="34">
        <v>19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5">
        <v>19</v>
      </c>
      <c r="AT24" s="34">
        <v>0</v>
      </c>
      <c r="AU24" s="34">
        <v>0</v>
      </c>
      <c r="AV24" s="34">
        <v>0</v>
      </c>
      <c r="AW24" s="35">
        <v>124</v>
      </c>
      <c r="AX24" s="35">
        <v>68</v>
      </c>
      <c r="AY24" s="36">
        <v>19.399999999999999</v>
      </c>
      <c r="AZ24" s="38" t="s">
        <v>166</v>
      </c>
      <c r="BA24" s="30" t="str">
        <f t="shared" ref="BA24:BA42" si="28">IF(AZ24="1","○","")</f>
        <v/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</row>
    <row r="25" spans="2:62" outlineLevel="3">
      <c r="B25" s="17">
        <v>24028888</v>
      </c>
      <c r="C25" s="17" t="s">
        <v>1227</v>
      </c>
      <c r="D25" s="17" t="s">
        <v>92</v>
      </c>
      <c r="E25" s="22">
        <v>4004</v>
      </c>
      <c r="F25" s="22" t="s">
        <v>113</v>
      </c>
      <c r="G25" s="22">
        <v>40218</v>
      </c>
      <c r="H25" s="22" t="s">
        <v>149</v>
      </c>
      <c r="I25" s="17" t="s">
        <v>1228</v>
      </c>
      <c r="J25" s="18" t="s">
        <v>1229</v>
      </c>
      <c r="K25" s="18" t="s">
        <v>1230</v>
      </c>
      <c r="L25" s="18" t="s">
        <v>165</v>
      </c>
      <c r="M25" s="18" t="s">
        <v>165</v>
      </c>
      <c r="N25" s="18" t="s">
        <v>166</v>
      </c>
      <c r="O25" s="19" t="str">
        <f>IF(N25="","",VLOOKUP(N25,Sheet1!$B$3:$C$7,2,0))</f>
        <v>急性期</v>
      </c>
      <c r="P25" s="18" t="s">
        <v>166</v>
      </c>
      <c r="Q25" s="19" t="str">
        <f>IF(P25="","",VLOOKUP(P25,Sheet1!$B$3:$C$7,2,0))</f>
        <v>急性期</v>
      </c>
      <c r="R25" s="18" t="s">
        <v>166</v>
      </c>
      <c r="S25" s="25" t="str">
        <f t="shared" si="20"/>
        <v/>
      </c>
      <c r="T25" s="26" t="str">
        <f t="shared" si="21"/>
        <v/>
      </c>
      <c r="U25" s="26" t="str">
        <f t="shared" si="22"/>
        <v/>
      </c>
      <c r="V25" s="26" t="str">
        <f t="shared" si="23"/>
        <v/>
      </c>
      <c r="W25" s="26" t="str">
        <f t="shared" si="24"/>
        <v/>
      </c>
      <c r="X25" s="26" t="str">
        <f t="shared" si="25"/>
        <v>○</v>
      </c>
      <c r="Y25" s="27" t="str">
        <f t="shared" si="26"/>
        <v/>
      </c>
      <c r="Z25" s="28" t="s">
        <v>478</v>
      </c>
      <c r="AA25" s="28" t="s">
        <v>96</v>
      </c>
      <c r="AB25" s="28" t="s">
        <v>96</v>
      </c>
      <c r="AC25" s="28" t="s">
        <v>96</v>
      </c>
      <c r="AD25" s="28"/>
      <c r="AE25" s="23" t="str">
        <f t="shared" si="27"/>
        <v>急性期</v>
      </c>
      <c r="AF25" s="34">
        <v>18</v>
      </c>
      <c r="AG25" s="34">
        <v>18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5"/>
      <c r="AT25" s="35"/>
      <c r="AU25" s="35"/>
      <c r="AV25" s="34">
        <v>18</v>
      </c>
      <c r="AW25" s="35">
        <v>804</v>
      </c>
      <c r="AX25" s="35">
        <v>0</v>
      </c>
      <c r="AY25" s="36">
        <v>0</v>
      </c>
      <c r="AZ25" s="38" t="s">
        <v>96</v>
      </c>
      <c r="BA25" s="30" t="str">
        <f t="shared" si="28"/>
        <v/>
      </c>
      <c r="BB25" s="35"/>
      <c r="BC25" s="35"/>
      <c r="BD25" s="35">
        <v>0</v>
      </c>
      <c r="BE25" s="35"/>
      <c r="BF25" s="35"/>
      <c r="BG25" s="35">
        <v>0</v>
      </c>
      <c r="BH25" s="35"/>
      <c r="BI25" s="35"/>
      <c r="BJ25" s="35">
        <v>83</v>
      </c>
    </row>
    <row r="26" spans="2:62" ht="13.5" customHeight="1" outlineLevel="2">
      <c r="B26" s="17"/>
      <c r="C26" s="17"/>
      <c r="D26" s="17"/>
      <c r="E26" s="22"/>
      <c r="F26" s="132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9"/>
      <c r="S26" s="359" t="s">
        <v>2257</v>
      </c>
      <c r="T26" s="359"/>
      <c r="U26" s="359"/>
      <c r="V26" s="359"/>
      <c r="W26" s="359"/>
      <c r="X26" s="359"/>
      <c r="Y26" s="360"/>
      <c r="Z26" s="28"/>
      <c r="AA26" s="28"/>
      <c r="AB26" s="28"/>
      <c r="AC26" s="28"/>
      <c r="AD26" s="28"/>
      <c r="AE26" s="23"/>
      <c r="AF26" s="34">
        <f t="shared" ref="AF26:AV26" si="29">SUBTOTAL(9,AF18:AF25)</f>
        <v>150</v>
      </c>
      <c r="AG26" s="34">
        <f t="shared" si="29"/>
        <v>131</v>
      </c>
      <c r="AH26" s="34">
        <f t="shared" si="29"/>
        <v>19</v>
      </c>
      <c r="AI26" s="34">
        <f t="shared" si="29"/>
        <v>38</v>
      </c>
      <c r="AJ26" s="34">
        <f t="shared" si="29"/>
        <v>0</v>
      </c>
      <c r="AK26" s="34">
        <f t="shared" si="29"/>
        <v>0</v>
      </c>
      <c r="AL26" s="34">
        <f t="shared" si="29"/>
        <v>0</v>
      </c>
      <c r="AM26" s="34">
        <f t="shared" si="29"/>
        <v>0</v>
      </c>
      <c r="AN26" s="34">
        <f t="shared" si="29"/>
        <v>0</v>
      </c>
      <c r="AO26" s="34">
        <f t="shared" si="29"/>
        <v>0</v>
      </c>
      <c r="AP26" s="34">
        <f t="shared" si="29"/>
        <v>0</v>
      </c>
      <c r="AQ26" s="34">
        <f t="shared" si="29"/>
        <v>0</v>
      </c>
      <c r="AR26" s="34">
        <f t="shared" si="29"/>
        <v>0</v>
      </c>
      <c r="AS26" s="35">
        <f t="shared" si="29"/>
        <v>113</v>
      </c>
      <c r="AT26" s="35">
        <f t="shared" si="29"/>
        <v>0</v>
      </c>
      <c r="AU26" s="35">
        <f t="shared" si="29"/>
        <v>0</v>
      </c>
      <c r="AV26" s="34">
        <f t="shared" si="29"/>
        <v>37</v>
      </c>
      <c r="AW26" s="34">
        <f t="shared" ref="AW26:AY26" si="30">SUBTOTAL(9,AW18:AW25)</f>
        <v>3074</v>
      </c>
      <c r="AX26" s="34">
        <f t="shared" si="30"/>
        <v>612</v>
      </c>
      <c r="AY26" s="34">
        <f t="shared" si="30"/>
        <v>48.1</v>
      </c>
      <c r="AZ26" s="38"/>
      <c r="BA26" s="30"/>
      <c r="BB26" s="34">
        <f t="shared" ref="BB26" si="31">SUBTOTAL(9,BB18:BB25)</f>
        <v>13</v>
      </c>
      <c r="BC26" s="34">
        <f t="shared" ref="BC26" si="32">SUBTOTAL(9,BC18:BC25)</f>
        <v>173</v>
      </c>
      <c r="BD26" s="34">
        <f t="shared" ref="BD26" si="33">SUBTOTAL(9,BD18:BD25)</f>
        <v>12</v>
      </c>
      <c r="BE26" s="34">
        <f t="shared" ref="BE26" si="34">SUBTOTAL(9,BE18:BE25)</f>
        <v>3</v>
      </c>
      <c r="BF26" s="34">
        <f t="shared" ref="BF26" si="35">SUBTOTAL(9,BF18:BF25)</f>
        <v>9</v>
      </c>
      <c r="BG26" s="34">
        <f t="shared" ref="BG26" si="36">SUBTOTAL(9,BG18:BG25)</f>
        <v>25</v>
      </c>
      <c r="BH26" s="34">
        <f t="shared" ref="BH26" si="37">SUBTOTAL(9,BH18:BH25)</f>
        <v>13</v>
      </c>
      <c r="BI26" s="34">
        <f t="shared" ref="BI26" si="38">SUBTOTAL(9,BI18:BI25)</f>
        <v>12</v>
      </c>
      <c r="BJ26" s="34">
        <f t="shared" ref="BJ26" si="39">SUBTOTAL(9,BJ18:BJ25)</f>
        <v>94</v>
      </c>
    </row>
    <row r="27" spans="2:62" outlineLevel="3">
      <c r="B27" s="17">
        <v>24028079</v>
      </c>
      <c r="C27" s="17" t="s">
        <v>233</v>
      </c>
      <c r="D27" s="17" t="s">
        <v>92</v>
      </c>
      <c r="E27" s="22">
        <v>4004</v>
      </c>
      <c r="F27" s="22" t="s">
        <v>113</v>
      </c>
      <c r="G27" s="22">
        <v>40219</v>
      </c>
      <c r="H27" s="22" t="s">
        <v>234</v>
      </c>
      <c r="I27" s="17" t="s">
        <v>111</v>
      </c>
      <c r="J27" s="18" t="s">
        <v>1665</v>
      </c>
      <c r="K27" s="18" t="s">
        <v>1666</v>
      </c>
      <c r="L27" s="18" t="s">
        <v>97</v>
      </c>
      <c r="M27" s="18" t="s">
        <v>98</v>
      </c>
      <c r="N27" s="18" t="s">
        <v>105</v>
      </c>
      <c r="O27" s="19" t="str">
        <f>IF(N27="","",VLOOKUP(N27,Sheet1!$B$3:$C$7,2,0))</f>
        <v>休棟等</v>
      </c>
      <c r="P27" s="18" t="s">
        <v>105</v>
      </c>
      <c r="Q27" s="19" t="str">
        <f>IF(P27="","",VLOOKUP(P27,Sheet1!$B$3:$C$7,2,0))</f>
        <v>休棟等</v>
      </c>
      <c r="R27" s="18" t="s">
        <v>96</v>
      </c>
      <c r="S27" s="25" t="str">
        <f t="shared" si="20"/>
        <v/>
      </c>
      <c r="T27" s="26" t="str">
        <f t="shared" si="21"/>
        <v/>
      </c>
      <c r="U27" s="26" t="str">
        <f t="shared" si="22"/>
        <v/>
      </c>
      <c r="V27" s="26" t="str">
        <f t="shared" si="23"/>
        <v/>
      </c>
      <c r="W27" s="26" t="str">
        <f t="shared" si="24"/>
        <v/>
      </c>
      <c r="X27" s="26" t="str">
        <f t="shared" si="25"/>
        <v>○</v>
      </c>
      <c r="Y27" s="27" t="str">
        <f t="shared" si="26"/>
        <v/>
      </c>
      <c r="Z27" s="28" t="s">
        <v>133</v>
      </c>
      <c r="AA27" s="28"/>
      <c r="AB27" s="28" t="s">
        <v>96</v>
      </c>
      <c r="AC27" s="28" t="s">
        <v>96</v>
      </c>
      <c r="AD27" s="28" t="s">
        <v>96</v>
      </c>
      <c r="AE27" s="23" t="str">
        <f t="shared" si="27"/>
        <v>休棟中等</v>
      </c>
      <c r="AF27" s="34">
        <v>13</v>
      </c>
      <c r="AG27" s="34">
        <v>0</v>
      </c>
      <c r="AH27" s="34">
        <v>13</v>
      </c>
      <c r="AI27" s="34"/>
      <c r="AJ27" s="34">
        <v>6</v>
      </c>
      <c r="AK27" s="34">
        <v>0</v>
      </c>
      <c r="AL27" s="34">
        <v>6</v>
      </c>
      <c r="AM27" s="34">
        <v>6</v>
      </c>
      <c r="AN27" s="34">
        <v>0</v>
      </c>
      <c r="AO27" s="34">
        <v>6</v>
      </c>
      <c r="AP27" s="34">
        <v>0</v>
      </c>
      <c r="AQ27" s="34">
        <v>0</v>
      </c>
      <c r="AR27" s="34">
        <v>0</v>
      </c>
      <c r="AS27" s="35">
        <v>13</v>
      </c>
      <c r="AT27" s="35">
        <v>6</v>
      </c>
      <c r="AU27" s="35">
        <v>0</v>
      </c>
      <c r="AV27" s="34">
        <v>0</v>
      </c>
      <c r="AW27" s="35">
        <v>0</v>
      </c>
      <c r="AX27" s="35">
        <v>0</v>
      </c>
      <c r="AY27" s="36">
        <v>0</v>
      </c>
      <c r="AZ27" s="38" t="s">
        <v>96</v>
      </c>
      <c r="BA27" s="30" t="str">
        <f t="shared" si="28"/>
        <v/>
      </c>
      <c r="BB27" s="35">
        <v>11</v>
      </c>
      <c r="BC27" s="35">
        <v>50</v>
      </c>
      <c r="BD27" s="35">
        <v>15</v>
      </c>
      <c r="BE27" s="35">
        <v>12</v>
      </c>
      <c r="BF27" s="35">
        <v>3</v>
      </c>
      <c r="BG27" s="35">
        <v>0</v>
      </c>
      <c r="BH27" s="35">
        <v>0</v>
      </c>
      <c r="BI27" s="35">
        <v>0</v>
      </c>
      <c r="BJ27" s="35"/>
    </row>
    <row r="28" spans="2:62" outlineLevel="3">
      <c r="B28" s="17">
        <v>24028391</v>
      </c>
      <c r="C28" s="17" t="s">
        <v>599</v>
      </c>
      <c r="D28" s="17" t="s">
        <v>92</v>
      </c>
      <c r="E28" s="22">
        <v>4004</v>
      </c>
      <c r="F28" s="49" t="s">
        <v>113</v>
      </c>
      <c r="G28" s="49">
        <v>40219</v>
      </c>
      <c r="H28" s="49" t="s">
        <v>234</v>
      </c>
      <c r="I28" s="48" t="s">
        <v>600</v>
      </c>
      <c r="J28" s="50" t="s">
        <v>1667</v>
      </c>
      <c r="K28" s="50" t="s">
        <v>1668</v>
      </c>
      <c r="L28" s="50" t="s">
        <v>98</v>
      </c>
      <c r="M28" s="50" t="s">
        <v>98</v>
      </c>
      <c r="N28" s="50" t="s">
        <v>96</v>
      </c>
      <c r="O28" s="51" t="str">
        <f>IF(N28="","",VLOOKUP(N28,Sheet1!$B$3:$C$7,2,0))</f>
        <v/>
      </c>
      <c r="P28" s="50" t="s">
        <v>96</v>
      </c>
      <c r="Q28" s="51" t="str">
        <f>IF(P28="","",VLOOKUP(P28,Sheet1!$B$3:$C$7,2,0))</f>
        <v/>
      </c>
      <c r="R28" s="50" t="s">
        <v>96</v>
      </c>
      <c r="S28" s="52" t="str">
        <f t="shared" si="20"/>
        <v/>
      </c>
      <c r="T28" s="53" t="str">
        <f t="shared" si="21"/>
        <v>○</v>
      </c>
      <c r="U28" s="53" t="str">
        <f t="shared" si="22"/>
        <v/>
      </c>
      <c r="V28" s="53" t="str">
        <f t="shared" si="23"/>
        <v/>
      </c>
      <c r="W28" s="53" t="str">
        <f t="shared" si="24"/>
        <v/>
      </c>
      <c r="X28" s="53" t="str">
        <f t="shared" si="25"/>
        <v/>
      </c>
      <c r="Y28" s="54" t="str">
        <f t="shared" si="26"/>
        <v/>
      </c>
      <c r="Z28" s="55" t="s">
        <v>98</v>
      </c>
      <c r="AA28" s="55" t="s">
        <v>96</v>
      </c>
      <c r="AB28" s="55" t="s">
        <v>96</v>
      </c>
      <c r="AC28" s="55" t="s">
        <v>96</v>
      </c>
      <c r="AD28" s="55" t="s">
        <v>96</v>
      </c>
      <c r="AE28" s="56" t="str">
        <f t="shared" si="27"/>
        <v>無回答</v>
      </c>
      <c r="AF28" s="57">
        <v>11</v>
      </c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8">
        <v>11</v>
      </c>
      <c r="AT28" s="58"/>
      <c r="AU28" s="58"/>
      <c r="AV28" s="57"/>
      <c r="AW28" s="58">
        <v>298</v>
      </c>
      <c r="AX28" s="58">
        <v>0</v>
      </c>
      <c r="AY28" s="59">
        <v>0</v>
      </c>
      <c r="AZ28" s="60" t="s">
        <v>98</v>
      </c>
      <c r="BA28" s="61" t="str">
        <f t="shared" si="28"/>
        <v/>
      </c>
      <c r="BB28" s="58">
        <v>0</v>
      </c>
      <c r="BC28" s="58">
        <v>0</v>
      </c>
      <c r="BD28" s="58">
        <v>0</v>
      </c>
      <c r="BE28" s="58">
        <v>0</v>
      </c>
      <c r="BF28" s="58">
        <v>0</v>
      </c>
      <c r="BG28" s="58">
        <v>0</v>
      </c>
      <c r="BH28" s="58">
        <v>0</v>
      </c>
      <c r="BI28" s="58">
        <v>0</v>
      </c>
      <c r="BJ28" s="58">
        <v>24</v>
      </c>
    </row>
    <row r="29" spans="2:62" outlineLevel="3">
      <c r="B29" s="17">
        <v>24028476</v>
      </c>
      <c r="C29" s="31" t="s">
        <v>1669</v>
      </c>
      <c r="D29" s="17" t="s">
        <v>92</v>
      </c>
      <c r="E29" s="22">
        <v>4004</v>
      </c>
      <c r="F29" s="22" t="s">
        <v>113</v>
      </c>
      <c r="G29" s="22">
        <v>40219</v>
      </c>
      <c r="H29" s="22" t="s">
        <v>234</v>
      </c>
      <c r="I29" s="17" t="s">
        <v>708</v>
      </c>
      <c r="J29" s="19" t="s">
        <v>1669</v>
      </c>
      <c r="K29" s="19" t="s">
        <v>1670</v>
      </c>
      <c r="L29" s="19" t="s">
        <v>97</v>
      </c>
      <c r="M29" s="19" t="s">
        <v>97</v>
      </c>
      <c r="N29" s="19" t="s">
        <v>98</v>
      </c>
      <c r="O29" s="19" t="str">
        <f>IF(N29="","",VLOOKUP(N29,Sheet1!$B$3:$C$7,2,0))</f>
        <v>急性期</v>
      </c>
      <c r="P29" s="19" t="s">
        <v>98</v>
      </c>
      <c r="Q29" s="19" t="str">
        <f>IF(P29="","",VLOOKUP(P29,Sheet1!$B$3:$C$7,2,0))</f>
        <v>急性期</v>
      </c>
      <c r="R29" s="19" t="s">
        <v>98</v>
      </c>
      <c r="S29" s="25" t="str">
        <f t="shared" si="20"/>
        <v>○</v>
      </c>
      <c r="T29" s="26" t="str">
        <f t="shared" si="21"/>
        <v/>
      </c>
      <c r="U29" s="26" t="str">
        <f t="shared" si="22"/>
        <v>○</v>
      </c>
      <c r="V29" s="26" t="str">
        <f t="shared" si="23"/>
        <v>○</v>
      </c>
      <c r="W29" s="26" t="str">
        <f t="shared" si="24"/>
        <v>○</v>
      </c>
      <c r="X29" s="26" t="str">
        <f t="shared" si="25"/>
        <v/>
      </c>
      <c r="Y29" s="27" t="str">
        <f t="shared" si="26"/>
        <v/>
      </c>
      <c r="Z29" s="29" t="s">
        <v>97</v>
      </c>
      <c r="AA29" s="29" t="s">
        <v>99</v>
      </c>
      <c r="AB29" s="29" t="s">
        <v>104</v>
      </c>
      <c r="AC29" s="29" t="s">
        <v>105</v>
      </c>
      <c r="AD29" s="29" t="s">
        <v>96</v>
      </c>
      <c r="AE29" s="23" t="str">
        <f t="shared" si="27"/>
        <v>急性期</v>
      </c>
      <c r="AF29" s="34">
        <v>19</v>
      </c>
      <c r="AG29" s="34">
        <v>18</v>
      </c>
      <c r="AH29" s="34">
        <v>1</v>
      </c>
      <c r="AI29" s="34">
        <v>19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5">
        <v>19</v>
      </c>
      <c r="AT29" s="34">
        <v>0</v>
      </c>
      <c r="AU29" s="34">
        <v>0</v>
      </c>
      <c r="AV29" s="34">
        <v>0</v>
      </c>
      <c r="AW29" s="35">
        <v>117</v>
      </c>
      <c r="AX29" s="35">
        <v>16</v>
      </c>
      <c r="AY29" s="36"/>
      <c r="AZ29" s="37" t="s">
        <v>97</v>
      </c>
      <c r="BA29" s="30" t="str">
        <f t="shared" si="28"/>
        <v>○</v>
      </c>
      <c r="BB29" s="35">
        <v>0</v>
      </c>
      <c r="BC29" s="35">
        <v>30</v>
      </c>
      <c r="BD29" s="35">
        <v>0</v>
      </c>
      <c r="BE29" s="35"/>
      <c r="BF29" s="35"/>
      <c r="BG29" s="35">
        <v>0</v>
      </c>
      <c r="BH29" s="35"/>
      <c r="BI29" s="35"/>
      <c r="BJ29" s="35">
        <v>0</v>
      </c>
    </row>
    <row r="30" spans="2:62" outlineLevel="3">
      <c r="B30" s="17">
        <v>24028569</v>
      </c>
      <c r="C30" s="17" t="s">
        <v>814</v>
      </c>
      <c r="D30" s="17" t="s">
        <v>92</v>
      </c>
      <c r="E30" s="22">
        <v>4004</v>
      </c>
      <c r="F30" s="22" t="s">
        <v>113</v>
      </c>
      <c r="G30" s="22">
        <v>40219</v>
      </c>
      <c r="H30" s="22" t="s">
        <v>234</v>
      </c>
      <c r="I30" s="17" t="s">
        <v>815</v>
      </c>
      <c r="J30" s="18" t="s">
        <v>1671</v>
      </c>
      <c r="K30" s="18" t="s">
        <v>1672</v>
      </c>
      <c r="L30" s="18" t="s">
        <v>97</v>
      </c>
      <c r="M30" s="18" t="s">
        <v>97</v>
      </c>
      <c r="N30" s="18" t="s">
        <v>98</v>
      </c>
      <c r="O30" s="19" t="str">
        <f>IF(N30="","",VLOOKUP(N30,Sheet1!$B$3:$C$7,2,0))</f>
        <v>急性期</v>
      </c>
      <c r="P30" s="18" t="s">
        <v>98</v>
      </c>
      <c r="Q30" s="19" t="str">
        <f>IF(P30="","",VLOOKUP(P30,Sheet1!$B$3:$C$7,2,0))</f>
        <v>急性期</v>
      </c>
      <c r="R30" s="18" t="s">
        <v>96</v>
      </c>
      <c r="S30" s="25" t="str">
        <f t="shared" si="20"/>
        <v/>
      </c>
      <c r="T30" s="26" t="str">
        <f t="shared" si="21"/>
        <v>○</v>
      </c>
      <c r="U30" s="26" t="str">
        <f t="shared" si="22"/>
        <v/>
      </c>
      <c r="V30" s="26" t="str">
        <f t="shared" si="23"/>
        <v/>
      </c>
      <c r="W30" s="26" t="str">
        <f t="shared" si="24"/>
        <v/>
      </c>
      <c r="X30" s="26" t="str">
        <f t="shared" si="25"/>
        <v/>
      </c>
      <c r="Y30" s="27" t="str">
        <f t="shared" si="26"/>
        <v/>
      </c>
      <c r="Z30" s="28" t="s">
        <v>98</v>
      </c>
      <c r="AA30" s="28" t="s">
        <v>96</v>
      </c>
      <c r="AB30" s="28" t="s">
        <v>96</v>
      </c>
      <c r="AC30" s="28" t="s">
        <v>96</v>
      </c>
      <c r="AD30" s="28" t="s">
        <v>96</v>
      </c>
      <c r="AE30" s="23" t="str">
        <f t="shared" si="27"/>
        <v>急性期</v>
      </c>
      <c r="AF30" s="34">
        <v>19</v>
      </c>
      <c r="AG30" s="34">
        <v>19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5">
        <v>19</v>
      </c>
      <c r="AT30" s="34">
        <v>0</v>
      </c>
      <c r="AU30" s="34">
        <v>0</v>
      </c>
      <c r="AV30" s="34">
        <v>0</v>
      </c>
      <c r="AW30" s="35">
        <v>888</v>
      </c>
      <c r="AX30" s="35"/>
      <c r="AY30" s="36"/>
      <c r="AZ30" s="38" t="s">
        <v>98</v>
      </c>
      <c r="BA30" s="30" t="str">
        <f t="shared" si="28"/>
        <v/>
      </c>
      <c r="BB30" s="35">
        <v>0</v>
      </c>
      <c r="BC30" s="35">
        <v>0</v>
      </c>
      <c r="BD30" s="35">
        <v>0</v>
      </c>
      <c r="BE30" s="35"/>
      <c r="BF30" s="35"/>
      <c r="BG30" s="35">
        <v>0</v>
      </c>
      <c r="BH30" s="35"/>
      <c r="BI30" s="35"/>
      <c r="BJ30" s="35">
        <v>49</v>
      </c>
    </row>
    <row r="31" spans="2:62" ht="13.5" customHeight="1" outlineLevel="2">
      <c r="B31" s="17"/>
      <c r="C31" s="17"/>
      <c r="D31" s="17"/>
      <c r="E31" s="22"/>
      <c r="F31" s="132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9"/>
      <c r="S31" s="359" t="s">
        <v>2258</v>
      </c>
      <c r="T31" s="359"/>
      <c r="U31" s="359"/>
      <c r="V31" s="359"/>
      <c r="W31" s="359"/>
      <c r="X31" s="359"/>
      <c r="Y31" s="360"/>
      <c r="Z31" s="28"/>
      <c r="AA31" s="28"/>
      <c r="AB31" s="28"/>
      <c r="AC31" s="28"/>
      <c r="AD31" s="28"/>
      <c r="AE31" s="23"/>
      <c r="AF31" s="34">
        <f t="shared" ref="AF31:AV31" si="40">SUBTOTAL(9,AF27:AF30)</f>
        <v>62</v>
      </c>
      <c r="AG31" s="34">
        <f t="shared" si="40"/>
        <v>37</v>
      </c>
      <c r="AH31" s="34">
        <f t="shared" si="40"/>
        <v>14</v>
      </c>
      <c r="AI31" s="34">
        <f t="shared" si="40"/>
        <v>19</v>
      </c>
      <c r="AJ31" s="34">
        <f t="shared" si="40"/>
        <v>6</v>
      </c>
      <c r="AK31" s="34">
        <f t="shared" si="40"/>
        <v>0</v>
      </c>
      <c r="AL31" s="34">
        <f t="shared" si="40"/>
        <v>6</v>
      </c>
      <c r="AM31" s="34">
        <f t="shared" si="40"/>
        <v>6</v>
      </c>
      <c r="AN31" s="34">
        <f t="shared" si="40"/>
        <v>0</v>
      </c>
      <c r="AO31" s="34">
        <f t="shared" si="40"/>
        <v>6</v>
      </c>
      <c r="AP31" s="34">
        <f t="shared" si="40"/>
        <v>0</v>
      </c>
      <c r="AQ31" s="34">
        <f t="shared" si="40"/>
        <v>0</v>
      </c>
      <c r="AR31" s="34">
        <f t="shared" si="40"/>
        <v>0</v>
      </c>
      <c r="AS31" s="35">
        <f t="shared" si="40"/>
        <v>62</v>
      </c>
      <c r="AT31" s="34">
        <f t="shared" si="40"/>
        <v>6</v>
      </c>
      <c r="AU31" s="34">
        <f t="shared" si="40"/>
        <v>0</v>
      </c>
      <c r="AV31" s="34">
        <f t="shared" si="40"/>
        <v>0</v>
      </c>
      <c r="AW31" s="34">
        <f t="shared" ref="AW31:AY31" si="41">SUBTOTAL(9,AW27:AW30)</f>
        <v>1303</v>
      </c>
      <c r="AX31" s="34">
        <f t="shared" si="41"/>
        <v>16</v>
      </c>
      <c r="AY31" s="34">
        <f t="shared" si="41"/>
        <v>0</v>
      </c>
      <c r="AZ31" s="38"/>
      <c r="BA31" s="30"/>
      <c r="BB31" s="34">
        <f t="shared" ref="BB31" si="42">SUBTOTAL(9,BB27:BB30)</f>
        <v>11</v>
      </c>
      <c r="BC31" s="34">
        <f t="shared" ref="BC31" si="43">SUBTOTAL(9,BC27:BC30)</f>
        <v>80</v>
      </c>
      <c r="BD31" s="34">
        <f t="shared" ref="BD31" si="44">SUBTOTAL(9,BD27:BD30)</f>
        <v>15</v>
      </c>
      <c r="BE31" s="34">
        <f t="shared" ref="BE31" si="45">SUBTOTAL(9,BE27:BE30)</f>
        <v>12</v>
      </c>
      <c r="BF31" s="34">
        <f t="shared" ref="BF31" si="46">SUBTOTAL(9,BF27:BF30)</f>
        <v>3</v>
      </c>
      <c r="BG31" s="34">
        <f t="shared" ref="BG31" si="47">SUBTOTAL(9,BG27:BG30)</f>
        <v>0</v>
      </c>
      <c r="BH31" s="34">
        <f t="shared" ref="BH31" si="48">SUBTOTAL(9,BH27:BH30)</f>
        <v>0</v>
      </c>
      <c r="BI31" s="34">
        <f t="shared" ref="BI31" si="49">SUBTOTAL(9,BI27:BI30)</f>
        <v>0</v>
      </c>
      <c r="BJ31" s="34">
        <f t="shared" ref="BJ31" si="50">SUBTOTAL(9,BJ27:BJ30)</f>
        <v>73</v>
      </c>
    </row>
    <row r="32" spans="2:62" outlineLevel="3">
      <c r="B32" s="17">
        <v>24028006</v>
      </c>
      <c r="C32" s="17" t="s">
        <v>112</v>
      </c>
      <c r="D32" s="17" t="s">
        <v>92</v>
      </c>
      <c r="E32" s="22">
        <v>4004</v>
      </c>
      <c r="F32" s="22" t="s">
        <v>113</v>
      </c>
      <c r="G32" s="22">
        <v>40221</v>
      </c>
      <c r="H32" s="22" t="s">
        <v>114</v>
      </c>
      <c r="I32" s="17" t="s">
        <v>115</v>
      </c>
      <c r="J32" s="19" t="s">
        <v>1673</v>
      </c>
      <c r="K32" s="19" t="s">
        <v>1674</v>
      </c>
      <c r="L32" s="19" t="s">
        <v>97</v>
      </c>
      <c r="M32" s="19" t="s">
        <v>97</v>
      </c>
      <c r="N32" s="19" t="s">
        <v>97</v>
      </c>
      <c r="O32" s="19" t="str">
        <f>IF(N32="","",VLOOKUP(N32,Sheet1!$B$3:$C$7,2,0))</f>
        <v>高度急性期</v>
      </c>
      <c r="P32" s="19" t="s">
        <v>97</v>
      </c>
      <c r="Q32" s="19" t="str">
        <f>IF(P32="","",VLOOKUP(P32,Sheet1!$B$3:$C$7,2,0))</f>
        <v>高度急性期</v>
      </c>
      <c r="R32" s="19" t="s">
        <v>96</v>
      </c>
      <c r="S32" s="25" t="str">
        <f t="shared" si="20"/>
        <v/>
      </c>
      <c r="T32" s="26" t="str">
        <f t="shared" si="21"/>
        <v>○</v>
      </c>
      <c r="U32" s="26" t="str">
        <f t="shared" si="22"/>
        <v/>
      </c>
      <c r="V32" s="26" t="str">
        <f t="shared" si="23"/>
        <v/>
      </c>
      <c r="W32" s="26" t="str">
        <f t="shared" si="24"/>
        <v/>
      </c>
      <c r="X32" s="26" t="str">
        <f t="shared" si="25"/>
        <v/>
      </c>
      <c r="Y32" s="27" t="str">
        <f t="shared" si="26"/>
        <v/>
      </c>
      <c r="Z32" s="29" t="s">
        <v>98</v>
      </c>
      <c r="AA32" s="29" t="s">
        <v>96</v>
      </c>
      <c r="AB32" s="29" t="s">
        <v>96</v>
      </c>
      <c r="AC32" s="29" t="s">
        <v>96</v>
      </c>
      <c r="AD32" s="29" t="s">
        <v>96</v>
      </c>
      <c r="AE32" s="23" t="str">
        <f t="shared" si="27"/>
        <v>高度急性期</v>
      </c>
      <c r="AF32" s="34">
        <v>19</v>
      </c>
      <c r="AG32" s="34">
        <v>19</v>
      </c>
      <c r="AH32" s="34">
        <v>0</v>
      </c>
      <c r="AI32" s="34">
        <v>7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35">
        <v>19</v>
      </c>
      <c r="AT32" s="34">
        <v>0</v>
      </c>
      <c r="AU32" s="34">
        <v>0</v>
      </c>
      <c r="AV32" s="34">
        <v>0</v>
      </c>
      <c r="AW32" s="35">
        <v>265</v>
      </c>
      <c r="AX32" s="35"/>
      <c r="AY32" s="36"/>
      <c r="AZ32" s="37" t="s">
        <v>96</v>
      </c>
      <c r="BA32" s="30" t="str">
        <f t="shared" si="28"/>
        <v/>
      </c>
      <c r="BB32" s="35"/>
      <c r="BC32" s="35"/>
      <c r="BD32" s="35">
        <v>0</v>
      </c>
      <c r="BE32" s="35"/>
      <c r="BF32" s="35"/>
      <c r="BG32" s="35">
        <v>0</v>
      </c>
      <c r="BH32" s="35"/>
      <c r="BI32" s="35"/>
      <c r="BJ32" s="35"/>
    </row>
    <row r="33" spans="2:62" outlineLevel="3">
      <c r="B33" s="17">
        <v>24028144</v>
      </c>
      <c r="C33" s="17" t="s">
        <v>317</v>
      </c>
      <c r="D33" s="17" t="s">
        <v>92</v>
      </c>
      <c r="E33" s="22">
        <v>4004</v>
      </c>
      <c r="F33" s="22" t="s">
        <v>113</v>
      </c>
      <c r="G33" s="22">
        <v>40221</v>
      </c>
      <c r="H33" s="22" t="s">
        <v>114</v>
      </c>
      <c r="I33" s="17" t="s">
        <v>111</v>
      </c>
      <c r="J33" s="18" t="s">
        <v>1675</v>
      </c>
      <c r="K33" s="18" t="s">
        <v>1676</v>
      </c>
      <c r="L33" s="18" t="s">
        <v>98</v>
      </c>
      <c r="M33" s="18" t="s">
        <v>98</v>
      </c>
      <c r="N33" s="18" t="s">
        <v>105</v>
      </c>
      <c r="O33" s="19" t="str">
        <f>IF(N33="","",VLOOKUP(N33,Sheet1!$B$3:$C$7,2,0))</f>
        <v>休棟等</v>
      </c>
      <c r="P33" s="18" t="s">
        <v>105</v>
      </c>
      <c r="Q33" s="19" t="str">
        <f>IF(P33="","",VLOOKUP(P33,Sheet1!$B$3:$C$7,2,0))</f>
        <v>休棟等</v>
      </c>
      <c r="R33" s="18" t="s">
        <v>96</v>
      </c>
      <c r="S33" s="25" t="str">
        <f t="shared" si="20"/>
        <v/>
      </c>
      <c r="T33" s="26" t="str">
        <f t="shared" si="21"/>
        <v/>
      </c>
      <c r="U33" s="26" t="str">
        <f t="shared" si="22"/>
        <v/>
      </c>
      <c r="V33" s="26" t="str">
        <f t="shared" si="23"/>
        <v/>
      </c>
      <c r="W33" s="26" t="str">
        <f t="shared" si="24"/>
        <v/>
      </c>
      <c r="X33" s="26" t="str">
        <f t="shared" si="25"/>
        <v/>
      </c>
      <c r="Y33" s="27" t="str">
        <f t="shared" si="26"/>
        <v>○</v>
      </c>
      <c r="Z33" s="28" t="s">
        <v>110</v>
      </c>
      <c r="AA33" s="28" t="s">
        <v>96</v>
      </c>
      <c r="AB33" s="28" t="s">
        <v>96</v>
      </c>
      <c r="AC33" s="28" t="s">
        <v>96</v>
      </c>
      <c r="AD33" s="28" t="s">
        <v>96</v>
      </c>
      <c r="AE33" s="23" t="str">
        <f t="shared" si="27"/>
        <v>休棟中等</v>
      </c>
      <c r="AF33" s="34">
        <v>19</v>
      </c>
      <c r="AG33" s="34">
        <v>0</v>
      </c>
      <c r="AH33" s="34">
        <v>19</v>
      </c>
      <c r="AI33" s="34">
        <v>19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5">
        <v>0</v>
      </c>
      <c r="AT33" s="34">
        <v>0</v>
      </c>
      <c r="AU33" s="34">
        <v>0</v>
      </c>
      <c r="AV33" s="34">
        <v>19</v>
      </c>
      <c r="AW33" s="35">
        <v>0</v>
      </c>
      <c r="AX33" s="35">
        <v>0</v>
      </c>
      <c r="AY33" s="36">
        <v>0</v>
      </c>
      <c r="AZ33" s="38" t="s">
        <v>96</v>
      </c>
      <c r="BA33" s="30" t="str">
        <f t="shared" si="28"/>
        <v/>
      </c>
      <c r="BB33" s="35"/>
      <c r="BC33" s="35"/>
      <c r="BD33" s="35">
        <v>0</v>
      </c>
      <c r="BE33" s="35"/>
      <c r="BF33" s="35"/>
      <c r="BG33" s="35">
        <v>0</v>
      </c>
      <c r="BH33" s="35"/>
      <c r="BI33" s="35"/>
      <c r="BJ33" s="35"/>
    </row>
    <row r="34" spans="2:62" outlineLevel="3">
      <c r="B34" s="17">
        <v>24028527</v>
      </c>
      <c r="C34" s="17" t="s">
        <v>779</v>
      </c>
      <c r="D34" s="17" t="s">
        <v>92</v>
      </c>
      <c r="E34" s="22">
        <v>4004</v>
      </c>
      <c r="F34" s="22" t="s">
        <v>113</v>
      </c>
      <c r="G34" s="22">
        <v>40221</v>
      </c>
      <c r="H34" s="22" t="s">
        <v>114</v>
      </c>
      <c r="I34" s="17" t="s">
        <v>780</v>
      </c>
      <c r="J34" s="18" t="s">
        <v>1677</v>
      </c>
      <c r="K34" s="18" t="s">
        <v>1678</v>
      </c>
      <c r="L34" s="18" t="s">
        <v>97</v>
      </c>
      <c r="M34" s="18" t="s">
        <v>97</v>
      </c>
      <c r="N34" s="18" t="s">
        <v>98</v>
      </c>
      <c r="O34" s="19" t="str">
        <f>IF(N34="","",VLOOKUP(N34,Sheet1!$B$3:$C$7,2,0))</f>
        <v>急性期</v>
      </c>
      <c r="P34" s="18" t="s">
        <v>98</v>
      </c>
      <c r="Q34" s="19" t="str">
        <f>IF(P34="","",VLOOKUP(P34,Sheet1!$B$3:$C$7,2,0))</f>
        <v>急性期</v>
      </c>
      <c r="R34" s="18" t="s">
        <v>98</v>
      </c>
      <c r="S34" s="25" t="str">
        <f t="shared" si="20"/>
        <v>○</v>
      </c>
      <c r="T34" s="26" t="str">
        <f t="shared" si="21"/>
        <v>○</v>
      </c>
      <c r="U34" s="26" t="str">
        <f t="shared" si="22"/>
        <v>○</v>
      </c>
      <c r="V34" s="26" t="str">
        <f t="shared" si="23"/>
        <v/>
      </c>
      <c r="W34" s="26" t="str">
        <f t="shared" si="24"/>
        <v/>
      </c>
      <c r="X34" s="26" t="str">
        <f t="shared" si="25"/>
        <v/>
      </c>
      <c r="Y34" s="27" t="str">
        <f t="shared" si="26"/>
        <v/>
      </c>
      <c r="Z34" s="28" t="s">
        <v>97</v>
      </c>
      <c r="AA34" s="28" t="s">
        <v>98</v>
      </c>
      <c r="AB34" s="28" t="s">
        <v>99</v>
      </c>
      <c r="AC34" s="28" t="s">
        <v>96</v>
      </c>
      <c r="AD34" s="28" t="s">
        <v>96</v>
      </c>
      <c r="AE34" s="23" t="str">
        <f t="shared" si="27"/>
        <v>急性期</v>
      </c>
      <c r="AF34" s="34">
        <v>19</v>
      </c>
      <c r="AG34" s="34">
        <v>19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5">
        <v>19</v>
      </c>
      <c r="AT34" s="34">
        <v>0</v>
      </c>
      <c r="AU34" s="34">
        <v>0</v>
      </c>
      <c r="AV34" s="34">
        <v>0</v>
      </c>
      <c r="AW34" s="35">
        <v>153</v>
      </c>
      <c r="AX34" s="35"/>
      <c r="AY34" s="36"/>
      <c r="AZ34" s="38" t="s">
        <v>97</v>
      </c>
      <c r="BA34" s="30" t="str">
        <f t="shared" si="28"/>
        <v>○</v>
      </c>
      <c r="BB34" s="35">
        <v>0</v>
      </c>
      <c r="BC34" s="35">
        <v>0</v>
      </c>
      <c r="BD34" s="35">
        <v>0</v>
      </c>
      <c r="BE34" s="35"/>
      <c r="BF34" s="35"/>
      <c r="BG34" s="35">
        <v>0</v>
      </c>
      <c r="BH34" s="35"/>
      <c r="BI34" s="35"/>
      <c r="BJ34" s="35">
        <v>0</v>
      </c>
    </row>
    <row r="35" spans="2:62" outlineLevel="3">
      <c r="B35" s="17">
        <v>24028566</v>
      </c>
      <c r="C35" s="17" t="s">
        <v>812</v>
      </c>
      <c r="D35" s="17" t="s">
        <v>92</v>
      </c>
      <c r="E35" s="22">
        <v>4004</v>
      </c>
      <c r="F35" s="22" t="s">
        <v>113</v>
      </c>
      <c r="G35" s="22">
        <v>40221</v>
      </c>
      <c r="H35" s="22" t="s">
        <v>114</v>
      </c>
      <c r="I35" s="17" t="s">
        <v>813</v>
      </c>
      <c r="J35" s="19" t="s">
        <v>1679</v>
      </c>
      <c r="K35" s="19" t="s">
        <v>1680</v>
      </c>
      <c r="L35" s="19" t="s">
        <v>97</v>
      </c>
      <c r="M35" s="19" t="s">
        <v>97</v>
      </c>
      <c r="N35" s="19" t="s">
        <v>99</v>
      </c>
      <c r="O35" s="19" t="str">
        <f>IF(N35="","",VLOOKUP(N35,Sheet1!$B$3:$C$7,2,0))</f>
        <v>回復期</v>
      </c>
      <c r="P35" s="19" t="s">
        <v>99</v>
      </c>
      <c r="Q35" s="19" t="str">
        <f>IF(P35="","",VLOOKUP(P35,Sheet1!$B$3:$C$7,2,0))</f>
        <v>回復期</v>
      </c>
      <c r="R35" s="19" t="s">
        <v>99</v>
      </c>
      <c r="S35" s="25" t="str">
        <f t="shared" si="20"/>
        <v>○</v>
      </c>
      <c r="T35" s="26" t="str">
        <f t="shared" si="21"/>
        <v>○</v>
      </c>
      <c r="U35" s="26" t="str">
        <f t="shared" si="22"/>
        <v>○</v>
      </c>
      <c r="V35" s="26" t="str">
        <f t="shared" si="23"/>
        <v/>
      </c>
      <c r="W35" s="26" t="str">
        <f t="shared" si="24"/>
        <v/>
      </c>
      <c r="X35" s="26" t="str">
        <f t="shared" si="25"/>
        <v/>
      </c>
      <c r="Y35" s="27" t="str">
        <f t="shared" si="26"/>
        <v/>
      </c>
      <c r="Z35" s="29" t="s">
        <v>97</v>
      </c>
      <c r="AA35" s="29" t="s">
        <v>98</v>
      </c>
      <c r="AB35" s="29" t="s">
        <v>99</v>
      </c>
      <c r="AC35" s="29" t="s">
        <v>96</v>
      </c>
      <c r="AD35" s="29" t="s">
        <v>96</v>
      </c>
      <c r="AE35" s="23" t="str">
        <f t="shared" si="27"/>
        <v>回復期</v>
      </c>
      <c r="AF35" s="34">
        <v>19</v>
      </c>
      <c r="AG35" s="34">
        <v>19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5">
        <v>19</v>
      </c>
      <c r="AT35" s="34">
        <v>0</v>
      </c>
      <c r="AU35" s="34">
        <v>0</v>
      </c>
      <c r="AV35" s="34">
        <v>0</v>
      </c>
      <c r="AW35" s="35">
        <v>105</v>
      </c>
      <c r="AX35" s="35">
        <v>10</v>
      </c>
      <c r="AY35" s="36">
        <v>2</v>
      </c>
      <c r="AZ35" s="37" t="s">
        <v>98</v>
      </c>
      <c r="BA35" s="30" t="str">
        <f t="shared" si="28"/>
        <v/>
      </c>
      <c r="BB35" s="35">
        <v>1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</row>
    <row r="36" spans="2:62" outlineLevel="3">
      <c r="B36" s="17">
        <v>24028811</v>
      </c>
      <c r="C36" s="17" t="s">
        <v>1126</v>
      </c>
      <c r="D36" s="17" t="s">
        <v>92</v>
      </c>
      <c r="E36" s="22">
        <v>4004</v>
      </c>
      <c r="F36" s="22" t="s">
        <v>113</v>
      </c>
      <c r="G36" s="22">
        <v>40221</v>
      </c>
      <c r="H36" s="22" t="s">
        <v>114</v>
      </c>
      <c r="I36" s="17" t="s">
        <v>1127</v>
      </c>
      <c r="J36" s="18" t="s">
        <v>1681</v>
      </c>
      <c r="K36" s="18" t="s">
        <v>1682</v>
      </c>
      <c r="L36" s="18" t="s">
        <v>97</v>
      </c>
      <c r="M36" s="18" t="s">
        <v>97</v>
      </c>
      <c r="N36" s="18" t="s">
        <v>98</v>
      </c>
      <c r="O36" s="19" t="str">
        <f>IF(N36="","",VLOOKUP(N36,Sheet1!$B$3:$C$7,2,0))</f>
        <v>急性期</v>
      </c>
      <c r="P36" s="18" t="s">
        <v>98</v>
      </c>
      <c r="Q36" s="19" t="str">
        <f>IF(P36="","",VLOOKUP(P36,Sheet1!$B$3:$C$7,2,0))</f>
        <v>急性期</v>
      </c>
      <c r="R36" s="18" t="s">
        <v>96</v>
      </c>
      <c r="S36" s="25" t="str">
        <f t="shared" si="20"/>
        <v/>
      </c>
      <c r="T36" s="26" t="str">
        <f t="shared" si="21"/>
        <v>○</v>
      </c>
      <c r="U36" s="26" t="str">
        <f t="shared" si="22"/>
        <v>○</v>
      </c>
      <c r="V36" s="26" t="str">
        <f t="shared" si="23"/>
        <v/>
      </c>
      <c r="W36" s="26" t="str">
        <f t="shared" si="24"/>
        <v/>
      </c>
      <c r="X36" s="26" t="str">
        <f t="shared" si="25"/>
        <v/>
      </c>
      <c r="Y36" s="27" t="str">
        <f t="shared" si="26"/>
        <v/>
      </c>
      <c r="Z36" s="28" t="s">
        <v>98</v>
      </c>
      <c r="AA36" s="28" t="s">
        <v>99</v>
      </c>
      <c r="AB36" s="28" t="s">
        <v>96</v>
      </c>
      <c r="AC36" s="28" t="s">
        <v>96</v>
      </c>
      <c r="AD36" s="28" t="s">
        <v>96</v>
      </c>
      <c r="AE36" s="23" t="str">
        <f t="shared" si="27"/>
        <v>急性期</v>
      </c>
      <c r="AF36" s="34">
        <v>11</v>
      </c>
      <c r="AG36" s="34">
        <v>11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5">
        <v>11</v>
      </c>
      <c r="AT36" s="35">
        <v>0</v>
      </c>
      <c r="AU36" s="35">
        <v>0</v>
      </c>
      <c r="AV36" s="34">
        <v>0</v>
      </c>
      <c r="AW36" s="35">
        <v>205</v>
      </c>
      <c r="AX36" s="35">
        <v>205</v>
      </c>
      <c r="AY36" s="36">
        <v>0</v>
      </c>
      <c r="AZ36" s="38" t="s">
        <v>98</v>
      </c>
      <c r="BA36" s="30" t="str">
        <f t="shared" si="28"/>
        <v/>
      </c>
      <c r="BB36" s="35">
        <v>0</v>
      </c>
      <c r="BC36" s="35">
        <v>0</v>
      </c>
      <c r="BD36" s="35">
        <v>0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12</v>
      </c>
    </row>
    <row r="37" spans="2:62" outlineLevel="3">
      <c r="B37" s="17">
        <v>24028837</v>
      </c>
      <c r="C37" s="17" t="s">
        <v>1168</v>
      </c>
      <c r="D37" s="17" t="s">
        <v>92</v>
      </c>
      <c r="E37" s="22">
        <v>4004</v>
      </c>
      <c r="F37" s="22" t="s">
        <v>113</v>
      </c>
      <c r="G37" s="22">
        <v>40221</v>
      </c>
      <c r="H37" s="22" t="s">
        <v>114</v>
      </c>
      <c r="I37" s="17" t="s">
        <v>1169</v>
      </c>
      <c r="J37" s="18" t="s">
        <v>1683</v>
      </c>
      <c r="K37" s="18" t="s">
        <v>1684</v>
      </c>
      <c r="L37" s="18" t="s">
        <v>97</v>
      </c>
      <c r="M37" s="18" t="s">
        <v>97</v>
      </c>
      <c r="N37" s="18" t="s">
        <v>98</v>
      </c>
      <c r="O37" s="19" t="str">
        <f>IF(N37="","",VLOOKUP(N37,Sheet1!$B$3:$C$7,2,0))</f>
        <v>急性期</v>
      </c>
      <c r="P37" s="18" t="s">
        <v>98</v>
      </c>
      <c r="Q37" s="19" t="str">
        <f>IF(P37="","",VLOOKUP(P37,Sheet1!$B$3:$C$7,2,0))</f>
        <v>急性期</v>
      </c>
      <c r="R37" s="18" t="s">
        <v>98</v>
      </c>
      <c r="S37" s="25" t="str">
        <f t="shared" si="20"/>
        <v>○</v>
      </c>
      <c r="T37" s="26" t="str">
        <f t="shared" si="21"/>
        <v/>
      </c>
      <c r="U37" s="26" t="str">
        <f t="shared" si="22"/>
        <v>○</v>
      </c>
      <c r="V37" s="26" t="str">
        <f t="shared" si="23"/>
        <v>○</v>
      </c>
      <c r="W37" s="26" t="str">
        <f t="shared" si="24"/>
        <v>○</v>
      </c>
      <c r="X37" s="26" t="str">
        <f t="shared" si="25"/>
        <v/>
      </c>
      <c r="Y37" s="27" t="str">
        <f t="shared" si="26"/>
        <v/>
      </c>
      <c r="Z37" s="28" t="s">
        <v>97</v>
      </c>
      <c r="AA37" s="28" t="s">
        <v>99</v>
      </c>
      <c r="AB37" s="28" t="s">
        <v>104</v>
      </c>
      <c r="AC37" s="28" t="s">
        <v>105</v>
      </c>
      <c r="AD37" s="28" t="s">
        <v>96</v>
      </c>
      <c r="AE37" s="23" t="str">
        <f t="shared" si="27"/>
        <v>急性期</v>
      </c>
      <c r="AF37" s="34">
        <v>13</v>
      </c>
      <c r="AG37" s="34">
        <v>13</v>
      </c>
      <c r="AH37" s="34">
        <v>0</v>
      </c>
      <c r="AI37" s="34">
        <v>0</v>
      </c>
      <c r="AJ37" s="34">
        <v>6</v>
      </c>
      <c r="AK37" s="34">
        <v>6</v>
      </c>
      <c r="AL37" s="34">
        <v>0</v>
      </c>
      <c r="AM37" s="34">
        <v>6</v>
      </c>
      <c r="AN37" s="34">
        <v>6</v>
      </c>
      <c r="AO37" s="34">
        <v>0</v>
      </c>
      <c r="AP37" s="34">
        <v>0</v>
      </c>
      <c r="AQ37" s="34">
        <v>0</v>
      </c>
      <c r="AR37" s="34">
        <v>0</v>
      </c>
      <c r="AS37" s="35">
        <v>13</v>
      </c>
      <c r="AT37" s="35">
        <v>6</v>
      </c>
      <c r="AU37" s="34">
        <v>0</v>
      </c>
      <c r="AV37" s="34">
        <v>0</v>
      </c>
      <c r="AW37" s="35">
        <v>95</v>
      </c>
      <c r="AX37" s="35"/>
      <c r="AY37" s="36"/>
      <c r="AZ37" s="38" t="s">
        <v>97</v>
      </c>
      <c r="BA37" s="30" t="str">
        <f t="shared" si="28"/>
        <v>○</v>
      </c>
      <c r="BB37" s="35"/>
      <c r="BC37" s="35"/>
      <c r="BD37" s="35"/>
      <c r="BE37" s="35"/>
      <c r="BF37" s="35"/>
      <c r="BG37" s="35"/>
      <c r="BH37" s="35"/>
      <c r="BI37" s="35"/>
      <c r="BJ37" s="35"/>
    </row>
    <row r="38" spans="2:62" outlineLevel="3">
      <c r="B38" s="17">
        <v>24028917</v>
      </c>
      <c r="C38" s="17" t="s">
        <v>1262</v>
      </c>
      <c r="D38" s="17" t="s">
        <v>92</v>
      </c>
      <c r="E38" s="22">
        <v>4004</v>
      </c>
      <c r="F38" s="22" t="s">
        <v>113</v>
      </c>
      <c r="G38" s="22">
        <v>40221</v>
      </c>
      <c r="H38" s="22" t="s">
        <v>114</v>
      </c>
      <c r="I38" s="17" t="s">
        <v>1263</v>
      </c>
      <c r="J38" s="18" t="s">
        <v>1685</v>
      </c>
      <c r="K38" s="18" t="s">
        <v>1686</v>
      </c>
      <c r="L38" s="18" t="s">
        <v>97</v>
      </c>
      <c r="M38" s="18" t="s">
        <v>97</v>
      </c>
      <c r="N38" s="18" t="s">
        <v>98</v>
      </c>
      <c r="O38" s="19" t="str">
        <f>IF(N38="","",VLOOKUP(N38,Sheet1!$B$3:$C$7,2,0))</f>
        <v>急性期</v>
      </c>
      <c r="P38" s="18" t="s">
        <v>98</v>
      </c>
      <c r="Q38" s="19" t="str">
        <f>IF(P38="","",VLOOKUP(P38,Sheet1!$B$3:$C$7,2,0))</f>
        <v>急性期</v>
      </c>
      <c r="R38" s="18" t="s">
        <v>98</v>
      </c>
      <c r="S38" s="25" t="str">
        <f t="shared" si="20"/>
        <v>○</v>
      </c>
      <c r="T38" s="26" t="str">
        <f t="shared" si="21"/>
        <v>○</v>
      </c>
      <c r="U38" s="26" t="str">
        <f t="shared" si="22"/>
        <v>○</v>
      </c>
      <c r="V38" s="26" t="str">
        <f t="shared" si="23"/>
        <v/>
      </c>
      <c r="W38" s="26" t="str">
        <f t="shared" si="24"/>
        <v/>
      </c>
      <c r="X38" s="26" t="str">
        <f t="shared" si="25"/>
        <v/>
      </c>
      <c r="Y38" s="27" t="str">
        <f t="shared" si="26"/>
        <v/>
      </c>
      <c r="Z38" s="28" t="s">
        <v>97</v>
      </c>
      <c r="AA38" s="28" t="s">
        <v>98</v>
      </c>
      <c r="AB38" s="28" t="s">
        <v>99</v>
      </c>
      <c r="AC38" s="28" t="s">
        <v>96</v>
      </c>
      <c r="AD38" s="28" t="s">
        <v>96</v>
      </c>
      <c r="AE38" s="23" t="str">
        <f t="shared" si="27"/>
        <v>急性期</v>
      </c>
      <c r="AF38" s="34">
        <v>19</v>
      </c>
      <c r="AG38" s="34">
        <v>19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5">
        <v>19</v>
      </c>
      <c r="AT38" s="35">
        <v>0</v>
      </c>
      <c r="AU38" s="35">
        <v>0</v>
      </c>
      <c r="AV38" s="34">
        <v>0</v>
      </c>
      <c r="AW38" s="35">
        <v>503</v>
      </c>
      <c r="AX38" s="35">
        <v>0</v>
      </c>
      <c r="AY38" s="36"/>
      <c r="AZ38" s="38" t="s">
        <v>98</v>
      </c>
      <c r="BA38" s="30" t="str">
        <f t="shared" si="28"/>
        <v/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</row>
    <row r="39" spans="2:62" ht="13.5" customHeight="1" outlineLevel="2">
      <c r="B39" s="17"/>
      <c r="C39" s="17"/>
      <c r="D39" s="17"/>
      <c r="E39" s="22"/>
      <c r="F39" s="132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9"/>
      <c r="S39" s="359" t="s">
        <v>2259</v>
      </c>
      <c r="T39" s="359"/>
      <c r="U39" s="359"/>
      <c r="V39" s="359"/>
      <c r="W39" s="359"/>
      <c r="X39" s="359"/>
      <c r="Y39" s="360"/>
      <c r="Z39" s="28"/>
      <c r="AA39" s="28"/>
      <c r="AB39" s="28"/>
      <c r="AC39" s="28"/>
      <c r="AD39" s="28"/>
      <c r="AE39" s="23"/>
      <c r="AF39" s="34">
        <f t="shared" ref="AF39:AV39" si="51">SUBTOTAL(9,AF32:AF38)</f>
        <v>119</v>
      </c>
      <c r="AG39" s="34">
        <f t="shared" si="51"/>
        <v>100</v>
      </c>
      <c r="AH39" s="34">
        <f t="shared" si="51"/>
        <v>19</v>
      </c>
      <c r="AI39" s="34">
        <f t="shared" si="51"/>
        <v>26</v>
      </c>
      <c r="AJ39" s="34">
        <f t="shared" si="51"/>
        <v>6</v>
      </c>
      <c r="AK39" s="34">
        <f t="shared" si="51"/>
        <v>6</v>
      </c>
      <c r="AL39" s="34">
        <f t="shared" si="51"/>
        <v>0</v>
      </c>
      <c r="AM39" s="34">
        <f t="shared" si="51"/>
        <v>6</v>
      </c>
      <c r="AN39" s="34">
        <f t="shared" si="51"/>
        <v>6</v>
      </c>
      <c r="AO39" s="34">
        <f t="shared" si="51"/>
        <v>0</v>
      </c>
      <c r="AP39" s="34">
        <f t="shared" si="51"/>
        <v>0</v>
      </c>
      <c r="AQ39" s="34">
        <f t="shared" si="51"/>
        <v>0</v>
      </c>
      <c r="AR39" s="34">
        <f t="shared" si="51"/>
        <v>0</v>
      </c>
      <c r="AS39" s="35">
        <f t="shared" si="51"/>
        <v>100</v>
      </c>
      <c r="AT39" s="35">
        <f t="shared" si="51"/>
        <v>6</v>
      </c>
      <c r="AU39" s="35">
        <f t="shared" si="51"/>
        <v>0</v>
      </c>
      <c r="AV39" s="34">
        <f t="shared" si="51"/>
        <v>19</v>
      </c>
      <c r="AW39" s="34">
        <f t="shared" ref="AW39:AY39" si="52">SUBTOTAL(9,AW32:AW38)</f>
        <v>1326</v>
      </c>
      <c r="AX39" s="34">
        <f t="shared" si="52"/>
        <v>215</v>
      </c>
      <c r="AY39" s="34">
        <f t="shared" si="52"/>
        <v>2</v>
      </c>
      <c r="AZ39" s="38"/>
      <c r="BA39" s="30"/>
      <c r="BB39" s="34">
        <f t="shared" ref="BB39" si="53">SUBTOTAL(9,BB32:BB38)</f>
        <v>1</v>
      </c>
      <c r="BC39" s="34">
        <f t="shared" ref="BC39" si="54">SUBTOTAL(9,BC32:BC38)</f>
        <v>0</v>
      </c>
      <c r="BD39" s="34">
        <f t="shared" ref="BD39" si="55">SUBTOTAL(9,BD32:BD38)</f>
        <v>0</v>
      </c>
      <c r="BE39" s="34">
        <f t="shared" ref="BE39" si="56">SUBTOTAL(9,BE32:BE38)</f>
        <v>0</v>
      </c>
      <c r="BF39" s="34">
        <f t="shared" ref="BF39" si="57">SUBTOTAL(9,BF32:BF38)</f>
        <v>0</v>
      </c>
      <c r="BG39" s="34">
        <f t="shared" ref="BG39" si="58">SUBTOTAL(9,BG32:BG38)</f>
        <v>0</v>
      </c>
      <c r="BH39" s="34">
        <f t="shared" ref="BH39" si="59">SUBTOTAL(9,BH32:BH38)</f>
        <v>0</v>
      </c>
      <c r="BI39" s="34">
        <f t="shared" ref="BI39" si="60">SUBTOTAL(9,BI32:BI38)</f>
        <v>0</v>
      </c>
      <c r="BJ39" s="34">
        <f t="shared" ref="BJ39" si="61">SUBTOTAL(9,BJ32:BJ38)</f>
        <v>12</v>
      </c>
    </row>
    <row r="40" spans="2:62" outlineLevel="3">
      <c r="B40" s="17">
        <v>24028592</v>
      </c>
      <c r="C40" s="17" t="s">
        <v>836</v>
      </c>
      <c r="D40" s="17" t="s">
        <v>92</v>
      </c>
      <c r="E40" s="22">
        <v>4004</v>
      </c>
      <c r="F40" s="22" t="s">
        <v>113</v>
      </c>
      <c r="G40" s="22">
        <v>40305</v>
      </c>
      <c r="H40" s="22" t="s">
        <v>837</v>
      </c>
      <c r="I40" s="17" t="s">
        <v>838</v>
      </c>
      <c r="J40" s="18" t="s">
        <v>1687</v>
      </c>
      <c r="K40" s="18" t="s">
        <v>1688</v>
      </c>
      <c r="L40" s="18" t="s">
        <v>97</v>
      </c>
      <c r="M40" s="18" t="s">
        <v>97</v>
      </c>
      <c r="N40" s="18" t="s">
        <v>98</v>
      </c>
      <c r="O40" s="19" t="str">
        <f>IF(N40="","",VLOOKUP(N40,Sheet1!$B$3:$C$7,2,0))</f>
        <v>急性期</v>
      </c>
      <c r="P40" s="18" t="s">
        <v>99</v>
      </c>
      <c r="Q40" s="19" t="str">
        <f>IF(P40="","",VLOOKUP(P40,Sheet1!$B$3:$C$7,2,0))</f>
        <v>回復期</v>
      </c>
      <c r="R40" s="18" t="s">
        <v>99</v>
      </c>
      <c r="S40" s="25" t="str">
        <f t="shared" si="20"/>
        <v>○</v>
      </c>
      <c r="T40" s="26" t="str">
        <f t="shared" si="21"/>
        <v>○</v>
      </c>
      <c r="U40" s="26" t="str">
        <f t="shared" si="22"/>
        <v>○</v>
      </c>
      <c r="V40" s="26" t="str">
        <f t="shared" si="23"/>
        <v>○</v>
      </c>
      <c r="W40" s="26" t="str">
        <f t="shared" si="24"/>
        <v>○</v>
      </c>
      <c r="X40" s="26" t="str">
        <f t="shared" si="25"/>
        <v/>
      </c>
      <c r="Y40" s="27" t="str">
        <f t="shared" si="26"/>
        <v/>
      </c>
      <c r="Z40" s="28" t="s">
        <v>97</v>
      </c>
      <c r="AA40" s="28" t="s">
        <v>98</v>
      </c>
      <c r="AB40" s="28" t="s">
        <v>99</v>
      </c>
      <c r="AC40" s="28" t="s">
        <v>104</v>
      </c>
      <c r="AD40" s="28" t="s">
        <v>105</v>
      </c>
      <c r="AE40" s="23" t="str">
        <f t="shared" si="27"/>
        <v>急性期</v>
      </c>
      <c r="AF40" s="34">
        <v>19</v>
      </c>
      <c r="AG40" s="34">
        <v>19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5">
        <v>19</v>
      </c>
      <c r="AT40" s="34">
        <v>0</v>
      </c>
      <c r="AU40" s="34">
        <v>0</v>
      </c>
      <c r="AV40" s="34">
        <v>0</v>
      </c>
      <c r="AW40" s="35">
        <v>259</v>
      </c>
      <c r="AX40" s="35">
        <v>36</v>
      </c>
      <c r="AY40" s="36"/>
      <c r="AZ40" s="38" t="s">
        <v>97</v>
      </c>
      <c r="BA40" s="30" t="str">
        <f t="shared" si="28"/>
        <v>○</v>
      </c>
      <c r="BB40" s="35">
        <v>7</v>
      </c>
      <c r="BC40" s="35">
        <v>244</v>
      </c>
      <c r="BD40" s="35">
        <v>1</v>
      </c>
      <c r="BE40" s="35">
        <v>1</v>
      </c>
      <c r="BF40" s="35">
        <v>0</v>
      </c>
      <c r="BG40" s="35">
        <v>10</v>
      </c>
      <c r="BH40" s="35">
        <v>10</v>
      </c>
      <c r="BI40" s="35">
        <v>0</v>
      </c>
      <c r="BJ40" s="35">
        <v>0</v>
      </c>
    </row>
    <row r="41" spans="2:62" outlineLevel="3">
      <c r="B41" s="17">
        <v>24028626</v>
      </c>
      <c r="C41" s="17" t="s">
        <v>873</v>
      </c>
      <c r="D41" s="17" t="s">
        <v>92</v>
      </c>
      <c r="E41" s="22">
        <v>4004</v>
      </c>
      <c r="F41" s="22" t="s">
        <v>113</v>
      </c>
      <c r="G41" s="22">
        <v>40305</v>
      </c>
      <c r="H41" s="22" t="s">
        <v>837</v>
      </c>
      <c r="I41" s="17" t="s">
        <v>874</v>
      </c>
      <c r="J41" s="18" t="s">
        <v>1689</v>
      </c>
      <c r="K41" s="18" t="s">
        <v>1690</v>
      </c>
      <c r="L41" s="18" t="s">
        <v>97</v>
      </c>
      <c r="M41" s="18" t="s">
        <v>97</v>
      </c>
      <c r="N41" s="18" t="s">
        <v>104</v>
      </c>
      <c r="O41" s="19" t="str">
        <f>IF(N41="","",VLOOKUP(N41,Sheet1!$B$3:$C$7,2,0))</f>
        <v>慢性期</v>
      </c>
      <c r="P41" s="18" t="s">
        <v>104</v>
      </c>
      <c r="Q41" s="19" t="str">
        <f>IF(P41="","",VLOOKUP(P41,Sheet1!$B$3:$C$7,2,0))</f>
        <v>慢性期</v>
      </c>
      <c r="R41" s="18" t="s">
        <v>96</v>
      </c>
      <c r="S41" s="25" t="str">
        <f t="shared" si="20"/>
        <v>○</v>
      </c>
      <c r="T41" s="26" t="str">
        <f t="shared" si="21"/>
        <v>○</v>
      </c>
      <c r="U41" s="26" t="str">
        <f t="shared" si="22"/>
        <v>○</v>
      </c>
      <c r="V41" s="26" t="str">
        <f t="shared" si="23"/>
        <v/>
      </c>
      <c r="W41" s="26" t="str">
        <f t="shared" si="24"/>
        <v>○</v>
      </c>
      <c r="X41" s="26" t="str">
        <f t="shared" si="25"/>
        <v/>
      </c>
      <c r="Y41" s="27" t="str">
        <f t="shared" si="26"/>
        <v/>
      </c>
      <c r="Z41" s="28" t="s">
        <v>97</v>
      </c>
      <c r="AA41" s="28" t="s">
        <v>98</v>
      </c>
      <c r="AB41" s="28" t="s">
        <v>99</v>
      </c>
      <c r="AC41" s="28" t="s">
        <v>105</v>
      </c>
      <c r="AD41" s="28" t="s">
        <v>96</v>
      </c>
      <c r="AE41" s="23" t="str">
        <f t="shared" si="27"/>
        <v>慢性期</v>
      </c>
      <c r="AF41" s="34">
        <v>13</v>
      </c>
      <c r="AG41" s="34">
        <v>13</v>
      </c>
      <c r="AH41" s="34">
        <v>0</v>
      </c>
      <c r="AI41" s="34">
        <v>13</v>
      </c>
      <c r="AJ41" s="34">
        <v>6</v>
      </c>
      <c r="AK41" s="34">
        <v>6</v>
      </c>
      <c r="AL41" s="34">
        <v>0</v>
      </c>
      <c r="AM41" s="34">
        <v>6</v>
      </c>
      <c r="AN41" s="34">
        <v>6</v>
      </c>
      <c r="AO41" s="34">
        <v>0</v>
      </c>
      <c r="AP41" s="34">
        <v>0</v>
      </c>
      <c r="AQ41" s="34">
        <v>0</v>
      </c>
      <c r="AR41" s="34">
        <v>0</v>
      </c>
      <c r="AS41" s="35">
        <v>13</v>
      </c>
      <c r="AT41" s="35">
        <v>6</v>
      </c>
      <c r="AU41" s="35">
        <v>0</v>
      </c>
      <c r="AV41" s="34">
        <v>0</v>
      </c>
      <c r="AW41" s="35">
        <v>142</v>
      </c>
      <c r="AX41" s="35">
        <v>10</v>
      </c>
      <c r="AY41" s="36">
        <v>0</v>
      </c>
      <c r="AZ41" s="38" t="s">
        <v>98</v>
      </c>
      <c r="BA41" s="30" t="str">
        <f t="shared" si="28"/>
        <v/>
      </c>
      <c r="BB41" s="35">
        <v>0</v>
      </c>
      <c r="BC41" s="35">
        <v>0</v>
      </c>
      <c r="BD41" s="35">
        <v>0</v>
      </c>
      <c r="BE41" s="35">
        <v>0</v>
      </c>
      <c r="BF41" s="35">
        <v>0</v>
      </c>
      <c r="BG41" s="35">
        <v>0</v>
      </c>
      <c r="BH41" s="35">
        <v>0</v>
      </c>
      <c r="BI41" s="35">
        <v>0</v>
      </c>
      <c r="BJ41" s="35">
        <v>0</v>
      </c>
    </row>
    <row r="42" spans="2:62" outlineLevel="3">
      <c r="B42" s="17">
        <v>24028951</v>
      </c>
      <c r="C42" s="17" t="s">
        <v>1305</v>
      </c>
      <c r="D42" s="17" t="s">
        <v>92</v>
      </c>
      <c r="E42" s="22">
        <v>4004</v>
      </c>
      <c r="F42" s="22" t="s">
        <v>113</v>
      </c>
      <c r="G42" s="22">
        <v>40305</v>
      </c>
      <c r="H42" s="22" t="s">
        <v>837</v>
      </c>
      <c r="I42" s="17" t="s">
        <v>1306</v>
      </c>
      <c r="J42" s="18" t="s">
        <v>1307</v>
      </c>
      <c r="K42" s="18" t="s">
        <v>1308</v>
      </c>
      <c r="L42" s="18" t="s">
        <v>165</v>
      </c>
      <c r="M42" s="18" t="s">
        <v>165</v>
      </c>
      <c r="N42" s="18" t="s">
        <v>143</v>
      </c>
      <c r="O42" s="19" t="str">
        <f>IF(N42="","",VLOOKUP(N42,Sheet1!$B$3:$C$7,2,0))</f>
        <v>回復期</v>
      </c>
      <c r="P42" s="18" t="s">
        <v>143</v>
      </c>
      <c r="Q42" s="19" t="str">
        <f>IF(P42="","",VLOOKUP(P42,Sheet1!$B$3:$C$7,2,0))</f>
        <v>回復期</v>
      </c>
      <c r="R42" s="18" t="s">
        <v>143</v>
      </c>
      <c r="S42" s="25" t="str">
        <f t="shared" si="20"/>
        <v>○</v>
      </c>
      <c r="T42" s="26" t="str">
        <f t="shared" si="21"/>
        <v/>
      </c>
      <c r="U42" s="26" t="str">
        <f t="shared" si="22"/>
        <v/>
      </c>
      <c r="V42" s="26" t="str">
        <f t="shared" si="23"/>
        <v/>
      </c>
      <c r="W42" s="26" t="str">
        <f t="shared" si="24"/>
        <v/>
      </c>
      <c r="X42" s="26" t="str">
        <f t="shared" si="25"/>
        <v/>
      </c>
      <c r="Y42" s="27" t="str">
        <f t="shared" si="26"/>
        <v/>
      </c>
      <c r="Z42" s="28" t="s">
        <v>165</v>
      </c>
      <c r="AA42" s="28" t="s">
        <v>96</v>
      </c>
      <c r="AB42" s="28" t="s">
        <v>96</v>
      </c>
      <c r="AC42" s="28" t="s">
        <v>96</v>
      </c>
      <c r="AD42" s="28" t="s">
        <v>96</v>
      </c>
      <c r="AE42" s="23" t="str">
        <f t="shared" si="27"/>
        <v>回復期</v>
      </c>
      <c r="AF42" s="34">
        <v>19</v>
      </c>
      <c r="AG42" s="34">
        <v>19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5">
        <v>19</v>
      </c>
      <c r="AT42" s="34">
        <v>0</v>
      </c>
      <c r="AU42" s="34">
        <v>0</v>
      </c>
      <c r="AV42" s="34">
        <v>0</v>
      </c>
      <c r="AW42" s="35">
        <v>144</v>
      </c>
      <c r="AX42" s="35">
        <v>0</v>
      </c>
      <c r="AY42" s="36"/>
      <c r="AZ42" s="38" t="s">
        <v>166</v>
      </c>
      <c r="BA42" s="30" t="str">
        <f t="shared" si="28"/>
        <v/>
      </c>
      <c r="BB42" s="35">
        <v>2</v>
      </c>
      <c r="BC42" s="35">
        <v>0</v>
      </c>
      <c r="BD42" s="35">
        <v>0</v>
      </c>
      <c r="BE42" s="35">
        <v>0</v>
      </c>
      <c r="BF42" s="35">
        <v>0</v>
      </c>
      <c r="BG42" s="35">
        <v>0</v>
      </c>
      <c r="BH42" s="35">
        <v>0</v>
      </c>
      <c r="BI42" s="35">
        <v>0</v>
      </c>
      <c r="BJ42" s="35">
        <v>0</v>
      </c>
    </row>
    <row r="43" spans="2:62" ht="13.5" customHeight="1" outlineLevel="2" thickBot="1">
      <c r="B43" s="17"/>
      <c r="C43" s="17"/>
      <c r="D43" s="17"/>
      <c r="E43" s="22"/>
      <c r="F43" s="157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75"/>
      <c r="S43" s="361" t="s">
        <v>2260</v>
      </c>
      <c r="T43" s="361"/>
      <c r="U43" s="361"/>
      <c r="V43" s="361"/>
      <c r="W43" s="361"/>
      <c r="X43" s="361"/>
      <c r="Y43" s="362"/>
      <c r="Z43" s="176"/>
      <c r="AA43" s="176"/>
      <c r="AB43" s="176"/>
      <c r="AC43" s="176"/>
      <c r="AD43" s="176"/>
      <c r="AE43" s="161"/>
      <c r="AF43" s="162">
        <f t="shared" ref="AF43:AV43" si="62">SUBTOTAL(9,AF40:AF42)</f>
        <v>51</v>
      </c>
      <c r="AG43" s="162">
        <f t="shared" si="62"/>
        <v>51</v>
      </c>
      <c r="AH43" s="162">
        <f t="shared" si="62"/>
        <v>0</v>
      </c>
      <c r="AI43" s="162">
        <f t="shared" si="62"/>
        <v>13</v>
      </c>
      <c r="AJ43" s="162">
        <f t="shared" si="62"/>
        <v>6</v>
      </c>
      <c r="AK43" s="162">
        <f t="shared" si="62"/>
        <v>6</v>
      </c>
      <c r="AL43" s="162">
        <f t="shared" si="62"/>
        <v>0</v>
      </c>
      <c r="AM43" s="162">
        <f t="shared" si="62"/>
        <v>6</v>
      </c>
      <c r="AN43" s="162">
        <f t="shared" si="62"/>
        <v>6</v>
      </c>
      <c r="AO43" s="162">
        <f t="shared" si="62"/>
        <v>0</v>
      </c>
      <c r="AP43" s="162">
        <f t="shared" si="62"/>
        <v>0</v>
      </c>
      <c r="AQ43" s="162">
        <f t="shared" si="62"/>
        <v>0</v>
      </c>
      <c r="AR43" s="162">
        <f t="shared" si="62"/>
        <v>0</v>
      </c>
      <c r="AS43" s="163">
        <f t="shared" si="62"/>
        <v>51</v>
      </c>
      <c r="AT43" s="162">
        <f t="shared" si="62"/>
        <v>6</v>
      </c>
      <c r="AU43" s="162">
        <f t="shared" si="62"/>
        <v>0</v>
      </c>
      <c r="AV43" s="162">
        <f t="shared" si="62"/>
        <v>0</v>
      </c>
      <c r="AW43" s="162">
        <f t="shared" ref="AW43:AY43" si="63">SUBTOTAL(9,AW40:AW42)</f>
        <v>545</v>
      </c>
      <c r="AX43" s="162">
        <f t="shared" si="63"/>
        <v>46</v>
      </c>
      <c r="AY43" s="162">
        <f t="shared" si="63"/>
        <v>0</v>
      </c>
      <c r="AZ43" s="177"/>
      <c r="BA43" s="166"/>
      <c r="BB43" s="162">
        <f t="shared" ref="BB43" si="64">SUBTOTAL(9,BB40:BB42)</f>
        <v>9</v>
      </c>
      <c r="BC43" s="162">
        <f t="shared" ref="BC43" si="65">SUBTOTAL(9,BC40:BC42)</f>
        <v>244</v>
      </c>
      <c r="BD43" s="162">
        <f t="shared" ref="BD43" si="66">SUBTOTAL(9,BD40:BD42)</f>
        <v>1</v>
      </c>
      <c r="BE43" s="162">
        <f t="shared" ref="BE43" si="67">SUBTOTAL(9,BE40:BE42)</f>
        <v>1</v>
      </c>
      <c r="BF43" s="162">
        <f t="shared" ref="BF43" si="68">SUBTOTAL(9,BF40:BF42)</f>
        <v>0</v>
      </c>
      <c r="BG43" s="162">
        <f t="shared" ref="BG43" si="69">SUBTOTAL(9,BG40:BG42)</f>
        <v>10</v>
      </c>
      <c r="BH43" s="162">
        <f t="shared" ref="BH43" si="70">SUBTOTAL(9,BH40:BH42)</f>
        <v>10</v>
      </c>
      <c r="BI43" s="162">
        <f t="shared" ref="BI43" si="71">SUBTOTAL(9,BI40:BI42)</f>
        <v>0</v>
      </c>
      <c r="BJ43" s="162">
        <f t="shared" ref="BJ43" si="72">SUBTOTAL(9,BJ40:BJ42)</f>
        <v>0</v>
      </c>
    </row>
    <row r="44" spans="2:62" ht="12" outlineLevel="1" thickTop="1">
      <c r="B44" s="17"/>
      <c r="C44" s="17"/>
      <c r="D44" s="17"/>
      <c r="E44" s="22"/>
      <c r="F44" s="363" t="s">
        <v>2305</v>
      </c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5"/>
      <c r="Z44" s="178"/>
      <c r="AA44" s="178"/>
      <c r="AB44" s="178"/>
      <c r="AC44" s="178"/>
      <c r="AD44" s="178"/>
      <c r="AE44" s="168"/>
      <c r="AF44" s="169">
        <f t="shared" ref="AF44:AV44" si="73">SUBTOTAL(9,AF8:AF42)</f>
        <v>510</v>
      </c>
      <c r="AG44" s="169">
        <f t="shared" si="73"/>
        <v>426</v>
      </c>
      <c r="AH44" s="169">
        <f t="shared" si="73"/>
        <v>73</v>
      </c>
      <c r="AI44" s="169">
        <f t="shared" si="73"/>
        <v>112</v>
      </c>
      <c r="AJ44" s="169">
        <f t="shared" si="73"/>
        <v>53</v>
      </c>
      <c r="AK44" s="169">
        <f t="shared" si="73"/>
        <v>47</v>
      </c>
      <c r="AL44" s="169">
        <f t="shared" si="73"/>
        <v>6</v>
      </c>
      <c r="AM44" s="169">
        <f t="shared" si="73"/>
        <v>47</v>
      </c>
      <c r="AN44" s="169">
        <f t="shared" si="73"/>
        <v>41</v>
      </c>
      <c r="AO44" s="169">
        <f t="shared" si="73"/>
        <v>6</v>
      </c>
      <c r="AP44" s="169">
        <f t="shared" si="73"/>
        <v>6</v>
      </c>
      <c r="AQ44" s="169">
        <f t="shared" si="73"/>
        <v>6</v>
      </c>
      <c r="AR44" s="169">
        <f t="shared" si="73"/>
        <v>0</v>
      </c>
      <c r="AS44" s="170">
        <f t="shared" si="73"/>
        <v>454</v>
      </c>
      <c r="AT44" s="169">
        <f t="shared" si="73"/>
        <v>28</v>
      </c>
      <c r="AU44" s="169">
        <f t="shared" si="73"/>
        <v>6</v>
      </c>
      <c r="AV44" s="169">
        <f t="shared" si="73"/>
        <v>75</v>
      </c>
      <c r="AW44" s="169">
        <f t="shared" ref="AW44:AY44" si="74">SUBTOTAL(9,AW8:AW42)</f>
        <v>7424</v>
      </c>
      <c r="AX44" s="169">
        <f t="shared" si="74"/>
        <v>963</v>
      </c>
      <c r="AY44" s="169">
        <f t="shared" si="74"/>
        <v>66.300000000000011</v>
      </c>
      <c r="AZ44" s="179"/>
      <c r="BA44" s="173"/>
      <c r="BB44" s="169">
        <f t="shared" ref="BB44:BJ44" si="75">SUBTOTAL(9,BB8:BB42)</f>
        <v>38</v>
      </c>
      <c r="BC44" s="169">
        <f t="shared" si="75"/>
        <v>646</v>
      </c>
      <c r="BD44" s="169">
        <f t="shared" si="75"/>
        <v>29</v>
      </c>
      <c r="BE44" s="169">
        <f t="shared" si="75"/>
        <v>16</v>
      </c>
      <c r="BF44" s="169">
        <f t="shared" si="75"/>
        <v>13</v>
      </c>
      <c r="BG44" s="169">
        <f t="shared" si="75"/>
        <v>40</v>
      </c>
      <c r="BH44" s="169">
        <f t="shared" si="75"/>
        <v>27</v>
      </c>
      <c r="BI44" s="169">
        <f t="shared" si="75"/>
        <v>13</v>
      </c>
      <c r="BJ44" s="169">
        <f t="shared" si="75"/>
        <v>235</v>
      </c>
    </row>
    <row r="45" spans="2:62">
      <c r="F45" s="266" t="s">
        <v>2299</v>
      </c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8"/>
      <c r="Z45" s="129"/>
      <c r="AA45" s="129"/>
      <c r="AB45" s="129"/>
      <c r="AC45" s="129"/>
      <c r="AD45" s="129"/>
      <c r="AE45" s="129"/>
      <c r="AF45" s="129">
        <f>SUM(AF10,AF11,AF28,)</f>
        <v>49</v>
      </c>
      <c r="AG45" s="129">
        <f t="shared" ref="AG45:AV45" si="76">SUM(AG10,AG11,AG28,)</f>
        <v>38</v>
      </c>
      <c r="AH45" s="129">
        <f t="shared" si="76"/>
        <v>0</v>
      </c>
      <c r="AI45" s="129">
        <f t="shared" si="76"/>
        <v>0</v>
      </c>
      <c r="AJ45" s="129">
        <f t="shared" si="76"/>
        <v>19</v>
      </c>
      <c r="AK45" s="129">
        <f t="shared" si="76"/>
        <v>19</v>
      </c>
      <c r="AL45" s="129">
        <f t="shared" si="76"/>
        <v>0</v>
      </c>
      <c r="AM45" s="129">
        <f t="shared" si="76"/>
        <v>19</v>
      </c>
      <c r="AN45" s="129">
        <f t="shared" si="76"/>
        <v>19</v>
      </c>
      <c r="AO45" s="129">
        <f t="shared" si="76"/>
        <v>0</v>
      </c>
      <c r="AP45" s="129">
        <f t="shared" si="76"/>
        <v>0</v>
      </c>
      <c r="AQ45" s="129">
        <f t="shared" si="76"/>
        <v>0</v>
      </c>
      <c r="AR45" s="129">
        <f t="shared" si="76"/>
        <v>0</v>
      </c>
      <c r="AS45" s="129">
        <f t="shared" si="76"/>
        <v>49</v>
      </c>
      <c r="AT45" s="129">
        <f t="shared" si="76"/>
        <v>0</v>
      </c>
      <c r="AU45" s="129">
        <f t="shared" si="76"/>
        <v>0</v>
      </c>
      <c r="AV45" s="129">
        <f t="shared" si="76"/>
        <v>19</v>
      </c>
      <c r="AW45" s="269"/>
      <c r="AX45" s="270"/>
      <c r="AY45" s="270"/>
      <c r="AZ45" s="270"/>
      <c r="BA45" s="270"/>
      <c r="BB45" s="270"/>
      <c r="BC45" s="270"/>
      <c r="BD45" s="270"/>
      <c r="BE45" s="270"/>
      <c r="BF45" s="270"/>
      <c r="BG45" s="270"/>
      <c r="BH45" s="270"/>
      <c r="BI45" s="270"/>
      <c r="BJ45" s="271"/>
    </row>
    <row r="46" spans="2:62">
      <c r="F46" s="266" t="s">
        <v>2302</v>
      </c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8"/>
      <c r="Z46" s="129"/>
      <c r="AA46" s="129"/>
      <c r="AB46" s="129"/>
      <c r="AC46" s="129"/>
      <c r="AD46" s="129"/>
      <c r="AE46" s="129"/>
      <c r="AF46" s="129">
        <f>SUMIF($O$8:$O$43,"休棟等",AF8:AF43)</f>
        <v>78</v>
      </c>
      <c r="AG46" s="129">
        <f t="shared" ref="AG46:AV46" si="77">SUMIF($O$8:$O$43,"休棟等",AG8:AG43)</f>
        <v>10</v>
      </c>
      <c r="AH46" s="129">
        <f t="shared" si="77"/>
        <v>68</v>
      </c>
      <c r="AI46" s="129">
        <f t="shared" si="77"/>
        <v>48</v>
      </c>
      <c r="AJ46" s="129">
        <f t="shared" si="77"/>
        <v>12</v>
      </c>
      <c r="AK46" s="129">
        <f t="shared" si="77"/>
        <v>6</v>
      </c>
      <c r="AL46" s="129">
        <f t="shared" si="77"/>
        <v>6</v>
      </c>
      <c r="AM46" s="129">
        <f t="shared" si="77"/>
        <v>12</v>
      </c>
      <c r="AN46" s="129">
        <f t="shared" si="77"/>
        <v>6</v>
      </c>
      <c r="AO46" s="129">
        <f t="shared" si="77"/>
        <v>6</v>
      </c>
      <c r="AP46" s="129">
        <f t="shared" si="77"/>
        <v>0</v>
      </c>
      <c r="AQ46" s="129">
        <f t="shared" si="77"/>
        <v>0</v>
      </c>
      <c r="AR46" s="129">
        <f t="shared" si="77"/>
        <v>0</v>
      </c>
      <c r="AS46" s="129">
        <f t="shared" si="77"/>
        <v>40</v>
      </c>
      <c r="AT46" s="129">
        <f t="shared" si="77"/>
        <v>12</v>
      </c>
      <c r="AU46" s="129">
        <f t="shared" si="77"/>
        <v>0</v>
      </c>
      <c r="AV46" s="129">
        <f t="shared" si="77"/>
        <v>38</v>
      </c>
      <c r="AW46" s="272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4"/>
    </row>
    <row r="47" spans="2:62">
      <c r="F47" s="266" t="s">
        <v>2301</v>
      </c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8"/>
      <c r="Z47" s="129"/>
      <c r="AA47" s="129"/>
      <c r="AB47" s="129"/>
      <c r="AC47" s="129"/>
      <c r="AD47" s="129"/>
      <c r="AE47" s="129"/>
      <c r="AF47" s="129">
        <f>AF44-AF45-AF46</f>
        <v>383</v>
      </c>
      <c r="AG47" s="129">
        <f t="shared" ref="AG47:AV47" si="78">AG44-AG45-AG46</f>
        <v>378</v>
      </c>
      <c r="AH47" s="129">
        <f t="shared" si="78"/>
        <v>5</v>
      </c>
      <c r="AI47" s="129">
        <f t="shared" si="78"/>
        <v>64</v>
      </c>
      <c r="AJ47" s="129">
        <f t="shared" si="78"/>
        <v>22</v>
      </c>
      <c r="AK47" s="129">
        <f t="shared" si="78"/>
        <v>22</v>
      </c>
      <c r="AL47" s="129">
        <f t="shared" si="78"/>
        <v>0</v>
      </c>
      <c r="AM47" s="129">
        <f t="shared" si="78"/>
        <v>16</v>
      </c>
      <c r="AN47" s="129">
        <f t="shared" si="78"/>
        <v>16</v>
      </c>
      <c r="AO47" s="129">
        <f t="shared" si="78"/>
        <v>0</v>
      </c>
      <c r="AP47" s="129">
        <f t="shared" si="78"/>
        <v>6</v>
      </c>
      <c r="AQ47" s="129">
        <f t="shared" si="78"/>
        <v>6</v>
      </c>
      <c r="AR47" s="129">
        <f t="shared" si="78"/>
        <v>0</v>
      </c>
      <c r="AS47" s="129">
        <f t="shared" si="78"/>
        <v>365</v>
      </c>
      <c r="AT47" s="129">
        <f t="shared" si="78"/>
        <v>16</v>
      </c>
      <c r="AU47" s="129">
        <f t="shared" si="78"/>
        <v>6</v>
      </c>
      <c r="AV47" s="129">
        <f t="shared" si="78"/>
        <v>18</v>
      </c>
      <c r="AW47" s="275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7"/>
    </row>
    <row r="49" spans="24:38">
      <c r="X49" s="264" t="s">
        <v>2316</v>
      </c>
      <c r="Y49" s="264"/>
      <c r="Z49" s="264"/>
      <c r="AA49" s="82"/>
      <c r="AB49" s="82"/>
      <c r="AC49" s="82"/>
      <c r="AD49" s="82"/>
      <c r="AE49" s="82"/>
      <c r="AF49" s="278" t="s">
        <v>2317</v>
      </c>
      <c r="AG49" s="278"/>
      <c r="AH49" s="278" t="s">
        <v>2318</v>
      </c>
      <c r="AI49" s="278"/>
      <c r="AJ49" s="278"/>
      <c r="AK49" s="278" t="s">
        <v>2319</v>
      </c>
      <c r="AL49" s="278"/>
    </row>
    <row r="50" spans="24:38">
      <c r="X50" s="264"/>
      <c r="Y50" s="264"/>
      <c r="Z50" s="264"/>
      <c r="AA50" s="82"/>
      <c r="AB50" s="82"/>
      <c r="AC50" s="82"/>
      <c r="AD50" s="82"/>
      <c r="AE50" s="82"/>
      <c r="AF50" s="144" t="s">
        <v>2320</v>
      </c>
      <c r="AG50" s="144" t="s">
        <v>2321</v>
      </c>
      <c r="AH50" s="146" t="s">
        <v>2320</v>
      </c>
      <c r="AI50" s="82"/>
      <c r="AJ50" s="146" t="s">
        <v>2321</v>
      </c>
      <c r="AK50" s="144" t="s">
        <v>2320</v>
      </c>
      <c r="AL50" s="144" t="s">
        <v>2321</v>
      </c>
    </row>
    <row r="51" spans="24:38">
      <c r="X51" s="264" t="s">
        <v>2215</v>
      </c>
      <c r="Y51" s="264"/>
      <c r="Z51" s="265"/>
      <c r="AA51" s="82"/>
      <c r="AB51" s="82"/>
      <c r="AC51" s="82"/>
      <c r="AD51" s="82"/>
      <c r="AE51" s="82"/>
      <c r="AF51" s="145">
        <f>SUMIF($O$8:$O$43,X51,$AF$8:$AF$43)</f>
        <v>19</v>
      </c>
      <c r="AG51" s="145">
        <f>SUMIF($O$8:$O$43,X51,$AG$8:$AG$43)</f>
        <v>19</v>
      </c>
      <c r="AH51" s="145">
        <f>SUMIF($O$8:$O$43,X51,$AJ$8:$AJ$43)</f>
        <v>0</v>
      </c>
      <c r="AI51" s="82"/>
      <c r="AJ51" s="145">
        <f>SUMIF($O$8:$O$43,X51,$AK$8:$AK$43)</f>
        <v>0</v>
      </c>
      <c r="AK51" s="145">
        <f>SUM(AF51,AH51)</f>
        <v>19</v>
      </c>
      <c r="AL51" s="145">
        <f>SUM(AG51,AJ51)</f>
        <v>19</v>
      </c>
    </row>
    <row r="52" spans="24:38">
      <c r="X52" s="264" t="s">
        <v>2216</v>
      </c>
      <c r="Y52" s="264"/>
      <c r="Z52" s="265"/>
      <c r="AA52" s="82"/>
      <c r="AB52" s="82"/>
      <c r="AC52" s="82"/>
      <c r="AD52" s="82"/>
      <c r="AE52" s="82"/>
      <c r="AF52" s="145">
        <f t="shared" ref="AF52:AF54" si="79">SUMIF($O$8:$O$43,X52,$AF$8:$AF$43)</f>
        <v>270</v>
      </c>
      <c r="AG52" s="145">
        <f t="shared" ref="AG52:AG53" si="80">SUMIF($O$8:$O$43,X52,$AG$8:$AG$43)</f>
        <v>265</v>
      </c>
      <c r="AH52" s="145">
        <f t="shared" ref="AH52:AH54" si="81">SUMIF($O$8:$O$43,X52,$AJ$8:$AJ$43)</f>
        <v>6</v>
      </c>
      <c r="AI52" s="82"/>
      <c r="AJ52" s="145">
        <f t="shared" ref="AJ52:AJ54" si="82">SUMIF($O$8:$O$43,X52,$AK$8:$AK$43)</f>
        <v>6</v>
      </c>
      <c r="AK52" s="145">
        <f t="shared" ref="AK52:AK54" si="83">SUM(AF52,AH52)</f>
        <v>276</v>
      </c>
      <c r="AL52" s="145">
        <f t="shared" ref="AL52:AL54" si="84">SUM(AG52,AJ52)</f>
        <v>271</v>
      </c>
    </row>
    <row r="53" spans="24:38">
      <c r="X53" s="264" t="s">
        <v>2217</v>
      </c>
      <c r="Y53" s="264"/>
      <c r="Z53" s="265"/>
      <c r="AA53" s="82"/>
      <c r="AB53" s="82"/>
      <c r="AC53" s="82"/>
      <c r="AD53" s="82"/>
      <c r="AE53" s="82"/>
      <c r="AF53" s="145">
        <f t="shared" si="79"/>
        <v>62</v>
      </c>
      <c r="AG53" s="145">
        <f t="shared" si="80"/>
        <v>62</v>
      </c>
      <c r="AH53" s="145">
        <f t="shared" si="81"/>
        <v>10</v>
      </c>
      <c r="AI53" s="82"/>
      <c r="AJ53" s="145">
        <f t="shared" si="82"/>
        <v>10</v>
      </c>
      <c r="AK53" s="145">
        <f t="shared" si="83"/>
        <v>72</v>
      </c>
      <c r="AL53" s="145">
        <f t="shared" si="84"/>
        <v>72</v>
      </c>
    </row>
    <row r="54" spans="24:38">
      <c r="X54" s="264" t="s">
        <v>2218</v>
      </c>
      <c r="Y54" s="264"/>
      <c r="Z54" s="265"/>
      <c r="AA54" s="82"/>
      <c r="AB54" s="82"/>
      <c r="AC54" s="82"/>
      <c r="AD54" s="82"/>
      <c r="AE54" s="82"/>
      <c r="AF54" s="145">
        <f t="shared" si="79"/>
        <v>32</v>
      </c>
      <c r="AG54" s="145">
        <f>SUMIF($O$8:$O$43,X54,$AG$8:$AG$43)</f>
        <v>32</v>
      </c>
      <c r="AH54" s="145">
        <f t="shared" si="81"/>
        <v>6</v>
      </c>
      <c r="AI54" s="82"/>
      <c r="AJ54" s="145">
        <f t="shared" si="82"/>
        <v>6</v>
      </c>
      <c r="AK54" s="145">
        <f t="shared" si="83"/>
        <v>38</v>
      </c>
      <c r="AL54" s="145">
        <f t="shared" si="84"/>
        <v>38</v>
      </c>
    </row>
    <row r="55" spans="24:38">
      <c r="X55" s="264" t="s">
        <v>2319</v>
      </c>
      <c r="Y55" s="264"/>
      <c r="Z55" s="265"/>
      <c r="AA55" s="82"/>
      <c r="AB55" s="82"/>
      <c r="AC55" s="82"/>
      <c r="AD55" s="82"/>
      <c r="AE55" s="82"/>
      <c r="AF55" s="145">
        <f>SUM(AF51:AF54)</f>
        <v>383</v>
      </c>
      <c r="AG55" s="145">
        <f>SUM(AG51:AG54)</f>
        <v>378</v>
      </c>
      <c r="AH55" s="145">
        <f>SUM(AH51:AH54)</f>
        <v>22</v>
      </c>
      <c r="AI55" s="82"/>
      <c r="AJ55" s="145">
        <f>SUM(AJ51:AJ54)</f>
        <v>22</v>
      </c>
      <c r="AK55" s="145">
        <f>SUM(AK51:AK54)</f>
        <v>405</v>
      </c>
      <c r="AL55" s="145">
        <f>SUM(AL51:AL54)</f>
        <v>400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8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M4"/>
    <mergeCell ref="N3:R3"/>
    <mergeCell ref="S3:W3"/>
    <mergeCell ref="Z3:AD3"/>
    <mergeCell ref="Y4:Y6"/>
    <mergeCell ref="Z4:Z6"/>
    <mergeCell ref="AA4:AA6"/>
    <mergeCell ref="AB4:AB6"/>
    <mergeCell ref="U4:U6"/>
    <mergeCell ref="V4:V6"/>
    <mergeCell ref="W4:W6"/>
    <mergeCell ref="X4:X6"/>
    <mergeCell ref="N4:O6"/>
    <mergeCell ref="P4:Q6"/>
    <mergeCell ref="R4:R6"/>
    <mergeCell ref="S4:S6"/>
    <mergeCell ref="T4:T6"/>
    <mergeCell ref="AE4:AE6"/>
    <mergeCell ref="AF4:AG5"/>
    <mergeCell ref="AJ4:AK5"/>
    <mergeCell ref="AS4:AS6"/>
    <mergeCell ref="BJ3:BJ6"/>
    <mergeCell ref="AW3:AY3"/>
    <mergeCell ref="AZ3:AZ6"/>
    <mergeCell ref="BA3:BA6"/>
    <mergeCell ref="BB3:BC3"/>
    <mergeCell ref="BD3:BI3"/>
    <mergeCell ref="AW4:AW6"/>
    <mergeCell ref="AS3:AV3"/>
    <mergeCell ref="AT4:AT6"/>
    <mergeCell ref="AU4:AU6"/>
    <mergeCell ref="AV4:AV6"/>
    <mergeCell ref="AF3:AR3"/>
    <mergeCell ref="F44:Y44"/>
    <mergeCell ref="AY5:AY6"/>
    <mergeCell ref="BD5:BD6"/>
    <mergeCell ref="BG5:BG6"/>
    <mergeCell ref="BB4:BB6"/>
    <mergeCell ref="BC4:BC6"/>
    <mergeCell ref="BD4:BF4"/>
    <mergeCell ref="BG4:BI4"/>
    <mergeCell ref="L5:L6"/>
    <mergeCell ref="M5:M6"/>
    <mergeCell ref="AI5:AI6"/>
    <mergeCell ref="AM5:AO5"/>
    <mergeCell ref="AP5:AR5"/>
    <mergeCell ref="AX5:AX6"/>
    <mergeCell ref="AC4:AC6"/>
    <mergeCell ref="AD4:AD6"/>
    <mergeCell ref="S17:Y17"/>
    <mergeCell ref="S26:Y26"/>
    <mergeCell ref="S31:Y31"/>
    <mergeCell ref="S39:Y39"/>
    <mergeCell ref="S43:Y43"/>
    <mergeCell ref="F45:Y45"/>
    <mergeCell ref="AW45:BJ47"/>
    <mergeCell ref="F46:Y46"/>
    <mergeCell ref="F47:Y47"/>
    <mergeCell ref="X49:Z50"/>
    <mergeCell ref="AF49:AG49"/>
    <mergeCell ref="AH49:AJ49"/>
    <mergeCell ref="AK49:AL49"/>
    <mergeCell ref="X51:Z51"/>
    <mergeCell ref="X52:Z52"/>
    <mergeCell ref="X53:Z53"/>
    <mergeCell ref="X54:Z54"/>
    <mergeCell ref="X55:Z55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J28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32" hidden="1" customWidth="1"/>
    <col min="2" max="2" width="8.625" style="32" hidden="1" customWidth="1"/>
    <col min="3" max="3" width="33.625" style="32" hidden="1" customWidth="1"/>
    <col min="4" max="4" width="6.625" style="32" hidden="1" customWidth="1"/>
    <col min="5" max="5" width="3.625" style="32" hidden="1" customWidth="1"/>
    <col min="6" max="6" width="7.125" style="33" customWidth="1"/>
    <col min="7" max="7" width="5.125" style="32" hidden="1" customWidth="1"/>
    <col min="8" max="8" width="9.25" style="33" customWidth="1"/>
    <col min="9" max="9" width="8.625" style="32" hidden="1" customWidth="1"/>
    <col min="10" max="10" width="33.625" style="32" customWidth="1"/>
    <col min="11" max="11" width="8.625" style="32" hidden="1" customWidth="1"/>
    <col min="12" max="13" width="6.625" style="32" hidden="1" customWidth="1"/>
    <col min="14" max="14" width="3" style="32" hidden="1" customWidth="1"/>
    <col min="15" max="15" width="9" style="32" customWidth="1"/>
    <col min="16" max="16" width="3" style="32" hidden="1" customWidth="1"/>
    <col min="17" max="17" width="9" style="32" customWidth="1"/>
    <col min="18" max="18" width="6.625" style="32" hidden="1" customWidth="1"/>
    <col min="19" max="25" width="5.25" style="32" customWidth="1"/>
    <col min="26" max="31" width="6.625" style="32" hidden="1" customWidth="1"/>
    <col min="32" max="34" width="5.125" style="32" customWidth="1"/>
    <col min="35" max="35" width="5.125" style="32" hidden="1" customWidth="1"/>
    <col min="36" max="38" width="5.125" style="32" customWidth="1"/>
    <col min="39" max="41" width="5.125" style="32" hidden="1" customWidth="1"/>
    <col min="42" max="44" width="5.125" style="32" customWidth="1"/>
    <col min="45" max="48" width="5.5" style="32" customWidth="1"/>
    <col min="49" max="49" width="5.125" style="32" customWidth="1"/>
    <col min="50" max="50" width="4.375" style="32" customWidth="1"/>
    <col min="51" max="51" width="6.625" style="32" customWidth="1"/>
    <col min="52" max="52" width="5.5" style="32" hidden="1" customWidth="1"/>
    <col min="53" max="53" width="5.5" style="32" customWidth="1"/>
    <col min="54" max="55" width="5.625" style="32" customWidth="1"/>
    <col min="56" max="59" width="5.125" style="32" customWidth="1"/>
    <col min="60" max="61" width="6.625" style="32" hidden="1" customWidth="1"/>
    <col min="62" max="62" width="3.5" style="32" customWidth="1"/>
    <col min="63" max="16384" width="9" style="32"/>
  </cols>
  <sheetData>
    <row r="1" spans="2:62" ht="19.5" thickBot="1">
      <c r="BA1" s="44"/>
      <c r="BB1" s="44"/>
      <c r="BC1" s="200" t="s">
        <v>2333</v>
      </c>
      <c r="BD1" s="201"/>
      <c r="BE1" s="201"/>
      <c r="BF1" s="201"/>
      <c r="BG1" s="202"/>
    </row>
    <row r="2" spans="2:62" ht="27.75" customHeight="1">
      <c r="C2" s="39"/>
      <c r="F2" s="39" t="s">
        <v>2223</v>
      </c>
      <c r="J2" s="39"/>
    </row>
    <row r="3" spans="2:62" ht="35.1" customHeight="1">
      <c r="B3" s="226" t="s">
        <v>0</v>
      </c>
      <c r="C3" s="203" t="s">
        <v>1</v>
      </c>
      <c r="D3" s="228" t="s">
        <v>2</v>
      </c>
      <c r="E3" s="230" t="s">
        <v>3</v>
      </c>
      <c r="F3" s="232" t="s">
        <v>4</v>
      </c>
      <c r="G3" s="191" t="s">
        <v>5</v>
      </c>
      <c r="H3" s="203" t="s">
        <v>6</v>
      </c>
      <c r="I3" s="206" t="s">
        <v>7</v>
      </c>
      <c r="J3" s="209" t="s">
        <v>8</v>
      </c>
      <c r="K3" s="209" t="s">
        <v>9</v>
      </c>
      <c r="L3" s="218" t="s">
        <v>10</v>
      </c>
      <c r="M3" s="218"/>
      <c r="N3" s="219" t="s">
        <v>2220</v>
      </c>
      <c r="O3" s="220"/>
      <c r="P3" s="220"/>
      <c r="Q3" s="220"/>
      <c r="R3" s="221"/>
      <c r="S3" s="243" t="s">
        <v>2221</v>
      </c>
      <c r="T3" s="244"/>
      <c r="U3" s="244"/>
      <c r="V3" s="244"/>
      <c r="W3" s="244"/>
      <c r="X3" s="47"/>
      <c r="Y3" s="20"/>
      <c r="Z3" s="222" t="s">
        <v>11</v>
      </c>
      <c r="AA3" s="222"/>
      <c r="AB3" s="222"/>
      <c r="AC3" s="222"/>
      <c r="AD3" s="222"/>
      <c r="AE3" s="47" t="s">
        <v>1316</v>
      </c>
      <c r="AF3" s="210" t="s">
        <v>12</v>
      </c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2"/>
      <c r="AS3" s="213" t="s">
        <v>13</v>
      </c>
      <c r="AT3" s="214"/>
      <c r="AU3" s="214"/>
      <c r="AV3" s="215"/>
      <c r="AW3" s="216" t="s">
        <v>14</v>
      </c>
      <c r="AX3" s="217"/>
      <c r="AY3" s="217"/>
      <c r="AZ3" s="239" t="s">
        <v>1319</v>
      </c>
      <c r="BA3" s="239" t="s">
        <v>1318</v>
      </c>
      <c r="BB3" s="242" t="s">
        <v>15</v>
      </c>
      <c r="BC3" s="242"/>
      <c r="BD3" s="222" t="s">
        <v>16</v>
      </c>
      <c r="BE3" s="222"/>
      <c r="BF3" s="222"/>
      <c r="BG3" s="222"/>
      <c r="BH3" s="222"/>
      <c r="BI3" s="222"/>
      <c r="BJ3" s="242" t="s">
        <v>17</v>
      </c>
    </row>
    <row r="4" spans="2:62" ht="35.1" customHeight="1">
      <c r="B4" s="227"/>
      <c r="C4" s="204"/>
      <c r="D4" s="229"/>
      <c r="E4" s="231"/>
      <c r="F4" s="233"/>
      <c r="G4" s="192"/>
      <c r="H4" s="204"/>
      <c r="I4" s="207"/>
      <c r="J4" s="209"/>
      <c r="K4" s="209"/>
      <c r="L4" s="218"/>
      <c r="M4" s="218"/>
      <c r="N4" s="194" t="s">
        <v>18</v>
      </c>
      <c r="O4" s="195"/>
      <c r="P4" s="194" t="s">
        <v>19</v>
      </c>
      <c r="Q4" s="195"/>
      <c r="R4" s="223" t="s">
        <v>20</v>
      </c>
      <c r="S4" s="235" t="s">
        <v>1309</v>
      </c>
      <c r="T4" s="235" t="s">
        <v>1310</v>
      </c>
      <c r="U4" s="235" t="s">
        <v>1311</v>
      </c>
      <c r="V4" s="235" t="s">
        <v>1312</v>
      </c>
      <c r="W4" s="235" t="s">
        <v>1313</v>
      </c>
      <c r="X4" s="235" t="s">
        <v>1314</v>
      </c>
      <c r="Y4" s="238" t="s">
        <v>1315</v>
      </c>
      <c r="Z4" s="223" t="s">
        <v>21</v>
      </c>
      <c r="AA4" s="223" t="s">
        <v>22</v>
      </c>
      <c r="AB4" s="223" t="s">
        <v>23</v>
      </c>
      <c r="AC4" s="223" t="s">
        <v>24</v>
      </c>
      <c r="AD4" s="223" t="s">
        <v>25</v>
      </c>
      <c r="AE4" s="250" t="s">
        <v>1317</v>
      </c>
      <c r="AF4" s="253" t="s">
        <v>26</v>
      </c>
      <c r="AG4" s="254"/>
      <c r="AH4" s="1"/>
      <c r="AI4" s="2"/>
      <c r="AJ4" s="253" t="s">
        <v>27</v>
      </c>
      <c r="AK4" s="254"/>
      <c r="AL4" s="1"/>
      <c r="AM4" s="3"/>
      <c r="AN4" s="3"/>
      <c r="AO4" s="3"/>
      <c r="AP4" s="3"/>
      <c r="AQ4" s="3"/>
      <c r="AR4" s="3"/>
      <c r="AS4" s="223" t="s">
        <v>28</v>
      </c>
      <c r="AT4" s="223" t="s">
        <v>29</v>
      </c>
      <c r="AU4" s="223" t="s">
        <v>30</v>
      </c>
      <c r="AV4" s="224" t="s">
        <v>31</v>
      </c>
      <c r="AW4" s="257" t="s">
        <v>32</v>
      </c>
      <c r="AX4" s="4"/>
      <c r="AY4" s="5"/>
      <c r="AZ4" s="240"/>
      <c r="BA4" s="240"/>
      <c r="BB4" s="260" t="s">
        <v>33</v>
      </c>
      <c r="BC4" s="260" t="s">
        <v>34</v>
      </c>
      <c r="BD4" s="261" t="s">
        <v>35</v>
      </c>
      <c r="BE4" s="261"/>
      <c r="BF4" s="261"/>
      <c r="BG4" s="261" t="s">
        <v>36</v>
      </c>
      <c r="BH4" s="261"/>
      <c r="BI4" s="261"/>
      <c r="BJ4" s="242"/>
    </row>
    <row r="5" spans="2:62" ht="35.1" customHeight="1">
      <c r="B5" s="227"/>
      <c r="C5" s="204"/>
      <c r="D5" s="229"/>
      <c r="E5" s="231"/>
      <c r="F5" s="233"/>
      <c r="G5" s="192"/>
      <c r="H5" s="204"/>
      <c r="I5" s="207"/>
      <c r="J5" s="209"/>
      <c r="K5" s="209"/>
      <c r="L5" s="224" t="s">
        <v>37</v>
      </c>
      <c r="M5" s="224" t="s">
        <v>38</v>
      </c>
      <c r="N5" s="196"/>
      <c r="O5" s="197"/>
      <c r="P5" s="196"/>
      <c r="Q5" s="197"/>
      <c r="R5" s="223"/>
      <c r="S5" s="236"/>
      <c r="T5" s="236"/>
      <c r="U5" s="236"/>
      <c r="V5" s="236"/>
      <c r="W5" s="236"/>
      <c r="X5" s="236"/>
      <c r="Y5" s="236"/>
      <c r="Z5" s="223"/>
      <c r="AA5" s="223"/>
      <c r="AB5" s="223"/>
      <c r="AC5" s="223"/>
      <c r="AD5" s="223"/>
      <c r="AE5" s="251"/>
      <c r="AF5" s="255"/>
      <c r="AG5" s="256"/>
      <c r="AH5" s="7"/>
      <c r="AI5" s="245" t="s">
        <v>39</v>
      </c>
      <c r="AJ5" s="255"/>
      <c r="AK5" s="256"/>
      <c r="AL5" s="8"/>
      <c r="AM5" s="247" t="s">
        <v>40</v>
      </c>
      <c r="AN5" s="248"/>
      <c r="AO5" s="249"/>
      <c r="AP5" s="247" t="s">
        <v>41</v>
      </c>
      <c r="AQ5" s="248"/>
      <c r="AR5" s="249"/>
      <c r="AS5" s="223"/>
      <c r="AT5" s="223"/>
      <c r="AU5" s="223"/>
      <c r="AV5" s="259"/>
      <c r="AW5" s="258"/>
      <c r="AX5" s="223" t="s">
        <v>42</v>
      </c>
      <c r="AY5" s="223" t="s">
        <v>43</v>
      </c>
      <c r="AZ5" s="240"/>
      <c r="BA5" s="240"/>
      <c r="BB5" s="260"/>
      <c r="BC5" s="260"/>
      <c r="BD5" s="262" t="s">
        <v>44</v>
      </c>
      <c r="BE5" s="9"/>
      <c r="BF5" s="6"/>
      <c r="BG5" s="262" t="s">
        <v>45</v>
      </c>
      <c r="BH5" s="9"/>
      <c r="BI5" s="6"/>
      <c r="BJ5" s="242"/>
    </row>
    <row r="6" spans="2:62" ht="65.25" customHeight="1">
      <c r="B6" s="227"/>
      <c r="C6" s="204"/>
      <c r="D6" s="229"/>
      <c r="E6" s="231"/>
      <c r="F6" s="234"/>
      <c r="G6" s="193"/>
      <c r="H6" s="205"/>
      <c r="I6" s="208"/>
      <c r="J6" s="209"/>
      <c r="K6" s="209"/>
      <c r="L6" s="225"/>
      <c r="M6" s="225"/>
      <c r="N6" s="198"/>
      <c r="O6" s="199"/>
      <c r="P6" s="198"/>
      <c r="Q6" s="199"/>
      <c r="R6" s="223"/>
      <c r="S6" s="237"/>
      <c r="T6" s="237"/>
      <c r="U6" s="237"/>
      <c r="V6" s="237"/>
      <c r="W6" s="237"/>
      <c r="X6" s="237"/>
      <c r="Y6" s="237"/>
      <c r="Z6" s="223"/>
      <c r="AA6" s="223"/>
      <c r="AB6" s="223"/>
      <c r="AC6" s="223"/>
      <c r="AD6" s="223"/>
      <c r="AE6" s="252"/>
      <c r="AF6" s="10" t="s">
        <v>46</v>
      </c>
      <c r="AG6" s="10" t="s">
        <v>47</v>
      </c>
      <c r="AH6" s="10" t="s">
        <v>48</v>
      </c>
      <c r="AI6" s="246"/>
      <c r="AJ6" s="10" t="s">
        <v>46</v>
      </c>
      <c r="AK6" s="10" t="s">
        <v>47</v>
      </c>
      <c r="AL6" s="10" t="s">
        <v>48</v>
      </c>
      <c r="AM6" s="10" t="s">
        <v>46</v>
      </c>
      <c r="AN6" s="10" t="s">
        <v>47</v>
      </c>
      <c r="AO6" s="10" t="s">
        <v>48</v>
      </c>
      <c r="AP6" s="10" t="s">
        <v>46</v>
      </c>
      <c r="AQ6" s="10" t="s">
        <v>47</v>
      </c>
      <c r="AR6" s="10" t="s">
        <v>48</v>
      </c>
      <c r="AS6" s="223"/>
      <c r="AT6" s="223"/>
      <c r="AU6" s="223"/>
      <c r="AV6" s="225"/>
      <c r="AW6" s="258"/>
      <c r="AX6" s="223"/>
      <c r="AY6" s="223"/>
      <c r="AZ6" s="241"/>
      <c r="BA6" s="241"/>
      <c r="BB6" s="260"/>
      <c r="BC6" s="260"/>
      <c r="BD6" s="263"/>
      <c r="BE6" s="46" t="s">
        <v>49</v>
      </c>
      <c r="BF6" s="46" t="s">
        <v>50</v>
      </c>
      <c r="BG6" s="263"/>
      <c r="BH6" s="46" t="s">
        <v>51</v>
      </c>
      <c r="BI6" s="46" t="s">
        <v>52</v>
      </c>
      <c r="BJ6" s="242"/>
    </row>
    <row r="7" spans="2:62" s="16" customFormat="1" ht="15" customHeight="1">
      <c r="B7" s="11" t="s">
        <v>1320</v>
      </c>
      <c r="C7" s="12"/>
      <c r="D7" s="13"/>
      <c r="E7" s="12"/>
      <c r="F7" s="21"/>
      <c r="G7" s="12"/>
      <c r="H7" s="21"/>
      <c r="I7" s="12"/>
      <c r="J7" s="14" t="s">
        <v>53</v>
      </c>
      <c r="K7" s="14" t="s">
        <v>54</v>
      </c>
      <c r="L7" s="14" t="s">
        <v>55</v>
      </c>
      <c r="M7" s="14" t="s">
        <v>56</v>
      </c>
      <c r="N7" s="14" t="s">
        <v>57</v>
      </c>
      <c r="O7" s="14"/>
      <c r="P7" s="14" t="s">
        <v>58</v>
      </c>
      <c r="Q7" s="14"/>
      <c r="R7" s="14" t="s">
        <v>59</v>
      </c>
      <c r="S7" s="14"/>
      <c r="T7" s="14"/>
      <c r="U7" s="14"/>
      <c r="V7" s="14"/>
      <c r="W7" s="14"/>
      <c r="X7" s="14"/>
      <c r="Y7" s="14"/>
      <c r="Z7" s="14" t="s">
        <v>60</v>
      </c>
      <c r="AA7" s="14" t="s">
        <v>60</v>
      </c>
      <c r="AB7" s="14" t="s">
        <v>60</v>
      </c>
      <c r="AC7" s="14" t="s">
        <v>60</v>
      </c>
      <c r="AD7" s="14" t="s">
        <v>60</v>
      </c>
      <c r="AE7" s="14"/>
      <c r="AF7" s="14" t="s">
        <v>61</v>
      </c>
      <c r="AG7" s="14" t="s">
        <v>62</v>
      </c>
      <c r="AH7" s="14" t="s">
        <v>63</v>
      </c>
      <c r="AI7" s="14" t="s">
        <v>64</v>
      </c>
      <c r="AJ7" s="14" t="s">
        <v>65</v>
      </c>
      <c r="AK7" s="14" t="s">
        <v>66</v>
      </c>
      <c r="AL7" s="14" t="s">
        <v>67</v>
      </c>
      <c r="AM7" s="14" t="s">
        <v>68</v>
      </c>
      <c r="AN7" s="14" t="s">
        <v>69</v>
      </c>
      <c r="AO7" s="14" t="s">
        <v>70</v>
      </c>
      <c r="AP7" s="14" t="s">
        <v>71</v>
      </c>
      <c r="AQ7" s="14" t="s">
        <v>72</v>
      </c>
      <c r="AR7" s="14" t="s">
        <v>73</v>
      </c>
      <c r="AS7" s="14" t="s">
        <v>74</v>
      </c>
      <c r="AT7" s="14" t="s">
        <v>75</v>
      </c>
      <c r="AU7" s="14" t="s">
        <v>76</v>
      </c>
      <c r="AV7" s="15" t="s">
        <v>77</v>
      </c>
      <c r="AW7" s="14" t="s">
        <v>78</v>
      </c>
      <c r="AX7" s="14" t="s">
        <v>79</v>
      </c>
      <c r="AY7" s="14" t="s">
        <v>80</v>
      </c>
      <c r="AZ7" s="14" t="s">
        <v>81</v>
      </c>
      <c r="BA7" s="14" t="s">
        <v>81</v>
      </c>
      <c r="BB7" s="14" t="s">
        <v>82</v>
      </c>
      <c r="BC7" s="14" t="s">
        <v>83</v>
      </c>
      <c r="BD7" s="14" t="s">
        <v>84</v>
      </c>
      <c r="BE7" s="14" t="s">
        <v>85</v>
      </c>
      <c r="BF7" s="14" t="s">
        <v>86</v>
      </c>
      <c r="BG7" s="14" t="s">
        <v>87</v>
      </c>
      <c r="BH7" s="14" t="s">
        <v>88</v>
      </c>
      <c r="BI7" s="14" t="s">
        <v>89</v>
      </c>
      <c r="BJ7" s="14" t="s">
        <v>90</v>
      </c>
    </row>
    <row r="8" spans="2:62" outlineLevel="3">
      <c r="B8" s="17">
        <v>24028608</v>
      </c>
      <c r="C8" s="17" t="s">
        <v>859</v>
      </c>
      <c r="D8" s="17" t="s">
        <v>92</v>
      </c>
      <c r="E8" s="24">
        <v>4005</v>
      </c>
      <c r="F8" s="24" t="s">
        <v>860</v>
      </c>
      <c r="G8" s="22">
        <v>40228</v>
      </c>
      <c r="H8" s="22" t="s">
        <v>861</v>
      </c>
      <c r="I8" s="17" t="s">
        <v>862</v>
      </c>
      <c r="J8" s="18" t="s">
        <v>1691</v>
      </c>
      <c r="K8" s="18" t="s">
        <v>1692</v>
      </c>
      <c r="L8" s="18" t="s">
        <v>97</v>
      </c>
      <c r="M8" s="18" t="s">
        <v>97</v>
      </c>
      <c r="N8" s="18" t="s">
        <v>104</v>
      </c>
      <c r="O8" s="19" t="str">
        <f>IF(N8="","",VLOOKUP(N8,Sheet1!$B$3:$C$7,2,0))</f>
        <v>慢性期</v>
      </c>
      <c r="P8" s="18" t="s">
        <v>104</v>
      </c>
      <c r="Q8" s="19" t="str">
        <f>IF(P8="","",VLOOKUP(P8,Sheet1!$B$3:$C$7,2,0))</f>
        <v>慢性期</v>
      </c>
      <c r="R8" s="18" t="s">
        <v>96</v>
      </c>
      <c r="S8" s="25" t="str">
        <f t="shared" ref="S8:S15" si="0">IF(OR(Z8="1",AA8="1",AB8="1",AC8="1",AD8="1"),"○","")</f>
        <v>○</v>
      </c>
      <c r="T8" s="26" t="str">
        <f t="shared" ref="T8:T15" si="1">IF(OR(Z8="2",AA8="2",AB8="2",AC8="2",AD8="2"),"○","")</f>
        <v/>
      </c>
      <c r="U8" s="26" t="str">
        <f t="shared" ref="U8:U15" si="2">IF(OR(Z8="3",AA8="3",AB8="3",AC8="3",AD8="3"),"○","")</f>
        <v/>
      </c>
      <c r="V8" s="26" t="str">
        <f t="shared" ref="V8:V15" si="3">IF(OR(Z8="4",AA8="4",AB8="4",AC8="4",AD8="4"),"○","")</f>
        <v/>
      </c>
      <c r="W8" s="26" t="str">
        <f t="shared" ref="W8:W15" si="4">IF(OR(Z8="5",AA8="5",AB8="5",AC8="5",AD8="5"),"○","")</f>
        <v>○</v>
      </c>
      <c r="X8" s="26" t="str">
        <f t="shared" ref="X8:X15" si="5">IF(OR(Z8="6",AA8="6",AB8="6",AC8="6",AD8="6"),"○","")</f>
        <v/>
      </c>
      <c r="Y8" s="27" t="str">
        <f t="shared" ref="Y8:Y15" si="6">IF(OR(Z8="7",AA8="7",AB8="7",AC8="7",AD8="7"),"○","")</f>
        <v/>
      </c>
      <c r="Z8" s="28" t="s">
        <v>97</v>
      </c>
      <c r="AA8" s="28" t="s">
        <v>105</v>
      </c>
      <c r="AB8" s="28" t="s">
        <v>96</v>
      </c>
      <c r="AC8" s="28" t="s">
        <v>96</v>
      </c>
      <c r="AD8" s="28" t="s">
        <v>96</v>
      </c>
      <c r="AE8" s="23" t="str">
        <f t="shared" ref="AE8:AE15" si="7">IF(N8="1","高度急性期",IF(N8="2","急性期",IF(N8="3","回復期",IF(N8="4","慢性期",IF(N8="5","休棟中等","無回答")))))</f>
        <v>慢性期</v>
      </c>
      <c r="AF8" s="34">
        <v>19</v>
      </c>
      <c r="AG8" s="34">
        <v>19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5">
        <v>19</v>
      </c>
      <c r="AT8" s="35">
        <v>0</v>
      </c>
      <c r="AU8" s="35">
        <v>0</v>
      </c>
      <c r="AV8" s="34">
        <v>0</v>
      </c>
      <c r="AW8" s="35">
        <v>34</v>
      </c>
      <c r="AX8" s="35"/>
      <c r="AY8" s="36"/>
      <c r="AZ8" s="38" t="s">
        <v>97</v>
      </c>
      <c r="BA8" s="30" t="str">
        <f t="shared" ref="BA8:BA15" si="8">IF(AZ8="1","○","")</f>
        <v>○</v>
      </c>
      <c r="BB8" s="35">
        <v>0</v>
      </c>
      <c r="BC8" s="35">
        <v>88</v>
      </c>
      <c r="BD8" s="35">
        <v>1</v>
      </c>
      <c r="BE8" s="35">
        <v>0</v>
      </c>
      <c r="BF8" s="35">
        <v>1</v>
      </c>
      <c r="BG8" s="35">
        <v>4</v>
      </c>
      <c r="BH8" s="35">
        <v>0</v>
      </c>
      <c r="BI8" s="35">
        <v>4</v>
      </c>
      <c r="BJ8" s="35"/>
    </row>
    <row r="9" spans="2:62" outlineLevel="3">
      <c r="B9" s="17">
        <v>24028614</v>
      </c>
      <c r="C9" s="17" t="s">
        <v>865</v>
      </c>
      <c r="D9" s="17" t="s">
        <v>92</v>
      </c>
      <c r="E9" s="24">
        <v>4005</v>
      </c>
      <c r="F9" s="24" t="s">
        <v>860</v>
      </c>
      <c r="G9" s="22">
        <v>40228</v>
      </c>
      <c r="H9" s="22" t="s">
        <v>861</v>
      </c>
      <c r="I9" s="17" t="s">
        <v>866</v>
      </c>
      <c r="J9" s="19" t="s">
        <v>1693</v>
      </c>
      <c r="K9" s="19" t="s">
        <v>1694</v>
      </c>
      <c r="L9" s="19" t="s">
        <v>97</v>
      </c>
      <c r="M9" s="19" t="s">
        <v>97</v>
      </c>
      <c r="N9" s="19" t="s">
        <v>98</v>
      </c>
      <c r="O9" s="19" t="str">
        <f>IF(N9="","",VLOOKUP(N9,Sheet1!$B$3:$C$7,2,0))</f>
        <v>急性期</v>
      </c>
      <c r="P9" s="19" t="s">
        <v>98</v>
      </c>
      <c r="Q9" s="19" t="str">
        <f>IF(P9="","",VLOOKUP(P9,Sheet1!$B$3:$C$7,2,0))</f>
        <v>急性期</v>
      </c>
      <c r="R9" s="19" t="s">
        <v>98</v>
      </c>
      <c r="S9" s="25" t="str">
        <f t="shared" si="0"/>
        <v/>
      </c>
      <c r="T9" s="26" t="str">
        <f t="shared" si="1"/>
        <v>○</v>
      </c>
      <c r="U9" s="26" t="str">
        <f t="shared" si="2"/>
        <v>○</v>
      </c>
      <c r="V9" s="26" t="str">
        <f t="shared" si="3"/>
        <v/>
      </c>
      <c r="W9" s="26" t="str">
        <f t="shared" si="4"/>
        <v/>
      </c>
      <c r="X9" s="26" t="str">
        <f t="shared" si="5"/>
        <v/>
      </c>
      <c r="Y9" s="27" t="str">
        <f t="shared" si="6"/>
        <v/>
      </c>
      <c r="Z9" s="29" t="s">
        <v>98</v>
      </c>
      <c r="AA9" s="29" t="s">
        <v>99</v>
      </c>
      <c r="AB9" s="29" t="s">
        <v>96</v>
      </c>
      <c r="AC9" s="29" t="s">
        <v>96</v>
      </c>
      <c r="AD9" s="29" t="s">
        <v>96</v>
      </c>
      <c r="AE9" s="23" t="str">
        <f t="shared" si="7"/>
        <v>急性期</v>
      </c>
      <c r="AF9" s="34">
        <v>12</v>
      </c>
      <c r="AG9" s="34">
        <v>12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5">
        <v>12</v>
      </c>
      <c r="AT9" s="35">
        <v>0</v>
      </c>
      <c r="AU9" s="35">
        <v>0</v>
      </c>
      <c r="AV9" s="34">
        <v>0</v>
      </c>
      <c r="AW9" s="35">
        <v>542</v>
      </c>
      <c r="AX9" s="35">
        <v>5</v>
      </c>
      <c r="AY9" s="36">
        <v>0</v>
      </c>
      <c r="AZ9" s="37" t="s">
        <v>98</v>
      </c>
      <c r="BA9" s="30" t="str">
        <f t="shared" si="8"/>
        <v/>
      </c>
      <c r="BB9" s="35">
        <v>0</v>
      </c>
      <c r="BC9" s="35">
        <v>0</v>
      </c>
      <c r="BD9" s="35">
        <v>0</v>
      </c>
      <c r="BE9" s="35"/>
      <c r="BF9" s="35"/>
      <c r="BG9" s="35">
        <v>0</v>
      </c>
      <c r="BH9" s="35"/>
      <c r="BI9" s="35"/>
      <c r="BJ9" s="35">
        <v>40</v>
      </c>
    </row>
    <row r="10" spans="2:62" outlineLevel="3">
      <c r="B10" s="17">
        <v>24028673</v>
      </c>
      <c r="C10" s="17" t="s">
        <v>945</v>
      </c>
      <c r="D10" s="17" t="s">
        <v>92</v>
      </c>
      <c r="E10" s="24">
        <v>4005</v>
      </c>
      <c r="F10" s="24" t="s">
        <v>860</v>
      </c>
      <c r="G10" s="22">
        <v>40228</v>
      </c>
      <c r="H10" s="22" t="s">
        <v>861</v>
      </c>
      <c r="I10" s="17" t="s">
        <v>946</v>
      </c>
      <c r="J10" s="18" t="s">
        <v>1695</v>
      </c>
      <c r="K10" s="18" t="s">
        <v>1696</v>
      </c>
      <c r="L10" s="18" t="s">
        <v>98</v>
      </c>
      <c r="M10" s="18" t="s">
        <v>98</v>
      </c>
      <c r="N10" s="18" t="s">
        <v>105</v>
      </c>
      <c r="O10" s="19" t="str">
        <f>IF(N10="","",VLOOKUP(N10,Sheet1!$B$3:$C$7,2,0))</f>
        <v>休棟等</v>
      </c>
      <c r="P10" s="18" t="s">
        <v>105</v>
      </c>
      <c r="Q10" s="19" t="str">
        <f>IF(P10="","",VLOOKUP(P10,Sheet1!$B$3:$C$7,2,0))</f>
        <v>休棟等</v>
      </c>
      <c r="R10" s="18" t="s">
        <v>105</v>
      </c>
      <c r="S10" s="25" t="str">
        <f t="shared" si="0"/>
        <v/>
      </c>
      <c r="T10" s="26" t="str">
        <f t="shared" si="1"/>
        <v/>
      </c>
      <c r="U10" s="26" t="str">
        <f t="shared" si="2"/>
        <v/>
      </c>
      <c r="V10" s="26" t="str">
        <f t="shared" si="3"/>
        <v/>
      </c>
      <c r="W10" s="26" t="str">
        <f t="shared" si="4"/>
        <v/>
      </c>
      <c r="X10" s="26" t="str">
        <f t="shared" si="5"/>
        <v/>
      </c>
      <c r="Y10" s="27" t="str">
        <f t="shared" si="6"/>
        <v>○</v>
      </c>
      <c r="Z10" s="28" t="s">
        <v>110</v>
      </c>
      <c r="AA10" s="28" t="s">
        <v>96</v>
      </c>
      <c r="AB10" s="28" t="s">
        <v>96</v>
      </c>
      <c r="AC10" s="28" t="s">
        <v>96</v>
      </c>
      <c r="AD10" s="28" t="s">
        <v>96</v>
      </c>
      <c r="AE10" s="23" t="str">
        <f t="shared" si="7"/>
        <v>休棟中等</v>
      </c>
      <c r="AF10" s="34">
        <v>19</v>
      </c>
      <c r="AG10" s="34">
        <v>0</v>
      </c>
      <c r="AH10" s="34">
        <v>19</v>
      </c>
      <c r="AI10" s="34">
        <v>19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5">
        <v>0</v>
      </c>
      <c r="AT10" s="34">
        <v>0</v>
      </c>
      <c r="AU10" s="34">
        <v>0</v>
      </c>
      <c r="AV10" s="34">
        <v>19</v>
      </c>
      <c r="AW10" s="35">
        <v>0</v>
      </c>
      <c r="AX10" s="35">
        <v>0</v>
      </c>
      <c r="AY10" s="36">
        <v>0</v>
      </c>
      <c r="AZ10" s="38" t="s">
        <v>98</v>
      </c>
      <c r="BA10" s="30" t="str">
        <f t="shared" si="8"/>
        <v/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</row>
    <row r="11" spans="2:62" outlineLevel="3">
      <c r="B11" s="17">
        <v>24028737</v>
      </c>
      <c r="C11" s="17" t="s">
        <v>1032</v>
      </c>
      <c r="D11" s="17" t="s">
        <v>92</v>
      </c>
      <c r="E11" s="24">
        <v>4005</v>
      </c>
      <c r="F11" s="24" t="s">
        <v>860</v>
      </c>
      <c r="G11" s="22">
        <v>40228</v>
      </c>
      <c r="H11" s="22" t="s">
        <v>861</v>
      </c>
      <c r="I11" s="17" t="s">
        <v>1033</v>
      </c>
      <c r="J11" s="18" t="s">
        <v>1697</v>
      </c>
      <c r="K11" s="18" t="s">
        <v>1698</v>
      </c>
      <c r="L11" s="18" t="s">
        <v>97</v>
      </c>
      <c r="M11" s="18" t="s">
        <v>98</v>
      </c>
      <c r="N11" s="18" t="s">
        <v>98</v>
      </c>
      <c r="O11" s="19" t="str">
        <f>IF(N11="","",VLOOKUP(N11,Sheet1!$B$3:$C$7,2,0))</f>
        <v>急性期</v>
      </c>
      <c r="P11" s="18" t="s">
        <v>98</v>
      </c>
      <c r="Q11" s="19" t="str">
        <f>IF(P11="","",VLOOKUP(P11,Sheet1!$B$3:$C$7,2,0))</f>
        <v>急性期</v>
      </c>
      <c r="R11" s="18" t="s">
        <v>96</v>
      </c>
      <c r="S11" s="25" t="str">
        <f t="shared" si="0"/>
        <v/>
      </c>
      <c r="T11" s="26" t="str">
        <f t="shared" si="1"/>
        <v/>
      </c>
      <c r="U11" s="26" t="str">
        <f t="shared" si="2"/>
        <v/>
      </c>
      <c r="V11" s="26" t="str">
        <f t="shared" si="3"/>
        <v/>
      </c>
      <c r="W11" s="26" t="str">
        <f t="shared" si="4"/>
        <v/>
      </c>
      <c r="X11" s="26" t="str">
        <f t="shared" si="5"/>
        <v>○</v>
      </c>
      <c r="Y11" s="27" t="str">
        <f t="shared" si="6"/>
        <v/>
      </c>
      <c r="Z11" s="28" t="s">
        <v>133</v>
      </c>
      <c r="AA11" s="28" t="s">
        <v>96</v>
      </c>
      <c r="AB11" s="28" t="s">
        <v>96</v>
      </c>
      <c r="AC11" s="28" t="s">
        <v>96</v>
      </c>
      <c r="AD11" s="28" t="s">
        <v>96</v>
      </c>
      <c r="AE11" s="23" t="str">
        <f t="shared" si="7"/>
        <v>急性期</v>
      </c>
      <c r="AF11" s="34">
        <v>10</v>
      </c>
      <c r="AG11" s="34">
        <v>0</v>
      </c>
      <c r="AH11" s="34">
        <v>10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5">
        <v>10</v>
      </c>
      <c r="AT11" s="35">
        <v>0</v>
      </c>
      <c r="AU11" s="35">
        <v>0</v>
      </c>
      <c r="AV11" s="34">
        <v>0</v>
      </c>
      <c r="AW11" s="35">
        <v>0</v>
      </c>
      <c r="AX11" s="35">
        <v>0</v>
      </c>
      <c r="AY11" s="36">
        <v>0</v>
      </c>
      <c r="AZ11" s="38" t="s">
        <v>98</v>
      </c>
      <c r="BA11" s="30" t="str">
        <f t="shared" si="8"/>
        <v/>
      </c>
      <c r="BB11" s="35">
        <v>0</v>
      </c>
      <c r="BC11" s="35">
        <v>0</v>
      </c>
      <c r="BD11" s="35">
        <v>0</v>
      </c>
      <c r="BE11" s="35"/>
      <c r="BF11" s="35"/>
      <c r="BG11" s="35">
        <v>0</v>
      </c>
      <c r="BH11" s="35"/>
      <c r="BI11" s="35"/>
      <c r="BJ11" s="35">
        <v>0</v>
      </c>
    </row>
    <row r="12" spans="2:62" outlineLevel="3">
      <c r="B12" s="17">
        <v>24028743</v>
      </c>
      <c r="C12" s="17" t="s">
        <v>1036</v>
      </c>
      <c r="D12" s="17" t="s">
        <v>92</v>
      </c>
      <c r="E12" s="24">
        <v>4005</v>
      </c>
      <c r="F12" s="24" t="s">
        <v>860</v>
      </c>
      <c r="G12" s="22">
        <v>40228</v>
      </c>
      <c r="H12" s="22" t="s">
        <v>861</v>
      </c>
      <c r="I12" s="17" t="s">
        <v>1037</v>
      </c>
      <c r="J12" s="18" t="s">
        <v>1036</v>
      </c>
      <c r="K12" s="18" t="s">
        <v>1038</v>
      </c>
      <c r="L12" s="18" t="s">
        <v>165</v>
      </c>
      <c r="M12" s="18" t="s">
        <v>165</v>
      </c>
      <c r="N12" s="18" t="s">
        <v>166</v>
      </c>
      <c r="O12" s="19" t="str">
        <f>IF(N12="","",VLOOKUP(N12,Sheet1!$B$3:$C$7,2,0))</f>
        <v>急性期</v>
      </c>
      <c r="P12" s="18" t="s">
        <v>166</v>
      </c>
      <c r="Q12" s="19" t="str">
        <f>IF(P12="","",VLOOKUP(P12,Sheet1!$B$3:$C$7,2,0))</f>
        <v>急性期</v>
      </c>
      <c r="R12" s="18" t="s">
        <v>166</v>
      </c>
      <c r="S12" s="25" t="str">
        <f t="shared" si="0"/>
        <v>○</v>
      </c>
      <c r="T12" s="26" t="str">
        <f t="shared" si="1"/>
        <v>○</v>
      </c>
      <c r="U12" s="26" t="str">
        <f t="shared" si="2"/>
        <v>○</v>
      </c>
      <c r="V12" s="26" t="str">
        <f t="shared" si="3"/>
        <v>○</v>
      </c>
      <c r="W12" s="26" t="str">
        <f t="shared" si="4"/>
        <v>○</v>
      </c>
      <c r="X12" s="26" t="str">
        <f t="shared" si="5"/>
        <v/>
      </c>
      <c r="Y12" s="27" t="str">
        <f t="shared" si="6"/>
        <v/>
      </c>
      <c r="Z12" s="28" t="s">
        <v>165</v>
      </c>
      <c r="AA12" s="28" t="s">
        <v>166</v>
      </c>
      <c r="AB12" s="28" t="s">
        <v>143</v>
      </c>
      <c r="AC12" s="28" t="s">
        <v>184</v>
      </c>
      <c r="AD12" s="28" t="s">
        <v>167</v>
      </c>
      <c r="AE12" s="23" t="str">
        <f t="shared" si="7"/>
        <v>急性期</v>
      </c>
      <c r="AF12" s="34">
        <v>18</v>
      </c>
      <c r="AG12" s="34">
        <v>18</v>
      </c>
      <c r="AH12" s="34">
        <v>0</v>
      </c>
      <c r="AI12" s="34">
        <v>0</v>
      </c>
      <c r="AJ12" s="34">
        <v>1</v>
      </c>
      <c r="AK12" s="34">
        <v>1</v>
      </c>
      <c r="AL12" s="34">
        <v>0</v>
      </c>
      <c r="AM12" s="34">
        <v>1</v>
      </c>
      <c r="AN12" s="34">
        <v>1</v>
      </c>
      <c r="AO12" s="34">
        <v>0</v>
      </c>
      <c r="AP12" s="34">
        <v>0</v>
      </c>
      <c r="AQ12" s="34">
        <v>0</v>
      </c>
      <c r="AR12" s="34">
        <v>0</v>
      </c>
      <c r="AS12" s="35">
        <v>18</v>
      </c>
      <c r="AT12" s="35">
        <v>1</v>
      </c>
      <c r="AU12" s="35">
        <v>0</v>
      </c>
      <c r="AV12" s="34">
        <v>0</v>
      </c>
      <c r="AW12" s="35">
        <v>143</v>
      </c>
      <c r="AX12" s="35">
        <v>6</v>
      </c>
      <c r="AY12" s="36"/>
      <c r="AZ12" s="38" t="s">
        <v>165</v>
      </c>
      <c r="BA12" s="30" t="str">
        <f t="shared" si="8"/>
        <v>○</v>
      </c>
      <c r="BB12" s="35">
        <v>2</v>
      </c>
      <c r="BC12" s="35">
        <v>38</v>
      </c>
      <c r="BD12" s="35">
        <v>1</v>
      </c>
      <c r="BE12" s="35">
        <v>0</v>
      </c>
      <c r="BF12" s="35">
        <v>1</v>
      </c>
      <c r="BG12" s="35">
        <v>0</v>
      </c>
      <c r="BH12" s="35">
        <v>0</v>
      </c>
      <c r="BI12" s="35">
        <v>0</v>
      </c>
      <c r="BJ12" s="35"/>
    </row>
    <row r="13" spans="2:62" outlineLevel="3">
      <c r="B13" s="17">
        <v>24028828</v>
      </c>
      <c r="C13" s="17" t="s">
        <v>1153</v>
      </c>
      <c r="D13" s="17" t="s">
        <v>92</v>
      </c>
      <c r="E13" s="24">
        <v>4005</v>
      </c>
      <c r="F13" s="24" t="s">
        <v>860</v>
      </c>
      <c r="G13" s="22">
        <v>40228</v>
      </c>
      <c r="H13" s="22" t="s">
        <v>861</v>
      </c>
      <c r="I13" s="17" t="s">
        <v>1154</v>
      </c>
      <c r="J13" s="18" t="s">
        <v>1699</v>
      </c>
      <c r="K13" s="18" t="s">
        <v>1700</v>
      </c>
      <c r="L13" s="18" t="s">
        <v>98</v>
      </c>
      <c r="M13" s="18" t="s">
        <v>98</v>
      </c>
      <c r="N13" s="18" t="s">
        <v>105</v>
      </c>
      <c r="O13" s="19" t="str">
        <f>IF(N13="","",VLOOKUP(N13,Sheet1!$B$3:$C$7,2,0))</f>
        <v>休棟等</v>
      </c>
      <c r="P13" s="18" t="s">
        <v>105</v>
      </c>
      <c r="Q13" s="19" t="str">
        <f>IF(P13="","",VLOOKUP(P13,Sheet1!$B$3:$C$7,2,0))</f>
        <v>休棟等</v>
      </c>
      <c r="R13" s="18" t="s">
        <v>105</v>
      </c>
      <c r="S13" s="25" t="str">
        <f t="shared" si="0"/>
        <v/>
      </c>
      <c r="T13" s="26" t="str">
        <f t="shared" si="1"/>
        <v/>
      </c>
      <c r="U13" s="26" t="str">
        <f t="shared" si="2"/>
        <v/>
      </c>
      <c r="V13" s="26" t="str">
        <f t="shared" si="3"/>
        <v/>
      </c>
      <c r="W13" s="26" t="str">
        <f t="shared" si="4"/>
        <v/>
      </c>
      <c r="X13" s="26" t="str">
        <f t="shared" si="5"/>
        <v/>
      </c>
      <c r="Y13" s="27" t="str">
        <f t="shared" si="6"/>
        <v>○</v>
      </c>
      <c r="Z13" s="28" t="s">
        <v>208</v>
      </c>
      <c r="AA13" s="28" t="s">
        <v>96</v>
      </c>
      <c r="AB13" s="28" t="s">
        <v>96</v>
      </c>
      <c r="AC13" s="28" t="s">
        <v>96</v>
      </c>
      <c r="AD13" s="28"/>
      <c r="AE13" s="23" t="str">
        <f t="shared" si="7"/>
        <v>休棟中等</v>
      </c>
      <c r="AF13" s="34">
        <v>4</v>
      </c>
      <c r="AG13" s="34">
        <v>0</v>
      </c>
      <c r="AH13" s="34">
        <v>4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5">
        <v>0</v>
      </c>
      <c r="AT13" s="34">
        <v>0</v>
      </c>
      <c r="AU13" s="34">
        <v>0</v>
      </c>
      <c r="AV13" s="34">
        <v>4</v>
      </c>
      <c r="AW13" s="35">
        <v>0</v>
      </c>
      <c r="AX13" s="35">
        <v>0</v>
      </c>
      <c r="AY13" s="36">
        <v>0</v>
      </c>
      <c r="AZ13" s="38" t="s">
        <v>98</v>
      </c>
      <c r="BA13" s="30" t="str">
        <f t="shared" si="8"/>
        <v/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</row>
    <row r="14" spans="2:62" ht="13.5" customHeight="1" outlineLevel="2">
      <c r="B14" s="17"/>
      <c r="C14" s="17"/>
      <c r="D14" s="17"/>
      <c r="E14" s="24"/>
      <c r="F14" s="132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359" t="s">
        <v>2261</v>
      </c>
      <c r="T14" s="359"/>
      <c r="U14" s="359"/>
      <c r="V14" s="359"/>
      <c r="W14" s="359"/>
      <c r="X14" s="359"/>
      <c r="Y14" s="360"/>
      <c r="Z14" s="28"/>
      <c r="AA14" s="28"/>
      <c r="AB14" s="28"/>
      <c r="AC14" s="28"/>
      <c r="AD14" s="28"/>
      <c r="AE14" s="23"/>
      <c r="AF14" s="34">
        <f t="shared" ref="AF14:AV14" si="9">SUBTOTAL(9,AF8:AF13)</f>
        <v>82</v>
      </c>
      <c r="AG14" s="34">
        <f t="shared" si="9"/>
        <v>49</v>
      </c>
      <c r="AH14" s="34">
        <f t="shared" si="9"/>
        <v>33</v>
      </c>
      <c r="AI14" s="34">
        <f t="shared" si="9"/>
        <v>19</v>
      </c>
      <c r="AJ14" s="34">
        <f t="shared" si="9"/>
        <v>1</v>
      </c>
      <c r="AK14" s="34">
        <f t="shared" si="9"/>
        <v>1</v>
      </c>
      <c r="AL14" s="34">
        <f t="shared" si="9"/>
        <v>0</v>
      </c>
      <c r="AM14" s="34">
        <f t="shared" si="9"/>
        <v>1</v>
      </c>
      <c r="AN14" s="34">
        <f t="shared" si="9"/>
        <v>1</v>
      </c>
      <c r="AO14" s="34">
        <f t="shared" si="9"/>
        <v>0</v>
      </c>
      <c r="AP14" s="34">
        <f t="shared" si="9"/>
        <v>0</v>
      </c>
      <c r="AQ14" s="34">
        <f t="shared" si="9"/>
        <v>0</v>
      </c>
      <c r="AR14" s="34">
        <f t="shared" si="9"/>
        <v>0</v>
      </c>
      <c r="AS14" s="35">
        <f t="shared" si="9"/>
        <v>59</v>
      </c>
      <c r="AT14" s="34">
        <f t="shared" si="9"/>
        <v>1</v>
      </c>
      <c r="AU14" s="34">
        <f t="shared" si="9"/>
        <v>0</v>
      </c>
      <c r="AV14" s="34">
        <f t="shared" si="9"/>
        <v>23</v>
      </c>
      <c r="AW14" s="34">
        <f t="shared" ref="AW14:AY14" si="10">SUBTOTAL(9,AW8:AW13)</f>
        <v>719</v>
      </c>
      <c r="AX14" s="34">
        <f t="shared" si="10"/>
        <v>11</v>
      </c>
      <c r="AY14" s="34">
        <f t="shared" si="10"/>
        <v>0</v>
      </c>
      <c r="AZ14" s="38"/>
      <c r="BA14" s="30"/>
      <c r="BB14" s="34">
        <f t="shared" ref="BB14" si="11">SUBTOTAL(9,BB8:BB13)</f>
        <v>2</v>
      </c>
      <c r="BC14" s="34">
        <f t="shared" ref="BC14" si="12">SUBTOTAL(9,BC8:BC13)</f>
        <v>126</v>
      </c>
      <c r="BD14" s="34">
        <f t="shared" ref="BD14" si="13">SUBTOTAL(9,BD8:BD13)</f>
        <v>2</v>
      </c>
      <c r="BE14" s="34">
        <f t="shared" ref="BE14" si="14">SUBTOTAL(9,BE8:BE13)</f>
        <v>0</v>
      </c>
      <c r="BF14" s="34">
        <f t="shared" ref="BF14" si="15">SUBTOTAL(9,BF8:BF13)</f>
        <v>2</v>
      </c>
      <c r="BG14" s="34">
        <f t="shared" ref="BG14" si="16">SUBTOTAL(9,BG8:BG13)</f>
        <v>4</v>
      </c>
      <c r="BH14" s="34">
        <f t="shared" ref="BH14" si="17">SUBTOTAL(9,BH8:BH13)</f>
        <v>0</v>
      </c>
      <c r="BI14" s="34">
        <f t="shared" ref="BI14" si="18">SUBTOTAL(9,BI8:BI13)</f>
        <v>4</v>
      </c>
      <c r="BJ14" s="34">
        <f t="shared" ref="BJ14" si="19">SUBTOTAL(9,BJ8:BJ13)</f>
        <v>40</v>
      </c>
    </row>
    <row r="15" spans="2:62" outlineLevel="3">
      <c r="B15" s="17">
        <v>24028830</v>
      </c>
      <c r="C15" s="17" t="s">
        <v>1155</v>
      </c>
      <c r="D15" s="17" t="s">
        <v>92</v>
      </c>
      <c r="E15" s="24">
        <v>4005</v>
      </c>
      <c r="F15" s="24" t="s">
        <v>860</v>
      </c>
      <c r="G15" s="22">
        <v>40447</v>
      </c>
      <c r="H15" s="22" t="s">
        <v>1156</v>
      </c>
      <c r="I15" s="17" t="s">
        <v>1157</v>
      </c>
      <c r="J15" s="18" t="s">
        <v>1701</v>
      </c>
      <c r="K15" s="18" t="s">
        <v>1702</v>
      </c>
      <c r="L15" s="18" t="s">
        <v>98</v>
      </c>
      <c r="M15" s="18" t="s">
        <v>98</v>
      </c>
      <c r="N15" s="18" t="s">
        <v>99</v>
      </c>
      <c r="O15" s="19" t="str">
        <f>IF(N15="","",VLOOKUP(N15,Sheet1!$B$3:$C$7,2,0))</f>
        <v>回復期</v>
      </c>
      <c r="P15" s="18" t="s">
        <v>99</v>
      </c>
      <c r="Q15" s="19" t="str">
        <f>IF(P15="","",VLOOKUP(P15,Sheet1!$B$3:$C$7,2,0))</f>
        <v>回復期</v>
      </c>
      <c r="R15" s="18" t="s">
        <v>99</v>
      </c>
      <c r="S15" s="25" t="str">
        <f t="shared" si="0"/>
        <v>○</v>
      </c>
      <c r="T15" s="26" t="str">
        <f t="shared" si="1"/>
        <v>○</v>
      </c>
      <c r="U15" s="26" t="str">
        <f t="shared" si="2"/>
        <v>○</v>
      </c>
      <c r="V15" s="26" t="str">
        <f t="shared" si="3"/>
        <v>○</v>
      </c>
      <c r="W15" s="26" t="str">
        <f t="shared" si="4"/>
        <v>○</v>
      </c>
      <c r="X15" s="26" t="str">
        <f t="shared" si="5"/>
        <v/>
      </c>
      <c r="Y15" s="27" t="str">
        <f t="shared" si="6"/>
        <v/>
      </c>
      <c r="Z15" s="28" t="s">
        <v>97</v>
      </c>
      <c r="AA15" s="28" t="s">
        <v>98</v>
      </c>
      <c r="AB15" s="28" t="s">
        <v>99</v>
      </c>
      <c r="AC15" s="28" t="s">
        <v>104</v>
      </c>
      <c r="AD15" s="28" t="s">
        <v>105</v>
      </c>
      <c r="AE15" s="23" t="str">
        <f t="shared" si="7"/>
        <v>回復期</v>
      </c>
      <c r="AF15" s="34">
        <v>19</v>
      </c>
      <c r="AG15" s="34">
        <v>0</v>
      </c>
      <c r="AH15" s="34">
        <v>19</v>
      </c>
      <c r="AI15" s="34">
        <v>2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5">
        <v>0</v>
      </c>
      <c r="AT15" s="35">
        <v>0</v>
      </c>
      <c r="AU15" s="35">
        <v>0</v>
      </c>
      <c r="AV15" s="34">
        <v>19</v>
      </c>
      <c r="AW15" s="35">
        <v>0</v>
      </c>
      <c r="AX15" s="35">
        <v>0</v>
      </c>
      <c r="AY15" s="36">
        <v>0</v>
      </c>
      <c r="AZ15" s="38" t="s">
        <v>97</v>
      </c>
      <c r="BA15" s="30" t="str">
        <f t="shared" si="8"/>
        <v>○</v>
      </c>
      <c r="BB15" s="35">
        <v>0</v>
      </c>
      <c r="BC15" s="35">
        <v>4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</row>
    <row r="16" spans="2:62" ht="13.5" customHeight="1" outlineLevel="2" thickBot="1">
      <c r="B16" s="17"/>
      <c r="C16" s="17"/>
      <c r="D16" s="17"/>
      <c r="E16" s="24"/>
      <c r="F16" s="157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361" t="s">
        <v>2262</v>
      </c>
      <c r="T16" s="361"/>
      <c r="U16" s="361"/>
      <c r="V16" s="361"/>
      <c r="W16" s="361"/>
      <c r="X16" s="361"/>
      <c r="Y16" s="362"/>
      <c r="Z16" s="176"/>
      <c r="AA16" s="176"/>
      <c r="AB16" s="176"/>
      <c r="AC16" s="176"/>
      <c r="AD16" s="176"/>
      <c r="AE16" s="161"/>
      <c r="AF16" s="162">
        <f t="shared" ref="AF16:AV16" si="20">SUBTOTAL(9,AF15:AF15)</f>
        <v>19</v>
      </c>
      <c r="AG16" s="162">
        <f t="shared" si="20"/>
        <v>0</v>
      </c>
      <c r="AH16" s="162">
        <f t="shared" si="20"/>
        <v>19</v>
      </c>
      <c r="AI16" s="162">
        <f t="shared" si="20"/>
        <v>2</v>
      </c>
      <c r="AJ16" s="162">
        <f t="shared" si="20"/>
        <v>0</v>
      </c>
      <c r="AK16" s="162">
        <f t="shared" si="20"/>
        <v>0</v>
      </c>
      <c r="AL16" s="162">
        <f t="shared" si="20"/>
        <v>0</v>
      </c>
      <c r="AM16" s="162">
        <f t="shared" si="20"/>
        <v>0</v>
      </c>
      <c r="AN16" s="162">
        <f t="shared" si="20"/>
        <v>0</v>
      </c>
      <c r="AO16" s="162">
        <f t="shared" si="20"/>
        <v>0</v>
      </c>
      <c r="AP16" s="162">
        <f t="shared" si="20"/>
        <v>0</v>
      </c>
      <c r="AQ16" s="162">
        <f t="shared" si="20"/>
        <v>0</v>
      </c>
      <c r="AR16" s="162">
        <f t="shared" si="20"/>
        <v>0</v>
      </c>
      <c r="AS16" s="163">
        <f t="shared" si="20"/>
        <v>0</v>
      </c>
      <c r="AT16" s="163">
        <f t="shared" si="20"/>
        <v>0</v>
      </c>
      <c r="AU16" s="163">
        <f t="shared" si="20"/>
        <v>0</v>
      </c>
      <c r="AV16" s="162">
        <f t="shared" si="20"/>
        <v>19</v>
      </c>
      <c r="AW16" s="162">
        <f t="shared" ref="AW16:AY16" si="21">SUBTOTAL(9,AW15:AW15)</f>
        <v>0</v>
      </c>
      <c r="AX16" s="162">
        <f t="shared" si="21"/>
        <v>0</v>
      </c>
      <c r="AY16" s="162">
        <f t="shared" si="21"/>
        <v>0</v>
      </c>
      <c r="AZ16" s="177"/>
      <c r="BA16" s="166"/>
      <c r="BB16" s="162">
        <f t="shared" ref="BB16" si="22">SUBTOTAL(9,BB15:BB15)</f>
        <v>0</v>
      </c>
      <c r="BC16" s="162">
        <f t="shared" ref="BC16" si="23">SUBTOTAL(9,BC15:BC15)</f>
        <v>4</v>
      </c>
      <c r="BD16" s="162">
        <f t="shared" ref="BD16" si="24">SUBTOTAL(9,BD15:BD15)</f>
        <v>0</v>
      </c>
      <c r="BE16" s="162">
        <f t="shared" ref="BE16" si="25">SUBTOTAL(9,BE15:BE15)</f>
        <v>0</v>
      </c>
      <c r="BF16" s="162">
        <f t="shared" ref="BF16" si="26">SUBTOTAL(9,BF15:BF15)</f>
        <v>0</v>
      </c>
      <c r="BG16" s="162">
        <f t="shared" ref="BG16" si="27">SUBTOTAL(9,BG15:BG15)</f>
        <v>0</v>
      </c>
      <c r="BH16" s="162">
        <f t="shared" ref="BH16" si="28">SUBTOTAL(9,BH15:BH15)</f>
        <v>0</v>
      </c>
      <c r="BI16" s="162">
        <f t="shared" ref="BI16" si="29">SUBTOTAL(9,BI15:BI15)</f>
        <v>0</v>
      </c>
      <c r="BJ16" s="162">
        <f t="shared" ref="BJ16" si="30">SUBTOTAL(9,BJ15:BJ15)</f>
        <v>0</v>
      </c>
    </row>
    <row r="17" spans="2:62" ht="12" outlineLevel="1" thickTop="1">
      <c r="B17" s="17"/>
      <c r="C17" s="17"/>
      <c r="D17" s="17"/>
      <c r="E17" s="24"/>
      <c r="F17" s="363" t="s">
        <v>2306</v>
      </c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5"/>
      <c r="Z17" s="178"/>
      <c r="AA17" s="178"/>
      <c r="AB17" s="178"/>
      <c r="AC17" s="178"/>
      <c r="AD17" s="178"/>
      <c r="AE17" s="168"/>
      <c r="AF17" s="169">
        <f t="shared" ref="AF17:AV17" si="31">SUBTOTAL(9,AF8:AF15)</f>
        <v>101</v>
      </c>
      <c r="AG17" s="169">
        <f t="shared" si="31"/>
        <v>49</v>
      </c>
      <c r="AH17" s="169">
        <f t="shared" si="31"/>
        <v>52</v>
      </c>
      <c r="AI17" s="169">
        <f t="shared" si="31"/>
        <v>21</v>
      </c>
      <c r="AJ17" s="169">
        <f t="shared" si="31"/>
        <v>1</v>
      </c>
      <c r="AK17" s="169">
        <f t="shared" si="31"/>
        <v>1</v>
      </c>
      <c r="AL17" s="169">
        <f t="shared" si="31"/>
        <v>0</v>
      </c>
      <c r="AM17" s="169">
        <f t="shared" si="31"/>
        <v>1</v>
      </c>
      <c r="AN17" s="169">
        <f t="shared" si="31"/>
        <v>1</v>
      </c>
      <c r="AO17" s="169">
        <f t="shared" si="31"/>
        <v>0</v>
      </c>
      <c r="AP17" s="169">
        <f t="shared" si="31"/>
        <v>0</v>
      </c>
      <c r="AQ17" s="169">
        <f t="shared" si="31"/>
        <v>0</v>
      </c>
      <c r="AR17" s="169">
        <f t="shared" si="31"/>
        <v>0</v>
      </c>
      <c r="AS17" s="170">
        <f t="shared" si="31"/>
        <v>59</v>
      </c>
      <c r="AT17" s="170">
        <f t="shared" si="31"/>
        <v>1</v>
      </c>
      <c r="AU17" s="170">
        <f t="shared" si="31"/>
        <v>0</v>
      </c>
      <c r="AV17" s="169">
        <f t="shared" si="31"/>
        <v>42</v>
      </c>
      <c r="AW17" s="169">
        <f t="shared" ref="AW17:AY17" si="32">SUBTOTAL(9,AW8:AW15)</f>
        <v>719</v>
      </c>
      <c r="AX17" s="169">
        <f t="shared" si="32"/>
        <v>11</v>
      </c>
      <c r="AY17" s="169">
        <f t="shared" si="32"/>
        <v>0</v>
      </c>
      <c r="AZ17" s="179"/>
      <c r="BA17" s="173"/>
      <c r="BB17" s="169">
        <f t="shared" ref="BB17:BJ17" si="33">SUBTOTAL(9,BB8:BB15)</f>
        <v>2</v>
      </c>
      <c r="BC17" s="169">
        <f t="shared" si="33"/>
        <v>130</v>
      </c>
      <c r="BD17" s="169">
        <f t="shared" si="33"/>
        <v>2</v>
      </c>
      <c r="BE17" s="169">
        <f t="shared" si="33"/>
        <v>0</v>
      </c>
      <c r="BF17" s="169">
        <f t="shared" si="33"/>
        <v>2</v>
      </c>
      <c r="BG17" s="169">
        <f t="shared" si="33"/>
        <v>4</v>
      </c>
      <c r="BH17" s="169">
        <f t="shared" si="33"/>
        <v>0</v>
      </c>
      <c r="BI17" s="169">
        <f t="shared" si="33"/>
        <v>4</v>
      </c>
      <c r="BJ17" s="169">
        <f t="shared" si="33"/>
        <v>40</v>
      </c>
    </row>
    <row r="18" spans="2:62">
      <c r="F18" s="266" t="s">
        <v>2299</v>
      </c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8"/>
      <c r="Z18" s="129"/>
      <c r="AA18" s="129"/>
      <c r="AB18" s="129"/>
      <c r="AC18" s="129"/>
      <c r="AD18" s="129"/>
      <c r="AE18" s="129"/>
      <c r="AF18" s="129">
        <f>SUM(AF21)</f>
        <v>0</v>
      </c>
      <c r="AG18" s="129">
        <f t="shared" ref="AG18:AV18" si="34">SUM(AG21)</f>
        <v>0</v>
      </c>
      <c r="AH18" s="129">
        <f t="shared" si="34"/>
        <v>0</v>
      </c>
      <c r="AI18" s="129">
        <f t="shared" si="34"/>
        <v>0</v>
      </c>
      <c r="AJ18" s="129">
        <f t="shared" si="34"/>
        <v>0</v>
      </c>
      <c r="AK18" s="129">
        <f t="shared" si="34"/>
        <v>0</v>
      </c>
      <c r="AL18" s="129">
        <f t="shared" si="34"/>
        <v>0</v>
      </c>
      <c r="AM18" s="129">
        <f t="shared" si="34"/>
        <v>0</v>
      </c>
      <c r="AN18" s="129">
        <f t="shared" si="34"/>
        <v>0</v>
      </c>
      <c r="AO18" s="129">
        <f t="shared" si="34"/>
        <v>0</v>
      </c>
      <c r="AP18" s="129">
        <f t="shared" si="34"/>
        <v>0</v>
      </c>
      <c r="AQ18" s="129">
        <f t="shared" si="34"/>
        <v>0</v>
      </c>
      <c r="AR18" s="129">
        <f t="shared" si="34"/>
        <v>0</v>
      </c>
      <c r="AS18" s="129">
        <f t="shared" si="34"/>
        <v>0</v>
      </c>
      <c r="AT18" s="129">
        <f t="shared" si="34"/>
        <v>0</v>
      </c>
      <c r="AU18" s="129">
        <f t="shared" si="34"/>
        <v>0</v>
      </c>
      <c r="AV18" s="129">
        <f t="shared" si="34"/>
        <v>0</v>
      </c>
      <c r="AW18" s="269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1"/>
    </row>
    <row r="19" spans="2:62">
      <c r="F19" s="266" t="s">
        <v>2302</v>
      </c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8"/>
      <c r="Z19" s="129"/>
      <c r="AA19" s="129"/>
      <c r="AB19" s="129"/>
      <c r="AC19" s="129"/>
      <c r="AD19" s="129"/>
      <c r="AE19" s="129"/>
      <c r="AF19" s="129">
        <f>SUMIF($O$8:$O$16,"休棟等",AF8:AF16)</f>
        <v>23</v>
      </c>
      <c r="AG19" s="129">
        <f t="shared" ref="AG19:AV19" si="35">SUMIF($O$8:$O$16,"休棟等",AG8:AG16)</f>
        <v>0</v>
      </c>
      <c r="AH19" s="129">
        <f t="shared" si="35"/>
        <v>23</v>
      </c>
      <c r="AI19" s="129">
        <f t="shared" si="35"/>
        <v>19</v>
      </c>
      <c r="AJ19" s="129">
        <f t="shared" si="35"/>
        <v>0</v>
      </c>
      <c r="AK19" s="129">
        <f t="shared" si="35"/>
        <v>0</v>
      </c>
      <c r="AL19" s="129">
        <f t="shared" si="35"/>
        <v>0</v>
      </c>
      <c r="AM19" s="129">
        <f t="shared" si="35"/>
        <v>0</v>
      </c>
      <c r="AN19" s="129">
        <f t="shared" si="35"/>
        <v>0</v>
      </c>
      <c r="AO19" s="129">
        <f t="shared" si="35"/>
        <v>0</v>
      </c>
      <c r="AP19" s="129">
        <f t="shared" si="35"/>
        <v>0</v>
      </c>
      <c r="AQ19" s="129">
        <f t="shared" si="35"/>
        <v>0</v>
      </c>
      <c r="AR19" s="129">
        <f t="shared" si="35"/>
        <v>0</v>
      </c>
      <c r="AS19" s="129">
        <f t="shared" si="35"/>
        <v>0</v>
      </c>
      <c r="AT19" s="129">
        <f t="shared" si="35"/>
        <v>0</v>
      </c>
      <c r="AU19" s="129">
        <f t="shared" si="35"/>
        <v>0</v>
      </c>
      <c r="AV19" s="129">
        <f t="shared" si="35"/>
        <v>23</v>
      </c>
      <c r="AW19" s="272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4"/>
    </row>
    <row r="20" spans="2:62">
      <c r="F20" s="266" t="s">
        <v>2301</v>
      </c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8"/>
      <c r="Z20" s="129"/>
      <c r="AA20" s="129"/>
      <c r="AB20" s="129"/>
      <c r="AC20" s="129"/>
      <c r="AD20" s="129"/>
      <c r="AE20" s="129"/>
      <c r="AF20" s="129">
        <f>AF17-AF18-AF19</f>
        <v>78</v>
      </c>
      <c r="AG20" s="129">
        <f t="shared" ref="AG20:AV20" si="36">AG17-AG18-AG19</f>
        <v>49</v>
      </c>
      <c r="AH20" s="129">
        <f t="shared" si="36"/>
        <v>29</v>
      </c>
      <c r="AI20" s="129">
        <f t="shared" si="36"/>
        <v>2</v>
      </c>
      <c r="AJ20" s="129">
        <f t="shared" si="36"/>
        <v>1</v>
      </c>
      <c r="AK20" s="129">
        <f t="shared" si="36"/>
        <v>1</v>
      </c>
      <c r="AL20" s="129">
        <f t="shared" si="36"/>
        <v>0</v>
      </c>
      <c r="AM20" s="129">
        <f t="shared" si="36"/>
        <v>1</v>
      </c>
      <c r="AN20" s="129">
        <f t="shared" si="36"/>
        <v>1</v>
      </c>
      <c r="AO20" s="129">
        <f t="shared" si="36"/>
        <v>0</v>
      </c>
      <c r="AP20" s="129">
        <f t="shared" si="36"/>
        <v>0</v>
      </c>
      <c r="AQ20" s="129">
        <f t="shared" si="36"/>
        <v>0</v>
      </c>
      <c r="AR20" s="129">
        <f t="shared" si="36"/>
        <v>0</v>
      </c>
      <c r="AS20" s="129">
        <f t="shared" si="36"/>
        <v>59</v>
      </c>
      <c r="AT20" s="129">
        <f t="shared" si="36"/>
        <v>1</v>
      </c>
      <c r="AU20" s="129">
        <f t="shared" si="36"/>
        <v>0</v>
      </c>
      <c r="AV20" s="129">
        <f t="shared" si="36"/>
        <v>19</v>
      </c>
      <c r="AW20" s="275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7"/>
    </row>
    <row r="22" spans="2:62">
      <c r="X22" s="264" t="s">
        <v>2316</v>
      </c>
      <c r="Y22" s="264"/>
      <c r="Z22" s="264"/>
      <c r="AA22" s="82"/>
      <c r="AB22" s="82"/>
      <c r="AC22" s="82"/>
      <c r="AD22" s="82"/>
      <c r="AE22" s="82"/>
      <c r="AF22" s="278" t="s">
        <v>2317</v>
      </c>
      <c r="AG22" s="278"/>
      <c r="AH22" s="278" t="s">
        <v>2318</v>
      </c>
      <c r="AI22" s="278"/>
      <c r="AJ22" s="278"/>
      <c r="AK22" s="278" t="s">
        <v>2319</v>
      </c>
      <c r="AL22" s="278"/>
    </row>
    <row r="23" spans="2:62">
      <c r="X23" s="264"/>
      <c r="Y23" s="264"/>
      <c r="Z23" s="264"/>
      <c r="AA23" s="82"/>
      <c r="AB23" s="82"/>
      <c r="AC23" s="82"/>
      <c r="AD23" s="82"/>
      <c r="AE23" s="82"/>
      <c r="AF23" s="144" t="s">
        <v>2320</v>
      </c>
      <c r="AG23" s="144" t="s">
        <v>2321</v>
      </c>
      <c r="AH23" s="146" t="s">
        <v>2320</v>
      </c>
      <c r="AI23" s="82"/>
      <c r="AJ23" s="146" t="s">
        <v>2321</v>
      </c>
      <c r="AK23" s="144" t="s">
        <v>2320</v>
      </c>
      <c r="AL23" s="144" t="s">
        <v>2321</v>
      </c>
    </row>
    <row r="24" spans="2:62">
      <c r="X24" s="264" t="s">
        <v>2215</v>
      </c>
      <c r="Y24" s="264"/>
      <c r="Z24" s="265"/>
      <c r="AA24" s="82"/>
      <c r="AB24" s="82"/>
      <c r="AC24" s="82"/>
      <c r="AD24" s="82"/>
      <c r="AE24" s="82"/>
      <c r="AF24" s="145">
        <f>SUMIF($O$8:$O$16,X24,$AF$8:$AF$16)</f>
        <v>0</v>
      </c>
      <c r="AG24" s="145">
        <f>SUMIF($O$8:$O$16,X24,$AG$8:$AG$16)</f>
        <v>0</v>
      </c>
      <c r="AH24" s="145">
        <f>SUMIF($O$8:$O$16,X24,$AJ$8:$AJ$16)</f>
        <v>0</v>
      </c>
      <c r="AI24" s="82"/>
      <c r="AJ24" s="145">
        <f>SUMIF($O$8:$O$16,X24,$AK$8:$AK$16)</f>
        <v>0</v>
      </c>
      <c r="AK24" s="145">
        <f>SUM(AF24,AH24)</f>
        <v>0</v>
      </c>
      <c r="AL24" s="145">
        <f>SUM(AG24,AJ24)</f>
        <v>0</v>
      </c>
    </row>
    <row r="25" spans="2:62">
      <c r="X25" s="264" t="s">
        <v>2216</v>
      </c>
      <c r="Y25" s="264"/>
      <c r="Z25" s="265"/>
      <c r="AA25" s="82"/>
      <c r="AB25" s="82"/>
      <c r="AC25" s="82"/>
      <c r="AD25" s="82"/>
      <c r="AE25" s="82"/>
      <c r="AF25" s="145">
        <f t="shared" ref="AF25:AF27" si="37">SUMIF($O$8:$O$16,X25,$AF$8:$AF$16)</f>
        <v>40</v>
      </c>
      <c r="AG25" s="145">
        <f t="shared" ref="AG25:AG27" si="38">SUMIF($O$8:$O$16,X25,$AG$8:$AG$16)</f>
        <v>30</v>
      </c>
      <c r="AH25" s="145">
        <f t="shared" ref="AH25:AH27" si="39">SUMIF($O$8:$O$16,X25,$AJ$8:$AJ$16)</f>
        <v>1</v>
      </c>
      <c r="AI25" s="82"/>
      <c r="AJ25" s="145">
        <f t="shared" ref="AJ25:AJ27" si="40">SUMIF($O$8:$O$16,X25,$AK$8:$AK$16)</f>
        <v>1</v>
      </c>
      <c r="AK25" s="145">
        <f t="shared" ref="AK25:AK27" si="41">SUM(AF25,AH25)</f>
        <v>41</v>
      </c>
      <c r="AL25" s="145">
        <f t="shared" ref="AL25:AL27" si="42">SUM(AG25,AJ25)</f>
        <v>31</v>
      </c>
    </row>
    <row r="26" spans="2:62">
      <c r="X26" s="264" t="s">
        <v>2217</v>
      </c>
      <c r="Y26" s="264"/>
      <c r="Z26" s="265"/>
      <c r="AA26" s="82"/>
      <c r="AB26" s="82"/>
      <c r="AC26" s="82"/>
      <c r="AD26" s="82"/>
      <c r="AE26" s="82"/>
      <c r="AF26" s="145">
        <f t="shared" si="37"/>
        <v>19</v>
      </c>
      <c r="AG26" s="145">
        <f t="shared" si="38"/>
        <v>0</v>
      </c>
      <c r="AH26" s="145">
        <f t="shared" si="39"/>
        <v>0</v>
      </c>
      <c r="AI26" s="82"/>
      <c r="AJ26" s="145">
        <f t="shared" si="40"/>
        <v>0</v>
      </c>
      <c r="AK26" s="145">
        <f t="shared" si="41"/>
        <v>19</v>
      </c>
      <c r="AL26" s="145">
        <f t="shared" si="42"/>
        <v>0</v>
      </c>
    </row>
    <row r="27" spans="2:62">
      <c r="X27" s="264" t="s">
        <v>2218</v>
      </c>
      <c r="Y27" s="264"/>
      <c r="Z27" s="265"/>
      <c r="AA27" s="82"/>
      <c r="AB27" s="82"/>
      <c r="AC27" s="82"/>
      <c r="AD27" s="82"/>
      <c r="AE27" s="82"/>
      <c r="AF27" s="145">
        <f t="shared" si="37"/>
        <v>19</v>
      </c>
      <c r="AG27" s="145">
        <f t="shared" si="38"/>
        <v>19</v>
      </c>
      <c r="AH27" s="145">
        <f t="shared" si="39"/>
        <v>0</v>
      </c>
      <c r="AI27" s="82"/>
      <c r="AJ27" s="145">
        <f t="shared" si="40"/>
        <v>0</v>
      </c>
      <c r="AK27" s="145">
        <f t="shared" si="41"/>
        <v>19</v>
      </c>
      <c r="AL27" s="145">
        <f t="shared" si="42"/>
        <v>19</v>
      </c>
    </row>
    <row r="28" spans="2:62">
      <c r="X28" s="264" t="s">
        <v>2319</v>
      </c>
      <c r="Y28" s="264"/>
      <c r="Z28" s="265"/>
      <c r="AA28" s="82"/>
      <c r="AB28" s="82"/>
      <c r="AC28" s="82"/>
      <c r="AD28" s="82"/>
      <c r="AE28" s="82"/>
      <c r="AF28" s="145">
        <f>SUM(AF24:AF27)</f>
        <v>78</v>
      </c>
      <c r="AG28" s="145">
        <f>SUM(AG24:AG27)</f>
        <v>49</v>
      </c>
      <c r="AH28" s="145">
        <f>SUM(AH24:AH27)</f>
        <v>1</v>
      </c>
      <c r="AI28" s="82"/>
      <c r="AJ28" s="145">
        <f>SUM(AJ24:AJ27)</f>
        <v>1</v>
      </c>
      <c r="AK28" s="145">
        <f>SUM(AK24:AK27)</f>
        <v>79</v>
      </c>
      <c r="AL28" s="145">
        <f>SUM(AL24:AL27)</f>
        <v>50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5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AC4:AC6"/>
    <mergeCell ref="F17:Y17"/>
    <mergeCell ref="S14:Y14"/>
    <mergeCell ref="S16:Y16"/>
    <mergeCell ref="BB4:BB6"/>
    <mergeCell ref="BC4:BC6"/>
    <mergeCell ref="AT4:AT6"/>
    <mergeCell ref="AU4:AU6"/>
    <mergeCell ref="AV4:AV6"/>
    <mergeCell ref="AW4:AW6"/>
    <mergeCell ref="AS4:AS6"/>
    <mergeCell ref="AD4:AD6"/>
    <mergeCell ref="AE4:AE6"/>
    <mergeCell ref="AF4:AG5"/>
    <mergeCell ref="AJ4:AK5"/>
    <mergeCell ref="AY5:AY6"/>
    <mergeCell ref="BG4:BI4"/>
    <mergeCell ref="L5:L6"/>
    <mergeCell ref="M5:M6"/>
    <mergeCell ref="AI5:AI6"/>
    <mergeCell ref="AM5:AO5"/>
    <mergeCell ref="AP5:AR5"/>
    <mergeCell ref="AX5:AX6"/>
    <mergeCell ref="L3:M4"/>
    <mergeCell ref="N3:R3"/>
    <mergeCell ref="S3:W3"/>
    <mergeCell ref="Z3:AD3"/>
    <mergeCell ref="BD3:BI3"/>
    <mergeCell ref="BD5:BD6"/>
    <mergeCell ref="BG5:BG6"/>
    <mergeCell ref="BD4:BF4"/>
    <mergeCell ref="F18:Y18"/>
    <mergeCell ref="AW18:BJ20"/>
    <mergeCell ref="F19:Y19"/>
    <mergeCell ref="F20:Y20"/>
    <mergeCell ref="X22:Z23"/>
    <mergeCell ref="AF22:AG22"/>
    <mergeCell ref="AH22:AJ22"/>
    <mergeCell ref="AK22:AL22"/>
    <mergeCell ref="X24:Z24"/>
    <mergeCell ref="X25:Z25"/>
    <mergeCell ref="X26:Z26"/>
    <mergeCell ref="X27:Z27"/>
    <mergeCell ref="X28:Z28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J93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24028052</v>
      </c>
      <c r="C8" s="106" t="s">
        <v>185</v>
      </c>
      <c r="D8" s="106" t="s">
        <v>92</v>
      </c>
      <c r="E8" s="108">
        <v>4006</v>
      </c>
      <c r="F8" s="117" t="s">
        <v>155</v>
      </c>
      <c r="G8" s="117">
        <v>40203</v>
      </c>
      <c r="H8" s="117" t="s">
        <v>186</v>
      </c>
      <c r="I8" s="118" t="s">
        <v>187</v>
      </c>
      <c r="J8" s="119" t="s">
        <v>1703</v>
      </c>
      <c r="K8" s="119" t="s">
        <v>1704</v>
      </c>
      <c r="L8" s="119" t="s">
        <v>97</v>
      </c>
      <c r="M8" s="119" t="s">
        <v>97</v>
      </c>
      <c r="N8" s="119" t="s">
        <v>98</v>
      </c>
      <c r="O8" s="119" t="s">
        <v>2314</v>
      </c>
      <c r="P8" s="119" t="s">
        <v>98</v>
      </c>
      <c r="Q8" s="119" t="str">
        <f>IF(P8="","",VLOOKUP(P8,Sheet1!$B$3:$C$7,2,0))</f>
        <v>急性期</v>
      </c>
      <c r="R8" s="119" t="s">
        <v>96</v>
      </c>
      <c r="S8" s="120" t="str">
        <f t="shared" ref="S8:S47" si="0">IF(OR(Z8="1",AA8="1",AB8="1",AC8="1",AD8="1"),"○","")</f>
        <v/>
      </c>
      <c r="T8" s="121" t="str">
        <f t="shared" ref="T8:T47" si="1">IF(OR(Z8="2",AA8="2",AB8="2",AC8="2",AD8="2"),"○","")</f>
        <v>○</v>
      </c>
      <c r="U8" s="121" t="str">
        <f t="shared" ref="U8:U47" si="2">IF(OR(Z8="3",AA8="3",AB8="3",AC8="3",AD8="3"),"○","")</f>
        <v/>
      </c>
      <c r="V8" s="121" t="str">
        <f t="shared" ref="V8:V47" si="3">IF(OR(Z8="4",AA8="4",AB8="4",AC8="4",AD8="4"),"○","")</f>
        <v/>
      </c>
      <c r="W8" s="121" t="str">
        <f t="shared" ref="W8:W47" si="4">IF(OR(Z8="5",AA8="5",AB8="5",AC8="5",AD8="5"),"○","")</f>
        <v/>
      </c>
      <c r="X8" s="121" t="str">
        <f t="shared" ref="X8:X47" si="5">IF(OR(Z8="6",AA8="6",AB8="6",AC8="6",AD8="6"),"○","")</f>
        <v/>
      </c>
      <c r="Y8" s="122" t="str">
        <f t="shared" ref="Y8:Y47" si="6">IF(OR(Z8="7",AA8="7",AB8="7",AC8="7",AD8="7"),"○","")</f>
        <v/>
      </c>
      <c r="Z8" s="123" t="s">
        <v>98</v>
      </c>
      <c r="AA8" s="123" t="s">
        <v>96</v>
      </c>
      <c r="AB8" s="123" t="s">
        <v>96</v>
      </c>
      <c r="AC8" s="123" t="s">
        <v>96</v>
      </c>
      <c r="AD8" s="123" t="s">
        <v>96</v>
      </c>
      <c r="AE8" s="124" t="str">
        <f t="shared" ref="AE8:AE47" si="7">IF(N8="1","高度急性期",IF(N8="2","急性期",IF(N8="3","回復期",IF(N8="4","慢性期",IF(N8="5","休棟中等","無回答")))))</f>
        <v>急性期</v>
      </c>
      <c r="AF8" s="125">
        <v>9</v>
      </c>
      <c r="AG8" s="125">
        <v>9</v>
      </c>
      <c r="AH8" s="125">
        <v>1</v>
      </c>
      <c r="AI8" s="125">
        <v>7</v>
      </c>
      <c r="AJ8" s="125">
        <v>0</v>
      </c>
      <c r="AK8" s="125"/>
      <c r="AL8" s="125"/>
      <c r="AM8" s="125"/>
      <c r="AN8" s="125"/>
      <c r="AO8" s="125"/>
      <c r="AP8" s="125"/>
      <c r="AQ8" s="125"/>
      <c r="AR8" s="125"/>
      <c r="AS8" s="125">
        <v>9</v>
      </c>
      <c r="AT8" s="125">
        <v>0</v>
      </c>
      <c r="AU8" s="125">
        <v>0</v>
      </c>
      <c r="AV8" s="125">
        <v>0</v>
      </c>
      <c r="AW8" s="125">
        <v>19</v>
      </c>
      <c r="AX8" s="125">
        <v>0</v>
      </c>
      <c r="AY8" s="125">
        <v>0</v>
      </c>
      <c r="AZ8" s="125" t="s">
        <v>98</v>
      </c>
      <c r="BA8" s="126" t="str">
        <f t="shared" ref="BA8:BA48" si="8">IF(AZ8="1","○","")</f>
        <v/>
      </c>
      <c r="BB8" s="125">
        <v>0</v>
      </c>
      <c r="BC8" s="125">
        <v>0</v>
      </c>
      <c r="BD8" s="125">
        <v>0</v>
      </c>
      <c r="BE8" s="125"/>
      <c r="BF8" s="125"/>
      <c r="BG8" s="125">
        <v>0</v>
      </c>
      <c r="BH8" s="125"/>
      <c r="BI8" s="125"/>
      <c r="BJ8" s="125">
        <v>0</v>
      </c>
    </row>
    <row r="9" spans="2:62" outlineLevel="3">
      <c r="B9" s="106">
        <v>24028071</v>
      </c>
      <c r="C9" s="106" t="s">
        <v>224</v>
      </c>
      <c r="D9" s="106" t="s">
        <v>92</v>
      </c>
      <c r="E9" s="108">
        <v>4006</v>
      </c>
      <c r="F9" s="108" t="s">
        <v>155</v>
      </c>
      <c r="G9" s="108">
        <v>40203</v>
      </c>
      <c r="H9" s="108" t="s">
        <v>186</v>
      </c>
      <c r="I9" s="106" t="s">
        <v>225</v>
      </c>
      <c r="J9" s="109" t="s">
        <v>1707</v>
      </c>
      <c r="K9" s="109" t="s">
        <v>1708</v>
      </c>
      <c r="L9" s="109" t="s">
        <v>97</v>
      </c>
      <c r="M9" s="109" t="s">
        <v>97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98</v>
      </c>
      <c r="S9" s="110" t="str">
        <f t="shared" si="0"/>
        <v/>
      </c>
      <c r="T9" s="111" t="str">
        <f t="shared" si="1"/>
        <v>○</v>
      </c>
      <c r="U9" s="111" t="str">
        <f t="shared" si="2"/>
        <v>○</v>
      </c>
      <c r="V9" s="111" t="str">
        <f t="shared" si="3"/>
        <v/>
      </c>
      <c r="W9" s="111" t="str">
        <f t="shared" si="4"/>
        <v/>
      </c>
      <c r="X9" s="111" t="str">
        <f t="shared" si="5"/>
        <v/>
      </c>
      <c r="Y9" s="112" t="str">
        <f t="shared" si="6"/>
        <v/>
      </c>
      <c r="Z9" s="113" t="s">
        <v>98</v>
      </c>
      <c r="AA9" s="113" t="s">
        <v>99</v>
      </c>
      <c r="AB9" s="113" t="s">
        <v>96</v>
      </c>
      <c r="AC9" s="113" t="s">
        <v>96</v>
      </c>
      <c r="AD9" s="113" t="s">
        <v>96</v>
      </c>
      <c r="AE9" s="114" t="str">
        <f t="shared" si="7"/>
        <v>急性期</v>
      </c>
      <c r="AF9" s="115">
        <v>19</v>
      </c>
      <c r="AG9" s="115">
        <v>19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  <c r="AS9" s="115">
        <v>19</v>
      </c>
      <c r="AT9" s="115">
        <v>0</v>
      </c>
      <c r="AU9" s="115">
        <v>0</v>
      </c>
      <c r="AV9" s="115">
        <v>0</v>
      </c>
      <c r="AW9" s="115">
        <v>1294</v>
      </c>
      <c r="AX9" s="115">
        <v>50</v>
      </c>
      <c r="AY9" s="115">
        <v>0</v>
      </c>
      <c r="AZ9" s="115" t="s">
        <v>98</v>
      </c>
      <c r="BA9" s="116" t="str">
        <f t="shared" si="8"/>
        <v/>
      </c>
      <c r="BB9" s="115">
        <v>0</v>
      </c>
      <c r="BC9" s="115">
        <v>0</v>
      </c>
      <c r="BD9" s="115">
        <v>0</v>
      </c>
      <c r="BE9" s="115">
        <v>0</v>
      </c>
      <c r="BF9" s="115">
        <v>0</v>
      </c>
      <c r="BG9" s="115">
        <v>0</v>
      </c>
      <c r="BH9" s="115">
        <v>0</v>
      </c>
      <c r="BI9" s="115">
        <v>0</v>
      </c>
      <c r="BJ9" s="115">
        <v>0</v>
      </c>
    </row>
    <row r="10" spans="2:62" outlineLevel="3">
      <c r="B10" s="106">
        <v>24028086</v>
      </c>
      <c r="C10" s="106" t="s">
        <v>241</v>
      </c>
      <c r="D10" s="106" t="s">
        <v>92</v>
      </c>
      <c r="E10" s="108">
        <v>4006</v>
      </c>
      <c r="F10" s="108" t="s">
        <v>155</v>
      </c>
      <c r="G10" s="108">
        <v>40203</v>
      </c>
      <c r="H10" s="108" t="s">
        <v>186</v>
      </c>
      <c r="I10" s="106" t="s">
        <v>242</v>
      </c>
      <c r="J10" s="109" t="s">
        <v>1710</v>
      </c>
      <c r="K10" s="109" t="s">
        <v>1711</v>
      </c>
      <c r="L10" s="109" t="s">
        <v>97</v>
      </c>
      <c r="M10" s="109" t="s">
        <v>97</v>
      </c>
      <c r="N10" s="109" t="s">
        <v>98</v>
      </c>
      <c r="O10" s="109" t="str">
        <f>IF(N10="","",VLOOKUP(N10,Sheet1!$B$3:$C$7,2,0))</f>
        <v>急性期</v>
      </c>
      <c r="P10" s="109" t="s">
        <v>98</v>
      </c>
      <c r="Q10" s="109" t="str">
        <f>IF(P10="","",VLOOKUP(P10,Sheet1!$B$3:$C$7,2,0))</f>
        <v>急性期</v>
      </c>
      <c r="R10" s="109" t="s">
        <v>96</v>
      </c>
      <c r="S10" s="110" t="str">
        <f t="shared" si="0"/>
        <v>○</v>
      </c>
      <c r="T10" s="111" t="str">
        <f t="shared" si="1"/>
        <v>○</v>
      </c>
      <c r="U10" s="111" t="str">
        <f t="shared" si="2"/>
        <v>○</v>
      </c>
      <c r="V10" s="111" t="str">
        <f t="shared" si="3"/>
        <v/>
      </c>
      <c r="W10" s="111" t="str">
        <f t="shared" si="4"/>
        <v>○</v>
      </c>
      <c r="X10" s="111" t="str">
        <f t="shared" si="5"/>
        <v/>
      </c>
      <c r="Y10" s="112" t="str">
        <f t="shared" si="6"/>
        <v/>
      </c>
      <c r="Z10" s="113" t="s">
        <v>97</v>
      </c>
      <c r="AA10" s="113" t="s">
        <v>98</v>
      </c>
      <c r="AB10" s="113" t="s">
        <v>99</v>
      </c>
      <c r="AC10" s="113" t="s">
        <v>105</v>
      </c>
      <c r="AD10" s="113" t="s">
        <v>96</v>
      </c>
      <c r="AE10" s="114" t="str">
        <f t="shared" si="7"/>
        <v>急性期</v>
      </c>
      <c r="AF10" s="115">
        <v>19</v>
      </c>
      <c r="AG10" s="115">
        <v>19</v>
      </c>
      <c r="AH10" s="115">
        <v>0</v>
      </c>
      <c r="AI10" s="115">
        <v>5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19</v>
      </c>
      <c r="AT10" s="115">
        <v>0</v>
      </c>
      <c r="AU10" s="115">
        <v>0</v>
      </c>
      <c r="AV10" s="115">
        <v>0</v>
      </c>
      <c r="AW10" s="115">
        <v>161</v>
      </c>
      <c r="AX10" s="115"/>
      <c r="AY10" s="115"/>
      <c r="AZ10" s="115" t="s">
        <v>96</v>
      </c>
      <c r="BA10" s="116" t="str">
        <f t="shared" si="8"/>
        <v/>
      </c>
      <c r="BB10" s="115"/>
      <c r="BC10" s="115"/>
      <c r="BD10" s="115"/>
      <c r="BE10" s="115"/>
      <c r="BF10" s="115"/>
      <c r="BG10" s="115"/>
      <c r="BH10" s="115"/>
      <c r="BI10" s="115"/>
      <c r="BJ10" s="115"/>
    </row>
    <row r="11" spans="2:62" outlineLevel="3">
      <c r="B11" s="106">
        <v>24028090</v>
      </c>
      <c r="C11" s="106" t="s">
        <v>245</v>
      </c>
      <c r="D11" s="106" t="s">
        <v>92</v>
      </c>
      <c r="E11" s="108">
        <v>4006</v>
      </c>
      <c r="F11" s="117" t="s">
        <v>155</v>
      </c>
      <c r="G11" s="117">
        <v>40203</v>
      </c>
      <c r="H11" s="117" t="s">
        <v>186</v>
      </c>
      <c r="I11" s="118" t="s">
        <v>246</v>
      </c>
      <c r="J11" s="119" t="s">
        <v>1713</v>
      </c>
      <c r="K11" s="119" t="s">
        <v>1714</v>
      </c>
      <c r="L11" s="119" t="s">
        <v>97</v>
      </c>
      <c r="M11" s="119" t="s">
        <v>97</v>
      </c>
      <c r="N11" s="119" t="s">
        <v>98</v>
      </c>
      <c r="O11" s="119" t="s">
        <v>2314</v>
      </c>
      <c r="P11" s="119" t="s">
        <v>98</v>
      </c>
      <c r="Q11" s="119" t="str">
        <f>IF(P11="","",VLOOKUP(P11,Sheet1!$B$3:$C$7,2,0))</f>
        <v>急性期</v>
      </c>
      <c r="R11" s="119" t="s">
        <v>98</v>
      </c>
      <c r="S11" s="120" t="str">
        <f t="shared" si="0"/>
        <v/>
      </c>
      <c r="T11" s="121" t="str">
        <f t="shared" si="1"/>
        <v>○</v>
      </c>
      <c r="U11" s="121" t="str">
        <f t="shared" si="2"/>
        <v>○</v>
      </c>
      <c r="V11" s="121" t="str">
        <f t="shared" si="3"/>
        <v/>
      </c>
      <c r="W11" s="121" t="str">
        <f t="shared" si="4"/>
        <v/>
      </c>
      <c r="X11" s="121" t="str">
        <f t="shared" si="5"/>
        <v/>
      </c>
      <c r="Y11" s="122" t="str">
        <f t="shared" si="6"/>
        <v/>
      </c>
      <c r="Z11" s="123" t="s">
        <v>98</v>
      </c>
      <c r="AA11" s="123" t="s">
        <v>99</v>
      </c>
      <c r="AB11" s="123" t="s">
        <v>96</v>
      </c>
      <c r="AC11" s="123" t="s">
        <v>96</v>
      </c>
      <c r="AD11" s="123" t="s">
        <v>96</v>
      </c>
      <c r="AE11" s="124" t="str">
        <f t="shared" si="7"/>
        <v>急性期</v>
      </c>
      <c r="AF11" s="125">
        <v>19</v>
      </c>
      <c r="AG11" s="125"/>
      <c r="AH11" s="125"/>
      <c r="AI11" s="125">
        <v>0</v>
      </c>
      <c r="AJ11" s="125">
        <v>0</v>
      </c>
      <c r="AK11" s="125"/>
      <c r="AL11" s="125"/>
      <c r="AM11" s="125">
        <v>0</v>
      </c>
      <c r="AN11" s="125"/>
      <c r="AO11" s="125"/>
      <c r="AP11" s="125">
        <v>0</v>
      </c>
      <c r="AQ11" s="125"/>
      <c r="AR11" s="125"/>
      <c r="AS11" s="125">
        <v>19</v>
      </c>
      <c r="AT11" s="125">
        <v>0</v>
      </c>
      <c r="AU11" s="125">
        <v>0</v>
      </c>
      <c r="AV11" s="125">
        <v>0</v>
      </c>
      <c r="AW11" s="125">
        <v>889</v>
      </c>
      <c r="AX11" s="125"/>
      <c r="AY11" s="125"/>
      <c r="AZ11" s="125" t="s">
        <v>98</v>
      </c>
      <c r="BA11" s="126" t="str">
        <f t="shared" si="8"/>
        <v/>
      </c>
      <c r="BB11" s="125">
        <v>0</v>
      </c>
      <c r="BC11" s="125">
        <v>0</v>
      </c>
      <c r="BD11" s="125"/>
      <c r="BE11" s="125"/>
      <c r="BF11" s="125"/>
      <c r="BG11" s="125"/>
      <c r="BH11" s="125"/>
      <c r="BI11" s="125"/>
      <c r="BJ11" s="125">
        <v>28</v>
      </c>
    </row>
    <row r="12" spans="2:62" outlineLevel="3">
      <c r="B12" s="106">
        <v>24028105</v>
      </c>
      <c r="C12" s="106" t="s">
        <v>264</v>
      </c>
      <c r="D12" s="106" t="s">
        <v>92</v>
      </c>
      <c r="E12" s="108">
        <v>4006</v>
      </c>
      <c r="F12" s="108" t="s">
        <v>155</v>
      </c>
      <c r="G12" s="108">
        <v>40203</v>
      </c>
      <c r="H12" s="108" t="s">
        <v>186</v>
      </c>
      <c r="I12" s="106" t="s">
        <v>265</v>
      </c>
      <c r="J12" s="109" t="s">
        <v>1715</v>
      </c>
      <c r="K12" s="109" t="s">
        <v>1716</v>
      </c>
      <c r="L12" s="109" t="s">
        <v>97</v>
      </c>
      <c r="M12" s="109" t="s">
        <v>97</v>
      </c>
      <c r="N12" s="109" t="s">
        <v>98</v>
      </c>
      <c r="O12" s="109" t="str">
        <f>IF(N12="","",VLOOKUP(N12,Sheet1!$B$3:$C$7,2,0))</f>
        <v>急性期</v>
      </c>
      <c r="P12" s="109" t="s">
        <v>98</v>
      </c>
      <c r="Q12" s="109" t="str">
        <f>IF(P12="","",VLOOKUP(P12,Sheet1!$B$3:$C$7,2,0))</f>
        <v>急性期</v>
      </c>
      <c r="R12" s="109" t="s">
        <v>96</v>
      </c>
      <c r="S12" s="110" t="str">
        <f t="shared" si="0"/>
        <v/>
      </c>
      <c r="T12" s="111" t="str">
        <f t="shared" si="1"/>
        <v>○</v>
      </c>
      <c r="U12" s="111" t="str">
        <f t="shared" si="2"/>
        <v>○</v>
      </c>
      <c r="V12" s="111" t="str">
        <f t="shared" si="3"/>
        <v/>
      </c>
      <c r="W12" s="111" t="str">
        <f t="shared" si="4"/>
        <v/>
      </c>
      <c r="X12" s="111" t="str">
        <f t="shared" si="5"/>
        <v/>
      </c>
      <c r="Y12" s="112" t="str">
        <f t="shared" si="6"/>
        <v/>
      </c>
      <c r="Z12" s="113" t="s">
        <v>98</v>
      </c>
      <c r="AA12" s="113" t="s">
        <v>99</v>
      </c>
      <c r="AB12" s="113" t="s">
        <v>96</v>
      </c>
      <c r="AC12" s="113" t="s">
        <v>96</v>
      </c>
      <c r="AD12" s="113" t="s">
        <v>96</v>
      </c>
      <c r="AE12" s="114" t="str">
        <f t="shared" si="7"/>
        <v>急性期</v>
      </c>
      <c r="AF12" s="115">
        <v>10</v>
      </c>
      <c r="AG12" s="115">
        <v>10</v>
      </c>
      <c r="AH12" s="115">
        <v>0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10</v>
      </c>
      <c r="AT12" s="115">
        <v>0</v>
      </c>
      <c r="AU12" s="115">
        <v>0</v>
      </c>
      <c r="AV12" s="115">
        <v>0</v>
      </c>
      <c r="AW12" s="115">
        <v>24</v>
      </c>
      <c r="AX12" s="115">
        <v>0</v>
      </c>
      <c r="AY12" s="115">
        <v>0</v>
      </c>
      <c r="AZ12" s="115" t="s">
        <v>96</v>
      </c>
      <c r="BA12" s="116" t="str">
        <f t="shared" si="8"/>
        <v/>
      </c>
      <c r="BB12" s="115"/>
      <c r="BC12" s="115"/>
      <c r="BD12" s="115">
        <v>0</v>
      </c>
      <c r="BE12" s="115"/>
      <c r="BF12" s="115"/>
      <c r="BG12" s="115">
        <v>0</v>
      </c>
      <c r="BH12" s="115"/>
      <c r="BI12" s="115"/>
      <c r="BJ12" s="115"/>
    </row>
    <row r="13" spans="2:62" outlineLevel="3">
      <c r="B13" s="106">
        <v>24028127</v>
      </c>
      <c r="C13" s="106" t="s">
        <v>300</v>
      </c>
      <c r="D13" s="106" t="s">
        <v>92</v>
      </c>
      <c r="E13" s="108">
        <v>4006</v>
      </c>
      <c r="F13" s="108" t="s">
        <v>155</v>
      </c>
      <c r="G13" s="108">
        <v>40203</v>
      </c>
      <c r="H13" s="108" t="s">
        <v>186</v>
      </c>
      <c r="I13" s="106" t="s">
        <v>301</v>
      </c>
      <c r="J13" s="109" t="s">
        <v>1717</v>
      </c>
      <c r="K13" s="109" t="s">
        <v>1718</v>
      </c>
      <c r="L13" s="109" t="s">
        <v>97</v>
      </c>
      <c r="M13" s="109" t="s">
        <v>97</v>
      </c>
      <c r="N13" s="109" t="s">
        <v>99</v>
      </c>
      <c r="O13" s="109" t="str">
        <f>IF(N13="","",VLOOKUP(N13,Sheet1!$B$3:$C$7,2,0))</f>
        <v>回復期</v>
      </c>
      <c r="P13" s="109" t="s">
        <v>99</v>
      </c>
      <c r="Q13" s="109" t="str">
        <f>IF(P13="","",VLOOKUP(P13,Sheet1!$B$3:$C$7,2,0))</f>
        <v>回復期</v>
      </c>
      <c r="R13" s="109" t="s">
        <v>96</v>
      </c>
      <c r="S13" s="110" t="str">
        <f t="shared" si="0"/>
        <v>○</v>
      </c>
      <c r="T13" s="111" t="str">
        <f t="shared" si="1"/>
        <v>○</v>
      </c>
      <c r="U13" s="111" t="str">
        <f t="shared" si="2"/>
        <v>○</v>
      </c>
      <c r="V13" s="111" t="str">
        <f t="shared" si="3"/>
        <v>○</v>
      </c>
      <c r="W13" s="111" t="str">
        <f t="shared" si="4"/>
        <v>○</v>
      </c>
      <c r="X13" s="111" t="str">
        <f t="shared" si="5"/>
        <v/>
      </c>
      <c r="Y13" s="112" t="str">
        <f t="shared" si="6"/>
        <v/>
      </c>
      <c r="Z13" s="113" t="s">
        <v>97</v>
      </c>
      <c r="AA13" s="113" t="s">
        <v>98</v>
      </c>
      <c r="AB13" s="113" t="s">
        <v>99</v>
      </c>
      <c r="AC13" s="113" t="s">
        <v>104</v>
      </c>
      <c r="AD13" s="113" t="s">
        <v>105</v>
      </c>
      <c r="AE13" s="114" t="str">
        <f t="shared" si="7"/>
        <v>回復期</v>
      </c>
      <c r="AF13" s="115">
        <v>14</v>
      </c>
      <c r="AG13" s="115">
        <v>14</v>
      </c>
      <c r="AH13" s="115">
        <v>0</v>
      </c>
      <c r="AI13" s="115">
        <v>0</v>
      </c>
      <c r="AJ13" s="115">
        <v>5</v>
      </c>
      <c r="AK13" s="115">
        <v>5</v>
      </c>
      <c r="AL13" s="115">
        <v>0</v>
      </c>
      <c r="AM13" s="115">
        <v>5</v>
      </c>
      <c r="AN13" s="115">
        <v>5</v>
      </c>
      <c r="AO13" s="115">
        <v>0</v>
      </c>
      <c r="AP13" s="115">
        <v>0</v>
      </c>
      <c r="AQ13" s="115">
        <v>0</v>
      </c>
      <c r="AR13" s="115">
        <v>0</v>
      </c>
      <c r="AS13" s="115"/>
      <c r="AT13" s="115"/>
      <c r="AU13" s="115"/>
      <c r="AV13" s="115">
        <v>19</v>
      </c>
      <c r="AW13" s="115">
        <v>18</v>
      </c>
      <c r="AX13" s="115"/>
      <c r="AY13" s="115"/>
      <c r="AZ13" s="115" t="s">
        <v>96</v>
      </c>
      <c r="BA13" s="116" t="str">
        <f t="shared" si="8"/>
        <v/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/>
    </row>
    <row r="14" spans="2:62" outlineLevel="3">
      <c r="B14" s="106">
        <v>24028194</v>
      </c>
      <c r="C14" s="106" t="s">
        <v>381</v>
      </c>
      <c r="D14" s="106" t="s">
        <v>92</v>
      </c>
      <c r="E14" s="108">
        <v>4006</v>
      </c>
      <c r="F14" s="108" t="s">
        <v>155</v>
      </c>
      <c r="G14" s="108">
        <v>40203</v>
      </c>
      <c r="H14" s="108" t="s">
        <v>186</v>
      </c>
      <c r="I14" s="106" t="s">
        <v>382</v>
      </c>
      <c r="J14" s="109" t="s">
        <v>1720</v>
      </c>
      <c r="K14" s="109" t="s">
        <v>1721</v>
      </c>
      <c r="L14" s="109" t="s">
        <v>97</v>
      </c>
      <c r="M14" s="109" t="s">
        <v>97</v>
      </c>
      <c r="N14" s="109" t="s">
        <v>98</v>
      </c>
      <c r="O14" s="109" t="str">
        <f>IF(N14="","",VLOOKUP(N14,Sheet1!$B$3:$C$7,2,0))</f>
        <v>急性期</v>
      </c>
      <c r="P14" s="109" t="s">
        <v>98</v>
      </c>
      <c r="Q14" s="109" t="str">
        <f>IF(P14="","",VLOOKUP(P14,Sheet1!$B$3:$C$7,2,0))</f>
        <v>急性期</v>
      </c>
      <c r="R14" s="109" t="s">
        <v>98</v>
      </c>
      <c r="S14" s="110" t="str">
        <f t="shared" si="0"/>
        <v/>
      </c>
      <c r="T14" s="111" t="str">
        <f t="shared" si="1"/>
        <v>○</v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/>
      </c>
      <c r="Z14" s="113" t="s">
        <v>98</v>
      </c>
      <c r="AA14" s="113" t="s">
        <v>96</v>
      </c>
      <c r="AB14" s="113" t="s">
        <v>96</v>
      </c>
      <c r="AC14" s="113" t="s">
        <v>96</v>
      </c>
      <c r="AD14" s="113" t="s">
        <v>96</v>
      </c>
      <c r="AE14" s="114" t="str">
        <f t="shared" si="7"/>
        <v>急性期</v>
      </c>
      <c r="AF14" s="115">
        <v>4</v>
      </c>
      <c r="AG14" s="115">
        <v>4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4</v>
      </c>
      <c r="AT14" s="115">
        <v>0</v>
      </c>
      <c r="AU14" s="115">
        <v>0</v>
      </c>
      <c r="AV14" s="115">
        <v>0</v>
      </c>
      <c r="AW14" s="115">
        <v>118</v>
      </c>
      <c r="AX14" s="115">
        <v>0</v>
      </c>
      <c r="AY14" s="115">
        <v>0</v>
      </c>
      <c r="AZ14" s="115" t="s">
        <v>98</v>
      </c>
      <c r="BA14" s="116" t="str">
        <f t="shared" si="8"/>
        <v/>
      </c>
      <c r="BB14" s="115">
        <v>18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0</v>
      </c>
      <c r="BI14" s="115">
        <v>0</v>
      </c>
      <c r="BJ14" s="115">
        <v>0</v>
      </c>
    </row>
    <row r="15" spans="2:62" outlineLevel="3">
      <c r="B15" s="106">
        <v>24028216</v>
      </c>
      <c r="C15" s="106" t="s">
        <v>406</v>
      </c>
      <c r="D15" s="106" t="s">
        <v>92</v>
      </c>
      <c r="E15" s="108">
        <v>4006</v>
      </c>
      <c r="F15" s="108" t="s">
        <v>155</v>
      </c>
      <c r="G15" s="108">
        <v>40203</v>
      </c>
      <c r="H15" s="108" t="s">
        <v>186</v>
      </c>
      <c r="I15" s="106" t="s">
        <v>407</v>
      </c>
      <c r="J15" s="109" t="s">
        <v>1722</v>
      </c>
      <c r="K15" s="109" t="s">
        <v>1723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98</v>
      </c>
      <c r="Q15" s="109" t="str">
        <f>IF(P15="","",VLOOKUP(P15,Sheet1!$B$3:$C$7,2,0))</f>
        <v>急性期</v>
      </c>
      <c r="R15" s="109" t="s">
        <v>98</v>
      </c>
      <c r="S15" s="110" t="str">
        <f t="shared" si="0"/>
        <v/>
      </c>
      <c r="T15" s="111" t="str">
        <f t="shared" si="1"/>
        <v>○</v>
      </c>
      <c r="U15" s="111" t="str">
        <f t="shared" si="2"/>
        <v>○</v>
      </c>
      <c r="V15" s="111" t="str">
        <f t="shared" si="3"/>
        <v/>
      </c>
      <c r="W15" s="111" t="str">
        <f t="shared" si="4"/>
        <v/>
      </c>
      <c r="X15" s="111" t="str">
        <f t="shared" si="5"/>
        <v/>
      </c>
      <c r="Y15" s="112" t="str">
        <f t="shared" si="6"/>
        <v/>
      </c>
      <c r="Z15" s="113" t="s">
        <v>98</v>
      </c>
      <c r="AA15" s="113" t="s">
        <v>99</v>
      </c>
      <c r="AB15" s="113" t="s">
        <v>96</v>
      </c>
      <c r="AC15" s="113" t="s">
        <v>96</v>
      </c>
      <c r="AD15" s="113" t="s">
        <v>96</v>
      </c>
      <c r="AE15" s="114" t="str">
        <f t="shared" si="7"/>
        <v>急性期</v>
      </c>
      <c r="AF15" s="115">
        <v>19</v>
      </c>
      <c r="AG15" s="115">
        <v>15</v>
      </c>
      <c r="AH15" s="115">
        <v>4</v>
      </c>
      <c r="AI15" s="115">
        <v>14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>
        <v>19</v>
      </c>
      <c r="AT15" s="115">
        <v>0</v>
      </c>
      <c r="AU15" s="115">
        <v>0</v>
      </c>
      <c r="AV15" s="115">
        <v>0</v>
      </c>
      <c r="AW15" s="115">
        <v>353</v>
      </c>
      <c r="AX15" s="115">
        <v>0</v>
      </c>
      <c r="AY15" s="115">
        <v>0</v>
      </c>
      <c r="AZ15" s="115" t="s">
        <v>98</v>
      </c>
      <c r="BA15" s="116" t="str">
        <f t="shared" si="8"/>
        <v/>
      </c>
      <c r="BB15" s="115">
        <v>3</v>
      </c>
      <c r="BC15" s="115">
        <v>1</v>
      </c>
      <c r="BD15" s="115">
        <v>0</v>
      </c>
      <c r="BE15" s="115"/>
      <c r="BF15" s="115"/>
      <c r="BG15" s="115">
        <v>0</v>
      </c>
      <c r="BH15" s="115"/>
      <c r="BI15" s="115"/>
      <c r="BJ15" s="115">
        <v>16</v>
      </c>
    </row>
    <row r="16" spans="2:62" outlineLevel="3">
      <c r="B16" s="106">
        <v>24028221</v>
      </c>
      <c r="C16" s="106" t="s">
        <v>416</v>
      </c>
      <c r="D16" s="106" t="s">
        <v>92</v>
      </c>
      <c r="E16" s="108">
        <v>4006</v>
      </c>
      <c r="F16" s="108" t="s">
        <v>155</v>
      </c>
      <c r="G16" s="108">
        <v>40203</v>
      </c>
      <c r="H16" s="108" t="s">
        <v>186</v>
      </c>
      <c r="I16" s="106" t="s">
        <v>417</v>
      </c>
      <c r="J16" s="109" t="s">
        <v>418</v>
      </c>
      <c r="K16" s="109" t="s">
        <v>419</v>
      </c>
      <c r="L16" s="109" t="s">
        <v>165</v>
      </c>
      <c r="M16" s="109" t="s">
        <v>165</v>
      </c>
      <c r="N16" s="109" t="s">
        <v>143</v>
      </c>
      <c r="O16" s="109" t="str">
        <f>IF(N16="","",VLOOKUP(N16,Sheet1!$B$3:$C$7,2,0))</f>
        <v>回復期</v>
      </c>
      <c r="P16" s="109" t="s">
        <v>143</v>
      </c>
      <c r="Q16" s="109" t="str">
        <f>IF(P16="","",VLOOKUP(P16,Sheet1!$B$3:$C$7,2,0))</f>
        <v>回復期</v>
      </c>
      <c r="R16" s="109" t="s">
        <v>143</v>
      </c>
      <c r="S16" s="110" t="str">
        <f t="shared" si="0"/>
        <v>○</v>
      </c>
      <c r="T16" s="111" t="str">
        <f t="shared" si="1"/>
        <v>○</v>
      </c>
      <c r="U16" s="111" t="str">
        <f t="shared" si="2"/>
        <v/>
      </c>
      <c r="V16" s="111" t="str">
        <f t="shared" si="3"/>
        <v>○</v>
      </c>
      <c r="W16" s="111" t="str">
        <f t="shared" si="4"/>
        <v>○</v>
      </c>
      <c r="X16" s="111" t="str">
        <f t="shared" si="5"/>
        <v/>
      </c>
      <c r="Y16" s="112" t="str">
        <f t="shared" si="6"/>
        <v/>
      </c>
      <c r="Z16" s="113" t="s">
        <v>165</v>
      </c>
      <c r="AA16" s="113" t="s">
        <v>166</v>
      </c>
      <c r="AB16" s="113" t="s">
        <v>184</v>
      </c>
      <c r="AC16" s="113" t="s">
        <v>167</v>
      </c>
      <c r="AD16" s="113" t="s">
        <v>96</v>
      </c>
      <c r="AE16" s="114" t="str">
        <f t="shared" si="7"/>
        <v>回復期</v>
      </c>
      <c r="AF16" s="115">
        <v>16</v>
      </c>
      <c r="AG16" s="115">
        <v>11</v>
      </c>
      <c r="AH16" s="115">
        <v>5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16</v>
      </c>
      <c r="AT16" s="115">
        <v>0</v>
      </c>
      <c r="AU16" s="115">
        <v>0</v>
      </c>
      <c r="AV16" s="115">
        <v>0</v>
      </c>
      <c r="AW16" s="115">
        <v>150</v>
      </c>
      <c r="AX16" s="115">
        <v>10</v>
      </c>
      <c r="AY16" s="115">
        <v>20</v>
      </c>
      <c r="AZ16" s="115" t="s">
        <v>165</v>
      </c>
      <c r="BA16" s="116" t="str">
        <f t="shared" si="8"/>
        <v>○</v>
      </c>
      <c r="BB16" s="115">
        <v>0</v>
      </c>
      <c r="BC16" s="115">
        <v>0</v>
      </c>
      <c r="BD16" s="115">
        <v>0</v>
      </c>
      <c r="BE16" s="115">
        <v>0</v>
      </c>
      <c r="BF16" s="115">
        <v>0</v>
      </c>
      <c r="BG16" s="115">
        <v>0</v>
      </c>
      <c r="BH16" s="115">
        <v>0</v>
      </c>
      <c r="BI16" s="115">
        <v>0</v>
      </c>
      <c r="BJ16" s="115">
        <v>0</v>
      </c>
    </row>
    <row r="17" spans="2:62" outlineLevel="3">
      <c r="B17" s="106">
        <v>24028242</v>
      </c>
      <c r="C17" s="106" t="s">
        <v>444</v>
      </c>
      <c r="D17" s="106" t="s">
        <v>92</v>
      </c>
      <c r="E17" s="108">
        <v>4006</v>
      </c>
      <c r="F17" s="108" t="s">
        <v>155</v>
      </c>
      <c r="G17" s="108">
        <v>40203</v>
      </c>
      <c r="H17" s="108" t="s">
        <v>186</v>
      </c>
      <c r="I17" s="106" t="s">
        <v>445</v>
      </c>
      <c r="J17" s="109" t="s">
        <v>1724</v>
      </c>
      <c r="K17" s="109" t="s">
        <v>1725</v>
      </c>
      <c r="L17" s="109" t="s">
        <v>97</v>
      </c>
      <c r="M17" s="109" t="s">
        <v>98</v>
      </c>
      <c r="N17" s="109" t="s">
        <v>98</v>
      </c>
      <c r="O17" s="109" t="str">
        <f>IF(N17="","",VLOOKUP(N17,Sheet1!$B$3:$C$7,2,0))</f>
        <v>急性期</v>
      </c>
      <c r="P17" s="109" t="s">
        <v>98</v>
      </c>
      <c r="Q17" s="109" t="str">
        <f>IF(P17="","",VLOOKUP(P17,Sheet1!$B$3:$C$7,2,0))</f>
        <v>急性期</v>
      </c>
      <c r="R17" s="109" t="s">
        <v>98</v>
      </c>
      <c r="S17" s="110" t="str">
        <f t="shared" si="0"/>
        <v/>
      </c>
      <c r="T17" s="111" t="str">
        <f t="shared" si="1"/>
        <v>○</v>
      </c>
      <c r="U17" s="111" t="str">
        <f t="shared" si="2"/>
        <v/>
      </c>
      <c r="V17" s="111" t="str">
        <f t="shared" si="3"/>
        <v/>
      </c>
      <c r="W17" s="111" t="str">
        <f t="shared" si="4"/>
        <v/>
      </c>
      <c r="X17" s="111" t="str">
        <f t="shared" si="5"/>
        <v/>
      </c>
      <c r="Y17" s="112" t="str">
        <f t="shared" si="6"/>
        <v/>
      </c>
      <c r="Z17" s="113" t="s">
        <v>98</v>
      </c>
      <c r="AA17" s="113" t="s">
        <v>96</v>
      </c>
      <c r="AB17" s="113" t="s">
        <v>96</v>
      </c>
      <c r="AC17" s="113" t="s">
        <v>96</v>
      </c>
      <c r="AD17" s="113" t="s">
        <v>96</v>
      </c>
      <c r="AE17" s="114" t="str">
        <f t="shared" si="7"/>
        <v>急性期</v>
      </c>
      <c r="AF17" s="115">
        <v>2</v>
      </c>
      <c r="AG17" s="115">
        <v>0</v>
      </c>
      <c r="AH17" s="115">
        <v>2</v>
      </c>
      <c r="AI17" s="115">
        <v>0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>
        <v>2</v>
      </c>
      <c r="AT17" s="115">
        <v>0</v>
      </c>
      <c r="AU17" s="115">
        <v>0</v>
      </c>
      <c r="AV17" s="115">
        <v>0</v>
      </c>
      <c r="AW17" s="115">
        <v>0</v>
      </c>
      <c r="AX17" s="115">
        <v>0</v>
      </c>
      <c r="AY17" s="115">
        <v>0</v>
      </c>
      <c r="AZ17" s="115" t="s">
        <v>98</v>
      </c>
      <c r="BA17" s="116" t="str">
        <f t="shared" si="8"/>
        <v/>
      </c>
      <c r="BB17" s="115">
        <v>0</v>
      </c>
      <c r="BC17" s="115">
        <v>0</v>
      </c>
      <c r="BD17" s="115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>
        <v>0</v>
      </c>
    </row>
    <row r="18" spans="2:62" outlineLevel="3">
      <c r="B18" s="106">
        <v>24028302</v>
      </c>
      <c r="C18" s="106" t="s">
        <v>505</v>
      </c>
      <c r="D18" s="106" t="s">
        <v>92</v>
      </c>
      <c r="E18" s="108">
        <v>4006</v>
      </c>
      <c r="F18" s="108" t="s">
        <v>155</v>
      </c>
      <c r="G18" s="108">
        <v>40203</v>
      </c>
      <c r="H18" s="108" t="s">
        <v>186</v>
      </c>
      <c r="I18" s="106" t="s">
        <v>506</v>
      </c>
      <c r="J18" s="109" t="s">
        <v>505</v>
      </c>
      <c r="K18" s="109" t="s">
        <v>507</v>
      </c>
      <c r="L18" s="109" t="s">
        <v>165</v>
      </c>
      <c r="M18" s="109" t="s">
        <v>165</v>
      </c>
      <c r="N18" s="109" t="s">
        <v>166</v>
      </c>
      <c r="O18" s="109" t="str">
        <f>IF(N18="","",VLOOKUP(N18,Sheet1!$B$3:$C$7,2,0))</f>
        <v>急性期</v>
      </c>
      <c r="P18" s="109" t="s">
        <v>166</v>
      </c>
      <c r="Q18" s="109" t="str">
        <f>IF(P18="","",VLOOKUP(P18,Sheet1!$B$3:$C$7,2,0))</f>
        <v>急性期</v>
      </c>
      <c r="R18" s="109" t="s">
        <v>96</v>
      </c>
      <c r="S18" s="110" t="str">
        <f t="shared" si="0"/>
        <v/>
      </c>
      <c r="T18" s="111" t="str">
        <f t="shared" si="1"/>
        <v/>
      </c>
      <c r="U18" s="111" t="str">
        <f t="shared" si="2"/>
        <v>○</v>
      </c>
      <c r="V18" s="111" t="str">
        <f t="shared" si="3"/>
        <v/>
      </c>
      <c r="W18" s="111" t="str">
        <f t="shared" si="4"/>
        <v/>
      </c>
      <c r="X18" s="111" t="str">
        <f t="shared" si="5"/>
        <v/>
      </c>
      <c r="Y18" s="112" t="str">
        <f t="shared" si="6"/>
        <v/>
      </c>
      <c r="Z18" s="113" t="s">
        <v>143</v>
      </c>
      <c r="AA18" s="113" t="s">
        <v>96</v>
      </c>
      <c r="AB18" s="113" t="s">
        <v>96</v>
      </c>
      <c r="AC18" s="113" t="s">
        <v>96</v>
      </c>
      <c r="AD18" s="113" t="s">
        <v>96</v>
      </c>
      <c r="AE18" s="114" t="str">
        <f t="shared" si="7"/>
        <v>急性期</v>
      </c>
      <c r="AF18" s="115">
        <v>10</v>
      </c>
      <c r="AG18" s="115">
        <v>10</v>
      </c>
      <c r="AH18" s="115">
        <v>0</v>
      </c>
      <c r="AI18" s="115">
        <v>8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  <c r="AS18" s="115"/>
      <c r="AT18" s="115"/>
      <c r="AU18" s="115"/>
      <c r="AV18" s="115">
        <v>10</v>
      </c>
      <c r="AW18" s="115">
        <v>255</v>
      </c>
      <c r="AX18" s="115">
        <v>255</v>
      </c>
      <c r="AY18" s="115"/>
      <c r="AZ18" s="115" t="s">
        <v>96</v>
      </c>
      <c r="BA18" s="116" t="str">
        <f t="shared" si="8"/>
        <v/>
      </c>
      <c r="BB18" s="115"/>
      <c r="BC18" s="115"/>
      <c r="BD18" s="115">
        <v>0</v>
      </c>
      <c r="BE18" s="115"/>
      <c r="BF18" s="115"/>
      <c r="BG18" s="115">
        <v>0</v>
      </c>
      <c r="BH18" s="115"/>
      <c r="BI18" s="115"/>
      <c r="BJ18" s="115"/>
    </row>
    <row r="19" spans="2:62" outlineLevel="3">
      <c r="B19" s="106">
        <v>24028330</v>
      </c>
      <c r="C19" s="106" t="s">
        <v>535</v>
      </c>
      <c r="D19" s="106" t="s">
        <v>92</v>
      </c>
      <c r="E19" s="108">
        <v>4006</v>
      </c>
      <c r="F19" s="108" t="s">
        <v>155</v>
      </c>
      <c r="G19" s="108">
        <v>40203</v>
      </c>
      <c r="H19" s="108" t="s">
        <v>186</v>
      </c>
      <c r="I19" s="106" t="s">
        <v>536</v>
      </c>
      <c r="J19" s="109" t="s">
        <v>1726</v>
      </c>
      <c r="K19" s="109" t="s">
        <v>1727</v>
      </c>
      <c r="L19" s="109" t="s">
        <v>97</v>
      </c>
      <c r="M19" s="109" t="s">
        <v>97</v>
      </c>
      <c r="N19" s="109" t="s">
        <v>104</v>
      </c>
      <c r="O19" s="109" t="str">
        <f>IF(N19="","",VLOOKUP(N19,Sheet1!$B$3:$C$7,2,0))</f>
        <v>慢性期</v>
      </c>
      <c r="P19" s="109" t="s">
        <v>104</v>
      </c>
      <c r="Q19" s="109" t="str">
        <f>IF(P19="","",VLOOKUP(P19,Sheet1!$B$3:$C$7,2,0))</f>
        <v>慢性期</v>
      </c>
      <c r="R19" s="109" t="s">
        <v>104</v>
      </c>
      <c r="S19" s="110" t="str">
        <f t="shared" si="0"/>
        <v>○</v>
      </c>
      <c r="T19" s="111" t="str">
        <f t="shared" si="1"/>
        <v>○</v>
      </c>
      <c r="U19" s="111" t="str">
        <f t="shared" si="2"/>
        <v/>
      </c>
      <c r="V19" s="111" t="str">
        <f t="shared" si="3"/>
        <v/>
      </c>
      <c r="W19" s="111" t="str">
        <f t="shared" si="4"/>
        <v>○</v>
      </c>
      <c r="X19" s="111" t="str">
        <f t="shared" si="5"/>
        <v/>
      </c>
      <c r="Y19" s="112" t="str">
        <f t="shared" si="6"/>
        <v/>
      </c>
      <c r="Z19" s="113" t="s">
        <v>97</v>
      </c>
      <c r="AA19" s="113" t="s">
        <v>98</v>
      </c>
      <c r="AB19" s="113" t="s">
        <v>105</v>
      </c>
      <c r="AC19" s="113" t="s">
        <v>96</v>
      </c>
      <c r="AD19" s="113" t="s">
        <v>96</v>
      </c>
      <c r="AE19" s="114" t="str">
        <f t="shared" si="7"/>
        <v>慢性期</v>
      </c>
      <c r="AF19" s="115">
        <v>19</v>
      </c>
      <c r="AG19" s="115">
        <v>19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  <c r="AS19" s="115">
        <v>19</v>
      </c>
      <c r="AT19" s="115">
        <v>0</v>
      </c>
      <c r="AU19" s="115">
        <v>0</v>
      </c>
      <c r="AV19" s="115">
        <v>0</v>
      </c>
      <c r="AW19" s="115">
        <v>37</v>
      </c>
      <c r="AX19" s="115">
        <v>16</v>
      </c>
      <c r="AY19" s="115">
        <v>10.8</v>
      </c>
      <c r="AZ19" s="115" t="s">
        <v>98</v>
      </c>
      <c r="BA19" s="116" t="str">
        <f t="shared" si="8"/>
        <v/>
      </c>
      <c r="BB19" s="115">
        <v>0</v>
      </c>
      <c r="BC19" s="115">
        <v>0</v>
      </c>
      <c r="BD19" s="115">
        <v>0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</row>
    <row r="20" spans="2:62" outlineLevel="3">
      <c r="B20" s="106">
        <v>24028343</v>
      </c>
      <c r="C20" s="106" t="s">
        <v>546</v>
      </c>
      <c r="D20" s="106" t="s">
        <v>92</v>
      </c>
      <c r="E20" s="108">
        <v>4006</v>
      </c>
      <c r="F20" s="117" t="s">
        <v>155</v>
      </c>
      <c r="G20" s="117">
        <v>40203</v>
      </c>
      <c r="H20" s="117" t="s">
        <v>186</v>
      </c>
      <c r="I20" s="118" t="s">
        <v>547</v>
      </c>
      <c r="J20" s="119" t="s">
        <v>96</v>
      </c>
      <c r="K20" s="119" t="s">
        <v>96</v>
      </c>
      <c r="L20" s="119" t="s">
        <v>96</v>
      </c>
      <c r="M20" s="119" t="s">
        <v>96</v>
      </c>
      <c r="N20" s="119" t="s">
        <v>96</v>
      </c>
      <c r="O20" s="119" t="str">
        <f>IF(N20="","",VLOOKUP(N20,Sheet1!$B$3:$C$7,2,0))</f>
        <v/>
      </c>
      <c r="P20" s="119" t="s">
        <v>96</v>
      </c>
      <c r="Q20" s="119" t="str">
        <f>IF(P20="","",VLOOKUP(P20,Sheet1!$B$3:$C$7,2,0))</f>
        <v/>
      </c>
      <c r="R20" s="119" t="s">
        <v>96</v>
      </c>
      <c r="S20" s="120" t="str">
        <f t="shared" si="0"/>
        <v/>
      </c>
      <c r="T20" s="121" t="str">
        <f t="shared" si="1"/>
        <v/>
      </c>
      <c r="U20" s="121" t="str">
        <f t="shared" si="2"/>
        <v/>
      </c>
      <c r="V20" s="121" t="str">
        <f t="shared" si="3"/>
        <v/>
      </c>
      <c r="W20" s="121" t="str">
        <f t="shared" si="4"/>
        <v/>
      </c>
      <c r="X20" s="121" t="str">
        <f t="shared" si="5"/>
        <v/>
      </c>
      <c r="Y20" s="122" t="str">
        <f t="shared" si="6"/>
        <v/>
      </c>
      <c r="Z20" s="123" t="s">
        <v>96</v>
      </c>
      <c r="AA20" s="123" t="s">
        <v>96</v>
      </c>
      <c r="AB20" s="123" t="s">
        <v>96</v>
      </c>
      <c r="AC20" s="123" t="s">
        <v>96</v>
      </c>
      <c r="AD20" s="123" t="s">
        <v>96</v>
      </c>
      <c r="AE20" s="124" t="str">
        <f t="shared" si="7"/>
        <v>無回答</v>
      </c>
      <c r="AF20" s="125"/>
      <c r="AG20" s="125">
        <v>0</v>
      </c>
      <c r="AH20" s="125"/>
      <c r="AI20" s="125"/>
      <c r="AJ20" s="125"/>
      <c r="AK20" s="125">
        <v>0</v>
      </c>
      <c r="AL20" s="125"/>
      <c r="AM20" s="125"/>
      <c r="AN20" s="125">
        <v>0</v>
      </c>
      <c r="AO20" s="125"/>
      <c r="AP20" s="125">
        <v>0</v>
      </c>
      <c r="AQ20" s="125">
        <v>0</v>
      </c>
      <c r="AR20" s="125">
        <v>0</v>
      </c>
      <c r="AS20" s="125"/>
      <c r="AT20" s="125"/>
      <c r="AU20" s="125"/>
      <c r="AV20" s="125">
        <v>0</v>
      </c>
      <c r="AW20" s="125"/>
      <c r="AX20" s="125"/>
      <c r="AY20" s="125"/>
      <c r="AZ20" s="125" t="s">
        <v>96</v>
      </c>
      <c r="BA20" s="126" t="str">
        <f t="shared" si="8"/>
        <v/>
      </c>
      <c r="BB20" s="125"/>
      <c r="BC20" s="125"/>
      <c r="BD20" s="125">
        <v>0</v>
      </c>
      <c r="BE20" s="125"/>
      <c r="BF20" s="125"/>
      <c r="BG20" s="125">
        <v>0</v>
      </c>
      <c r="BH20" s="125"/>
      <c r="BI20" s="125"/>
      <c r="BJ20" s="125"/>
    </row>
    <row r="21" spans="2:62" outlineLevel="3">
      <c r="B21" s="106">
        <v>24028349</v>
      </c>
      <c r="C21" s="106" t="s">
        <v>559</v>
      </c>
      <c r="D21" s="106" t="s">
        <v>92</v>
      </c>
      <c r="E21" s="108">
        <v>4006</v>
      </c>
      <c r="F21" s="108" t="s">
        <v>155</v>
      </c>
      <c r="G21" s="108">
        <v>40203</v>
      </c>
      <c r="H21" s="108" t="s">
        <v>186</v>
      </c>
      <c r="I21" s="106" t="s">
        <v>111</v>
      </c>
      <c r="J21" s="109" t="s">
        <v>1728</v>
      </c>
      <c r="K21" s="109" t="s">
        <v>1729</v>
      </c>
      <c r="L21" s="109" t="s">
        <v>97</v>
      </c>
      <c r="M21" s="109" t="s">
        <v>98</v>
      </c>
      <c r="N21" s="109" t="s">
        <v>99</v>
      </c>
      <c r="O21" s="109" t="str">
        <f>IF(N21="","",VLOOKUP(N21,Sheet1!$B$3:$C$7,2,0))</f>
        <v>回復期</v>
      </c>
      <c r="P21" s="109" t="s">
        <v>99</v>
      </c>
      <c r="Q21" s="109" t="str">
        <f>IF(P21="","",VLOOKUP(P21,Sheet1!$B$3:$C$7,2,0))</f>
        <v>回復期</v>
      </c>
      <c r="R21" s="109" t="s">
        <v>96</v>
      </c>
      <c r="S21" s="110" t="str">
        <f t="shared" si="0"/>
        <v>○</v>
      </c>
      <c r="T21" s="111" t="str">
        <f t="shared" si="1"/>
        <v/>
      </c>
      <c r="U21" s="111" t="str">
        <f t="shared" si="2"/>
        <v/>
      </c>
      <c r="V21" s="111" t="str">
        <f t="shared" si="3"/>
        <v>○</v>
      </c>
      <c r="W21" s="111" t="str">
        <f t="shared" si="4"/>
        <v/>
      </c>
      <c r="X21" s="111" t="str">
        <f t="shared" si="5"/>
        <v/>
      </c>
      <c r="Y21" s="112" t="str">
        <f t="shared" si="6"/>
        <v/>
      </c>
      <c r="Z21" s="113" t="s">
        <v>97</v>
      </c>
      <c r="AA21" s="113" t="s">
        <v>104</v>
      </c>
      <c r="AB21" s="113" t="s">
        <v>96</v>
      </c>
      <c r="AC21" s="113" t="s">
        <v>96</v>
      </c>
      <c r="AD21" s="113" t="s">
        <v>96</v>
      </c>
      <c r="AE21" s="114" t="str">
        <f t="shared" si="7"/>
        <v>回復期</v>
      </c>
      <c r="AF21" s="115">
        <v>12</v>
      </c>
      <c r="AG21" s="115">
        <v>0</v>
      </c>
      <c r="AH21" s="115">
        <v>12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  <c r="AS21" s="115">
        <v>12</v>
      </c>
      <c r="AT21" s="115">
        <v>0</v>
      </c>
      <c r="AU21" s="115">
        <v>0</v>
      </c>
      <c r="AV21" s="115">
        <v>0</v>
      </c>
      <c r="AW21" s="115">
        <v>0</v>
      </c>
      <c r="AX21" s="115">
        <v>0</v>
      </c>
      <c r="AY21" s="115">
        <v>0</v>
      </c>
      <c r="AZ21" s="115" t="s">
        <v>98</v>
      </c>
      <c r="BA21" s="116" t="str">
        <f t="shared" si="8"/>
        <v/>
      </c>
      <c r="BB21" s="115">
        <v>0</v>
      </c>
      <c r="BC21" s="115">
        <v>0</v>
      </c>
      <c r="BD21" s="115">
        <v>0</v>
      </c>
      <c r="BE21" s="115">
        <v>0</v>
      </c>
      <c r="BF21" s="115">
        <v>0</v>
      </c>
      <c r="BG21" s="115">
        <v>0</v>
      </c>
      <c r="BH21" s="115">
        <v>0</v>
      </c>
      <c r="BI21" s="115">
        <v>0</v>
      </c>
      <c r="BJ21" s="115">
        <v>0</v>
      </c>
    </row>
    <row r="22" spans="2:62" outlineLevel="3">
      <c r="B22" s="106">
        <v>24028362</v>
      </c>
      <c r="C22" s="106" t="s">
        <v>573</v>
      </c>
      <c r="D22" s="106" t="s">
        <v>92</v>
      </c>
      <c r="E22" s="108">
        <v>4006</v>
      </c>
      <c r="F22" s="117" t="s">
        <v>155</v>
      </c>
      <c r="G22" s="117">
        <v>40203</v>
      </c>
      <c r="H22" s="117" t="s">
        <v>186</v>
      </c>
      <c r="I22" s="118" t="s">
        <v>574</v>
      </c>
      <c r="J22" s="119" t="s">
        <v>1730</v>
      </c>
      <c r="K22" s="119" t="s">
        <v>1731</v>
      </c>
      <c r="L22" s="119" t="s">
        <v>97</v>
      </c>
      <c r="M22" s="119" t="s">
        <v>97</v>
      </c>
      <c r="N22" s="119" t="s">
        <v>104</v>
      </c>
      <c r="O22" s="119" t="s">
        <v>2322</v>
      </c>
      <c r="P22" s="119" t="s">
        <v>104</v>
      </c>
      <c r="Q22" s="119" t="str">
        <f>IF(P22="","",VLOOKUP(P22,Sheet1!$B$3:$C$7,2,0))</f>
        <v>慢性期</v>
      </c>
      <c r="R22" s="119" t="s">
        <v>96</v>
      </c>
      <c r="S22" s="120" t="str">
        <f t="shared" si="0"/>
        <v>○</v>
      </c>
      <c r="T22" s="121" t="str">
        <f t="shared" si="1"/>
        <v/>
      </c>
      <c r="U22" s="121" t="str">
        <f t="shared" si="2"/>
        <v>○</v>
      </c>
      <c r="V22" s="121" t="str">
        <f t="shared" si="3"/>
        <v/>
      </c>
      <c r="W22" s="121" t="str">
        <f t="shared" si="4"/>
        <v>○</v>
      </c>
      <c r="X22" s="121" t="str">
        <f t="shared" si="5"/>
        <v/>
      </c>
      <c r="Y22" s="122" t="str">
        <f t="shared" si="6"/>
        <v/>
      </c>
      <c r="Z22" s="123" t="s">
        <v>97</v>
      </c>
      <c r="AA22" s="123" t="s">
        <v>99</v>
      </c>
      <c r="AB22" s="123" t="s">
        <v>105</v>
      </c>
      <c r="AC22" s="123" t="s">
        <v>96</v>
      </c>
      <c r="AD22" s="123" t="s">
        <v>96</v>
      </c>
      <c r="AE22" s="124" t="str">
        <f t="shared" si="7"/>
        <v>慢性期</v>
      </c>
      <c r="AF22" s="125">
        <v>10</v>
      </c>
      <c r="AG22" s="125">
        <v>10</v>
      </c>
      <c r="AH22" s="125"/>
      <c r="AI22" s="125">
        <v>0</v>
      </c>
      <c r="AJ22" s="125">
        <v>9</v>
      </c>
      <c r="AK22" s="125">
        <v>9</v>
      </c>
      <c r="AL22" s="125"/>
      <c r="AM22" s="125">
        <v>9</v>
      </c>
      <c r="AN22" s="125">
        <v>9</v>
      </c>
      <c r="AO22" s="125"/>
      <c r="AP22" s="125">
        <v>0</v>
      </c>
      <c r="AQ22" s="125">
        <v>0</v>
      </c>
      <c r="AR22" s="125">
        <v>0</v>
      </c>
      <c r="AS22" s="125">
        <v>10</v>
      </c>
      <c r="AT22" s="125">
        <v>9</v>
      </c>
      <c r="AU22" s="125">
        <v>0</v>
      </c>
      <c r="AV22" s="125">
        <v>0</v>
      </c>
      <c r="AW22" s="125">
        <v>67</v>
      </c>
      <c r="AX22" s="125">
        <v>47</v>
      </c>
      <c r="AY22" s="125">
        <v>43</v>
      </c>
      <c r="AZ22" s="125" t="s">
        <v>98</v>
      </c>
      <c r="BA22" s="126" t="str">
        <f t="shared" si="8"/>
        <v/>
      </c>
      <c r="BB22" s="125">
        <v>0</v>
      </c>
      <c r="BC22" s="125">
        <v>0</v>
      </c>
      <c r="BD22" s="125">
        <v>0</v>
      </c>
      <c r="BE22" s="125">
        <v>0</v>
      </c>
      <c r="BF22" s="125">
        <v>0</v>
      </c>
      <c r="BG22" s="125">
        <v>0</v>
      </c>
      <c r="BH22" s="125">
        <v>0</v>
      </c>
      <c r="BI22" s="125">
        <v>0</v>
      </c>
      <c r="BJ22" s="125">
        <v>0</v>
      </c>
    </row>
    <row r="23" spans="2:62" outlineLevel="3">
      <c r="B23" s="106">
        <v>24028370</v>
      </c>
      <c r="C23" s="106" t="s">
        <v>579</v>
      </c>
      <c r="D23" s="106" t="s">
        <v>92</v>
      </c>
      <c r="E23" s="108">
        <v>4006</v>
      </c>
      <c r="F23" s="108" t="s">
        <v>155</v>
      </c>
      <c r="G23" s="108">
        <v>40203</v>
      </c>
      <c r="H23" s="108" t="s">
        <v>186</v>
      </c>
      <c r="I23" s="106" t="s">
        <v>580</v>
      </c>
      <c r="J23" s="109" t="s">
        <v>1732</v>
      </c>
      <c r="K23" s="109" t="s">
        <v>1733</v>
      </c>
      <c r="L23" s="109" t="s">
        <v>97</v>
      </c>
      <c r="M23" s="109" t="s">
        <v>97</v>
      </c>
      <c r="N23" s="109" t="s">
        <v>98</v>
      </c>
      <c r="O23" s="109" t="str">
        <f>IF(N23="","",VLOOKUP(N23,Sheet1!$B$3:$C$7,2,0))</f>
        <v>急性期</v>
      </c>
      <c r="P23" s="109" t="s">
        <v>98</v>
      </c>
      <c r="Q23" s="109" t="str">
        <f>IF(P23="","",VLOOKUP(P23,Sheet1!$B$3:$C$7,2,0))</f>
        <v>急性期</v>
      </c>
      <c r="R23" s="109" t="s">
        <v>98</v>
      </c>
      <c r="S23" s="110" t="str">
        <f t="shared" si="0"/>
        <v/>
      </c>
      <c r="T23" s="111" t="str">
        <f t="shared" si="1"/>
        <v>○</v>
      </c>
      <c r="U23" s="111" t="str">
        <f t="shared" si="2"/>
        <v>○</v>
      </c>
      <c r="V23" s="111" t="str">
        <f t="shared" si="3"/>
        <v/>
      </c>
      <c r="W23" s="111" t="str">
        <f t="shared" si="4"/>
        <v/>
      </c>
      <c r="X23" s="111" t="str">
        <f t="shared" si="5"/>
        <v/>
      </c>
      <c r="Y23" s="112" t="str">
        <f t="shared" si="6"/>
        <v/>
      </c>
      <c r="Z23" s="113" t="s">
        <v>98</v>
      </c>
      <c r="AA23" s="113" t="s">
        <v>99</v>
      </c>
      <c r="AB23" s="113" t="s">
        <v>96</v>
      </c>
      <c r="AC23" s="113" t="s">
        <v>96</v>
      </c>
      <c r="AD23" s="113" t="s">
        <v>96</v>
      </c>
      <c r="AE23" s="114" t="str">
        <f t="shared" si="7"/>
        <v>急性期</v>
      </c>
      <c r="AF23" s="115">
        <v>11</v>
      </c>
      <c r="AG23" s="115">
        <v>11</v>
      </c>
      <c r="AH23" s="115">
        <v>0</v>
      </c>
      <c r="AI23" s="115">
        <v>11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11</v>
      </c>
      <c r="AT23" s="115">
        <v>0</v>
      </c>
      <c r="AU23" s="115">
        <v>0</v>
      </c>
      <c r="AV23" s="115">
        <v>0</v>
      </c>
      <c r="AW23" s="115">
        <v>270</v>
      </c>
      <c r="AX23" s="115">
        <v>270</v>
      </c>
      <c r="AY23" s="115">
        <v>0</v>
      </c>
      <c r="AZ23" s="115" t="s">
        <v>98</v>
      </c>
      <c r="BA23" s="116" t="str">
        <f t="shared" si="8"/>
        <v/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11</v>
      </c>
    </row>
    <row r="24" spans="2:62" outlineLevel="3">
      <c r="B24" s="106">
        <v>24028402</v>
      </c>
      <c r="C24" s="106" t="s">
        <v>611</v>
      </c>
      <c r="D24" s="106" t="s">
        <v>92</v>
      </c>
      <c r="E24" s="108">
        <v>4006</v>
      </c>
      <c r="F24" s="108" t="s">
        <v>155</v>
      </c>
      <c r="G24" s="108">
        <v>40203</v>
      </c>
      <c r="H24" s="108" t="s">
        <v>186</v>
      </c>
      <c r="I24" s="106" t="s">
        <v>612</v>
      </c>
      <c r="J24" s="109" t="s">
        <v>1734</v>
      </c>
      <c r="K24" s="109" t="s">
        <v>1735</v>
      </c>
      <c r="L24" s="109" t="s">
        <v>97</v>
      </c>
      <c r="M24" s="109" t="s">
        <v>97</v>
      </c>
      <c r="N24" s="109" t="s">
        <v>99</v>
      </c>
      <c r="O24" s="109" t="str">
        <f>IF(N24="","",VLOOKUP(N24,Sheet1!$B$3:$C$7,2,0))</f>
        <v>回復期</v>
      </c>
      <c r="P24" s="109" t="s">
        <v>99</v>
      </c>
      <c r="Q24" s="109" t="str">
        <f>IF(P24="","",VLOOKUP(P24,Sheet1!$B$3:$C$7,2,0))</f>
        <v>回復期</v>
      </c>
      <c r="R24" s="109" t="s">
        <v>96</v>
      </c>
      <c r="S24" s="110" t="str">
        <f t="shared" si="0"/>
        <v/>
      </c>
      <c r="T24" s="111" t="str">
        <f t="shared" si="1"/>
        <v/>
      </c>
      <c r="U24" s="111" t="str">
        <f t="shared" si="2"/>
        <v/>
      </c>
      <c r="V24" s="111" t="str">
        <f t="shared" si="3"/>
        <v/>
      </c>
      <c r="W24" s="111" t="str">
        <f t="shared" si="4"/>
        <v/>
      </c>
      <c r="X24" s="111" t="str">
        <f t="shared" si="5"/>
        <v>○</v>
      </c>
      <c r="Y24" s="112" t="str">
        <f t="shared" si="6"/>
        <v/>
      </c>
      <c r="Z24" s="113" t="s">
        <v>133</v>
      </c>
      <c r="AA24" s="113" t="s">
        <v>96</v>
      </c>
      <c r="AB24" s="113" t="s">
        <v>96</v>
      </c>
      <c r="AC24" s="113" t="s">
        <v>96</v>
      </c>
      <c r="AD24" s="113" t="s">
        <v>96</v>
      </c>
      <c r="AE24" s="114" t="str">
        <f t="shared" si="7"/>
        <v>回復期</v>
      </c>
      <c r="AF24" s="115">
        <v>11</v>
      </c>
      <c r="AG24" s="115">
        <v>11</v>
      </c>
      <c r="AH24" s="115">
        <v>0</v>
      </c>
      <c r="AI24" s="115">
        <v>0</v>
      </c>
      <c r="AJ24" s="115">
        <v>0</v>
      </c>
      <c r="AK24" s="115">
        <v>0</v>
      </c>
      <c r="AL24" s="115">
        <v>0</v>
      </c>
      <c r="AM24" s="115">
        <v>0</v>
      </c>
      <c r="AN24" s="115">
        <v>0</v>
      </c>
      <c r="AO24" s="115">
        <v>0</v>
      </c>
      <c r="AP24" s="115">
        <v>0</v>
      </c>
      <c r="AQ24" s="115">
        <v>0</v>
      </c>
      <c r="AR24" s="115">
        <v>0</v>
      </c>
      <c r="AS24" s="115">
        <v>11</v>
      </c>
      <c r="AT24" s="115">
        <v>0</v>
      </c>
      <c r="AU24" s="115">
        <v>0</v>
      </c>
      <c r="AV24" s="115">
        <v>0</v>
      </c>
      <c r="AW24" s="115">
        <v>2</v>
      </c>
      <c r="AX24" s="115">
        <v>0</v>
      </c>
      <c r="AY24" s="115">
        <v>0</v>
      </c>
      <c r="AZ24" s="115" t="s">
        <v>98</v>
      </c>
      <c r="BA24" s="116" t="str">
        <f t="shared" si="8"/>
        <v/>
      </c>
      <c r="BB24" s="115">
        <v>0</v>
      </c>
      <c r="BC24" s="115">
        <v>5</v>
      </c>
      <c r="BD24" s="115">
        <v>0</v>
      </c>
      <c r="BE24" s="115"/>
      <c r="BF24" s="115"/>
      <c r="BG24" s="115">
        <v>0</v>
      </c>
      <c r="BH24" s="115"/>
      <c r="BI24" s="115"/>
      <c r="BJ24" s="115"/>
    </row>
    <row r="25" spans="2:62" outlineLevel="3">
      <c r="B25" s="106">
        <v>24028404</v>
      </c>
      <c r="C25" s="106" t="s">
        <v>613</v>
      </c>
      <c r="D25" s="106" t="s">
        <v>92</v>
      </c>
      <c r="E25" s="108">
        <v>4006</v>
      </c>
      <c r="F25" s="108" t="s">
        <v>155</v>
      </c>
      <c r="G25" s="108">
        <v>40203</v>
      </c>
      <c r="H25" s="108" t="s">
        <v>186</v>
      </c>
      <c r="I25" s="106" t="s">
        <v>614</v>
      </c>
      <c r="J25" s="109" t="s">
        <v>613</v>
      </c>
      <c r="K25" s="109" t="s">
        <v>615</v>
      </c>
      <c r="L25" s="109" t="s">
        <v>166</v>
      </c>
      <c r="M25" s="109" t="s">
        <v>166</v>
      </c>
      <c r="N25" s="109" t="s">
        <v>166</v>
      </c>
      <c r="O25" s="109" t="str">
        <f>IF(N25="","",VLOOKUP(N25,Sheet1!$B$3:$C$7,2,0))</f>
        <v>急性期</v>
      </c>
      <c r="P25" s="109" t="s">
        <v>166</v>
      </c>
      <c r="Q25" s="109" t="str">
        <f>IF(P25="","",VLOOKUP(P25,Sheet1!$B$3:$C$7,2,0))</f>
        <v>急性期</v>
      </c>
      <c r="R25" s="109" t="s">
        <v>96</v>
      </c>
      <c r="S25" s="110" t="str">
        <f t="shared" si="0"/>
        <v>○</v>
      </c>
      <c r="T25" s="111" t="str">
        <f t="shared" si="1"/>
        <v/>
      </c>
      <c r="U25" s="111" t="str">
        <f t="shared" si="2"/>
        <v>○</v>
      </c>
      <c r="V25" s="111" t="str">
        <f t="shared" si="3"/>
        <v>○</v>
      </c>
      <c r="W25" s="111" t="str">
        <f t="shared" si="4"/>
        <v>○</v>
      </c>
      <c r="X25" s="111" t="str">
        <f t="shared" si="5"/>
        <v/>
      </c>
      <c r="Y25" s="112" t="str">
        <f t="shared" si="6"/>
        <v/>
      </c>
      <c r="Z25" s="113" t="s">
        <v>165</v>
      </c>
      <c r="AA25" s="113" t="s">
        <v>143</v>
      </c>
      <c r="AB25" s="113" t="s">
        <v>184</v>
      </c>
      <c r="AC25" s="113" t="s">
        <v>167</v>
      </c>
      <c r="AD25" s="113" t="s">
        <v>96</v>
      </c>
      <c r="AE25" s="114" t="str">
        <f t="shared" si="7"/>
        <v>急性期</v>
      </c>
      <c r="AF25" s="115">
        <v>14</v>
      </c>
      <c r="AG25" s="115">
        <v>0</v>
      </c>
      <c r="AH25" s="115">
        <v>14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  <c r="AS25" s="115"/>
      <c r="AT25" s="115"/>
      <c r="AU25" s="115"/>
      <c r="AV25" s="115">
        <v>14</v>
      </c>
      <c r="AW25" s="115">
        <v>0</v>
      </c>
      <c r="AX25" s="115">
        <v>0</v>
      </c>
      <c r="AY25" s="115">
        <v>0</v>
      </c>
      <c r="AZ25" s="115" t="s">
        <v>96</v>
      </c>
      <c r="BA25" s="116" t="str">
        <f t="shared" si="8"/>
        <v/>
      </c>
      <c r="BB25" s="115"/>
      <c r="BC25" s="115"/>
      <c r="BD25" s="115">
        <v>0</v>
      </c>
      <c r="BE25" s="115"/>
      <c r="BF25" s="115"/>
      <c r="BG25" s="115">
        <v>0</v>
      </c>
      <c r="BH25" s="115"/>
      <c r="BI25" s="115"/>
      <c r="BJ25" s="115"/>
    </row>
    <row r="26" spans="2:62" outlineLevel="3">
      <c r="B26" s="106">
        <v>24028413</v>
      </c>
      <c r="C26" s="106" t="s">
        <v>623</v>
      </c>
      <c r="D26" s="106" t="s">
        <v>92</v>
      </c>
      <c r="E26" s="108">
        <v>4006</v>
      </c>
      <c r="F26" s="108" t="s">
        <v>155</v>
      </c>
      <c r="G26" s="108">
        <v>40203</v>
      </c>
      <c r="H26" s="108" t="s">
        <v>186</v>
      </c>
      <c r="I26" s="106" t="s">
        <v>624</v>
      </c>
      <c r="J26" s="109" t="s">
        <v>1737</v>
      </c>
      <c r="K26" s="109" t="s">
        <v>1738</v>
      </c>
      <c r="L26" s="109" t="s">
        <v>97</v>
      </c>
      <c r="M26" s="109" t="s">
        <v>97</v>
      </c>
      <c r="N26" s="109" t="s">
        <v>98</v>
      </c>
      <c r="O26" s="109" t="str">
        <f>IF(N26="","",VLOOKUP(N26,Sheet1!$B$3:$C$7,2,0))</f>
        <v>急性期</v>
      </c>
      <c r="P26" s="109" t="s">
        <v>98</v>
      </c>
      <c r="Q26" s="109" t="str">
        <f>IF(P26="","",VLOOKUP(P26,Sheet1!$B$3:$C$7,2,0))</f>
        <v>急性期</v>
      </c>
      <c r="R26" s="109" t="s">
        <v>96</v>
      </c>
      <c r="S26" s="110" t="str">
        <f t="shared" si="0"/>
        <v>○</v>
      </c>
      <c r="T26" s="111" t="str">
        <f t="shared" si="1"/>
        <v>○</v>
      </c>
      <c r="U26" s="111" t="str">
        <f t="shared" si="2"/>
        <v>○</v>
      </c>
      <c r="V26" s="111" t="str">
        <f t="shared" si="3"/>
        <v/>
      </c>
      <c r="W26" s="111" t="str">
        <f t="shared" si="4"/>
        <v/>
      </c>
      <c r="X26" s="111" t="str">
        <f t="shared" si="5"/>
        <v/>
      </c>
      <c r="Y26" s="112" t="str">
        <f t="shared" si="6"/>
        <v/>
      </c>
      <c r="Z26" s="113" t="s">
        <v>97</v>
      </c>
      <c r="AA26" s="113" t="s">
        <v>98</v>
      </c>
      <c r="AB26" s="113" t="s">
        <v>99</v>
      </c>
      <c r="AC26" s="113" t="s">
        <v>96</v>
      </c>
      <c r="AD26" s="113" t="s">
        <v>96</v>
      </c>
      <c r="AE26" s="114" t="str">
        <f t="shared" si="7"/>
        <v>急性期</v>
      </c>
      <c r="AF26" s="115">
        <v>19</v>
      </c>
      <c r="AG26" s="115">
        <v>11</v>
      </c>
      <c r="AH26" s="115">
        <v>8</v>
      </c>
      <c r="AI26" s="115">
        <v>4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>
        <v>19</v>
      </c>
      <c r="AT26" s="115">
        <v>0</v>
      </c>
      <c r="AU26" s="115">
        <v>0</v>
      </c>
      <c r="AV26" s="115">
        <v>0</v>
      </c>
      <c r="AW26" s="115">
        <v>41</v>
      </c>
      <c r="AX26" s="115"/>
      <c r="AY26" s="115"/>
      <c r="AZ26" s="115" t="s">
        <v>96</v>
      </c>
      <c r="BA26" s="116" t="str">
        <f t="shared" si="8"/>
        <v/>
      </c>
      <c r="BB26" s="115"/>
      <c r="BC26" s="115"/>
      <c r="BD26" s="115">
        <v>0</v>
      </c>
      <c r="BE26" s="115"/>
      <c r="BF26" s="115"/>
      <c r="BG26" s="115">
        <v>0</v>
      </c>
      <c r="BH26" s="115"/>
      <c r="BI26" s="115"/>
      <c r="BJ26" s="115"/>
    </row>
    <row r="27" spans="2:62" outlineLevel="3">
      <c r="B27" s="106">
        <v>24028414</v>
      </c>
      <c r="C27" s="106" t="s">
        <v>625</v>
      </c>
      <c r="D27" s="106" t="s">
        <v>92</v>
      </c>
      <c r="E27" s="108">
        <v>4006</v>
      </c>
      <c r="F27" s="108" t="s">
        <v>155</v>
      </c>
      <c r="G27" s="108">
        <v>40203</v>
      </c>
      <c r="H27" s="108" t="s">
        <v>186</v>
      </c>
      <c r="I27" s="106" t="s">
        <v>626</v>
      </c>
      <c r="J27" s="109" t="s">
        <v>1739</v>
      </c>
      <c r="K27" s="109" t="s">
        <v>1740</v>
      </c>
      <c r="L27" s="109" t="s">
        <v>97</v>
      </c>
      <c r="M27" s="109" t="s">
        <v>97</v>
      </c>
      <c r="N27" s="109" t="s">
        <v>99</v>
      </c>
      <c r="O27" s="109" t="str">
        <f>IF(N27="","",VLOOKUP(N27,Sheet1!$B$3:$C$7,2,0))</f>
        <v>回復期</v>
      </c>
      <c r="P27" s="109" t="s">
        <v>99</v>
      </c>
      <c r="Q27" s="109" t="str">
        <f>IF(P27="","",VLOOKUP(P27,Sheet1!$B$3:$C$7,2,0))</f>
        <v>回復期</v>
      </c>
      <c r="R27" s="109" t="s">
        <v>96</v>
      </c>
      <c r="S27" s="110" t="str">
        <f t="shared" si="0"/>
        <v>○</v>
      </c>
      <c r="T27" s="111" t="str">
        <f t="shared" si="1"/>
        <v>○</v>
      </c>
      <c r="U27" s="111" t="str">
        <f t="shared" si="2"/>
        <v>○</v>
      </c>
      <c r="V27" s="111" t="str">
        <f t="shared" si="3"/>
        <v/>
      </c>
      <c r="W27" s="111" t="str">
        <f t="shared" si="4"/>
        <v/>
      </c>
      <c r="X27" s="111" t="str">
        <f t="shared" si="5"/>
        <v/>
      </c>
      <c r="Y27" s="112" t="str">
        <f t="shared" si="6"/>
        <v/>
      </c>
      <c r="Z27" s="113" t="s">
        <v>97</v>
      </c>
      <c r="AA27" s="113" t="s">
        <v>98</v>
      </c>
      <c r="AB27" s="113" t="s">
        <v>99</v>
      </c>
      <c r="AC27" s="113" t="s">
        <v>96</v>
      </c>
      <c r="AD27" s="113" t="s">
        <v>96</v>
      </c>
      <c r="AE27" s="114" t="str">
        <f t="shared" si="7"/>
        <v>回復期</v>
      </c>
      <c r="AF27" s="115">
        <v>16</v>
      </c>
      <c r="AG27" s="115">
        <v>16</v>
      </c>
      <c r="AH27" s="115">
        <v>0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16</v>
      </c>
      <c r="AT27" s="115">
        <v>0</v>
      </c>
      <c r="AU27" s="115">
        <v>0</v>
      </c>
      <c r="AV27" s="115">
        <v>0</v>
      </c>
      <c r="AW27" s="115">
        <v>100</v>
      </c>
      <c r="AX27" s="115"/>
      <c r="AY27" s="115"/>
      <c r="AZ27" s="115" t="s">
        <v>98</v>
      </c>
      <c r="BA27" s="116" t="str">
        <f t="shared" si="8"/>
        <v/>
      </c>
      <c r="BB27" s="115"/>
      <c r="BC27" s="115"/>
      <c r="BD27" s="115"/>
      <c r="BE27" s="115"/>
      <c r="BF27" s="115"/>
      <c r="BG27" s="115"/>
      <c r="BH27" s="115"/>
      <c r="BI27" s="115"/>
      <c r="BJ27" s="115"/>
    </row>
    <row r="28" spans="2:62" outlineLevel="3">
      <c r="B28" s="106">
        <v>24028415</v>
      </c>
      <c r="C28" s="106" t="s">
        <v>627</v>
      </c>
      <c r="D28" s="106" t="s">
        <v>92</v>
      </c>
      <c r="E28" s="108">
        <v>4006</v>
      </c>
      <c r="F28" s="108" t="s">
        <v>155</v>
      </c>
      <c r="G28" s="108">
        <v>40203</v>
      </c>
      <c r="H28" s="108" t="s">
        <v>186</v>
      </c>
      <c r="I28" s="106" t="s">
        <v>628</v>
      </c>
      <c r="J28" s="109" t="s">
        <v>1741</v>
      </c>
      <c r="K28" s="109" t="s">
        <v>1742</v>
      </c>
      <c r="L28" s="109" t="s">
        <v>97</v>
      </c>
      <c r="M28" s="109" t="s">
        <v>97</v>
      </c>
      <c r="N28" s="109" t="s">
        <v>104</v>
      </c>
      <c r="O28" s="109" t="str">
        <f>IF(N28="","",VLOOKUP(N28,Sheet1!$B$3:$C$7,2,0))</f>
        <v>慢性期</v>
      </c>
      <c r="P28" s="109" t="s">
        <v>104</v>
      </c>
      <c r="Q28" s="109" t="str">
        <f>IF(P28="","",VLOOKUP(P28,Sheet1!$B$3:$C$7,2,0))</f>
        <v>慢性期</v>
      </c>
      <c r="R28" s="109" t="s">
        <v>96</v>
      </c>
      <c r="S28" s="110" t="str">
        <f t="shared" si="0"/>
        <v>○</v>
      </c>
      <c r="T28" s="111" t="str">
        <f t="shared" si="1"/>
        <v>○</v>
      </c>
      <c r="U28" s="111" t="str">
        <f t="shared" si="2"/>
        <v>○</v>
      </c>
      <c r="V28" s="111" t="str">
        <f t="shared" si="3"/>
        <v/>
      </c>
      <c r="W28" s="111" t="str">
        <f t="shared" si="4"/>
        <v>○</v>
      </c>
      <c r="X28" s="111" t="str">
        <f t="shared" si="5"/>
        <v/>
      </c>
      <c r="Y28" s="112" t="str">
        <f t="shared" si="6"/>
        <v/>
      </c>
      <c r="Z28" s="113" t="s">
        <v>97</v>
      </c>
      <c r="AA28" s="113" t="s">
        <v>98</v>
      </c>
      <c r="AB28" s="113" t="s">
        <v>99</v>
      </c>
      <c r="AC28" s="113" t="s">
        <v>105</v>
      </c>
      <c r="AD28" s="113" t="s">
        <v>96</v>
      </c>
      <c r="AE28" s="114" t="str">
        <f t="shared" si="7"/>
        <v>慢性期</v>
      </c>
      <c r="AF28" s="115">
        <v>19</v>
      </c>
      <c r="AG28" s="115">
        <v>19</v>
      </c>
      <c r="AH28" s="115">
        <v>0</v>
      </c>
      <c r="AI28" s="115">
        <v>0</v>
      </c>
      <c r="AJ28" s="115">
        <v>0</v>
      </c>
      <c r="AK28" s="115">
        <v>0</v>
      </c>
      <c r="AL28" s="115">
        <v>0</v>
      </c>
      <c r="AM28" s="115">
        <v>0</v>
      </c>
      <c r="AN28" s="115">
        <v>0</v>
      </c>
      <c r="AO28" s="115">
        <v>0</v>
      </c>
      <c r="AP28" s="115">
        <v>0</v>
      </c>
      <c r="AQ28" s="115">
        <v>0</v>
      </c>
      <c r="AR28" s="115">
        <v>0</v>
      </c>
      <c r="AS28" s="115">
        <v>19</v>
      </c>
      <c r="AT28" s="115">
        <v>0</v>
      </c>
      <c r="AU28" s="115">
        <v>0</v>
      </c>
      <c r="AV28" s="115">
        <v>0</v>
      </c>
      <c r="AW28" s="115">
        <v>137</v>
      </c>
      <c r="AX28" s="115"/>
      <c r="AY28" s="115"/>
      <c r="AZ28" s="115" t="s">
        <v>98</v>
      </c>
      <c r="BA28" s="116" t="str">
        <f t="shared" si="8"/>
        <v/>
      </c>
      <c r="BB28" s="115">
        <v>1</v>
      </c>
      <c r="BC28" s="115">
        <v>0</v>
      </c>
      <c r="BD28" s="115">
        <v>0</v>
      </c>
      <c r="BE28" s="115"/>
      <c r="BF28" s="115"/>
      <c r="BG28" s="115">
        <v>0</v>
      </c>
      <c r="BH28" s="115"/>
      <c r="BI28" s="115"/>
      <c r="BJ28" s="115"/>
    </row>
    <row r="29" spans="2:62" outlineLevel="3">
      <c r="B29" s="106">
        <v>24028428</v>
      </c>
      <c r="C29" s="106" t="s">
        <v>644</v>
      </c>
      <c r="D29" s="106" t="s">
        <v>92</v>
      </c>
      <c r="E29" s="108">
        <v>4006</v>
      </c>
      <c r="F29" s="108" t="s">
        <v>155</v>
      </c>
      <c r="G29" s="108">
        <v>40203</v>
      </c>
      <c r="H29" s="108" t="s">
        <v>186</v>
      </c>
      <c r="I29" s="106" t="s">
        <v>645</v>
      </c>
      <c r="J29" s="109" t="s">
        <v>1743</v>
      </c>
      <c r="K29" s="109" t="s">
        <v>1744</v>
      </c>
      <c r="L29" s="109" t="s">
        <v>97</v>
      </c>
      <c r="M29" s="109" t="s">
        <v>97</v>
      </c>
      <c r="N29" s="109" t="s">
        <v>98</v>
      </c>
      <c r="O29" s="109" t="str">
        <f>IF(N29="","",VLOOKUP(N29,Sheet1!$B$3:$C$7,2,0))</f>
        <v>急性期</v>
      </c>
      <c r="P29" s="109" t="s">
        <v>99</v>
      </c>
      <c r="Q29" s="109" t="str">
        <f>IF(P29="","",VLOOKUP(P29,Sheet1!$B$3:$C$7,2,0))</f>
        <v>回復期</v>
      </c>
      <c r="R29" s="109" t="s">
        <v>99</v>
      </c>
      <c r="S29" s="110" t="str">
        <f t="shared" si="0"/>
        <v>○</v>
      </c>
      <c r="T29" s="111" t="str">
        <f t="shared" si="1"/>
        <v>○</v>
      </c>
      <c r="U29" s="111" t="str">
        <f t="shared" si="2"/>
        <v>○</v>
      </c>
      <c r="V29" s="111" t="str">
        <f t="shared" si="3"/>
        <v>○</v>
      </c>
      <c r="W29" s="111" t="str">
        <f t="shared" si="4"/>
        <v/>
      </c>
      <c r="X29" s="111" t="str">
        <f t="shared" si="5"/>
        <v/>
      </c>
      <c r="Y29" s="112" t="str">
        <f t="shared" si="6"/>
        <v/>
      </c>
      <c r="Z29" s="113" t="s">
        <v>97</v>
      </c>
      <c r="AA29" s="113" t="s">
        <v>98</v>
      </c>
      <c r="AB29" s="113" t="s">
        <v>99</v>
      </c>
      <c r="AC29" s="113" t="s">
        <v>104</v>
      </c>
      <c r="AD29" s="113" t="s">
        <v>96</v>
      </c>
      <c r="AE29" s="114" t="str">
        <f t="shared" si="7"/>
        <v>急性期</v>
      </c>
      <c r="AF29" s="115">
        <v>18</v>
      </c>
      <c r="AG29" s="115">
        <v>18</v>
      </c>
      <c r="AH29" s="115">
        <v>0</v>
      </c>
      <c r="AI29" s="115">
        <v>1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  <c r="AS29" s="115">
        <v>18</v>
      </c>
      <c r="AT29" s="115">
        <v>0</v>
      </c>
      <c r="AU29" s="115">
        <v>0</v>
      </c>
      <c r="AV29" s="115">
        <v>0</v>
      </c>
      <c r="AW29" s="115">
        <v>105</v>
      </c>
      <c r="AX29" s="115">
        <v>0</v>
      </c>
      <c r="AY29" s="115">
        <v>0</v>
      </c>
      <c r="AZ29" s="115" t="s">
        <v>97</v>
      </c>
      <c r="BA29" s="116" t="str">
        <f t="shared" si="8"/>
        <v>○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</row>
    <row r="30" spans="2:62" outlineLevel="3">
      <c r="B30" s="106">
        <v>24028432</v>
      </c>
      <c r="C30" s="106" t="s">
        <v>648</v>
      </c>
      <c r="D30" s="106" t="s">
        <v>92</v>
      </c>
      <c r="E30" s="108">
        <v>4006</v>
      </c>
      <c r="F30" s="108" t="s">
        <v>155</v>
      </c>
      <c r="G30" s="108">
        <v>40203</v>
      </c>
      <c r="H30" s="108" t="s">
        <v>186</v>
      </c>
      <c r="I30" s="106" t="s">
        <v>649</v>
      </c>
      <c r="J30" s="109" t="s">
        <v>1745</v>
      </c>
      <c r="K30" s="109" t="s">
        <v>1746</v>
      </c>
      <c r="L30" s="109" t="s">
        <v>98</v>
      </c>
      <c r="M30" s="109" t="s">
        <v>98</v>
      </c>
      <c r="N30" s="109" t="s">
        <v>105</v>
      </c>
      <c r="O30" s="109" t="str">
        <f>IF(N30="","",VLOOKUP(N30,Sheet1!$B$3:$C$7,2,0))</f>
        <v>休棟等</v>
      </c>
      <c r="P30" s="109" t="s">
        <v>104</v>
      </c>
      <c r="Q30" s="109" t="str">
        <f>IF(P30="","",VLOOKUP(P30,Sheet1!$B$3:$C$7,2,0))</f>
        <v>慢性期</v>
      </c>
      <c r="R30" s="109" t="s">
        <v>104</v>
      </c>
      <c r="S30" s="110" t="str">
        <f t="shared" si="0"/>
        <v/>
      </c>
      <c r="T30" s="111" t="str">
        <f t="shared" si="1"/>
        <v/>
      </c>
      <c r="U30" s="111" t="str">
        <f t="shared" si="2"/>
        <v/>
      </c>
      <c r="V30" s="111" t="str">
        <f t="shared" si="3"/>
        <v/>
      </c>
      <c r="W30" s="111" t="str">
        <f t="shared" si="4"/>
        <v/>
      </c>
      <c r="X30" s="111" t="str">
        <f t="shared" si="5"/>
        <v/>
      </c>
      <c r="Y30" s="112" t="str">
        <f t="shared" si="6"/>
        <v>○</v>
      </c>
      <c r="Z30" s="113" t="s">
        <v>110</v>
      </c>
      <c r="AA30" s="113" t="s">
        <v>96</v>
      </c>
      <c r="AB30" s="113" t="s">
        <v>96</v>
      </c>
      <c r="AC30" s="113" t="s">
        <v>96</v>
      </c>
      <c r="AD30" s="113" t="s">
        <v>96</v>
      </c>
      <c r="AE30" s="114" t="str">
        <f t="shared" si="7"/>
        <v>休棟中等</v>
      </c>
      <c r="AF30" s="115">
        <v>7</v>
      </c>
      <c r="AG30" s="115">
        <v>0</v>
      </c>
      <c r="AH30" s="115">
        <v>7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  <c r="AS30" s="115">
        <v>0</v>
      </c>
      <c r="AT30" s="115">
        <v>0</v>
      </c>
      <c r="AU30" s="115">
        <v>0</v>
      </c>
      <c r="AV30" s="115">
        <v>7</v>
      </c>
      <c r="AW30" s="115">
        <v>0</v>
      </c>
      <c r="AX30" s="115">
        <v>0</v>
      </c>
      <c r="AY30" s="115">
        <v>0</v>
      </c>
      <c r="AZ30" s="115" t="s">
        <v>97</v>
      </c>
      <c r="BA30" s="116" t="str">
        <f t="shared" si="8"/>
        <v>○</v>
      </c>
      <c r="BB30" s="115">
        <v>49</v>
      </c>
      <c r="BC30" s="115">
        <v>418</v>
      </c>
      <c r="BD30" s="115">
        <v>4</v>
      </c>
      <c r="BE30" s="115">
        <v>2</v>
      </c>
      <c r="BF30" s="115">
        <v>2</v>
      </c>
      <c r="BG30" s="115">
        <v>7</v>
      </c>
      <c r="BH30" s="115">
        <v>4</v>
      </c>
      <c r="BI30" s="115">
        <v>3</v>
      </c>
      <c r="BJ30" s="115">
        <v>0</v>
      </c>
    </row>
    <row r="31" spans="2:62" outlineLevel="3">
      <c r="B31" s="106">
        <v>24028477</v>
      </c>
      <c r="C31" s="106" t="s">
        <v>709</v>
      </c>
      <c r="D31" s="106" t="s">
        <v>92</v>
      </c>
      <c r="E31" s="108">
        <v>4006</v>
      </c>
      <c r="F31" s="108" t="s">
        <v>155</v>
      </c>
      <c r="G31" s="108">
        <v>40203</v>
      </c>
      <c r="H31" s="108" t="s">
        <v>186</v>
      </c>
      <c r="I31" s="106" t="s">
        <v>710</v>
      </c>
      <c r="J31" s="109" t="s">
        <v>1748</v>
      </c>
      <c r="K31" s="109" t="s">
        <v>1749</v>
      </c>
      <c r="L31" s="109" t="s">
        <v>97</v>
      </c>
      <c r="M31" s="109" t="s">
        <v>97</v>
      </c>
      <c r="N31" s="109" t="s">
        <v>97</v>
      </c>
      <c r="O31" s="109" t="str">
        <f>IF(N31="","",VLOOKUP(N31,Sheet1!$B$3:$C$7,2,0))</f>
        <v>高度急性期</v>
      </c>
      <c r="P31" s="109" t="s">
        <v>97</v>
      </c>
      <c r="Q31" s="109" t="str">
        <f>IF(P31="","",VLOOKUP(P31,Sheet1!$B$3:$C$7,2,0))</f>
        <v>高度急性期</v>
      </c>
      <c r="R31" s="109" t="s">
        <v>96</v>
      </c>
      <c r="S31" s="110" t="str">
        <f t="shared" si="0"/>
        <v/>
      </c>
      <c r="T31" s="111" t="str">
        <f t="shared" si="1"/>
        <v/>
      </c>
      <c r="U31" s="111" t="str">
        <f t="shared" si="2"/>
        <v/>
      </c>
      <c r="V31" s="111" t="str">
        <f t="shared" si="3"/>
        <v/>
      </c>
      <c r="W31" s="111" t="str">
        <f t="shared" si="4"/>
        <v/>
      </c>
      <c r="X31" s="111" t="str">
        <f t="shared" si="5"/>
        <v>○</v>
      </c>
      <c r="Y31" s="112" t="str">
        <f t="shared" si="6"/>
        <v/>
      </c>
      <c r="Z31" s="113" t="s">
        <v>133</v>
      </c>
      <c r="AA31" s="113" t="s">
        <v>96</v>
      </c>
      <c r="AB31" s="113" t="s">
        <v>96</v>
      </c>
      <c r="AC31" s="113" t="s">
        <v>96</v>
      </c>
      <c r="AD31" s="113" t="s">
        <v>96</v>
      </c>
      <c r="AE31" s="114" t="str">
        <f t="shared" si="7"/>
        <v>高度急性期</v>
      </c>
      <c r="AF31" s="115">
        <v>12</v>
      </c>
      <c r="AG31" s="115">
        <v>12</v>
      </c>
      <c r="AH31" s="115">
        <v>0</v>
      </c>
      <c r="AI31" s="115">
        <v>6</v>
      </c>
      <c r="AJ31" s="115">
        <v>0</v>
      </c>
      <c r="AK31" s="115">
        <v>0</v>
      </c>
      <c r="AL31" s="115">
        <v>0</v>
      </c>
      <c r="AM31" s="115">
        <v>0</v>
      </c>
      <c r="AN31" s="115">
        <v>0</v>
      </c>
      <c r="AO31" s="115">
        <v>0</v>
      </c>
      <c r="AP31" s="115">
        <v>0</v>
      </c>
      <c r="AQ31" s="115">
        <v>0</v>
      </c>
      <c r="AR31" s="115">
        <v>0</v>
      </c>
      <c r="AS31" s="115">
        <v>12</v>
      </c>
      <c r="AT31" s="115">
        <v>0</v>
      </c>
      <c r="AU31" s="115">
        <v>0</v>
      </c>
      <c r="AV31" s="115">
        <v>0</v>
      </c>
      <c r="AW31" s="115">
        <v>472</v>
      </c>
      <c r="AX31" s="115"/>
      <c r="AY31" s="115"/>
      <c r="AZ31" s="115" t="s">
        <v>96</v>
      </c>
      <c r="BA31" s="116" t="str">
        <f t="shared" si="8"/>
        <v/>
      </c>
      <c r="BB31" s="115"/>
      <c r="BC31" s="115"/>
      <c r="BD31" s="115">
        <v>0</v>
      </c>
      <c r="BE31" s="115"/>
      <c r="BF31" s="115"/>
      <c r="BG31" s="115">
        <v>0</v>
      </c>
      <c r="BH31" s="115"/>
      <c r="BI31" s="115"/>
      <c r="BJ31" s="115">
        <v>40</v>
      </c>
    </row>
    <row r="32" spans="2:62" outlineLevel="3">
      <c r="B32" s="106">
        <v>24028480</v>
      </c>
      <c r="C32" s="106" t="s">
        <v>713</v>
      </c>
      <c r="D32" s="106" t="s">
        <v>92</v>
      </c>
      <c r="E32" s="108">
        <v>4006</v>
      </c>
      <c r="F32" s="108" t="s">
        <v>155</v>
      </c>
      <c r="G32" s="108">
        <v>40203</v>
      </c>
      <c r="H32" s="108" t="s">
        <v>186</v>
      </c>
      <c r="I32" s="106" t="s">
        <v>714</v>
      </c>
      <c r="J32" s="109" t="s">
        <v>1750</v>
      </c>
      <c r="K32" s="109" t="s">
        <v>1751</v>
      </c>
      <c r="L32" s="109" t="s">
        <v>97</v>
      </c>
      <c r="M32" s="109" t="s">
        <v>97</v>
      </c>
      <c r="N32" s="109" t="s">
        <v>98</v>
      </c>
      <c r="O32" s="109" t="str">
        <f>IF(N32="","",VLOOKUP(N32,Sheet1!$B$3:$C$7,2,0))</f>
        <v>急性期</v>
      </c>
      <c r="P32" s="109" t="s">
        <v>98</v>
      </c>
      <c r="Q32" s="109" t="str">
        <f>IF(P32="","",VLOOKUP(P32,Sheet1!$B$3:$C$7,2,0))</f>
        <v>急性期</v>
      </c>
      <c r="R32" s="109" t="s">
        <v>98</v>
      </c>
      <c r="S32" s="110" t="str">
        <f t="shared" si="0"/>
        <v/>
      </c>
      <c r="T32" s="111" t="str">
        <f t="shared" si="1"/>
        <v>○</v>
      </c>
      <c r="U32" s="111" t="str">
        <f t="shared" si="2"/>
        <v>○</v>
      </c>
      <c r="V32" s="111" t="str">
        <f t="shared" si="3"/>
        <v/>
      </c>
      <c r="W32" s="111" t="str">
        <f t="shared" si="4"/>
        <v/>
      </c>
      <c r="X32" s="111" t="str">
        <f t="shared" si="5"/>
        <v/>
      </c>
      <c r="Y32" s="112" t="str">
        <f t="shared" si="6"/>
        <v/>
      </c>
      <c r="Z32" s="113" t="s">
        <v>98</v>
      </c>
      <c r="AA32" s="113" t="s">
        <v>99</v>
      </c>
      <c r="AB32" s="113" t="s">
        <v>96</v>
      </c>
      <c r="AC32" s="113" t="s">
        <v>96</v>
      </c>
      <c r="AD32" s="113" t="s">
        <v>96</v>
      </c>
      <c r="AE32" s="114" t="str">
        <f t="shared" si="7"/>
        <v>急性期</v>
      </c>
      <c r="AF32" s="115">
        <v>10</v>
      </c>
      <c r="AG32" s="115">
        <v>10</v>
      </c>
      <c r="AH32" s="115">
        <v>0</v>
      </c>
      <c r="AI32" s="115">
        <v>10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  <c r="AS32" s="115">
        <v>10</v>
      </c>
      <c r="AT32" s="115">
        <v>0</v>
      </c>
      <c r="AU32" s="115">
        <v>0</v>
      </c>
      <c r="AV32" s="115">
        <v>0</v>
      </c>
      <c r="AW32" s="115">
        <v>382</v>
      </c>
      <c r="AX32" s="115"/>
      <c r="AY32" s="115"/>
      <c r="AZ32" s="115" t="s">
        <v>96</v>
      </c>
      <c r="BA32" s="116" t="str">
        <f t="shared" si="8"/>
        <v/>
      </c>
      <c r="BB32" s="115"/>
      <c r="BC32" s="115"/>
      <c r="BD32" s="115">
        <v>0</v>
      </c>
      <c r="BE32" s="115"/>
      <c r="BF32" s="115"/>
      <c r="BG32" s="115">
        <v>0</v>
      </c>
      <c r="BH32" s="115"/>
      <c r="BI32" s="115"/>
      <c r="BJ32" s="115">
        <v>27</v>
      </c>
    </row>
    <row r="33" spans="2:62" outlineLevel="3">
      <c r="B33" s="106">
        <v>24028488</v>
      </c>
      <c r="C33" s="106" t="s">
        <v>723</v>
      </c>
      <c r="D33" s="106" t="s">
        <v>92</v>
      </c>
      <c r="E33" s="108">
        <v>4006</v>
      </c>
      <c r="F33" s="108" t="s">
        <v>155</v>
      </c>
      <c r="G33" s="108">
        <v>40203</v>
      </c>
      <c r="H33" s="108" t="s">
        <v>186</v>
      </c>
      <c r="I33" s="106" t="s">
        <v>724</v>
      </c>
      <c r="J33" s="109" t="s">
        <v>1752</v>
      </c>
      <c r="K33" s="109" t="s">
        <v>1753</v>
      </c>
      <c r="L33" s="109" t="s">
        <v>97</v>
      </c>
      <c r="M33" s="109" t="s">
        <v>97</v>
      </c>
      <c r="N33" s="109" t="s">
        <v>104</v>
      </c>
      <c r="O33" s="109" t="str">
        <f>IF(N33="","",VLOOKUP(N33,Sheet1!$B$3:$C$7,2,0))</f>
        <v>慢性期</v>
      </c>
      <c r="P33" s="109" t="s">
        <v>104</v>
      </c>
      <c r="Q33" s="109" t="str">
        <f>IF(P33="","",VLOOKUP(P33,Sheet1!$B$3:$C$7,2,0))</f>
        <v>慢性期</v>
      </c>
      <c r="R33" s="109" t="s">
        <v>104</v>
      </c>
      <c r="S33" s="110" t="str">
        <f t="shared" si="0"/>
        <v/>
      </c>
      <c r="T33" s="111" t="str">
        <f t="shared" si="1"/>
        <v/>
      </c>
      <c r="U33" s="111" t="str">
        <f t="shared" si="2"/>
        <v/>
      </c>
      <c r="V33" s="111" t="str">
        <f t="shared" si="3"/>
        <v>○</v>
      </c>
      <c r="W33" s="111" t="str">
        <f t="shared" si="4"/>
        <v/>
      </c>
      <c r="X33" s="111" t="str">
        <f t="shared" si="5"/>
        <v/>
      </c>
      <c r="Y33" s="112" t="str">
        <f t="shared" si="6"/>
        <v/>
      </c>
      <c r="Z33" s="113" t="s">
        <v>104</v>
      </c>
      <c r="AA33" s="113" t="s">
        <v>96</v>
      </c>
      <c r="AB33" s="113" t="s">
        <v>96</v>
      </c>
      <c r="AC33" s="113" t="s">
        <v>96</v>
      </c>
      <c r="AD33" s="113" t="s">
        <v>96</v>
      </c>
      <c r="AE33" s="114" t="str">
        <f t="shared" si="7"/>
        <v>慢性期</v>
      </c>
      <c r="AF33" s="115">
        <v>19</v>
      </c>
      <c r="AG33" s="115">
        <v>19</v>
      </c>
      <c r="AH33" s="115">
        <v>0</v>
      </c>
      <c r="AI33" s="115">
        <v>3</v>
      </c>
      <c r="AJ33" s="115">
        <v>0</v>
      </c>
      <c r="AK33" s="115">
        <v>0</v>
      </c>
      <c r="AL33" s="115">
        <v>0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19</v>
      </c>
      <c r="AT33" s="115">
        <v>0</v>
      </c>
      <c r="AU33" s="115">
        <v>0</v>
      </c>
      <c r="AV33" s="115">
        <v>0</v>
      </c>
      <c r="AW33" s="115">
        <v>166</v>
      </c>
      <c r="AX33" s="115">
        <v>0</v>
      </c>
      <c r="AY33" s="115">
        <v>0</v>
      </c>
      <c r="AZ33" s="115" t="s">
        <v>97</v>
      </c>
      <c r="BA33" s="116" t="str">
        <f t="shared" si="8"/>
        <v>○</v>
      </c>
      <c r="BB33" s="115">
        <v>8</v>
      </c>
      <c r="BC33" s="115">
        <v>4</v>
      </c>
      <c r="BD33" s="115">
        <v>0</v>
      </c>
      <c r="BE33" s="115"/>
      <c r="BF33" s="115"/>
      <c r="BG33" s="115">
        <v>0</v>
      </c>
      <c r="BH33" s="115"/>
      <c r="BI33" s="115"/>
      <c r="BJ33" s="115">
        <v>0</v>
      </c>
    </row>
    <row r="34" spans="2:62" outlineLevel="3">
      <c r="B34" s="106">
        <v>24028490</v>
      </c>
      <c r="C34" s="106" t="s">
        <v>727</v>
      </c>
      <c r="D34" s="106" t="s">
        <v>92</v>
      </c>
      <c r="E34" s="108">
        <v>4006</v>
      </c>
      <c r="F34" s="108" t="s">
        <v>155</v>
      </c>
      <c r="G34" s="108">
        <v>40203</v>
      </c>
      <c r="H34" s="108" t="s">
        <v>186</v>
      </c>
      <c r="I34" s="106" t="s">
        <v>728</v>
      </c>
      <c r="J34" s="109" t="s">
        <v>729</v>
      </c>
      <c r="K34" s="109" t="s">
        <v>730</v>
      </c>
      <c r="L34" s="109" t="s">
        <v>165</v>
      </c>
      <c r="M34" s="109" t="s">
        <v>165</v>
      </c>
      <c r="N34" s="109" t="s">
        <v>166</v>
      </c>
      <c r="O34" s="109" t="str">
        <f>IF(N34="","",VLOOKUP(N34,Sheet1!$B$3:$C$7,2,0))</f>
        <v>急性期</v>
      </c>
      <c r="P34" s="109" t="s">
        <v>166</v>
      </c>
      <c r="Q34" s="109" t="str">
        <f>IF(P34="","",VLOOKUP(P34,Sheet1!$B$3:$C$7,2,0))</f>
        <v>急性期</v>
      </c>
      <c r="R34" s="109" t="s">
        <v>166</v>
      </c>
      <c r="S34" s="110" t="str">
        <f t="shared" si="0"/>
        <v/>
      </c>
      <c r="T34" s="111" t="str">
        <f t="shared" si="1"/>
        <v>○</v>
      </c>
      <c r="U34" s="111" t="str">
        <f t="shared" si="2"/>
        <v/>
      </c>
      <c r="V34" s="111" t="str">
        <f t="shared" si="3"/>
        <v/>
      </c>
      <c r="W34" s="111" t="str">
        <f t="shared" si="4"/>
        <v/>
      </c>
      <c r="X34" s="111" t="str">
        <f t="shared" si="5"/>
        <v/>
      </c>
      <c r="Y34" s="112" t="str">
        <f t="shared" si="6"/>
        <v/>
      </c>
      <c r="Z34" s="113" t="s">
        <v>166</v>
      </c>
      <c r="AA34" s="113" t="s">
        <v>96</v>
      </c>
      <c r="AB34" s="113" t="s">
        <v>96</v>
      </c>
      <c r="AC34" s="113" t="s">
        <v>96</v>
      </c>
      <c r="AD34" s="113" t="s">
        <v>96</v>
      </c>
      <c r="AE34" s="114" t="str">
        <f t="shared" si="7"/>
        <v>急性期</v>
      </c>
      <c r="AF34" s="115">
        <v>12</v>
      </c>
      <c r="AG34" s="115">
        <v>12</v>
      </c>
      <c r="AH34" s="115">
        <v>0</v>
      </c>
      <c r="AI34" s="115">
        <v>0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  <c r="AS34" s="115">
        <v>12</v>
      </c>
      <c r="AT34" s="115">
        <v>0</v>
      </c>
      <c r="AU34" s="115">
        <v>0</v>
      </c>
      <c r="AV34" s="115">
        <v>0</v>
      </c>
      <c r="AW34" s="115">
        <v>367</v>
      </c>
      <c r="AX34" s="115">
        <v>0</v>
      </c>
      <c r="AY34" s="115">
        <v>0</v>
      </c>
      <c r="AZ34" s="115" t="s">
        <v>166</v>
      </c>
      <c r="BA34" s="116" t="str">
        <f t="shared" si="8"/>
        <v/>
      </c>
      <c r="BB34" s="115">
        <v>0</v>
      </c>
      <c r="BC34" s="115">
        <v>0</v>
      </c>
      <c r="BD34" s="115">
        <v>0</v>
      </c>
      <c r="BE34" s="115">
        <v>0</v>
      </c>
      <c r="BF34" s="115">
        <v>0</v>
      </c>
      <c r="BG34" s="115">
        <v>0</v>
      </c>
      <c r="BH34" s="115">
        <v>0</v>
      </c>
      <c r="BI34" s="115">
        <v>0</v>
      </c>
      <c r="BJ34" s="115">
        <v>18</v>
      </c>
    </row>
    <row r="35" spans="2:62" outlineLevel="3">
      <c r="B35" s="106">
        <v>24028575</v>
      </c>
      <c r="C35" s="106" t="s">
        <v>816</v>
      </c>
      <c r="D35" s="106" t="s">
        <v>92</v>
      </c>
      <c r="E35" s="108">
        <v>4006</v>
      </c>
      <c r="F35" s="108" t="s">
        <v>155</v>
      </c>
      <c r="G35" s="108">
        <v>40203</v>
      </c>
      <c r="H35" s="108" t="s">
        <v>186</v>
      </c>
      <c r="I35" s="106" t="s">
        <v>817</v>
      </c>
      <c r="J35" s="109" t="s">
        <v>1754</v>
      </c>
      <c r="K35" s="109" t="s">
        <v>1755</v>
      </c>
      <c r="L35" s="109" t="s">
        <v>97</v>
      </c>
      <c r="M35" s="109" t="s">
        <v>97</v>
      </c>
      <c r="N35" s="109" t="s">
        <v>99</v>
      </c>
      <c r="O35" s="109" t="str">
        <f>IF(N35="","",VLOOKUP(N35,Sheet1!$B$3:$C$7,2,0))</f>
        <v>回復期</v>
      </c>
      <c r="P35" s="109" t="s">
        <v>99</v>
      </c>
      <c r="Q35" s="109" t="str">
        <f>IF(P35="","",VLOOKUP(P35,Sheet1!$B$3:$C$7,2,0))</f>
        <v>回復期</v>
      </c>
      <c r="R35" s="109" t="s">
        <v>99</v>
      </c>
      <c r="S35" s="110" t="str">
        <f t="shared" si="0"/>
        <v>○</v>
      </c>
      <c r="T35" s="111" t="str">
        <f t="shared" si="1"/>
        <v>○</v>
      </c>
      <c r="U35" s="111" t="str">
        <f t="shared" si="2"/>
        <v>○</v>
      </c>
      <c r="V35" s="111" t="str">
        <f t="shared" si="3"/>
        <v>○</v>
      </c>
      <c r="W35" s="111" t="str">
        <f t="shared" si="4"/>
        <v/>
      </c>
      <c r="X35" s="111" t="str">
        <f t="shared" si="5"/>
        <v/>
      </c>
      <c r="Y35" s="112" t="str">
        <f t="shared" si="6"/>
        <v/>
      </c>
      <c r="Z35" s="113" t="s">
        <v>97</v>
      </c>
      <c r="AA35" s="113" t="s">
        <v>98</v>
      </c>
      <c r="AB35" s="113" t="s">
        <v>99</v>
      </c>
      <c r="AC35" s="113" t="s">
        <v>104</v>
      </c>
      <c r="AD35" s="113" t="s">
        <v>96</v>
      </c>
      <c r="AE35" s="114" t="str">
        <f t="shared" si="7"/>
        <v>回復期</v>
      </c>
      <c r="AF35" s="115">
        <v>7</v>
      </c>
      <c r="AG35" s="115">
        <v>7</v>
      </c>
      <c r="AH35" s="115">
        <v>0</v>
      </c>
      <c r="AI35" s="115">
        <v>0</v>
      </c>
      <c r="AJ35" s="115">
        <v>9</v>
      </c>
      <c r="AK35" s="115">
        <v>9</v>
      </c>
      <c r="AL35" s="115">
        <v>0</v>
      </c>
      <c r="AM35" s="115">
        <v>9</v>
      </c>
      <c r="AN35" s="115">
        <v>9</v>
      </c>
      <c r="AO35" s="115">
        <v>0</v>
      </c>
      <c r="AP35" s="115">
        <v>0</v>
      </c>
      <c r="AQ35" s="115">
        <v>0</v>
      </c>
      <c r="AR35" s="115">
        <v>0</v>
      </c>
      <c r="AS35" s="115">
        <v>7</v>
      </c>
      <c r="AT35" s="115">
        <v>9</v>
      </c>
      <c r="AU35" s="115">
        <v>0</v>
      </c>
      <c r="AV35" s="115">
        <v>0</v>
      </c>
      <c r="AW35" s="115">
        <v>42</v>
      </c>
      <c r="AX35" s="115">
        <v>3</v>
      </c>
      <c r="AY35" s="115">
        <v>0</v>
      </c>
      <c r="AZ35" s="115" t="s">
        <v>97</v>
      </c>
      <c r="BA35" s="116" t="str">
        <f t="shared" si="8"/>
        <v>○</v>
      </c>
      <c r="BB35" s="115">
        <v>29</v>
      </c>
      <c r="BC35" s="115">
        <v>63</v>
      </c>
      <c r="BD35" s="115">
        <v>1</v>
      </c>
      <c r="BE35" s="115">
        <v>1</v>
      </c>
      <c r="BF35" s="115">
        <v>0</v>
      </c>
      <c r="BG35" s="115">
        <v>2</v>
      </c>
      <c r="BH35" s="115">
        <v>2</v>
      </c>
      <c r="BI35" s="115">
        <v>0</v>
      </c>
      <c r="BJ35" s="115">
        <v>0</v>
      </c>
    </row>
    <row r="36" spans="2:62" outlineLevel="3">
      <c r="B36" s="106">
        <v>24028600</v>
      </c>
      <c r="C36" s="106" t="s">
        <v>845</v>
      </c>
      <c r="D36" s="106" t="s">
        <v>92</v>
      </c>
      <c r="E36" s="108">
        <v>4006</v>
      </c>
      <c r="F36" s="108" t="s">
        <v>155</v>
      </c>
      <c r="G36" s="108">
        <v>40203</v>
      </c>
      <c r="H36" s="108" t="s">
        <v>186</v>
      </c>
      <c r="I36" s="106" t="s">
        <v>846</v>
      </c>
      <c r="J36" s="109" t="s">
        <v>847</v>
      </c>
      <c r="K36" s="109" t="s">
        <v>848</v>
      </c>
      <c r="L36" s="109" t="s">
        <v>166</v>
      </c>
      <c r="M36" s="109" t="s">
        <v>166</v>
      </c>
      <c r="N36" s="109" t="s">
        <v>143</v>
      </c>
      <c r="O36" s="109" t="str">
        <f>IF(N36="","",VLOOKUP(N36,Sheet1!$B$3:$C$7,2,0))</f>
        <v>回復期</v>
      </c>
      <c r="P36" s="109" t="s">
        <v>143</v>
      </c>
      <c r="Q36" s="109" t="str">
        <f>IF(P36="","",VLOOKUP(P36,Sheet1!$B$3:$C$7,2,0))</f>
        <v>回復期</v>
      </c>
      <c r="R36" s="109" t="s">
        <v>96</v>
      </c>
      <c r="S36" s="110" t="str">
        <f t="shared" si="0"/>
        <v/>
      </c>
      <c r="T36" s="111" t="str">
        <f t="shared" si="1"/>
        <v/>
      </c>
      <c r="U36" s="111" t="str">
        <f t="shared" si="2"/>
        <v/>
      </c>
      <c r="V36" s="111" t="str">
        <f t="shared" si="3"/>
        <v/>
      </c>
      <c r="W36" s="111" t="str">
        <f t="shared" si="4"/>
        <v/>
      </c>
      <c r="X36" s="111" t="str">
        <f t="shared" si="5"/>
        <v>○</v>
      </c>
      <c r="Y36" s="112" t="str">
        <f t="shared" si="6"/>
        <v/>
      </c>
      <c r="Z36" s="113" t="s">
        <v>478</v>
      </c>
      <c r="AA36" s="113" t="s">
        <v>96</v>
      </c>
      <c r="AB36" s="113" t="s">
        <v>96</v>
      </c>
      <c r="AC36" s="113" t="s">
        <v>96</v>
      </c>
      <c r="AD36" s="113" t="s">
        <v>96</v>
      </c>
      <c r="AE36" s="114" t="str">
        <f t="shared" si="7"/>
        <v>回復期</v>
      </c>
      <c r="AF36" s="115">
        <v>19</v>
      </c>
      <c r="AG36" s="115">
        <v>0</v>
      </c>
      <c r="AH36" s="115">
        <v>19</v>
      </c>
      <c r="AI36" s="115">
        <v>0</v>
      </c>
      <c r="AJ36" s="115">
        <v>0</v>
      </c>
      <c r="AK36" s="115">
        <v>0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5">
        <v>0</v>
      </c>
      <c r="AS36" s="115"/>
      <c r="AT36" s="115"/>
      <c r="AU36" s="115"/>
      <c r="AV36" s="115">
        <v>19</v>
      </c>
      <c r="AW36" s="115">
        <v>0</v>
      </c>
      <c r="AX36" s="115">
        <v>0</v>
      </c>
      <c r="AY36" s="115">
        <v>0</v>
      </c>
      <c r="AZ36" s="115" t="s">
        <v>166</v>
      </c>
      <c r="BA36" s="116" t="str">
        <f t="shared" si="8"/>
        <v/>
      </c>
      <c r="BB36" s="115"/>
      <c r="BC36" s="115"/>
      <c r="BD36" s="115">
        <v>0</v>
      </c>
      <c r="BE36" s="115"/>
      <c r="BF36" s="115"/>
      <c r="BG36" s="115">
        <v>0</v>
      </c>
      <c r="BH36" s="115"/>
      <c r="BI36" s="115"/>
      <c r="BJ36" s="115"/>
    </row>
    <row r="37" spans="2:62" outlineLevel="3">
      <c r="B37" s="106">
        <v>24028632</v>
      </c>
      <c r="C37" s="106" t="s">
        <v>880</v>
      </c>
      <c r="D37" s="106" t="s">
        <v>92</v>
      </c>
      <c r="E37" s="108">
        <v>4006</v>
      </c>
      <c r="F37" s="108" t="s">
        <v>155</v>
      </c>
      <c r="G37" s="108">
        <v>40203</v>
      </c>
      <c r="H37" s="108" t="s">
        <v>186</v>
      </c>
      <c r="I37" s="106" t="s">
        <v>881</v>
      </c>
      <c r="J37" s="109" t="s">
        <v>1756</v>
      </c>
      <c r="K37" s="109" t="s">
        <v>1757</v>
      </c>
      <c r="L37" s="109" t="s">
        <v>97</v>
      </c>
      <c r="M37" s="109" t="s">
        <v>97</v>
      </c>
      <c r="N37" s="109" t="s">
        <v>98</v>
      </c>
      <c r="O37" s="109" t="str">
        <f>IF(N37="","",VLOOKUP(N37,Sheet1!$B$3:$C$7,2,0))</f>
        <v>急性期</v>
      </c>
      <c r="P37" s="109" t="s">
        <v>98</v>
      </c>
      <c r="Q37" s="109" t="str">
        <f>IF(P37="","",VLOOKUP(P37,Sheet1!$B$3:$C$7,2,0))</f>
        <v>急性期</v>
      </c>
      <c r="R37" s="109" t="s">
        <v>98</v>
      </c>
      <c r="S37" s="110" t="str">
        <f t="shared" si="0"/>
        <v>○</v>
      </c>
      <c r="T37" s="111" t="str">
        <f t="shared" si="1"/>
        <v>○</v>
      </c>
      <c r="U37" s="111" t="str">
        <f t="shared" si="2"/>
        <v>○</v>
      </c>
      <c r="V37" s="111" t="str">
        <f t="shared" si="3"/>
        <v>○</v>
      </c>
      <c r="W37" s="111" t="str">
        <f t="shared" si="4"/>
        <v>○</v>
      </c>
      <c r="X37" s="111" t="str">
        <f t="shared" si="5"/>
        <v/>
      </c>
      <c r="Y37" s="112" t="str">
        <f t="shared" si="6"/>
        <v/>
      </c>
      <c r="Z37" s="113" t="s">
        <v>97</v>
      </c>
      <c r="AA37" s="113" t="s">
        <v>98</v>
      </c>
      <c r="AB37" s="113" t="s">
        <v>99</v>
      </c>
      <c r="AC37" s="113" t="s">
        <v>104</v>
      </c>
      <c r="AD37" s="113" t="s">
        <v>105</v>
      </c>
      <c r="AE37" s="114" t="str">
        <f t="shared" si="7"/>
        <v>急性期</v>
      </c>
      <c r="AF37" s="115">
        <v>12</v>
      </c>
      <c r="AG37" s="115">
        <v>12</v>
      </c>
      <c r="AH37" s="115">
        <v>0</v>
      </c>
      <c r="AI37" s="115">
        <v>0</v>
      </c>
      <c r="AJ37" s="115">
        <v>7</v>
      </c>
      <c r="AK37" s="115">
        <v>7</v>
      </c>
      <c r="AL37" s="115">
        <v>0</v>
      </c>
      <c r="AM37" s="115">
        <v>7</v>
      </c>
      <c r="AN37" s="115">
        <v>7</v>
      </c>
      <c r="AO37" s="115">
        <v>0</v>
      </c>
      <c r="AP37" s="115">
        <v>0</v>
      </c>
      <c r="AQ37" s="115">
        <v>0</v>
      </c>
      <c r="AR37" s="115">
        <v>0</v>
      </c>
      <c r="AS37" s="115">
        <v>12</v>
      </c>
      <c r="AT37" s="115">
        <v>7</v>
      </c>
      <c r="AU37" s="115">
        <v>0</v>
      </c>
      <c r="AV37" s="115">
        <v>0</v>
      </c>
      <c r="AW37" s="115">
        <v>163</v>
      </c>
      <c r="AX37" s="115"/>
      <c r="AY37" s="115"/>
      <c r="AZ37" s="115" t="s">
        <v>97</v>
      </c>
      <c r="BA37" s="116" t="str">
        <f t="shared" si="8"/>
        <v>○</v>
      </c>
      <c r="BB37" s="115">
        <v>12</v>
      </c>
      <c r="BC37" s="115">
        <v>2</v>
      </c>
      <c r="BD37" s="115">
        <v>0</v>
      </c>
      <c r="BE37" s="115">
        <v>0</v>
      </c>
      <c r="BF37" s="115">
        <v>0</v>
      </c>
      <c r="BG37" s="115">
        <v>0</v>
      </c>
      <c r="BH37" s="115">
        <v>0</v>
      </c>
      <c r="BI37" s="115">
        <v>0</v>
      </c>
      <c r="BJ37" s="115">
        <v>0</v>
      </c>
    </row>
    <row r="38" spans="2:62" outlineLevel="3">
      <c r="B38" s="106">
        <v>24028642</v>
      </c>
      <c r="C38" s="106" t="s">
        <v>899</v>
      </c>
      <c r="D38" s="106" t="s">
        <v>92</v>
      </c>
      <c r="E38" s="108">
        <v>4006</v>
      </c>
      <c r="F38" s="117" t="s">
        <v>155</v>
      </c>
      <c r="G38" s="117">
        <v>40203</v>
      </c>
      <c r="H38" s="117" t="s">
        <v>186</v>
      </c>
      <c r="I38" s="118" t="s">
        <v>900</v>
      </c>
      <c r="J38" s="119" t="s">
        <v>1758</v>
      </c>
      <c r="K38" s="119" t="s">
        <v>1759</v>
      </c>
      <c r="L38" s="119" t="s">
        <v>97</v>
      </c>
      <c r="M38" s="119" t="s">
        <v>97</v>
      </c>
      <c r="N38" s="119" t="s">
        <v>99</v>
      </c>
      <c r="O38" s="119" t="s">
        <v>2315</v>
      </c>
      <c r="P38" s="119" t="s">
        <v>99</v>
      </c>
      <c r="Q38" s="119" t="str">
        <f>IF(P38="","",VLOOKUP(P38,Sheet1!$B$3:$C$7,2,0))</f>
        <v>回復期</v>
      </c>
      <c r="R38" s="119" t="s">
        <v>96</v>
      </c>
      <c r="S38" s="120" t="str">
        <f t="shared" si="0"/>
        <v>○</v>
      </c>
      <c r="T38" s="121" t="str">
        <f t="shared" si="1"/>
        <v>○</v>
      </c>
      <c r="U38" s="121" t="str">
        <f t="shared" si="2"/>
        <v>○</v>
      </c>
      <c r="V38" s="121" t="str">
        <f t="shared" si="3"/>
        <v/>
      </c>
      <c r="W38" s="121" t="str">
        <f t="shared" si="4"/>
        <v/>
      </c>
      <c r="X38" s="121" t="str">
        <f t="shared" si="5"/>
        <v/>
      </c>
      <c r="Y38" s="122" t="str">
        <f t="shared" si="6"/>
        <v/>
      </c>
      <c r="Z38" s="123" t="s">
        <v>97</v>
      </c>
      <c r="AA38" s="123" t="s">
        <v>166</v>
      </c>
      <c r="AB38" s="123" t="s">
        <v>99</v>
      </c>
      <c r="AC38" s="123" t="s">
        <v>96</v>
      </c>
      <c r="AD38" s="123" t="s">
        <v>96</v>
      </c>
      <c r="AE38" s="124" t="str">
        <f t="shared" si="7"/>
        <v>回復期</v>
      </c>
      <c r="AF38" s="125">
        <v>10</v>
      </c>
      <c r="AG38" s="125"/>
      <c r="AH38" s="125"/>
      <c r="AI38" s="125">
        <v>2</v>
      </c>
      <c r="AJ38" s="125"/>
      <c r="AK38" s="125"/>
      <c r="AL38" s="125"/>
      <c r="AM38" s="125"/>
      <c r="AN38" s="125"/>
      <c r="AO38" s="125"/>
      <c r="AP38" s="125"/>
      <c r="AQ38" s="125"/>
      <c r="AR38" s="125"/>
      <c r="AS38" s="125">
        <v>10</v>
      </c>
      <c r="AT38" s="125"/>
      <c r="AU38" s="125"/>
      <c r="AV38" s="125"/>
      <c r="AW38" s="125"/>
      <c r="AX38" s="125"/>
      <c r="AY38" s="125"/>
      <c r="AZ38" s="125" t="s">
        <v>97</v>
      </c>
      <c r="BA38" s="126" t="str">
        <f t="shared" si="8"/>
        <v>○</v>
      </c>
      <c r="BB38" s="125">
        <v>0</v>
      </c>
      <c r="BC38" s="125"/>
      <c r="BD38" s="125">
        <v>4</v>
      </c>
      <c r="BE38" s="125">
        <v>1</v>
      </c>
      <c r="BF38" s="125">
        <v>3</v>
      </c>
      <c r="BG38" s="125">
        <v>0</v>
      </c>
      <c r="BH38" s="125">
        <v>0</v>
      </c>
      <c r="BI38" s="125">
        <v>0</v>
      </c>
      <c r="BJ38" s="125"/>
    </row>
    <row r="39" spans="2:62" outlineLevel="3">
      <c r="B39" s="106">
        <v>24028644</v>
      </c>
      <c r="C39" s="106" t="s">
        <v>903</v>
      </c>
      <c r="D39" s="106" t="s">
        <v>92</v>
      </c>
      <c r="E39" s="108">
        <v>4006</v>
      </c>
      <c r="F39" s="108" t="s">
        <v>155</v>
      </c>
      <c r="G39" s="108">
        <v>40203</v>
      </c>
      <c r="H39" s="108" t="s">
        <v>186</v>
      </c>
      <c r="I39" s="106" t="s">
        <v>904</v>
      </c>
      <c r="J39" s="109" t="s">
        <v>1760</v>
      </c>
      <c r="K39" s="109" t="s">
        <v>1761</v>
      </c>
      <c r="L39" s="109" t="s">
        <v>97</v>
      </c>
      <c r="M39" s="109" t="s">
        <v>97</v>
      </c>
      <c r="N39" s="109" t="s">
        <v>98</v>
      </c>
      <c r="O39" s="109" t="str">
        <f>IF(N39="","",VLOOKUP(N39,Sheet1!$B$3:$C$7,2,0))</f>
        <v>急性期</v>
      </c>
      <c r="P39" s="109" t="s">
        <v>98</v>
      </c>
      <c r="Q39" s="109" t="str">
        <f>IF(P39="","",VLOOKUP(P39,Sheet1!$B$3:$C$7,2,0))</f>
        <v>急性期</v>
      </c>
      <c r="R39" s="109" t="s">
        <v>98</v>
      </c>
      <c r="S39" s="110" t="str">
        <f t="shared" si="0"/>
        <v>○</v>
      </c>
      <c r="T39" s="111" t="str">
        <f t="shared" si="1"/>
        <v>○</v>
      </c>
      <c r="U39" s="111" t="str">
        <f t="shared" si="2"/>
        <v>○</v>
      </c>
      <c r="V39" s="111" t="str">
        <f t="shared" si="3"/>
        <v/>
      </c>
      <c r="W39" s="111" t="str">
        <f t="shared" si="4"/>
        <v>○</v>
      </c>
      <c r="X39" s="111" t="str">
        <f t="shared" si="5"/>
        <v/>
      </c>
      <c r="Y39" s="112" t="str">
        <f t="shared" si="6"/>
        <v/>
      </c>
      <c r="Z39" s="113" t="s">
        <v>97</v>
      </c>
      <c r="AA39" s="113" t="s">
        <v>98</v>
      </c>
      <c r="AB39" s="113" t="s">
        <v>99</v>
      </c>
      <c r="AC39" s="113" t="s">
        <v>105</v>
      </c>
      <c r="AD39" s="113" t="s">
        <v>96</v>
      </c>
      <c r="AE39" s="114" t="str">
        <f t="shared" si="7"/>
        <v>急性期</v>
      </c>
      <c r="AF39" s="115">
        <v>19</v>
      </c>
      <c r="AG39" s="115">
        <v>19</v>
      </c>
      <c r="AH39" s="115">
        <v>0</v>
      </c>
      <c r="AI39" s="115">
        <v>0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  <c r="AS39" s="115">
        <v>19</v>
      </c>
      <c r="AT39" s="115">
        <v>0</v>
      </c>
      <c r="AU39" s="115">
        <v>0</v>
      </c>
      <c r="AV39" s="115">
        <v>0</v>
      </c>
      <c r="AW39" s="115">
        <v>263</v>
      </c>
      <c r="AX39" s="115">
        <v>184</v>
      </c>
      <c r="AY39" s="115">
        <v>1.8</v>
      </c>
      <c r="AZ39" s="115" t="s">
        <v>98</v>
      </c>
      <c r="BA39" s="116" t="str">
        <f t="shared" si="8"/>
        <v/>
      </c>
      <c r="BB39" s="115">
        <v>0</v>
      </c>
      <c r="BC39" s="115">
        <v>0</v>
      </c>
      <c r="BD39" s="115">
        <v>0</v>
      </c>
      <c r="BE39" s="115">
        <v>0</v>
      </c>
      <c r="BF39" s="115">
        <v>0</v>
      </c>
      <c r="BG39" s="115">
        <v>2</v>
      </c>
      <c r="BH39" s="115">
        <v>2</v>
      </c>
      <c r="BI39" s="115">
        <v>0</v>
      </c>
      <c r="BJ39" s="115"/>
    </row>
    <row r="40" spans="2:62" outlineLevel="3">
      <c r="B40" s="106">
        <v>24028649</v>
      </c>
      <c r="C40" s="106" t="s">
        <v>909</v>
      </c>
      <c r="D40" s="106" t="s">
        <v>92</v>
      </c>
      <c r="E40" s="108">
        <v>4006</v>
      </c>
      <c r="F40" s="108" t="s">
        <v>155</v>
      </c>
      <c r="G40" s="108">
        <v>40203</v>
      </c>
      <c r="H40" s="108" t="s">
        <v>186</v>
      </c>
      <c r="I40" s="106" t="s">
        <v>910</v>
      </c>
      <c r="J40" s="109" t="s">
        <v>1762</v>
      </c>
      <c r="K40" s="109" t="s">
        <v>1763</v>
      </c>
      <c r="L40" s="109" t="s">
        <v>98</v>
      </c>
      <c r="M40" s="109" t="s">
        <v>98</v>
      </c>
      <c r="N40" s="109" t="s">
        <v>105</v>
      </c>
      <c r="O40" s="109" t="str">
        <f>IF(N40="","",VLOOKUP(N40,Sheet1!$B$3:$C$7,2,0))</f>
        <v>休棟等</v>
      </c>
      <c r="P40" s="109" t="s">
        <v>105</v>
      </c>
      <c r="Q40" s="109" t="str">
        <f>IF(P40="","",VLOOKUP(P40,Sheet1!$B$3:$C$7,2,0))</f>
        <v>休棟等</v>
      </c>
      <c r="R40" s="109" t="s">
        <v>105</v>
      </c>
      <c r="S40" s="110" t="str">
        <f t="shared" si="0"/>
        <v/>
      </c>
      <c r="T40" s="111" t="str">
        <f t="shared" si="1"/>
        <v/>
      </c>
      <c r="U40" s="111" t="str">
        <f t="shared" si="2"/>
        <v/>
      </c>
      <c r="V40" s="111" t="str">
        <f t="shared" si="3"/>
        <v/>
      </c>
      <c r="W40" s="111" t="str">
        <f t="shared" si="4"/>
        <v/>
      </c>
      <c r="X40" s="111" t="str">
        <f t="shared" si="5"/>
        <v/>
      </c>
      <c r="Y40" s="112" t="str">
        <f t="shared" si="6"/>
        <v>○</v>
      </c>
      <c r="Z40" s="113" t="s">
        <v>110</v>
      </c>
      <c r="AA40" s="113" t="s">
        <v>96</v>
      </c>
      <c r="AB40" s="113" t="s">
        <v>96</v>
      </c>
      <c r="AC40" s="113" t="s">
        <v>96</v>
      </c>
      <c r="AD40" s="113" t="s">
        <v>96</v>
      </c>
      <c r="AE40" s="114" t="str">
        <f t="shared" si="7"/>
        <v>休棟中等</v>
      </c>
      <c r="AF40" s="115">
        <v>19</v>
      </c>
      <c r="AG40" s="115">
        <v>0</v>
      </c>
      <c r="AH40" s="115">
        <v>19</v>
      </c>
      <c r="AI40" s="115">
        <v>0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  <c r="AS40" s="115">
        <v>0</v>
      </c>
      <c r="AT40" s="115">
        <v>0</v>
      </c>
      <c r="AU40" s="115">
        <v>0</v>
      </c>
      <c r="AV40" s="115">
        <v>19</v>
      </c>
      <c r="AW40" s="115">
        <v>0</v>
      </c>
      <c r="AX40" s="115">
        <v>0</v>
      </c>
      <c r="AY40" s="115">
        <v>0</v>
      </c>
      <c r="AZ40" s="115" t="s">
        <v>98</v>
      </c>
      <c r="BA40" s="116" t="str">
        <f t="shared" si="8"/>
        <v/>
      </c>
      <c r="BB40" s="115">
        <v>0</v>
      </c>
      <c r="BC40" s="115">
        <v>0</v>
      </c>
      <c r="BD40" s="115">
        <v>0</v>
      </c>
      <c r="BE40" s="115">
        <v>0</v>
      </c>
      <c r="BF40" s="115">
        <v>0</v>
      </c>
      <c r="BG40" s="115">
        <v>0</v>
      </c>
      <c r="BH40" s="115">
        <v>0</v>
      </c>
      <c r="BI40" s="115">
        <v>0</v>
      </c>
      <c r="BJ40" s="115">
        <v>0</v>
      </c>
    </row>
    <row r="41" spans="2:62" outlineLevel="3">
      <c r="B41" s="106">
        <v>24028652</v>
      </c>
      <c r="C41" s="106" t="s">
        <v>913</v>
      </c>
      <c r="D41" s="106" t="s">
        <v>92</v>
      </c>
      <c r="E41" s="108">
        <v>4006</v>
      </c>
      <c r="F41" s="108" t="s">
        <v>155</v>
      </c>
      <c r="G41" s="108">
        <v>40203</v>
      </c>
      <c r="H41" s="108" t="s">
        <v>186</v>
      </c>
      <c r="I41" s="106" t="s">
        <v>914</v>
      </c>
      <c r="J41" s="109" t="s">
        <v>915</v>
      </c>
      <c r="K41" s="109" t="s">
        <v>916</v>
      </c>
      <c r="L41" s="109" t="s">
        <v>165</v>
      </c>
      <c r="M41" s="109" t="s">
        <v>165</v>
      </c>
      <c r="N41" s="109" t="s">
        <v>166</v>
      </c>
      <c r="O41" s="109" t="str">
        <f>IF(N41="","",VLOOKUP(N41,Sheet1!$B$3:$C$7,2,0))</f>
        <v>急性期</v>
      </c>
      <c r="P41" s="109" t="s">
        <v>166</v>
      </c>
      <c r="Q41" s="109" t="str">
        <f>IF(P41="","",VLOOKUP(P41,Sheet1!$B$3:$C$7,2,0))</f>
        <v>急性期</v>
      </c>
      <c r="R41" s="109" t="s">
        <v>96</v>
      </c>
      <c r="S41" s="110" t="str">
        <f t="shared" si="0"/>
        <v/>
      </c>
      <c r="T41" s="111" t="str">
        <f t="shared" si="1"/>
        <v/>
      </c>
      <c r="U41" s="111" t="str">
        <f t="shared" si="2"/>
        <v>○</v>
      </c>
      <c r="V41" s="111" t="str">
        <f t="shared" si="3"/>
        <v/>
      </c>
      <c r="W41" s="111" t="str">
        <f t="shared" si="4"/>
        <v/>
      </c>
      <c r="X41" s="111" t="str">
        <f t="shared" si="5"/>
        <v/>
      </c>
      <c r="Y41" s="112" t="str">
        <f t="shared" si="6"/>
        <v/>
      </c>
      <c r="Z41" s="113" t="s">
        <v>143</v>
      </c>
      <c r="AA41" s="113" t="s">
        <v>96</v>
      </c>
      <c r="AB41" s="113" t="s">
        <v>96</v>
      </c>
      <c r="AC41" s="113" t="s">
        <v>96</v>
      </c>
      <c r="AD41" s="113" t="s">
        <v>96</v>
      </c>
      <c r="AE41" s="114" t="str">
        <f t="shared" si="7"/>
        <v>急性期</v>
      </c>
      <c r="AF41" s="115">
        <v>18</v>
      </c>
      <c r="AG41" s="115">
        <v>18</v>
      </c>
      <c r="AH41" s="115">
        <v>0</v>
      </c>
      <c r="AI41" s="115">
        <v>18</v>
      </c>
      <c r="AJ41" s="115">
        <v>0</v>
      </c>
      <c r="AK41" s="115">
        <v>0</v>
      </c>
      <c r="AL41" s="115">
        <v>0</v>
      </c>
      <c r="AM41" s="115">
        <v>0</v>
      </c>
      <c r="AN41" s="115">
        <v>0</v>
      </c>
      <c r="AO41" s="115">
        <v>0</v>
      </c>
      <c r="AP41" s="115">
        <v>0</v>
      </c>
      <c r="AQ41" s="115">
        <v>0</v>
      </c>
      <c r="AR41" s="115">
        <v>0</v>
      </c>
      <c r="AS41" s="115"/>
      <c r="AT41" s="115"/>
      <c r="AU41" s="115"/>
      <c r="AV41" s="115">
        <v>18</v>
      </c>
      <c r="AW41" s="115">
        <v>448</v>
      </c>
      <c r="AX41" s="115"/>
      <c r="AY41" s="115"/>
      <c r="AZ41" s="115" t="s">
        <v>166</v>
      </c>
      <c r="BA41" s="116" t="str">
        <f t="shared" si="8"/>
        <v/>
      </c>
      <c r="BB41" s="115"/>
      <c r="BC41" s="115"/>
      <c r="BD41" s="115">
        <v>0</v>
      </c>
      <c r="BE41" s="115"/>
      <c r="BF41" s="115"/>
      <c r="BG41" s="115">
        <v>0</v>
      </c>
      <c r="BH41" s="115"/>
      <c r="BI41" s="115"/>
      <c r="BJ41" s="115"/>
    </row>
    <row r="42" spans="2:62" outlineLevel="3">
      <c r="B42" s="106">
        <v>24028676</v>
      </c>
      <c r="C42" s="106" t="s">
        <v>949</v>
      </c>
      <c r="D42" s="106" t="s">
        <v>92</v>
      </c>
      <c r="E42" s="108">
        <v>4006</v>
      </c>
      <c r="F42" s="108" t="s">
        <v>155</v>
      </c>
      <c r="G42" s="108">
        <v>40203</v>
      </c>
      <c r="H42" s="108" t="s">
        <v>186</v>
      </c>
      <c r="I42" s="106" t="s">
        <v>950</v>
      </c>
      <c r="J42" s="109" t="s">
        <v>1764</v>
      </c>
      <c r="K42" s="109" t="s">
        <v>1765</v>
      </c>
      <c r="L42" s="109" t="s">
        <v>97</v>
      </c>
      <c r="M42" s="109" t="s">
        <v>97</v>
      </c>
      <c r="N42" s="109" t="s">
        <v>99</v>
      </c>
      <c r="O42" s="109" t="str">
        <f>IF(N42="","",VLOOKUP(N42,Sheet1!$B$3:$C$7,2,0))</f>
        <v>回復期</v>
      </c>
      <c r="P42" s="109" t="s">
        <v>99</v>
      </c>
      <c r="Q42" s="109" t="str">
        <f>IF(P42="","",VLOOKUP(P42,Sheet1!$B$3:$C$7,2,0))</f>
        <v>回復期</v>
      </c>
      <c r="R42" s="109" t="s">
        <v>99</v>
      </c>
      <c r="S42" s="110" t="str">
        <f t="shared" si="0"/>
        <v>○</v>
      </c>
      <c r="T42" s="111" t="str">
        <f t="shared" si="1"/>
        <v>○</v>
      </c>
      <c r="U42" s="111" t="str">
        <f t="shared" si="2"/>
        <v>○</v>
      </c>
      <c r="V42" s="111" t="str">
        <f t="shared" si="3"/>
        <v/>
      </c>
      <c r="W42" s="111" t="str">
        <f t="shared" si="4"/>
        <v/>
      </c>
      <c r="X42" s="111" t="str">
        <f t="shared" si="5"/>
        <v/>
      </c>
      <c r="Y42" s="112" t="str">
        <f t="shared" si="6"/>
        <v/>
      </c>
      <c r="Z42" s="113" t="s">
        <v>97</v>
      </c>
      <c r="AA42" s="113" t="s">
        <v>98</v>
      </c>
      <c r="AB42" s="113" t="s">
        <v>99</v>
      </c>
      <c r="AC42" s="113" t="s">
        <v>96</v>
      </c>
      <c r="AD42" s="113" t="s">
        <v>96</v>
      </c>
      <c r="AE42" s="114" t="str">
        <f t="shared" si="7"/>
        <v>回復期</v>
      </c>
      <c r="AF42" s="115">
        <v>19</v>
      </c>
      <c r="AG42" s="115">
        <v>19</v>
      </c>
      <c r="AH42" s="115">
        <v>0</v>
      </c>
      <c r="AI42" s="115">
        <v>3</v>
      </c>
      <c r="AJ42" s="115">
        <v>0</v>
      </c>
      <c r="AK42" s="115">
        <v>0</v>
      </c>
      <c r="AL42" s="115">
        <v>0</v>
      </c>
      <c r="AM42" s="115">
        <v>0</v>
      </c>
      <c r="AN42" s="115">
        <v>0</v>
      </c>
      <c r="AO42" s="115">
        <v>0</v>
      </c>
      <c r="AP42" s="115">
        <v>0</v>
      </c>
      <c r="AQ42" s="115">
        <v>0</v>
      </c>
      <c r="AR42" s="115">
        <v>0</v>
      </c>
      <c r="AS42" s="115">
        <v>19</v>
      </c>
      <c r="AT42" s="115">
        <v>0</v>
      </c>
      <c r="AU42" s="115">
        <v>0</v>
      </c>
      <c r="AV42" s="115">
        <v>0</v>
      </c>
      <c r="AW42" s="115">
        <v>54</v>
      </c>
      <c r="AX42" s="115">
        <v>52</v>
      </c>
      <c r="AY42" s="115">
        <v>2</v>
      </c>
      <c r="AZ42" s="115" t="s">
        <v>98</v>
      </c>
      <c r="BA42" s="116" t="str">
        <f t="shared" si="8"/>
        <v/>
      </c>
      <c r="BB42" s="115">
        <v>0</v>
      </c>
      <c r="BC42" s="115">
        <v>2</v>
      </c>
      <c r="BD42" s="115">
        <v>0</v>
      </c>
      <c r="BE42" s="115">
        <v>0</v>
      </c>
      <c r="BF42" s="115">
        <v>0</v>
      </c>
      <c r="BG42" s="115">
        <v>0</v>
      </c>
      <c r="BH42" s="115">
        <v>0</v>
      </c>
      <c r="BI42" s="115">
        <v>0</v>
      </c>
      <c r="BJ42" s="115">
        <v>0</v>
      </c>
    </row>
    <row r="43" spans="2:62" outlineLevel="3">
      <c r="B43" s="106">
        <v>24028729</v>
      </c>
      <c r="C43" s="106" t="s">
        <v>1023</v>
      </c>
      <c r="D43" s="106" t="s">
        <v>92</v>
      </c>
      <c r="E43" s="108">
        <v>4006</v>
      </c>
      <c r="F43" s="108" t="s">
        <v>155</v>
      </c>
      <c r="G43" s="108">
        <v>40203</v>
      </c>
      <c r="H43" s="108" t="s">
        <v>186</v>
      </c>
      <c r="I43" s="106" t="s">
        <v>1024</v>
      </c>
      <c r="J43" s="109" t="s">
        <v>1766</v>
      </c>
      <c r="K43" s="109" t="s">
        <v>1767</v>
      </c>
      <c r="L43" s="109" t="s">
        <v>98</v>
      </c>
      <c r="M43" s="109" t="s">
        <v>98</v>
      </c>
      <c r="N43" s="109" t="s">
        <v>105</v>
      </c>
      <c r="O43" s="109" t="str">
        <f>IF(N43="","",VLOOKUP(N43,Sheet1!$B$3:$C$7,2,0))</f>
        <v>休棟等</v>
      </c>
      <c r="P43" s="109" t="s">
        <v>105</v>
      </c>
      <c r="Q43" s="109" t="str">
        <f>IF(P43="","",VLOOKUP(P43,Sheet1!$B$3:$C$7,2,0))</f>
        <v>休棟等</v>
      </c>
      <c r="R43" s="109" t="s">
        <v>105</v>
      </c>
      <c r="S43" s="110" t="str">
        <f t="shared" si="0"/>
        <v/>
      </c>
      <c r="T43" s="111" t="str">
        <f t="shared" si="1"/>
        <v/>
      </c>
      <c r="U43" s="111" t="str">
        <f t="shared" si="2"/>
        <v/>
      </c>
      <c r="V43" s="111" t="str">
        <f t="shared" si="3"/>
        <v/>
      </c>
      <c r="W43" s="111" t="str">
        <f t="shared" si="4"/>
        <v/>
      </c>
      <c r="X43" s="111" t="str">
        <f t="shared" si="5"/>
        <v/>
      </c>
      <c r="Y43" s="112" t="str">
        <f t="shared" si="6"/>
        <v>○</v>
      </c>
      <c r="Z43" s="113" t="s">
        <v>110</v>
      </c>
      <c r="AA43" s="113" t="s">
        <v>96</v>
      </c>
      <c r="AB43" s="113" t="s">
        <v>96</v>
      </c>
      <c r="AC43" s="113" t="s">
        <v>96</v>
      </c>
      <c r="AD43" s="113" t="s">
        <v>96</v>
      </c>
      <c r="AE43" s="114" t="str">
        <f t="shared" si="7"/>
        <v>休棟中等</v>
      </c>
      <c r="AF43" s="115">
        <v>4</v>
      </c>
      <c r="AG43" s="115">
        <v>0</v>
      </c>
      <c r="AH43" s="115">
        <v>4</v>
      </c>
      <c r="AI43" s="115">
        <v>4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  <c r="AS43" s="115">
        <v>0</v>
      </c>
      <c r="AT43" s="115">
        <v>0</v>
      </c>
      <c r="AU43" s="115">
        <v>0</v>
      </c>
      <c r="AV43" s="115">
        <v>4</v>
      </c>
      <c r="AW43" s="115">
        <v>0</v>
      </c>
      <c r="AX43" s="115">
        <v>0</v>
      </c>
      <c r="AY43" s="115">
        <v>0</v>
      </c>
      <c r="AZ43" s="115" t="s">
        <v>97</v>
      </c>
      <c r="BA43" s="116" t="str">
        <f t="shared" si="8"/>
        <v>○</v>
      </c>
      <c r="BB43" s="115"/>
      <c r="BC43" s="115"/>
      <c r="BD43" s="115"/>
      <c r="BE43" s="115"/>
      <c r="BF43" s="115"/>
      <c r="BG43" s="115"/>
      <c r="BH43" s="115"/>
      <c r="BI43" s="115"/>
      <c r="BJ43" s="115"/>
    </row>
    <row r="44" spans="2:62" outlineLevel="3">
      <c r="B44" s="106">
        <v>24028760</v>
      </c>
      <c r="C44" s="106" t="s">
        <v>1056</v>
      </c>
      <c r="D44" s="106" t="s">
        <v>92</v>
      </c>
      <c r="E44" s="108">
        <v>4006</v>
      </c>
      <c r="F44" s="108" t="s">
        <v>155</v>
      </c>
      <c r="G44" s="108">
        <v>40203</v>
      </c>
      <c r="H44" s="108" t="s">
        <v>186</v>
      </c>
      <c r="I44" s="106" t="s">
        <v>1057</v>
      </c>
      <c r="J44" s="109" t="s">
        <v>1768</v>
      </c>
      <c r="K44" s="109" t="s">
        <v>1769</v>
      </c>
      <c r="L44" s="109" t="s">
        <v>97</v>
      </c>
      <c r="M44" s="109" t="s">
        <v>97</v>
      </c>
      <c r="N44" s="109" t="s">
        <v>104</v>
      </c>
      <c r="O44" s="109" t="str">
        <f>IF(N44="","",VLOOKUP(N44,Sheet1!$B$3:$C$7,2,0))</f>
        <v>慢性期</v>
      </c>
      <c r="P44" s="109" t="s">
        <v>105</v>
      </c>
      <c r="Q44" s="109" t="str">
        <f>IF(P44="","",VLOOKUP(P44,Sheet1!$B$3:$C$7,2,0))</f>
        <v>休棟等</v>
      </c>
      <c r="R44" s="109" t="s">
        <v>96</v>
      </c>
      <c r="S44" s="110" t="str">
        <f t="shared" si="0"/>
        <v>○</v>
      </c>
      <c r="T44" s="111" t="str">
        <f t="shared" si="1"/>
        <v/>
      </c>
      <c r="U44" s="111" t="str">
        <f t="shared" si="2"/>
        <v>○</v>
      </c>
      <c r="V44" s="111" t="str">
        <f t="shared" si="3"/>
        <v>○</v>
      </c>
      <c r="W44" s="111" t="str">
        <f t="shared" si="4"/>
        <v>○</v>
      </c>
      <c r="X44" s="111" t="str">
        <f t="shared" si="5"/>
        <v/>
      </c>
      <c r="Y44" s="112" t="str">
        <f t="shared" si="6"/>
        <v/>
      </c>
      <c r="Z44" s="113" t="s">
        <v>97</v>
      </c>
      <c r="AA44" s="113" t="s">
        <v>99</v>
      </c>
      <c r="AB44" s="113" t="s">
        <v>104</v>
      </c>
      <c r="AC44" s="113" t="s">
        <v>105</v>
      </c>
      <c r="AD44" s="113" t="s">
        <v>96</v>
      </c>
      <c r="AE44" s="114" t="str">
        <f t="shared" si="7"/>
        <v>慢性期</v>
      </c>
      <c r="AF44" s="115">
        <v>8</v>
      </c>
      <c r="AG44" s="115">
        <v>8</v>
      </c>
      <c r="AH44" s="115">
        <v>0</v>
      </c>
      <c r="AI44" s="115"/>
      <c r="AJ44" s="115">
        <v>9</v>
      </c>
      <c r="AK44" s="115">
        <v>9</v>
      </c>
      <c r="AL44" s="115">
        <v>0</v>
      </c>
      <c r="AM44" s="115">
        <v>5</v>
      </c>
      <c r="AN44" s="115">
        <v>5</v>
      </c>
      <c r="AO44" s="115">
        <v>0</v>
      </c>
      <c r="AP44" s="115">
        <v>4</v>
      </c>
      <c r="AQ44" s="115">
        <v>4</v>
      </c>
      <c r="AR44" s="115">
        <v>0</v>
      </c>
      <c r="AS44" s="115">
        <v>8</v>
      </c>
      <c r="AT44" s="115">
        <v>5</v>
      </c>
      <c r="AU44" s="115">
        <v>4</v>
      </c>
      <c r="AV44" s="115"/>
      <c r="AW44" s="115">
        <v>21</v>
      </c>
      <c r="AX44" s="115">
        <v>6</v>
      </c>
      <c r="AY44" s="115"/>
      <c r="AZ44" s="115" t="s">
        <v>96</v>
      </c>
      <c r="BA44" s="116" t="str">
        <f t="shared" si="8"/>
        <v/>
      </c>
      <c r="BB44" s="115"/>
      <c r="BC44" s="115">
        <v>39</v>
      </c>
      <c r="BD44" s="115">
        <v>1</v>
      </c>
      <c r="BE44" s="115">
        <v>1</v>
      </c>
      <c r="BF44" s="115">
        <v>0</v>
      </c>
      <c r="BG44" s="115">
        <v>2</v>
      </c>
      <c r="BH44" s="115">
        <v>2</v>
      </c>
      <c r="BI44" s="115">
        <v>0</v>
      </c>
      <c r="BJ44" s="115"/>
    </row>
    <row r="45" spans="2:62" outlineLevel="3">
      <c r="B45" s="106">
        <v>24028785</v>
      </c>
      <c r="C45" s="106" t="s">
        <v>1089</v>
      </c>
      <c r="D45" s="106" t="s">
        <v>92</v>
      </c>
      <c r="E45" s="108">
        <v>4006</v>
      </c>
      <c r="F45" s="108" t="s">
        <v>155</v>
      </c>
      <c r="G45" s="108">
        <v>40203</v>
      </c>
      <c r="H45" s="108" t="s">
        <v>186</v>
      </c>
      <c r="I45" s="106" t="s">
        <v>1090</v>
      </c>
      <c r="J45" s="109" t="s">
        <v>1770</v>
      </c>
      <c r="K45" s="109" t="s">
        <v>1771</v>
      </c>
      <c r="L45" s="109" t="s">
        <v>97</v>
      </c>
      <c r="M45" s="109" t="s">
        <v>97</v>
      </c>
      <c r="N45" s="109" t="s">
        <v>97</v>
      </c>
      <c r="O45" s="109" t="str">
        <f>IF(N45="","",VLOOKUP(N45,Sheet1!$B$3:$C$7,2,0))</f>
        <v>高度急性期</v>
      </c>
      <c r="P45" s="109" t="s">
        <v>97</v>
      </c>
      <c r="Q45" s="109" t="str">
        <f>IF(P45="","",VLOOKUP(P45,Sheet1!$B$3:$C$7,2,0))</f>
        <v>高度急性期</v>
      </c>
      <c r="R45" s="109" t="s">
        <v>96</v>
      </c>
      <c r="S45" s="110" t="str">
        <f t="shared" si="0"/>
        <v>○</v>
      </c>
      <c r="T45" s="111" t="str">
        <f t="shared" si="1"/>
        <v>○</v>
      </c>
      <c r="U45" s="111" t="str">
        <f t="shared" si="2"/>
        <v/>
      </c>
      <c r="V45" s="111" t="str">
        <f t="shared" si="3"/>
        <v/>
      </c>
      <c r="W45" s="111" t="str">
        <f t="shared" si="4"/>
        <v/>
      </c>
      <c r="X45" s="111" t="str">
        <f t="shared" si="5"/>
        <v/>
      </c>
      <c r="Y45" s="112" t="str">
        <f t="shared" si="6"/>
        <v/>
      </c>
      <c r="Z45" s="113" t="s">
        <v>97</v>
      </c>
      <c r="AA45" s="113" t="s">
        <v>98</v>
      </c>
      <c r="AB45" s="113" t="s">
        <v>96</v>
      </c>
      <c r="AC45" s="113" t="s">
        <v>96</v>
      </c>
      <c r="AD45" s="113" t="s">
        <v>96</v>
      </c>
      <c r="AE45" s="114" t="str">
        <f t="shared" si="7"/>
        <v>高度急性期</v>
      </c>
      <c r="AF45" s="115">
        <v>19</v>
      </c>
      <c r="AG45" s="115">
        <v>13</v>
      </c>
      <c r="AH45" s="115">
        <v>6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  <c r="AS45" s="115"/>
      <c r="AT45" s="115"/>
      <c r="AU45" s="115"/>
      <c r="AV45" s="115">
        <v>19</v>
      </c>
      <c r="AW45" s="115">
        <v>60</v>
      </c>
      <c r="AX45" s="115"/>
      <c r="AY45" s="115"/>
      <c r="AZ45" s="115" t="s">
        <v>96</v>
      </c>
      <c r="BA45" s="116" t="str">
        <f t="shared" si="8"/>
        <v/>
      </c>
      <c r="BB45" s="115"/>
      <c r="BC45" s="115"/>
      <c r="BD45" s="115">
        <v>0</v>
      </c>
      <c r="BE45" s="115"/>
      <c r="BF45" s="115"/>
      <c r="BG45" s="115">
        <v>0</v>
      </c>
      <c r="BH45" s="115"/>
      <c r="BI45" s="115"/>
      <c r="BJ45" s="115"/>
    </row>
    <row r="46" spans="2:62" outlineLevel="3">
      <c r="B46" s="106">
        <v>24028791</v>
      </c>
      <c r="C46" s="106" t="s">
        <v>1096</v>
      </c>
      <c r="D46" s="106" t="s">
        <v>92</v>
      </c>
      <c r="E46" s="108">
        <v>4006</v>
      </c>
      <c r="F46" s="117" t="s">
        <v>155</v>
      </c>
      <c r="G46" s="117">
        <v>40203</v>
      </c>
      <c r="H46" s="117" t="s">
        <v>186</v>
      </c>
      <c r="I46" s="118" t="s">
        <v>1097</v>
      </c>
      <c r="J46" s="119" t="s">
        <v>1772</v>
      </c>
      <c r="K46" s="119" t="s">
        <v>1773</v>
      </c>
      <c r="L46" s="119" t="s">
        <v>97</v>
      </c>
      <c r="M46" s="119" t="s">
        <v>97</v>
      </c>
      <c r="N46" s="119" t="s">
        <v>96</v>
      </c>
      <c r="O46" s="119" t="str">
        <f>IF(N46="","",VLOOKUP(N46,Sheet1!$B$3:$C$7,2,0))</f>
        <v/>
      </c>
      <c r="P46" s="119" t="s">
        <v>96</v>
      </c>
      <c r="Q46" s="119" t="str">
        <f>IF(P46="","",VLOOKUP(P46,Sheet1!$B$3:$C$7,2,0))</f>
        <v/>
      </c>
      <c r="R46" s="119" t="s">
        <v>96</v>
      </c>
      <c r="S46" s="120" t="str">
        <f t="shared" si="0"/>
        <v>○</v>
      </c>
      <c r="T46" s="121" t="str">
        <f t="shared" si="1"/>
        <v/>
      </c>
      <c r="U46" s="121" t="str">
        <f t="shared" si="2"/>
        <v/>
      </c>
      <c r="V46" s="121" t="str">
        <f t="shared" si="3"/>
        <v/>
      </c>
      <c r="W46" s="121" t="str">
        <f t="shared" si="4"/>
        <v/>
      </c>
      <c r="X46" s="121" t="str">
        <f t="shared" si="5"/>
        <v/>
      </c>
      <c r="Y46" s="122" t="str">
        <f t="shared" si="6"/>
        <v/>
      </c>
      <c r="Z46" s="123" t="s">
        <v>97</v>
      </c>
      <c r="AA46" s="123"/>
      <c r="AB46" s="123" t="s">
        <v>96</v>
      </c>
      <c r="AC46" s="123" t="s">
        <v>96</v>
      </c>
      <c r="AD46" s="123" t="s">
        <v>96</v>
      </c>
      <c r="AE46" s="124" t="str">
        <f t="shared" si="7"/>
        <v>無回答</v>
      </c>
      <c r="AF46" s="125">
        <v>13</v>
      </c>
      <c r="AG46" s="125">
        <v>13</v>
      </c>
      <c r="AH46" s="125">
        <v>0</v>
      </c>
      <c r="AI46" s="125"/>
      <c r="AJ46" s="125">
        <v>3</v>
      </c>
      <c r="AK46" s="125">
        <v>3</v>
      </c>
      <c r="AL46" s="125">
        <v>0</v>
      </c>
      <c r="AM46" s="125">
        <v>3</v>
      </c>
      <c r="AN46" s="125">
        <v>3</v>
      </c>
      <c r="AO46" s="125">
        <v>0</v>
      </c>
      <c r="AP46" s="125">
        <v>0</v>
      </c>
      <c r="AQ46" s="125">
        <v>0</v>
      </c>
      <c r="AR46" s="125">
        <v>0</v>
      </c>
      <c r="AS46" s="125">
        <v>13</v>
      </c>
      <c r="AT46" s="125">
        <v>3</v>
      </c>
      <c r="AU46" s="125">
        <v>0</v>
      </c>
      <c r="AV46" s="125">
        <v>0</v>
      </c>
      <c r="AW46" s="125">
        <v>60</v>
      </c>
      <c r="AX46" s="125"/>
      <c r="AY46" s="125"/>
      <c r="AZ46" s="125" t="s">
        <v>98</v>
      </c>
      <c r="BA46" s="126" t="str">
        <f t="shared" si="8"/>
        <v/>
      </c>
      <c r="BB46" s="125"/>
      <c r="BC46" s="125"/>
      <c r="BD46" s="125"/>
      <c r="BE46" s="125"/>
      <c r="BF46" s="125"/>
      <c r="BG46" s="125"/>
      <c r="BH46" s="125"/>
      <c r="BI46" s="125"/>
      <c r="BJ46" s="125"/>
    </row>
    <row r="47" spans="2:62" outlineLevel="3">
      <c r="B47" s="106">
        <v>24028799</v>
      </c>
      <c r="C47" s="106" t="s">
        <v>1104</v>
      </c>
      <c r="D47" s="106" t="s">
        <v>92</v>
      </c>
      <c r="E47" s="108">
        <v>4006</v>
      </c>
      <c r="F47" s="108" t="s">
        <v>155</v>
      </c>
      <c r="G47" s="108">
        <v>40203</v>
      </c>
      <c r="H47" s="108" t="s">
        <v>186</v>
      </c>
      <c r="I47" s="106" t="s">
        <v>1105</v>
      </c>
      <c r="J47" s="109" t="s">
        <v>1774</v>
      </c>
      <c r="K47" s="109" t="s">
        <v>1775</v>
      </c>
      <c r="L47" s="109" t="s">
        <v>97</v>
      </c>
      <c r="M47" s="109" t="s">
        <v>97</v>
      </c>
      <c r="N47" s="109" t="s">
        <v>99</v>
      </c>
      <c r="O47" s="109" t="str">
        <f>IF(N47="","",VLOOKUP(N47,Sheet1!$B$3:$C$7,2,0))</f>
        <v>回復期</v>
      </c>
      <c r="P47" s="109" t="s">
        <v>99</v>
      </c>
      <c r="Q47" s="109" t="str">
        <f>IF(P47="","",VLOOKUP(P47,Sheet1!$B$3:$C$7,2,0))</f>
        <v>回復期</v>
      </c>
      <c r="R47" s="109" t="s">
        <v>96</v>
      </c>
      <c r="S47" s="110" t="str">
        <f t="shared" si="0"/>
        <v>○</v>
      </c>
      <c r="T47" s="111" t="str">
        <f t="shared" si="1"/>
        <v>○</v>
      </c>
      <c r="U47" s="111" t="str">
        <f t="shared" si="2"/>
        <v>○</v>
      </c>
      <c r="V47" s="111" t="str">
        <f t="shared" si="3"/>
        <v>○</v>
      </c>
      <c r="W47" s="111" t="str">
        <f t="shared" si="4"/>
        <v>○</v>
      </c>
      <c r="X47" s="111" t="str">
        <f t="shared" si="5"/>
        <v/>
      </c>
      <c r="Y47" s="112" t="str">
        <f t="shared" si="6"/>
        <v/>
      </c>
      <c r="Z47" s="113" t="s">
        <v>97</v>
      </c>
      <c r="AA47" s="113" t="s">
        <v>98</v>
      </c>
      <c r="AB47" s="113" t="s">
        <v>99</v>
      </c>
      <c r="AC47" s="113" t="s">
        <v>104</v>
      </c>
      <c r="AD47" s="113" t="s">
        <v>105</v>
      </c>
      <c r="AE47" s="114" t="str">
        <f t="shared" si="7"/>
        <v>回復期</v>
      </c>
      <c r="AF47" s="115">
        <v>19</v>
      </c>
      <c r="AG47" s="115">
        <v>19</v>
      </c>
      <c r="AH47" s="115">
        <v>0</v>
      </c>
      <c r="AI47" s="115">
        <v>0</v>
      </c>
      <c r="AJ47" s="115">
        <v>0</v>
      </c>
      <c r="AK47" s="115">
        <v>0</v>
      </c>
      <c r="AL47" s="115">
        <v>0</v>
      </c>
      <c r="AM47" s="115">
        <v>0</v>
      </c>
      <c r="AN47" s="115">
        <v>0</v>
      </c>
      <c r="AO47" s="115">
        <v>0</v>
      </c>
      <c r="AP47" s="115">
        <v>0</v>
      </c>
      <c r="AQ47" s="115">
        <v>0</v>
      </c>
      <c r="AR47" s="115">
        <v>0</v>
      </c>
      <c r="AS47" s="115">
        <v>19</v>
      </c>
      <c r="AT47" s="115">
        <v>0</v>
      </c>
      <c r="AU47" s="115">
        <v>0</v>
      </c>
      <c r="AV47" s="115">
        <v>0</v>
      </c>
      <c r="AW47" s="115">
        <v>103</v>
      </c>
      <c r="AX47" s="115">
        <v>0</v>
      </c>
      <c r="AY47" s="115">
        <v>12.6</v>
      </c>
      <c r="AZ47" s="115" t="s">
        <v>97</v>
      </c>
      <c r="BA47" s="116" t="str">
        <f t="shared" si="8"/>
        <v>○</v>
      </c>
      <c r="BB47" s="115">
        <v>1</v>
      </c>
      <c r="BC47" s="115">
        <v>1</v>
      </c>
      <c r="BD47" s="115">
        <v>1</v>
      </c>
      <c r="BE47" s="115">
        <v>1</v>
      </c>
      <c r="BF47" s="115">
        <v>0</v>
      </c>
      <c r="BG47" s="115">
        <v>3</v>
      </c>
      <c r="BH47" s="115">
        <v>3</v>
      </c>
      <c r="BI47" s="115">
        <v>0</v>
      </c>
      <c r="BJ47" s="115">
        <v>0</v>
      </c>
    </row>
    <row r="48" spans="2:62" outlineLevel="3">
      <c r="B48" s="106">
        <v>24028800</v>
      </c>
      <c r="C48" s="106" t="s">
        <v>1106</v>
      </c>
      <c r="D48" s="106" t="s">
        <v>92</v>
      </c>
      <c r="E48" s="108">
        <v>4006</v>
      </c>
      <c r="F48" s="108" t="s">
        <v>155</v>
      </c>
      <c r="G48" s="108">
        <v>40203</v>
      </c>
      <c r="H48" s="108" t="s">
        <v>186</v>
      </c>
      <c r="I48" s="106" t="s">
        <v>1107</v>
      </c>
      <c r="J48" s="109" t="s">
        <v>1776</v>
      </c>
      <c r="K48" s="109" t="s">
        <v>1777</v>
      </c>
      <c r="L48" s="109" t="s">
        <v>97</v>
      </c>
      <c r="M48" s="109" t="s">
        <v>97</v>
      </c>
      <c r="N48" s="109" t="s">
        <v>98</v>
      </c>
      <c r="O48" s="109" t="str">
        <f>IF(N48="","",VLOOKUP(N48,Sheet1!$B$3:$C$7,2,0))</f>
        <v>急性期</v>
      </c>
      <c r="P48" s="109" t="s">
        <v>98</v>
      </c>
      <c r="Q48" s="109" t="str">
        <f>IF(P48="","",VLOOKUP(P48,Sheet1!$B$3:$C$7,2,0))</f>
        <v>急性期</v>
      </c>
      <c r="R48" s="109" t="s">
        <v>98</v>
      </c>
      <c r="S48" s="110" t="str">
        <f t="shared" ref="S48:S80" si="9">IF(OR(Z48="1",AA48="1",AB48="1",AC48="1",AD48="1"),"○","")</f>
        <v/>
      </c>
      <c r="T48" s="111" t="str">
        <f t="shared" ref="T48:T80" si="10">IF(OR(Z48="2",AA48="2",AB48="2",AC48="2",AD48="2"),"○","")</f>
        <v>○</v>
      </c>
      <c r="U48" s="111" t="str">
        <f t="shared" ref="U48:U80" si="11">IF(OR(Z48="3",AA48="3",AB48="3",AC48="3",AD48="3"),"○","")</f>
        <v/>
      </c>
      <c r="V48" s="111" t="str">
        <f t="shared" ref="V48:V80" si="12">IF(OR(Z48="4",AA48="4",AB48="4",AC48="4",AD48="4"),"○","")</f>
        <v/>
      </c>
      <c r="W48" s="111" t="str">
        <f t="shared" ref="W48:W80" si="13">IF(OR(Z48="5",AA48="5",AB48="5",AC48="5",AD48="5"),"○","")</f>
        <v/>
      </c>
      <c r="X48" s="111" t="str">
        <f t="shared" ref="X48:X80" si="14">IF(OR(Z48="6",AA48="6",AB48="6",AC48="6",AD48="6"),"○","")</f>
        <v/>
      </c>
      <c r="Y48" s="112" t="str">
        <f t="shared" ref="Y48:Y80" si="15">IF(OR(Z48="7",AA48="7",AB48="7",AC48="7",AD48="7"),"○","")</f>
        <v/>
      </c>
      <c r="Z48" s="113" t="s">
        <v>98</v>
      </c>
      <c r="AA48" s="113" t="s">
        <v>96</v>
      </c>
      <c r="AB48" s="113" t="s">
        <v>96</v>
      </c>
      <c r="AC48" s="113" t="s">
        <v>96</v>
      </c>
      <c r="AD48" s="113" t="s">
        <v>96</v>
      </c>
      <c r="AE48" s="114" t="str">
        <f t="shared" ref="AE48:AE80" si="16">IF(N48="1","高度急性期",IF(N48="2","急性期",IF(N48="3","回復期",IF(N48="4","慢性期",IF(N48="5","休棟中等","無回答")))))</f>
        <v>急性期</v>
      </c>
      <c r="AF48" s="115">
        <v>12</v>
      </c>
      <c r="AG48" s="115">
        <v>12</v>
      </c>
      <c r="AH48" s="115">
        <v>0</v>
      </c>
      <c r="AI48" s="115">
        <v>0</v>
      </c>
      <c r="AJ48" s="115">
        <v>0</v>
      </c>
      <c r="AK48" s="115">
        <v>0</v>
      </c>
      <c r="AL48" s="115">
        <v>0</v>
      </c>
      <c r="AM48" s="115">
        <v>0</v>
      </c>
      <c r="AN48" s="115">
        <v>0</v>
      </c>
      <c r="AO48" s="115">
        <v>0</v>
      </c>
      <c r="AP48" s="115">
        <v>0</v>
      </c>
      <c r="AQ48" s="115">
        <v>0</v>
      </c>
      <c r="AR48" s="115">
        <v>0</v>
      </c>
      <c r="AS48" s="115">
        <v>12</v>
      </c>
      <c r="AT48" s="115">
        <v>0</v>
      </c>
      <c r="AU48" s="115">
        <v>0</v>
      </c>
      <c r="AV48" s="115">
        <v>0</v>
      </c>
      <c r="AW48" s="115">
        <v>371</v>
      </c>
      <c r="AX48" s="115">
        <v>0</v>
      </c>
      <c r="AY48" s="115">
        <v>0</v>
      </c>
      <c r="AZ48" s="115" t="s">
        <v>98</v>
      </c>
      <c r="BA48" s="116" t="str">
        <f t="shared" si="8"/>
        <v/>
      </c>
      <c r="BB48" s="115">
        <v>0</v>
      </c>
      <c r="BC48" s="115">
        <v>0</v>
      </c>
      <c r="BD48" s="115">
        <v>0</v>
      </c>
      <c r="BE48" s="115">
        <v>0</v>
      </c>
      <c r="BF48" s="115">
        <v>0</v>
      </c>
      <c r="BG48" s="115">
        <v>0</v>
      </c>
      <c r="BH48" s="115">
        <v>0</v>
      </c>
      <c r="BI48" s="115">
        <v>0</v>
      </c>
      <c r="BJ48" s="115">
        <v>14</v>
      </c>
    </row>
    <row r="49" spans="2:62" outlineLevel="3">
      <c r="B49" s="106">
        <v>24028813</v>
      </c>
      <c r="C49" s="106" t="s">
        <v>1128</v>
      </c>
      <c r="D49" s="106" t="s">
        <v>92</v>
      </c>
      <c r="E49" s="108">
        <v>4006</v>
      </c>
      <c r="F49" s="108" t="s">
        <v>155</v>
      </c>
      <c r="G49" s="108">
        <v>40203</v>
      </c>
      <c r="H49" s="108" t="s">
        <v>186</v>
      </c>
      <c r="I49" s="106" t="s">
        <v>1129</v>
      </c>
      <c r="J49" s="109" t="s">
        <v>1778</v>
      </c>
      <c r="K49" s="109" t="s">
        <v>1779</v>
      </c>
      <c r="L49" s="109" t="s">
        <v>98</v>
      </c>
      <c r="M49" s="109" t="s">
        <v>98</v>
      </c>
      <c r="N49" s="109" t="s">
        <v>98</v>
      </c>
      <c r="O49" s="109" t="str">
        <f>IF(N49="","",VLOOKUP(N49,Sheet1!$B$3:$C$7,2,0))</f>
        <v>急性期</v>
      </c>
      <c r="P49" s="109" t="s">
        <v>98</v>
      </c>
      <c r="Q49" s="109" t="str">
        <f>IF(P49="","",VLOOKUP(P49,Sheet1!$B$3:$C$7,2,0))</f>
        <v>急性期</v>
      </c>
      <c r="R49" s="109" t="s">
        <v>96</v>
      </c>
      <c r="S49" s="110" t="str">
        <f t="shared" si="9"/>
        <v/>
      </c>
      <c r="T49" s="111" t="str">
        <f t="shared" si="10"/>
        <v/>
      </c>
      <c r="U49" s="111" t="str">
        <f t="shared" si="11"/>
        <v/>
      </c>
      <c r="V49" s="111" t="str">
        <f t="shared" si="12"/>
        <v/>
      </c>
      <c r="W49" s="111" t="str">
        <f t="shared" si="13"/>
        <v/>
      </c>
      <c r="X49" s="111" t="str">
        <f t="shared" si="14"/>
        <v/>
      </c>
      <c r="Y49" s="112" t="str">
        <f t="shared" si="15"/>
        <v>○</v>
      </c>
      <c r="Z49" s="113" t="s">
        <v>110</v>
      </c>
      <c r="AA49" s="113" t="s">
        <v>96</v>
      </c>
      <c r="AB49" s="113" t="s">
        <v>96</v>
      </c>
      <c r="AC49" s="113" t="s">
        <v>96</v>
      </c>
      <c r="AD49" s="113" t="s">
        <v>96</v>
      </c>
      <c r="AE49" s="114" t="str">
        <f t="shared" si="16"/>
        <v>急性期</v>
      </c>
      <c r="AF49" s="115">
        <v>10</v>
      </c>
      <c r="AG49" s="115">
        <v>0</v>
      </c>
      <c r="AH49" s="115">
        <v>10</v>
      </c>
      <c r="AI49" s="115">
        <v>0</v>
      </c>
      <c r="AJ49" s="115">
        <v>0</v>
      </c>
      <c r="AK49" s="115">
        <v>0</v>
      </c>
      <c r="AL49" s="115">
        <v>0</v>
      </c>
      <c r="AM49" s="115">
        <v>0</v>
      </c>
      <c r="AN49" s="115">
        <v>0</v>
      </c>
      <c r="AO49" s="115">
        <v>0</v>
      </c>
      <c r="AP49" s="115">
        <v>0</v>
      </c>
      <c r="AQ49" s="115">
        <v>0</v>
      </c>
      <c r="AR49" s="115">
        <v>0</v>
      </c>
      <c r="AS49" s="115"/>
      <c r="AT49" s="115"/>
      <c r="AU49" s="115"/>
      <c r="AV49" s="115">
        <v>10</v>
      </c>
      <c r="AW49" s="115">
        <v>0</v>
      </c>
      <c r="AX49" s="115">
        <v>0</v>
      </c>
      <c r="AY49" s="115">
        <v>0</v>
      </c>
      <c r="AZ49" s="115" t="s">
        <v>98</v>
      </c>
      <c r="BA49" s="116" t="str">
        <f t="shared" ref="BA49:BA80" si="17">IF(AZ49="1","○","")</f>
        <v/>
      </c>
      <c r="BB49" s="115"/>
      <c r="BC49" s="115"/>
      <c r="BD49" s="115">
        <v>0</v>
      </c>
      <c r="BE49" s="115"/>
      <c r="BF49" s="115"/>
      <c r="BG49" s="115">
        <v>0</v>
      </c>
      <c r="BH49" s="115"/>
      <c r="BI49" s="115"/>
      <c r="BJ49" s="115">
        <v>0</v>
      </c>
    </row>
    <row r="50" spans="2:62" outlineLevel="3">
      <c r="B50" s="106">
        <v>24028818</v>
      </c>
      <c r="C50" s="106" t="s">
        <v>1135</v>
      </c>
      <c r="D50" s="106" t="s">
        <v>92</v>
      </c>
      <c r="E50" s="108">
        <v>4006</v>
      </c>
      <c r="F50" s="108" t="s">
        <v>155</v>
      </c>
      <c r="G50" s="108">
        <v>40203</v>
      </c>
      <c r="H50" s="108" t="s">
        <v>186</v>
      </c>
      <c r="I50" s="106" t="s">
        <v>1136</v>
      </c>
      <c r="J50" s="109" t="s">
        <v>1780</v>
      </c>
      <c r="K50" s="109" t="s">
        <v>1781</v>
      </c>
      <c r="L50" s="109" t="s">
        <v>97</v>
      </c>
      <c r="M50" s="109" t="s">
        <v>97</v>
      </c>
      <c r="N50" s="109" t="s">
        <v>104</v>
      </c>
      <c r="O50" s="109" t="str">
        <f>IF(N50="","",VLOOKUP(N50,Sheet1!$B$3:$C$7,2,0))</f>
        <v>慢性期</v>
      </c>
      <c r="P50" s="109" t="s">
        <v>104</v>
      </c>
      <c r="Q50" s="109" t="str">
        <f>IF(P50="","",VLOOKUP(P50,Sheet1!$B$3:$C$7,2,0))</f>
        <v>慢性期</v>
      </c>
      <c r="R50" s="109" t="s">
        <v>104</v>
      </c>
      <c r="S50" s="110" t="str">
        <f t="shared" si="9"/>
        <v>○</v>
      </c>
      <c r="T50" s="111" t="str">
        <f t="shared" si="10"/>
        <v/>
      </c>
      <c r="U50" s="111" t="str">
        <f t="shared" si="11"/>
        <v>○</v>
      </c>
      <c r="V50" s="111" t="str">
        <f t="shared" si="12"/>
        <v>○</v>
      </c>
      <c r="W50" s="111" t="str">
        <f t="shared" si="13"/>
        <v>○</v>
      </c>
      <c r="X50" s="111" t="str">
        <f t="shared" si="14"/>
        <v/>
      </c>
      <c r="Y50" s="112" t="str">
        <f t="shared" si="15"/>
        <v/>
      </c>
      <c r="Z50" s="113" t="s">
        <v>97</v>
      </c>
      <c r="AA50" s="113" t="s">
        <v>99</v>
      </c>
      <c r="AB50" s="113" t="s">
        <v>104</v>
      </c>
      <c r="AC50" s="113" t="s">
        <v>105</v>
      </c>
      <c r="AD50" s="113" t="s">
        <v>96</v>
      </c>
      <c r="AE50" s="114" t="str">
        <f t="shared" si="16"/>
        <v>慢性期</v>
      </c>
      <c r="AF50" s="115">
        <v>13</v>
      </c>
      <c r="AG50" s="115">
        <v>11</v>
      </c>
      <c r="AH50" s="115">
        <v>2</v>
      </c>
      <c r="AI50" s="115">
        <v>13</v>
      </c>
      <c r="AJ50" s="115">
        <v>6</v>
      </c>
      <c r="AK50" s="115">
        <v>6</v>
      </c>
      <c r="AL50" s="115">
        <v>0</v>
      </c>
      <c r="AM50" s="115">
        <v>6</v>
      </c>
      <c r="AN50" s="115">
        <v>6</v>
      </c>
      <c r="AO50" s="115">
        <v>0</v>
      </c>
      <c r="AP50" s="115">
        <v>0</v>
      </c>
      <c r="AQ50" s="115">
        <v>0</v>
      </c>
      <c r="AR50" s="115">
        <v>0</v>
      </c>
      <c r="AS50" s="115">
        <v>13</v>
      </c>
      <c r="AT50" s="115">
        <v>6</v>
      </c>
      <c r="AU50" s="115">
        <v>0</v>
      </c>
      <c r="AV50" s="115">
        <v>0</v>
      </c>
      <c r="AW50" s="115">
        <v>31</v>
      </c>
      <c r="AX50" s="115">
        <v>0</v>
      </c>
      <c r="AY50" s="115">
        <v>0</v>
      </c>
      <c r="AZ50" s="115" t="s">
        <v>97</v>
      </c>
      <c r="BA50" s="116" t="str">
        <f t="shared" si="17"/>
        <v>○</v>
      </c>
      <c r="BB50" s="115">
        <v>12</v>
      </c>
      <c r="BC50" s="115">
        <v>16</v>
      </c>
      <c r="BD50" s="115">
        <v>1</v>
      </c>
      <c r="BE50" s="115">
        <v>0</v>
      </c>
      <c r="BF50" s="115">
        <v>1</v>
      </c>
      <c r="BG50" s="115">
        <v>9</v>
      </c>
      <c r="BH50" s="115">
        <v>9</v>
      </c>
      <c r="BI50" s="115">
        <v>0</v>
      </c>
      <c r="BJ50" s="115">
        <v>0</v>
      </c>
    </row>
    <row r="51" spans="2:62" outlineLevel="3">
      <c r="B51" s="106">
        <v>24028840</v>
      </c>
      <c r="C51" s="106" t="s">
        <v>1170</v>
      </c>
      <c r="D51" s="106" t="s">
        <v>92</v>
      </c>
      <c r="E51" s="108">
        <v>4006</v>
      </c>
      <c r="F51" s="108" t="s">
        <v>155</v>
      </c>
      <c r="G51" s="108">
        <v>40203</v>
      </c>
      <c r="H51" s="108" t="s">
        <v>186</v>
      </c>
      <c r="I51" s="106" t="s">
        <v>1171</v>
      </c>
      <c r="J51" s="109" t="s">
        <v>1172</v>
      </c>
      <c r="K51" s="109" t="s">
        <v>1173</v>
      </c>
      <c r="L51" s="109" t="s">
        <v>165</v>
      </c>
      <c r="M51" s="109" t="s">
        <v>165</v>
      </c>
      <c r="N51" s="109" t="s">
        <v>166</v>
      </c>
      <c r="O51" s="109" t="str">
        <f>IF(N51="","",VLOOKUP(N51,Sheet1!$B$3:$C$7,2,0))</f>
        <v>急性期</v>
      </c>
      <c r="P51" s="109" t="s">
        <v>166</v>
      </c>
      <c r="Q51" s="109" t="str">
        <f>IF(P51="","",VLOOKUP(P51,Sheet1!$B$3:$C$7,2,0))</f>
        <v>急性期</v>
      </c>
      <c r="R51" s="109" t="s">
        <v>166</v>
      </c>
      <c r="S51" s="110" t="str">
        <f t="shared" si="9"/>
        <v/>
      </c>
      <c r="T51" s="111" t="str">
        <f t="shared" si="10"/>
        <v/>
      </c>
      <c r="U51" s="111" t="str">
        <f t="shared" si="11"/>
        <v>○</v>
      </c>
      <c r="V51" s="111" t="str">
        <f t="shared" si="12"/>
        <v/>
      </c>
      <c r="W51" s="111" t="str">
        <f t="shared" si="13"/>
        <v/>
      </c>
      <c r="X51" s="111" t="str">
        <f t="shared" si="14"/>
        <v/>
      </c>
      <c r="Y51" s="112" t="str">
        <f t="shared" si="15"/>
        <v/>
      </c>
      <c r="Z51" s="113" t="s">
        <v>143</v>
      </c>
      <c r="AA51" s="113" t="s">
        <v>96</v>
      </c>
      <c r="AB51" s="113" t="s">
        <v>96</v>
      </c>
      <c r="AC51" s="113" t="s">
        <v>96</v>
      </c>
      <c r="AD51" s="113" t="s">
        <v>96</v>
      </c>
      <c r="AE51" s="114" t="str">
        <f t="shared" si="16"/>
        <v>急性期</v>
      </c>
      <c r="AF51" s="115">
        <v>16</v>
      </c>
      <c r="AG51" s="115">
        <v>16</v>
      </c>
      <c r="AH51" s="115">
        <v>0</v>
      </c>
      <c r="AI51" s="115">
        <v>16</v>
      </c>
      <c r="AJ51" s="115">
        <v>0</v>
      </c>
      <c r="AK51" s="115">
        <v>0</v>
      </c>
      <c r="AL51" s="115">
        <v>0</v>
      </c>
      <c r="AM51" s="115">
        <v>0</v>
      </c>
      <c r="AN51" s="115">
        <v>0</v>
      </c>
      <c r="AO51" s="115">
        <v>0</v>
      </c>
      <c r="AP51" s="115">
        <v>0</v>
      </c>
      <c r="AQ51" s="115">
        <v>0</v>
      </c>
      <c r="AR51" s="115">
        <v>0</v>
      </c>
      <c r="AS51" s="115">
        <v>16</v>
      </c>
      <c r="AT51" s="115">
        <v>0</v>
      </c>
      <c r="AU51" s="115">
        <v>0</v>
      </c>
      <c r="AV51" s="115">
        <v>0</v>
      </c>
      <c r="AW51" s="115">
        <v>274</v>
      </c>
      <c r="AX51" s="115">
        <v>0</v>
      </c>
      <c r="AY51" s="115">
        <v>0</v>
      </c>
      <c r="AZ51" s="115" t="s">
        <v>166</v>
      </c>
      <c r="BA51" s="116" t="str">
        <f t="shared" si="17"/>
        <v/>
      </c>
      <c r="BB51" s="115">
        <v>0</v>
      </c>
      <c r="BC51" s="115">
        <v>0</v>
      </c>
      <c r="BD51" s="115">
        <v>0</v>
      </c>
      <c r="BE51" s="115">
        <v>0</v>
      </c>
      <c r="BF51" s="115">
        <v>0</v>
      </c>
      <c r="BG51" s="115">
        <v>0</v>
      </c>
      <c r="BH51" s="115">
        <v>0</v>
      </c>
      <c r="BI51" s="115">
        <v>0</v>
      </c>
      <c r="BJ51" s="115">
        <v>28</v>
      </c>
    </row>
    <row r="52" spans="2:62" outlineLevel="3">
      <c r="B52" s="106">
        <v>24028857</v>
      </c>
      <c r="C52" s="106" t="s">
        <v>1188</v>
      </c>
      <c r="D52" s="106" t="s">
        <v>92</v>
      </c>
      <c r="E52" s="108">
        <v>4006</v>
      </c>
      <c r="F52" s="108" t="s">
        <v>155</v>
      </c>
      <c r="G52" s="108">
        <v>40203</v>
      </c>
      <c r="H52" s="108" t="s">
        <v>186</v>
      </c>
      <c r="I52" s="106" t="s">
        <v>1189</v>
      </c>
      <c r="J52" s="109" t="s">
        <v>1190</v>
      </c>
      <c r="K52" s="109" t="s">
        <v>1191</v>
      </c>
      <c r="L52" s="109" t="s">
        <v>165</v>
      </c>
      <c r="M52" s="109" t="s">
        <v>165</v>
      </c>
      <c r="N52" s="109" t="s">
        <v>184</v>
      </c>
      <c r="O52" s="109" t="str">
        <f>IF(N52="","",VLOOKUP(N52,Sheet1!$B$3:$C$7,2,0))</f>
        <v>慢性期</v>
      </c>
      <c r="P52" s="109" t="s">
        <v>184</v>
      </c>
      <c r="Q52" s="109" t="str">
        <f>IF(P52="","",VLOOKUP(P52,Sheet1!$B$3:$C$7,2,0))</f>
        <v>慢性期</v>
      </c>
      <c r="R52" s="109" t="s">
        <v>184</v>
      </c>
      <c r="S52" s="110" t="str">
        <f t="shared" si="9"/>
        <v/>
      </c>
      <c r="T52" s="111" t="str">
        <f t="shared" si="10"/>
        <v/>
      </c>
      <c r="U52" s="111" t="str">
        <f t="shared" si="11"/>
        <v>○</v>
      </c>
      <c r="V52" s="111" t="str">
        <f t="shared" si="12"/>
        <v/>
      </c>
      <c r="W52" s="111" t="str">
        <f t="shared" si="13"/>
        <v>○</v>
      </c>
      <c r="X52" s="111" t="str">
        <f t="shared" si="14"/>
        <v/>
      </c>
      <c r="Y52" s="112" t="str">
        <f t="shared" si="15"/>
        <v/>
      </c>
      <c r="Z52" s="113" t="s">
        <v>143</v>
      </c>
      <c r="AA52" s="113" t="s">
        <v>167</v>
      </c>
      <c r="AB52" s="113" t="s">
        <v>96</v>
      </c>
      <c r="AC52" s="113" t="s">
        <v>96</v>
      </c>
      <c r="AD52" s="113" t="s">
        <v>96</v>
      </c>
      <c r="AE52" s="114" t="str">
        <f t="shared" si="16"/>
        <v>慢性期</v>
      </c>
      <c r="AF52" s="115">
        <v>15</v>
      </c>
      <c r="AG52" s="115">
        <v>15</v>
      </c>
      <c r="AH52" s="115">
        <v>0</v>
      </c>
      <c r="AI52" s="115">
        <v>0</v>
      </c>
      <c r="AJ52" s="115">
        <v>2</v>
      </c>
      <c r="AK52" s="115">
        <v>2</v>
      </c>
      <c r="AL52" s="115">
        <v>0</v>
      </c>
      <c r="AM52" s="115">
        <v>2</v>
      </c>
      <c r="AN52" s="115">
        <v>2</v>
      </c>
      <c r="AO52" s="115">
        <v>0</v>
      </c>
      <c r="AP52" s="115">
        <v>0</v>
      </c>
      <c r="AQ52" s="115">
        <v>0</v>
      </c>
      <c r="AR52" s="115">
        <v>0</v>
      </c>
      <c r="AS52" s="115">
        <v>15</v>
      </c>
      <c r="AT52" s="115">
        <v>2</v>
      </c>
      <c r="AU52" s="115">
        <v>0</v>
      </c>
      <c r="AV52" s="115">
        <v>0</v>
      </c>
      <c r="AW52" s="115">
        <v>144</v>
      </c>
      <c r="AX52" s="115">
        <v>12</v>
      </c>
      <c r="AY52" s="115">
        <v>0</v>
      </c>
      <c r="AZ52" s="115" t="s">
        <v>165</v>
      </c>
      <c r="BA52" s="116" t="str">
        <f t="shared" si="17"/>
        <v>○</v>
      </c>
      <c r="BB52" s="115">
        <v>1</v>
      </c>
      <c r="BC52" s="115">
        <v>11</v>
      </c>
      <c r="BD52" s="115">
        <v>2</v>
      </c>
      <c r="BE52" s="115">
        <v>1</v>
      </c>
      <c r="BF52" s="115">
        <v>1</v>
      </c>
      <c r="BG52" s="115">
        <v>0</v>
      </c>
      <c r="BH52" s="115">
        <v>0</v>
      </c>
      <c r="BI52" s="115">
        <v>0</v>
      </c>
      <c r="BJ52" s="115">
        <v>0</v>
      </c>
    </row>
    <row r="53" spans="2:62" outlineLevel="3">
      <c r="B53" s="106">
        <v>24028879</v>
      </c>
      <c r="C53" s="106" t="s">
        <v>1218</v>
      </c>
      <c r="D53" s="106" t="s">
        <v>92</v>
      </c>
      <c r="E53" s="108">
        <v>4006</v>
      </c>
      <c r="F53" s="108" t="s">
        <v>155</v>
      </c>
      <c r="G53" s="108">
        <v>40203</v>
      </c>
      <c r="H53" s="108" t="s">
        <v>186</v>
      </c>
      <c r="I53" s="106" t="s">
        <v>1219</v>
      </c>
      <c r="J53" s="109" t="s">
        <v>1782</v>
      </c>
      <c r="K53" s="109" t="s">
        <v>1783</v>
      </c>
      <c r="L53" s="109" t="s">
        <v>98</v>
      </c>
      <c r="M53" s="109" t="s">
        <v>98</v>
      </c>
      <c r="N53" s="109" t="s">
        <v>105</v>
      </c>
      <c r="O53" s="109" t="str">
        <f>IF(N53="","",VLOOKUP(N53,Sheet1!$B$3:$C$7,2,0))</f>
        <v>休棟等</v>
      </c>
      <c r="P53" s="109" t="s">
        <v>105</v>
      </c>
      <c r="Q53" s="109" t="str">
        <f>IF(P53="","",VLOOKUP(P53,Sheet1!$B$3:$C$7,2,0))</f>
        <v>休棟等</v>
      </c>
      <c r="R53" s="109" t="s">
        <v>96</v>
      </c>
      <c r="S53" s="110" t="str">
        <f t="shared" si="9"/>
        <v/>
      </c>
      <c r="T53" s="111" t="str">
        <f t="shared" si="10"/>
        <v/>
      </c>
      <c r="U53" s="111" t="str">
        <f t="shared" si="11"/>
        <v/>
      </c>
      <c r="V53" s="111" t="str">
        <f t="shared" si="12"/>
        <v/>
      </c>
      <c r="W53" s="111" t="str">
        <f t="shared" si="13"/>
        <v/>
      </c>
      <c r="X53" s="111" t="str">
        <f t="shared" si="14"/>
        <v/>
      </c>
      <c r="Y53" s="112" t="str">
        <f t="shared" si="15"/>
        <v>○</v>
      </c>
      <c r="Z53" s="113" t="s">
        <v>110</v>
      </c>
      <c r="AA53" s="113" t="s">
        <v>96</v>
      </c>
      <c r="AB53" s="113" t="s">
        <v>96</v>
      </c>
      <c r="AC53" s="113" t="s">
        <v>96</v>
      </c>
      <c r="AD53" s="113" t="s">
        <v>96</v>
      </c>
      <c r="AE53" s="114" t="str">
        <f t="shared" si="16"/>
        <v>休棟中等</v>
      </c>
      <c r="AF53" s="115">
        <v>5</v>
      </c>
      <c r="AG53" s="115">
        <v>0</v>
      </c>
      <c r="AH53" s="115">
        <v>5</v>
      </c>
      <c r="AI53" s="115">
        <v>5</v>
      </c>
      <c r="AJ53" s="115">
        <v>6</v>
      </c>
      <c r="AK53" s="115">
        <v>0</v>
      </c>
      <c r="AL53" s="115">
        <v>6</v>
      </c>
      <c r="AM53" s="115">
        <v>6</v>
      </c>
      <c r="AN53" s="115">
        <v>0</v>
      </c>
      <c r="AO53" s="115">
        <v>6</v>
      </c>
      <c r="AP53" s="115">
        <v>0</v>
      </c>
      <c r="AQ53" s="115">
        <v>0</v>
      </c>
      <c r="AR53" s="115">
        <v>0</v>
      </c>
      <c r="AS53" s="115"/>
      <c r="AT53" s="115"/>
      <c r="AU53" s="115"/>
      <c r="AV53" s="115">
        <v>11</v>
      </c>
      <c r="AW53" s="115">
        <v>0</v>
      </c>
      <c r="AX53" s="115">
        <v>0</v>
      </c>
      <c r="AY53" s="115">
        <v>0</v>
      </c>
      <c r="AZ53" s="115" t="s">
        <v>97</v>
      </c>
      <c r="BA53" s="116" t="str">
        <f t="shared" si="17"/>
        <v>○</v>
      </c>
      <c r="BB53" s="115">
        <v>0</v>
      </c>
      <c r="BC53" s="115">
        <v>0</v>
      </c>
      <c r="BD53" s="115">
        <v>0</v>
      </c>
      <c r="BE53" s="115"/>
      <c r="BF53" s="115"/>
      <c r="BG53" s="115">
        <v>0</v>
      </c>
      <c r="BH53" s="115"/>
      <c r="BI53" s="115"/>
      <c r="BJ53" s="115"/>
    </row>
    <row r="54" spans="2:62" outlineLevel="3">
      <c r="B54" s="106">
        <v>24028908</v>
      </c>
      <c r="C54" s="106" t="s">
        <v>1248</v>
      </c>
      <c r="D54" s="106" t="s">
        <v>92</v>
      </c>
      <c r="E54" s="108">
        <v>4006</v>
      </c>
      <c r="F54" s="108" t="s">
        <v>155</v>
      </c>
      <c r="G54" s="108">
        <v>40203</v>
      </c>
      <c r="H54" s="108" t="s">
        <v>186</v>
      </c>
      <c r="I54" s="106" t="s">
        <v>1249</v>
      </c>
      <c r="J54" s="109" t="s">
        <v>1784</v>
      </c>
      <c r="K54" s="109" t="s">
        <v>1785</v>
      </c>
      <c r="L54" s="109" t="s">
        <v>97</v>
      </c>
      <c r="M54" s="109" t="s">
        <v>97</v>
      </c>
      <c r="N54" s="109" t="s">
        <v>98</v>
      </c>
      <c r="O54" s="109" t="str">
        <f>IF(N54="","",VLOOKUP(N54,Sheet1!$B$3:$C$7,2,0))</f>
        <v>急性期</v>
      </c>
      <c r="P54" s="109" t="s">
        <v>98</v>
      </c>
      <c r="Q54" s="109" t="str">
        <f>IF(P54="","",VLOOKUP(P54,Sheet1!$B$3:$C$7,2,0))</f>
        <v>急性期</v>
      </c>
      <c r="R54" s="109" t="s">
        <v>96</v>
      </c>
      <c r="S54" s="110" t="str">
        <f t="shared" si="9"/>
        <v>○</v>
      </c>
      <c r="T54" s="111" t="str">
        <f t="shared" si="10"/>
        <v/>
      </c>
      <c r="U54" s="111" t="str">
        <f t="shared" si="11"/>
        <v>○</v>
      </c>
      <c r="V54" s="111" t="str">
        <f t="shared" si="12"/>
        <v/>
      </c>
      <c r="W54" s="111" t="str">
        <f t="shared" si="13"/>
        <v/>
      </c>
      <c r="X54" s="111" t="str">
        <f t="shared" si="14"/>
        <v/>
      </c>
      <c r="Y54" s="112" t="str">
        <f t="shared" si="15"/>
        <v/>
      </c>
      <c r="Z54" s="113" t="s">
        <v>97</v>
      </c>
      <c r="AA54" s="113" t="s">
        <v>99</v>
      </c>
      <c r="AB54" s="113" t="s">
        <v>96</v>
      </c>
      <c r="AC54" s="113" t="s">
        <v>96</v>
      </c>
      <c r="AD54" s="113" t="s">
        <v>96</v>
      </c>
      <c r="AE54" s="114" t="str">
        <f t="shared" si="16"/>
        <v>急性期</v>
      </c>
      <c r="AF54" s="115">
        <v>6</v>
      </c>
      <c r="AG54" s="115">
        <v>6</v>
      </c>
      <c r="AH54" s="115">
        <v>0</v>
      </c>
      <c r="AI54" s="115">
        <v>0</v>
      </c>
      <c r="AJ54" s="115">
        <v>13</v>
      </c>
      <c r="AK54" s="115">
        <v>13</v>
      </c>
      <c r="AL54" s="115">
        <v>0</v>
      </c>
      <c r="AM54" s="115">
        <v>13</v>
      </c>
      <c r="AN54" s="115">
        <v>13</v>
      </c>
      <c r="AO54" s="115">
        <v>0</v>
      </c>
      <c r="AP54" s="115">
        <v>0</v>
      </c>
      <c r="AQ54" s="115">
        <v>0</v>
      </c>
      <c r="AR54" s="115">
        <v>0</v>
      </c>
      <c r="AS54" s="115">
        <v>6</v>
      </c>
      <c r="AT54" s="115">
        <v>13</v>
      </c>
      <c r="AU54" s="115">
        <v>0</v>
      </c>
      <c r="AV54" s="115">
        <v>0</v>
      </c>
      <c r="AW54" s="115">
        <v>75</v>
      </c>
      <c r="AX54" s="115"/>
      <c r="AY54" s="115"/>
      <c r="AZ54" s="115" t="s">
        <v>96</v>
      </c>
      <c r="BA54" s="116" t="str">
        <f t="shared" si="17"/>
        <v/>
      </c>
      <c r="BB54" s="115"/>
      <c r="BC54" s="115"/>
      <c r="BD54" s="115">
        <v>0</v>
      </c>
      <c r="BE54" s="115"/>
      <c r="BF54" s="115"/>
      <c r="BG54" s="115">
        <v>0</v>
      </c>
      <c r="BH54" s="115"/>
      <c r="BI54" s="115"/>
      <c r="BJ54" s="115"/>
    </row>
    <row r="55" spans="2:62" outlineLevel="3">
      <c r="B55" s="106">
        <v>24028935</v>
      </c>
      <c r="C55" s="106" t="s">
        <v>1286</v>
      </c>
      <c r="D55" s="106" t="s">
        <v>92</v>
      </c>
      <c r="E55" s="108">
        <v>4006</v>
      </c>
      <c r="F55" s="108" t="s">
        <v>155</v>
      </c>
      <c r="G55" s="108">
        <v>40203</v>
      </c>
      <c r="H55" s="108" t="s">
        <v>186</v>
      </c>
      <c r="I55" s="106" t="s">
        <v>1287</v>
      </c>
      <c r="J55" s="109" t="s">
        <v>1288</v>
      </c>
      <c r="K55" s="109" t="s">
        <v>1289</v>
      </c>
      <c r="L55" s="109" t="s">
        <v>165</v>
      </c>
      <c r="M55" s="109" t="s">
        <v>165</v>
      </c>
      <c r="N55" s="109" t="s">
        <v>184</v>
      </c>
      <c r="O55" s="109" t="str">
        <f>IF(N55="","",VLOOKUP(N55,Sheet1!$B$3:$C$7,2,0))</f>
        <v>慢性期</v>
      </c>
      <c r="P55" s="109" t="s">
        <v>184</v>
      </c>
      <c r="Q55" s="109" t="str">
        <f>IF(P55="","",VLOOKUP(P55,Sheet1!$B$3:$C$7,2,0))</f>
        <v>慢性期</v>
      </c>
      <c r="R55" s="109" t="s">
        <v>184</v>
      </c>
      <c r="S55" s="110" t="str">
        <f t="shared" si="9"/>
        <v>○</v>
      </c>
      <c r="T55" s="111" t="str">
        <f t="shared" si="10"/>
        <v/>
      </c>
      <c r="U55" s="111" t="str">
        <f t="shared" si="11"/>
        <v/>
      </c>
      <c r="V55" s="111" t="str">
        <f t="shared" si="12"/>
        <v>○</v>
      </c>
      <c r="W55" s="111" t="str">
        <f t="shared" si="13"/>
        <v>○</v>
      </c>
      <c r="X55" s="111" t="str">
        <f t="shared" si="14"/>
        <v/>
      </c>
      <c r="Y55" s="112" t="str">
        <f t="shared" si="15"/>
        <v/>
      </c>
      <c r="Z55" s="113" t="s">
        <v>165</v>
      </c>
      <c r="AA55" s="113" t="s">
        <v>184</v>
      </c>
      <c r="AB55" s="113" t="s">
        <v>167</v>
      </c>
      <c r="AC55" s="113" t="s">
        <v>96</v>
      </c>
      <c r="AD55" s="113" t="s">
        <v>96</v>
      </c>
      <c r="AE55" s="114" t="str">
        <f t="shared" si="16"/>
        <v>慢性期</v>
      </c>
      <c r="AF55" s="115">
        <v>11</v>
      </c>
      <c r="AG55" s="115">
        <v>11</v>
      </c>
      <c r="AH55" s="115">
        <v>0</v>
      </c>
      <c r="AI55" s="115">
        <v>6</v>
      </c>
      <c r="AJ55" s="115">
        <v>6</v>
      </c>
      <c r="AK55" s="115">
        <v>6</v>
      </c>
      <c r="AL55" s="115">
        <v>0</v>
      </c>
      <c r="AM55" s="115">
        <v>6</v>
      </c>
      <c r="AN55" s="115">
        <v>6</v>
      </c>
      <c r="AO55" s="115">
        <v>0</v>
      </c>
      <c r="AP55" s="115">
        <v>0</v>
      </c>
      <c r="AQ55" s="115">
        <v>0</v>
      </c>
      <c r="AR55" s="115">
        <v>0</v>
      </c>
      <c r="AS55" s="115">
        <v>11</v>
      </c>
      <c r="AT55" s="115">
        <v>6</v>
      </c>
      <c r="AU55" s="115">
        <v>0</v>
      </c>
      <c r="AV55" s="115">
        <v>0</v>
      </c>
      <c r="AW55" s="115">
        <v>57</v>
      </c>
      <c r="AX55" s="115">
        <v>11</v>
      </c>
      <c r="AY55" s="115">
        <v>0.2</v>
      </c>
      <c r="AZ55" s="115" t="s">
        <v>165</v>
      </c>
      <c r="BA55" s="116" t="str">
        <f t="shared" si="17"/>
        <v>○</v>
      </c>
      <c r="BB55" s="115">
        <v>1</v>
      </c>
      <c r="BC55" s="115">
        <v>13</v>
      </c>
      <c r="BD55" s="115">
        <v>0</v>
      </c>
      <c r="BE55" s="115">
        <v>0</v>
      </c>
      <c r="BF55" s="115">
        <v>0</v>
      </c>
      <c r="BG55" s="115">
        <v>2</v>
      </c>
      <c r="BH55" s="115">
        <v>2</v>
      </c>
      <c r="BI55" s="115">
        <v>0</v>
      </c>
      <c r="BJ55" s="115">
        <v>0</v>
      </c>
    </row>
    <row r="56" spans="2:62" ht="13.5" customHeight="1" outlineLevel="2">
      <c r="B56" s="106"/>
      <c r="C56" s="106"/>
      <c r="D56" s="106"/>
      <c r="E56" s="108"/>
      <c r="F56" s="130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279" t="s">
        <v>2263</v>
      </c>
      <c r="T56" s="279"/>
      <c r="U56" s="279"/>
      <c r="V56" s="279"/>
      <c r="W56" s="279"/>
      <c r="X56" s="279"/>
      <c r="Y56" s="280"/>
      <c r="Z56" s="113"/>
      <c r="AA56" s="113"/>
      <c r="AB56" s="113"/>
      <c r="AC56" s="113"/>
      <c r="AD56" s="113"/>
      <c r="AE56" s="114"/>
      <c r="AF56" s="115">
        <f t="shared" ref="AF56:AV56" si="18">SUBTOTAL(9,AF8:AF55)</f>
        <v>624</v>
      </c>
      <c r="AG56" s="115">
        <f t="shared" si="18"/>
        <v>478</v>
      </c>
      <c r="AH56" s="115">
        <f t="shared" si="18"/>
        <v>118</v>
      </c>
      <c r="AI56" s="115">
        <f t="shared" si="18"/>
        <v>136</v>
      </c>
      <c r="AJ56" s="115">
        <f t="shared" si="18"/>
        <v>75</v>
      </c>
      <c r="AK56" s="115">
        <f t="shared" si="18"/>
        <v>69</v>
      </c>
      <c r="AL56" s="115">
        <f t="shared" si="18"/>
        <v>6</v>
      </c>
      <c r="AM56" s="115">
        <f t="shared" si="18"/>
        <v>71</v>
      </c>
      <c r="AN56" s="115">
        <f t="shared" si="18"/>
        <v>65</v>
      </c>
      <c r="AO56" s="115">
        <f t="shared" si="18"/>
        <v>6</v>
      </c>
      <c r="AP56" s="115">
        <f t="shared" si="18"/>
        <v>4</v>
      </c>
      <c r="AQ56" s="115">
        <f t="shared" si="18"/>
        <v>4</v>
      </c>
      <c r="AR56" s="115">
        <f t="shared" si="18"/>
        <v>0</v>
      </c>
      <c r="AS56" s="115">
        <f t="shared" si="18"/>
        <v>485</v>
      </c>
      <c r="AT56" s="115">
        <f t="shared" si="18"/>
        <v>60</v>
      </c>
      <c r="AU56" s="115">
        <f t="shared" si="18"/>
        <v>4</v>
      </c>
      <c r="AV56" s="115">
        <f t="shared" si="18"/>
        <v>150</v>
      </c>
      <c r="AW56" s="115">
        <f t="shared" ref="AW56:AY56" si="19">SUBTOTAL(9,AW8:AW55)</f>
        <v>7593</v>
      </c>
      <c r="AX56" s="115">
        <f t="shared" si="19"/>
        <v>916</v>
      </c>
      <c r="AY56" s="115">
        <f t="shared" si="19"/>
        <v>90.399999999999991</v>
      </c>
      <c r="AZ56" s="115"/>
      <c r="BA56" s="116"/>
      <c r="BB56" s="115">
        <f t="shared" ref="BB56" si="20">SUBTOTAL(9,BB8:BB55)</f>
        <v>135</v>
      </c>
      <c r="BC56" s="115">
        <f t="shared" ref="BC56" si="21">SUBTOTAL(9,BC8:BC55)</f>
        <v>575</v>
      </c>
      <c r="BD56" s="115">
        <f t="shared" ref="BD56" si="22">SUBTOTAL(9,BD8:BD55)</f>
        <v>14</v>
      </c>
      <c r="BE56" s="115">
        <f t="shared" ref="BE56" si="23">SUBTOTAL(9,BE8:BE55)</f>
        <v>7</v>
      </c>
      <c r="BF56" s="115">
        <f t="shared" ref="BF56" si="24">SUBTOTAL(9,BF8:BF55)</f>
        <v>7</v>
      </c>
      <c r="BG56" s="115">
        <f t="shared" ref="BG56" si="25">SUBTOTAL(9,BG8:BG55)</f>
        <v>27</v>
      </c>
      <c r="BH56" s="115">
        <f t="shared" ref="BH56" si="26">SUBTOTAL(9,BH8:BH55)</f>
        <v>24</v>
      </c>
      <c r="BI56" s="115">
        <f t="shared" ref="BI56" si="27">SUBTOTAL(9,BI8:BI55)</f>
        <v>3</v>
      </c>
      <c r="BJ56" s="115">
        <f t="shared" ref="BJ56" si="28">SUBTOTAL(9,BJ8:BJ55)</f>
        <v>182</v>
      </c>
    </row>
    <row r="57" spans="2:62" outlineLevel="3">
      <c r="B57" s="106">
        <v>24028027</v>
      </c>
      <c r="C57" s="106" t="s">
        <v>154</v>
      </c>
      <c r="D57" s="106" t="s">
        <v>92</v>
      </c>
      <c r="E57" s="108">
        <v>4006</v>
      </c>
      <c r="F57" s="108" t="s">
        <v>155</v>
      </c>
      <c r="G57" s="108">
        <v>40212</v>
      </c>
      <c r="H57" s="108" t="s">
        <v>156</v>
      </c>
      <c r="I57" s="106" t="s">
        <v>157</v>
      </c>
      <c r="J57" s="109" t="s">
        <v>1786</v>
      </c>
      <c r="K57" s="109" t="s">
        <v>1787</v>
      </c>
      <c r="L57" s="109" t="s">
        <v>97</v>
      </c>
      <c r="M57" s="109" t="s">
        <v>97</v>
      </c>
      <c r="N57" s="109" t="s">
        <v>104</v>
      </c>
      <c r="O57" s="109" t="str">
        <f>IF(N57="","",VLOOKUP(N57,Sheet1!$B$3:$C$7,2,0))</f>
        <v>慢性期</v>
      </c>
      <c r="P57" s="109" t="s">
        <v>104</v>
      </c>
      <c r="Q57" s="109" t="str">
        <f>IF(P57="","",VLOOKUP(P57,Sheet1!$B$3:$C$7,2,0))</f>
        <v>慢性期</v>
      </c>
      <c r="R57" s="109" t="s">
        <v>96</v>
      </c>
      <c r="S57" s="110" t="str">
        <f t="shared" si="9"/>
        <v>○</v>
      </c>
      <c r="T57" s="111" t="str">
        <f t="shared" si="10"/>
        <v>○</v>
      </c>
      <c r="U57" s="111" t="str">
        <f t="shared" si="11"/>
        <v/>
      </c>
      <c r="V57" s="111" t="str">
        <f t="shared" si="12"/>
        <v>○</v>
      </c>
      <c r="W57" s="111" t="str">
        <f t="shared" si="13"/>
        <v/>
      </c>
      <c r="X57" s="111" t="str">
        <f t="shared" si="14"/>
        <v/>
      </c>
      <c r="Y57" s="112" t="str">
        <f t="shared" si="15"/>
        <v/>
      </c>
      <c r="Z57" s="113" t="s">
        <v>97</v>
      </c>
      <c r="AA57" s="113" t="s">
        <v>98</v>
      </c>
      <c r="AB57" s="113" t="s">
        <v>104</v>
      </c>
      <c r="AC57" s="113" t="s">
        <v>96</v>
      </c>
      <c r="AD57" s="113" t="s">
        <v>96</v>
      </c>
      <c r="AE57" s="114" t="str">
        <f t="shared" si="16"/>
        <v>慢性期</v>
      </c>
      <c r="AF57" s="115">
        <v>19</v>
      </c>
      <c r="AG57" s="115">
        <v>18</v>
      </c>
      <c r="AH57" s="115">
        <v>1</v>
      </c>
      <c r="AI57" s="115">
        <v>0</v>
      </c>
      <c r="AJ57" s="115">
        <v>0</v>
      </c>
      <c r="AK57" s="115">
        <v>0</v>
      </c>
      <c r="AL57" s="115">
        <v>0</v>
      </c>
      <c r="AM57" s="115">
        <v>0</v>
      </c>
      <c r="AN57" s="115">
        <v>0</v>
      </c>
      <c r="AO57" s="115">
        <v>0</v>
      </c>
      <c r="AP57" s="115">
        <v>0</v>
      </c>
      <c r="AQ57" s="115">
        <v>0</v>
      </c>
      <c r="AR57" s="115">
        <v>0</v>
      </c>
      <c r="AS57" s="115">
        <v>19</v>
      </c>
      <c r="AT57" s="115">
        <v>0</v>
      </c>
      <c r="AU57" s="115">
        <v>0</v>
      </c>
      <c r="AV57" s="115">
        <v>0</v>
      </c>
      <c r="AW57" s="115">
        <v>115</v>
      </c>
      <c r="AX57" s="115">
        <v>58</v>
      </c>
      <c r="AY57" s="115">
        <v>0</v>
      </c>
      <c r="AZ57" s="115" t="s">
        <v>96</v>
      </c>
      <c r="BA57" s="116" t="str">
        <f t="shared" si="17"/>
        <v/>
      </c>
      <c r="BB57" s="115"/>
      <c r="BC57" s="115"/>
      <c r="BD57" s="115">
        <v>0</v>
      </c>
      <c r="BE57" s="115"/>
      <c r="BF57" s="115"/>
      <c r="BG57" s="115">
        <v>0</v>
      </c>
      <c r="BH57" s="115"/>
      <c r="BI57" s="115"/>
      <c r="BJ57" s="115"/>
    </row>
    <row r="58" spans="2:62" outlineLevel="3">
      <c r="B58" s="106">
        <v>24028217</v>
      </c>
      <c r="C58" s="106" t="s">
        <v>408</v>
      </c>
      <c r="D58" s="106" t="s">
        <v>92</v>
      </c>
      <c r="E58" s="108">
        <v>4006</v>
      </c>
      <c r="F58" s="108" t="s">
        <v>155</v>
      </c>
      <c r="G58" s="108">
        <v>40212</v>
      </c>
      <c r="H58" s="108" t="s">
        <v>156</v>
      </c>
      <c r="I58" s="106" t="s">
        <v>111</v>
      </c>
      <c r="J58" s="109" t="s">
        <v>409</v>
      </c>
      <c r="K58" s="109" t="s">
        <v>410</v>
      </c>
      <c r="L58" s="109" t="s">
        <v>166</v>
      </c>
      <c r="M58" s="109" t="s">
        <v>166</v>
      </c>
      <c r="N58" s="109" t="s">
        <v>167</v>
      </c>
      <c r="O58" s="109" t="str">
        <f>IF(N58="","",VLOOKUP(N58,Sheet1!$B$3:$C$7,2,0))</f>
        <v>休棟等</v>
      </c>
      <c r="P58" s="109" t="s">
        <v>167</v>
      </c>
      <c r="Q58" s="109" t="str">
        <f>IF(P58="","",VLOOKUP(P58,Sheet1!$B$3:$C$7,2,0))</f>
        <v>休棟等</v>
      </c>
      <c r="R58" s="109" t="s">
        <v>96</v>
      </c>
      <c r="S58" s="110" t="str">
        <f t="shared" si="9"/>
        <v/>
      </c>
      <c r="T58" s="111" t="str">
        <f t="shared" si="10"/>
        <v/>
      </c>
      <c r="U58" s="111" t="str">
        <f t="shared" si="11"/>
        <v/>
      </c>
      <c r="V58" s="111" t="str">
        <f t="shared" si="12"/>
        <v/>
      </c>
      <c r="W58" s="111" t="str">
        <f t="shared" si="13"/>
        <v/>
      </c>
      <c r="X58" s="111" t="str">
        <f t="shared" si="14"/>
        <v/>
      </c>
      <c r="Y58" s="112" t="str">
        <f t="shared" si="15"/>
        <v>○</v>
      </c>
      <c r="Z58" s="113" t="s">
        <v>208</v>
      </c>
      <c r="AA58" s="113" t="s">
        <v>96</v>
      </c>
      <c r="AB58" s="113" t="s">
        <v>96</v>
      </c>
      <c r="AC58" s="113" t="s">
        <v>96</v>
      </c>
      <c r="AD58" s="113" t="s">
        <v>96</v>
      </c>
      <c r="AE58" s="114" t="str">
        <f t="shared" si="16"/>
        <v>休棟中等</v>
      </c>
      <c r="AF58" s="115">
        <v>6</v>
      </c>
      <c r="AG58" s="115">
        <v>0</v>
      </c>
      <c r="AH58" s="115">
        <v>6</v>
      </c>
      <c r="AI58" s="115">
        <v>0</v>
      </c>
      <c r="AJ58" s="115">
        <v>0</v>
      </c>
      <c r="AK58" s="115">
        <v>0</v>
      </c>
      <c r="AL58" s="115">
        <v>0</v>
      </c>
      <c r="AM58" s="115">
        <v>0</v>
      </c>
      <c r="AN58" s="115">
        <v>0</v>
      </c>
      <c r="AO58" s="115">
        <v>0</v>
      </c>
      <c r="AP58" s="115">
        <v>0</v>
      </c>
      <c r="AQ58" s="115">
        <v>0</v>
      </c>
      <c r="AR58" s="115">
        <v>0</v>
      </c>
      <c r="AS58" s="115">
        <v>0</v>
      </c>
      <c r="AT58" s="115">
        <v>0</v>
      </c>
      <c r="AU58" s="115">
        <v>0</v>
      </c>
      <c r="AV58" s="115">
        <v>6</v>
      </c>
      <c r="AW58" s="115">
        <v>0</v>
      </c>
      <c r="AX58" s="115">
        <v>0</v>
      </c>
      <c r="AY58" s="115">
        <v>0</v>
      </c>
      <c r="AZ58" s="115" t="s">
        <v>166</v>
      </c>
      <c r="BA58" s="116" t="str">
        <f t="shared" si="17"/>
        <v/>
      </c>
      <c r="BB58" s="115">
        <v>0</v>
      </c>
      <c r="BC58" s="115">
        <v>0</v>
      </c>
      <c r="BD58" s="115">
        <v>0</v>
      </c>
      <c r="BE58" s="115"/>
      <c r="BF58" s="115"/>
      <c r="BG58" s="115">
        <v>0</v>
      </c>
      <c r="BH58" s="115"/>
      <c r="BI58" s="115"/>
      <c r="BJ58" s="115"/>
    </row>
    <row r="59" spans="2:62" outlineLevel="3">
      <c r="B59" s="106">
        <v>24028662</v>
      </c>
      <c r="C59" s="106" t="s">
        <v>927</v>
      </c>
      <c r="D59" s="106" t="s">
        <v>92</v>
      </c>
      <c r="E59" s="108">
        <v>4006</v>
      </c>
      <c r="F59" s="108" t="s">
        <v>155</v>
      </c>
      <c r="G59" s="108">
        <v>40212</v>
      </c>
      <c r="H59" s="108" t="s">
        <v>156</v>
      </c>
      <c r="I59" s="106" t="s">
        <v>928</v>
      </c>
      <c r="J59" s="109" t="s">
        <v>927</v>
      </c>
      <c r="K59" s="109" t="s">
        <v>929</v>
      </c>
      <c r="L59" s="109" t="s">
        <v>165</v>
      </c>
      <c r="M59" s="109" t="s">
        <v>165</v>
      </c>
      <c r="N59" s="109" t="s">
        <v>184</v>
      </c>
      <c r="O59" s="109" t="str">
        <f>IF(N59="","",VLOOKUP(N59,Sheet1!$B$3:$C$7,2,0))</f>
        <v>慢性期</v>
      </c>
      <c r="P59" s="109" t="s">
        <v>167</v>
      </c>
      <c r="Q59" s="109" t="str">
        <f>IF(P59="","",VLOOKUP(P59,Sheet1!$B$3:$C$7,2,0))</f>
        <v>休棟等</v>
      </c>
      <c r="R59" s="109" t="s">
        <v>167</v>
      </c>
      <c r="S59" s="110" t="str">
        <f t="shared" si="9"/>
        <v/>
      </c>
      <c r="T59" s="111" t="str">
        <f t="shared" si="10"/>
        <v/>
      </c>
      <c r="U59" s="111" t="str">
        <f t="shared" si="11"/>
        <v/>
      </c>
      <c r="V59" s="111" t="str">
        <f t="shared" si="12"/>
        <v>○</v>
      </c>
      <c r="W59" s="111" t="str">
        <f t="shared" si="13"/>
        <v>○</v>
      </c>
      <c r="X59" s="111" t="str">
        <f t="shared" si="14"/>
        <v/>
      </c>
      <c r="Y59" s="112" t="str">
        <f t="shared" si="15"/>
        <v/>
      </c>
      <c r="Z59" s="113" t="s">
        <v>184</v>
      </c>
      <c r="AA59" s="113" t="s">
        <v>167</v>
      </c>
      <c r="AB59" s="113" t="s">
        <v>96</v>
      </c>
      <c r="AC59" s="113" t="s">
        <v>96</v>
      </c>
      <c r="AD59" s="113" t="s">
        <v>96</v>
      </c>
      <c r="AE59" s="114" t="str">
        <f t="shared" si="16"/>
        <v>慢性期</v>
      </c>
      <c r="AF59" s="115">
        <v>13</v>
      </c>
      <c r="AG59" s="115">
        <v>0</v>
      </c>
      <c r="AH59" s="115">
        <v>13</v>
      </c>
      <c r="AI59" s="115">
        <v>0</v>
      </c>
      <c r="AJ59" s="115">
        <v>6</v>
      </c>
      <c r="AK59" s="115">
        <v>1</v>
      </c>
      <c r="AL59" s="115">
        <v>5</v>
      </c>
      <c r="AM59" s="115">
        <v>0</v>
      </c>
      <c r="AN59" s="115">
        <v>0</v>
      </c>
      <c r="AO59" s="115">
        <v>0</v>
      </c>
      <c r="AP59" s="115">
        <v>6</v>
      </c>
      <c r="AQ59" s="115">
        <v>1</v>
      </c>
      <c r="AR59" s="115">
        <v>5</v>
      </c>
      <c r="AS59" s="115">
        <v>13</v>
      </c>
      <c r="AT59" s="115">
        <v>0</v>
      </c>
      <c r="AU59" s="115">
        <v>6</v>
      </c>
      <c r="AV59" s="115">
        <v>0</v>
      </c>
      <c r="AW59" s="115">
        <v>0</v>
      </c>
      <c r="AX59" s="115">
        <v>0</v>
      </c>
      <c r="AY59" s="115">
        <v>0</v>
      </c>
      <c r="AZ59" s="115" t="s">
        <v>165</v>
      </c>
      <c r="BA59" s="116" t="str">
        <f t="shared" si="17"/>
        <v>○</v>
      </c>
      <c r="BB59" s="115">
        <v>6</v>
      </c>
      <c r="BC59" s="115">
        <v>8</v>
      </c>
      <c r="BD59" s="115">
        <v>1</v>
      </c>
      <c r="BE59" s="115">
        <v>1</v>
      </c>
      <c r="BF59" s="115">
        <v>0</v>
      </c>
      <c r="BG59" s="115">
        <v>0</v>
      </c>
      <c r="BH59" s="115">
        <v>0</v>
      </c>
      <c r="BI59" s="115">
        <v>0</v>
      </c>
      <c r="BJ59" s="115">
        <v>0</v>
      </c>
    </row>
    <row r="60" spans="2:62" outlineLevel="3">
      <c r="B60" s="106">
        <v>24028876</v>
      </c>
      <c r="C60" s="106" t="s">
        <v>1211</v>
      </c>
      <c r="D60" s="106" t="s">
        <v>92</v>
      </c>
      <c r="E60" s="108">
        <v>4006</v>
      </c>
      <c r="F60" s="108" t="s">
        <v>155</v>
      </c>
      <c r="G60" s="108">
        <v>40212</v>
      </c>
      <c r="H60" s="108" t="s">
        <v>156</v>
      </c>
      <c r="I60" s="106" t="s">
        <v>1212</v>
      </c>
      <c r="J60" s="109" t="s">
        <v>1213</v>
      </c>
      <c r="K60" s="109" t="s">
        <v>1214</v>
      </c>
      <c r="L60" s="109" t="s">
        <v>165</v>
      </c>
      <c r="M60" s="109" t="s">
        <v>165</v>
      </c>
      <c r="N60" s="109" t="s">
        <v>166</v>
      </c>
      <c r="O60" s="109" t="str">
        <f>IF(N60="","",VLOOKUP(N60,Sheet1!$B$3:$C$7,2,0))</f>
        <v>急性期</v>
      </c>
      <c r="P60" s="109" t="s">
        <v>166</v>
      </c>
      <c r="Q60" s="109" t="str">
        <f>IF(P60="","",VLOOKUP(P60,Sheet1!$B$3:$C$7,2,0))</f>
        <v>急性期</v>
      </c>
      <c r="R60" s="109" t="s">
        <v>96</v>
      </c>
      <c r="S60" s="110" t="str">
        <f t="shared" si="9"/>
        <v/>
      </c>
      <c r="T60" s="111" t="str">
        <f t="shared" si="10"/>
        <v/>
      </c>
      <c r="U60" s="111" t="str">
        <f t="shared" si="11"/>
        <v/>
      </c>
      <c r="V60" s="111" t="str">
        <f t="shared" si="12"/>
        <v/>
      </c>
      <c r="W60" s="111" t="str">
        <f t="shared" si="13"/>
        <v/>
      </c>
      <c r="X60" s="111" t="str">
        <f t="shared" si="14"/>
        <v>○</v>
      </c>
      <c r="Y60" s="112" t="str">
        <f t="shared" si="15"/>
        <v/>
      </c>
      <c r="Z60" s="113" t="s">
        <v>478</v>
      </c>
      <c r="AA60" s="113" t="s">
        <v>96</v>
      </c>
      <c r="AB60" s="113" t="s">
        <v>96</v>
      </c>
      <c r="AC60" s="113" t="s">
        <v>96</v>
      </c>
      <c r="AD60" s="113" t="s">
        <v>96</v>
      </c>
      <c r="AE60" s="114" t="str">
        <f t="shared" si="16"/>
        <v>急性期</v>
      </c>
      <c r="AF60" s="115">
        <v>11</v>
      </c>
      <c r="AG60" s="115">
        <v>11</v>
      </c>
      <c r="AH60" s="115">
        <v>0</v>
      </c>
      <c r="AI60" s="115">
        <v>0</v>
      </c>
      <c r="AJ60" s="115">
        <v>0</v>
      </c>
      <c r="AK60" s="115">
        <v>0</v>
      </c>
      <c r="AL60" s="115">
        <v>0</v>
      </c>
      <c r="AM60" s="115">
        <v>0</v>
      </c>
      <c r="AN60" s="115">
        <v>0</v>
      </c>
      <c r="AO60" s="115">
        <v>0</v>
      </c>
      <c r="AP60" s="115">
        <v>0</v>
      </c>
      <c r="AQ60" s="115">
        <v>0</v>
      </c>
      <c r="AR60" s="115">
        <v>0</v>
      </c>
      <c r="AS60" s="115">
        <v>11</v>
      </c>
      <c r="AT60" s="115">
        <v>0</v>
      </c>
      <c r="AU60" s="115">
        <v>0</v>
      </c>
      <c r="AV60" s="115">
        <v>0</v>
      </c>
      <c r="AW60" s="115">
        <v>374</v>
      </c>
      <c r="AX60" s="115">
        <v>18</v>
      </c>
      <c r="AY60" s="115">
        <v>0</v>
      </c>
      <c r="AZ60" s="115" t="s">
        <v>166</v>
      </c>
      <c r="BA60" s="116" t="str">
        <f t="shared" si="17"/>
        <v/>
      </c>
      <c r="BB60" s="115">
        <v>0</v>
      </c>
      <c r="BC60" s="115">
        <v>0</v>
      </c>
      <c r="BD60" s="115">
        <v>0</v>
      </c>
      <c r="BE60" s="115"/>
      <c r="BF60" s="115"/>
      <c r="BG60" s="115">
        <v>0</v>
      </c>
      <c r="BH60" s="115"/>
      <c r="BI60" s="115"/>
      <c r="BJ60" s="115">
        <v>9</v>
      </c>
    </row>
    <row r="61" spans="2:62" outlineLevel="3">
      <c r="B61" s="106">
        <v>24028923</v>
      </c>
      <c r="C61" s="106" t="s">
        <v>1270</v>
      </c>
      <c r="D61" s="106" t="s">
        <v>92</v>
      </c>
      <c r="E61" s="108">
        <v>4006</v>
      </c>
      <c r="F61" s="108" t="s">
        <v>155</v>
      </c>
      <c r="G61" s="108">
        <v>40212</v>
      </c>
      <c r="H61" s="108" t="s">
        <v>156</v>
      </c>
      <c r="I61" s="106" t="s">
        <v>1271</v>
      </c>
      <c r="J61" s="109" t="s">
        <v>1788</v>
      </c>
      <c r="K61" s="109" t="s">
        <v>1789</v>
      </c>
      <c r="L61" s="109" t="s">
        <v>97</v>
      </c>
      <c r="M61" s="109" t="s">
        <v>97</v>
      </c>
      <c r="N61" s="109" t="s">
        <v>99</v>
      </c>
      <c r="O61" s="109" t="str">
        <f>IF(N61="","",VLOOKUP(N61,Sheet1!$B$3:$C$7,2,0))</f>
        <v>回復期</v>
      </c>
      <c r="P61" s="109" t="s">
        <v>99</v>
      </c>
      <c r="Q61" s="109" t="str">
        <f>IF(P61="","",VLOOKUP(P61,Sheet1!$B$3:$C$7,2,0))</f>
        <v>回復期</v>
      </c>
      <c r="R61" s="109" t="s">
        <v>99</v>
      </c>
      <c r="S61" s="110" t="str">
        <f t="shared" si="9"/>
        <v>○</v>
      </c>
      <c r="T61" s="111" t="str">
        <f t="shared" si="10"/>
        <v/>
      </c>
      <c r="U61" s="111" t="str">
        <f t="shared" si="11"/>
        <v/>
      </c>
      <c r="V61" s="111" t="str">
        <f t="shared" si="12"/>
        <v>○</v>
      </c>
      <c r="W61" s="111" t="str">
        <f t="shared" si="13"/>
        <v/>
      </c>
      <c r="X61" s="111" t="str">
        <f t="shared" si="14"/>
        <v/>
      </c>
      <c r="Y61" s="112" t="str">
        <f t="shared" si="15"/>
        <v/>
      </c>
      <c r="Z61" s="113" t="s">
        <v>97</v>
      </c>
      <c r="AA61" s="113" t="s">
        <v>104</v>
      </c>
      <c r="AB61" s="113" t="s">
        <v>96</v>
      </c>
      <c r="AC61" s="113" t="s">
        <v>96</v>
      </c>
      <c r="AD61" s="113" t="s">
        <v>96</v>
      </c>
      <c r="AE61" s="114" t="str">
        <f t="shared" si="16"/>
        <v>回復期</v>
      </c>
      <c r="AF61" s="115">
        <v>11</v>
      </c>
      <c r="AG61" s="115">
        <v>11</v>
      </c>
      <c r="AH61" s="115">
        <v>0</v>
      </c>
      <c r="AI61" s="115">
        <v>8</v>
      </c>
      <c r="AJ61" s="115">
        <v>8</v>
      </c>
      <c r="AK61" s="115">
        <v>8</v>
      </c>
      <c r="AL61" s="115">
        <v>0</v>
      </c>
      <c r="AM61" s="115">
        <v>8</v>
      </c>
      <c r="AN61" s="115">
        <v>8</v>
      </c>
      <c r="AO61" s="115">
        <v>0</v>
      </c>
      <c r="AP61" s="115">
        <v>0</v>
      </c>
      <c r="AQ61" s="115">
        <v>0</v>
      </c>
      <c r="AR61" s="115">
        <v>0</v>
      </c>
      <c r="AS61" s="115">
        <v>11</v>
      </c>
      <c r="AT61" s="115">
        <v>8</v>
      </c>
      <c r="AU61" s="115">
        <v>0</v>
      </c>
      <c r="AV61" s="115">
        <v>0</v>
      </c>
      <c r="AW61" s="115">
        <v>150</v>
      </c>
      <c r="AX61" s="115"/>
      <c r="AY61" s="115"/>
      <c r="AZ61" s="115" t="s">
        <v>98</v>
      </c>
      <c r="BA61" s="116" t="str">
        <f t="shared" si="17"/>
        <v/>
      </c>
      <c r="BB61" s="115">
        <v>0</v>
      </c>
      <c r="BC61" s="115">
        <v>2</v>
      </c>
      <c r="BD61" s="115">
        <v>0</v>
      </c>
      <c r="BE61" s="115"/>
      <c r="BF61" s="115"/>
      <c r="BG61" s="115">
        <v>0</v>
      </c>
      <c r="BH61" s="115"/>
      <c r="BI61" s="115"/>
      <c r="BJ61" s="115"/>
    </row>
    <row r="62" spans="2:62" ht="13.5" customHeight="1" outlineLevel="2">
      <c r="B62" s="106"/>
      <c r="C62" s="106"/>
      <c r="D62" s="106"/>
      <c r="E62" s="108"/>
      <c r="F62" s="130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279" t="s">
        <v>2264</v>
      </c>
      <c r="T62" s="279"/>
      <c r="U62" s="279"/>
      <c r="V62" s="279"/>
      <c r="W62" s="279"/>
      <c r="X62" s="279"/>
      <c r="Y62" s="280"/>
      <c r="Z62" s="113"/>
      <c r="AA62" s="113"/>
      <c r="AB62" s="113"/>
      <c r="AC62" s="113"/>
      <c r="AD62" s="113"/>
      <c r="AE62" s="114"/>
      <c r="AF62" s="115">
        <f t="shared" ref="AF62:AV62" si="29">SUBTOTAL(9,AF57:AF61)</f>
        <v>60</v>
      </c>
      <c r="AG62" s="115">
        <f t="shared" si="29"/>
        <v>40</v>
      </c>
      <c r="AH62" s="115">
        <f t="shared" si="29"/>
        <v>20</v>
      </c>
      <c r="AI62" s="115">
        <f t="shared" si="29"/>
        <v>8</v>
      </c>
      <c r="AJ62" s="115">
        <f t="shared" si="29"/>
        <v>14</v>
      </c>
      <c r="AK62" s="115">
        <f t="shared" si="29"/>
        <v>9</v>
      </c>
      <c r="AL62" s="115">
        <f t="shared" si="29"/>
        <v>5</v>
      </c>
      <c r="AM62" s="115">
        <f t="shared" si="29"/>
        <v>8</v>
      </c>
      <c r="AN62" s="115">
        <f t="shared" si="29"/>
        <v>8</v>
      </c>
      <c r="AO62" s="115">
        <f t="shared" si="29"/>
        <v>0</v>
      </c>
      <c r="AP62" s="115">
        <f t="shared" si="29"/>
        <v>6</v>
      </c>
      <c r="AQ62" s="115">
        <f t="shared" si="29"/>
        <v>1</v>
      </c>
      <c r="AR62" s="115">
        <f t="shared" si="29"/>
        <v>5</v>
      </c>
      <c r="AS62" s="115">
        <f t="shared" si="29"/>
        <v>54</v>
      </c>
      <c r="AT62" s="115">
        <f t="shared" si="29"/>
        <v>8</v>
      </c>
      <c r="AU62" s="115">
        <f t="shared" si="29"/>
        <v>6</v>
      </c>
      <c r="AV62" s="115">
        <f t="shared" si="29"/>
        <v>6</v>
      </c>
      <c r="AW62" s="115">
        <f t="shared" ref="AW62:AY62" si="30">SUBTOTAL(9,AW57:AW61)</f>
        <v>639</v>
      </c>
      <c r="AX62" s="115">
        <f t="shared" si="30"/>
        <v>76</v>
      </c>
      <c r="AY62" s="115">
        <f t="shared" si="30"/>
        <v>0</v>
      </c>
      <c r="AZ62" s="115"/>
      <c r="BA62" s="116"/>
      <c r="BB62" s="115">
        <f t="shared" ref="BB62" si="31">SUBTOTAL(9,BB57:BB61)</f>
        <v>6</v>
      </c>
      <c r="BC62" s="115">
        <f t="shared" ref="BC62" si="32">SUBTOTAL(9,BC57:BC61)</f>
        <v>10</v>
      </c>
      <c r="BD62" s="115">
        <f t="shared" ref="BD62" si="33">SUBTOTAL(9,BD57:BD61)</f>
        <v>1</v>
      </c>
      <c r="BE62" s="115">
        <f t="shared" ref="BE62" si="34">SUBTOTAL(9,BE57:BE61)</f>
        <v>1</v>
      </c>
      <c r="BF62" s="115">
        <f t="shared" ref="BF62" si="35">SUBTOTAL(9,BF57:BF61)</f>
        <v>0</v>
      </c>
      <c r="BG62" s="115">
        <f t="shared" ref="BG62" si="36">SUBTOTAL(9,BG57:BG61)</f>
        <v>0</v>
      </c>
      <c r="BH62" s="115">
        <f t="shared" ref="BH62" si="37">SUBTOTAL(9,BH57:BH61)</f>
        <v>0</v>
      </c>
      <c r="BI62" s="115">
        <f t="shared" ref="BI62" si="38">SUBTOTAL(9,BI57:BI61)</f>
        <v>0</v>
      </c>
      <c r="BJ62" s="115">
        <f t="shared" ref="BJ62" si="39">SUBTOTAL(9,BJ57:BJ61)</f>
        <v>9</v>
      </c>
    </row>
    <row r="63" spans="2:62" outlineLevel="3">
      <c r="B63" s="106">
        <v>24028123</v>
      </c>
      <c r="C63" s="106" t="s">
        <v>292</v>
      </c>
      <c r="D63" s="106" t="s">
        <v>92</v>
      </c>
      <c r="E63" s="108">
        <v>4006</v>
      </c>
      <c r="F63" s="108" t="s">
        <v>155</v>
      </c>
      <c r="G63" s="108">
        <v>40216</v>
      </c>
      <c r="H63" s="108" t="s">
        <v>293</v>
      </c>
      <c r="I63" s="106" t="s">
        <v>294</v>
      </c>
      <c r="J63" s="109" t="s">
        <v>1790</v>
      </c>
      <c r="K63" s="109" t="s">
        <v>1791</v>
      </c>
      <c r="L63" s="109" t="s">
        <v>97</v>
      </c>
      <c r="M63" s="109" t="s">
        <v>97</v>
      </c>
      <c r="N63" s="109" t="s">
        <v>104</v>
      </c>
      <c r="O63" s="109" t="str">
        <f>IF(N63="","",VLOOKUP(N63,Sheet1!$B$3:$C$7,2,0))</f>
        <v>慢性期</v>
      </c>
      <c r="P63" s="109" t="s">
        <v>104</v>
      </c>
      <c r="Q63" s="109" t="str">
        <f>IF(P63="","",VLOOKUP(P63,Sheet1!$B$3:$C$7,2,0))</f>
        <v>慢性期</v>
      </c>
      <c r="R63" s="109" t="s">
        <v>96</v>
      </c>
      <c r="S63" s="110" t="str">
        <f t="shared" si="9"/>
        <v>○</v>
      </c>
      <c r="T63" s="111" t="str">
        <f t="shared" si="10"/>
        <v/>
      </c>
      <c r="U63" s="111" t="str">
        <f t="shared" si="11"/>
        <v/>
      </c>
      <c r="V63" s="111" t="str">
        <f t="shared" si="12"/>
        <v>○</v>
      </c>
      <c r="W63" s="111" t="str">
        <f t="shared" si="13"/>
        <v>○</v>
      </c>
      <c r="X63" s="111" t="str">
        <f t="shared" si="14"/>
        <v/>
      </c>
      <c r="Y63" s="112" t="str">
        <f t="shared" si="15"/>
        <v/>
      </c>
      <c r="Z63" s="113" t="s">
        <v>97</v>
      </c>
      <c r="AA63" s="113" t="s">
        <v>104</v>
      </c>
      <c r="AB63" s="113" t="s">
        <v>105</v>
      </c>
      <c r="AC63" s="113" t="s">
        <v>96</v>
      </c>
      <c r="AD63" s="113" t="s">
        <v>96</v>
      </c>
      <c r="AE63" s="114" t="str">
        <f t="shared" si="16"/>
        <v>慢性期</v>
      </c>
      <c r="AF63" s="115">
        <v>6</v>
      </c>
      <c r="AG63" s="115">
        <v>6</v>
      </c>
      <c r="AH63" s="115">
        <v>0</v>
      </c>
      <c r="AI63" s="115">
        <v>0</v>
      </c>
      <c r="AJ63" s="115">
        <v>12</v>
      </c>
      <c r="AK63" s="115">
        <v>12</v>
      </c>
      <c r="AL63" s="115">
        <v>0</v>
      </c>
      <c r="AM63" s="115">
        <v>6</v>
      </c>
      <c r="AN63" s="115">
        <v>6</v>
      </c>
      <c r="AO63" s="115">
        <v>0</v>
      </c>
      <c r="AP63" s="115">
        <v>6</v>
      </c>
      <c r="AQ63" s="115">
        <v>6</v>
      </c>
      <c r="AR63" s="115">
        <v>0</v>
      </c>
      <c r="AS63" s="115"/>
      <c r="AT63" s="115"/>
      <c r="AU63" s="115"/>
      <c r="AV63" s="115">
        <v>18</v>
      </c>
      <c r="AW63" s="115">
        <v>48</v>
      </c>
      <c r="AX63" s="115">
        <v>0</v>
      </c>
      <c r="AY63" s="115">
        <v>0</v>
      </c>
      <c r="AZ63" s="115" t="s">
        <v>98</v>
      </c>
      <c r="BA63" s="116" t="str">
        <f t="shared" si="17"/>
        <v/>
      </c>
      <c r="BB63" s="115">
        <v>0</v>
      </c>
      <c r="BC63" s="115">
        <v>6</v>
      </c>
      <c r="BD63" s="115">
        <v>0</v>
      </c>
      <c r="BE63" s="115">
        <v>0</v>
      </c>
      <c r="BF63" s="115">
        <v>0</v>
      </c>
      <c r="BG63" s="115">
        <v>1</v>
      </c>
      <c r="BH63" s="115">
        <v>1</v>
      </c>
      <c r="BI63" s="115">
        <v>0</v>
      </c>
      <c r="BJ63" s="115">
        <v>0</v>
      </c>
    </row>
    <row r="64" spans="2:62" outlineLevel="3">
      <c r="B64" s="106">
        <v>24028163</v>
      </c>
      <c r="C64" s="106" t="s">
        <v>352</v>
      </c>
      <c r="D64" s="106" t="s">
        <v>92</v>
      </c>
      <c r="E64" s="108">
        <v>4006</v>
      </c>
      <c r="F64" s="108" t="s">
        <v>155</v>
      </c>
      <c r="G64" s="108">
        <v>40216</v>
      </c>
      <c r="H64" s="108" t="s">
        <v>293</v>
      </c>
      <c r="I64" s="106" t="s">
        <v>353</v>
      </c>
      <c r="J64" s="109" t="s">
        <v>1792</v>
      </c>
      <c r="K64" s="109" t="s">
        <v>1793</v>
      </c>
      <c r="L64" s="109" t="s">
        <v>97</v>
      </c>
      <c r="M64" s="109" t="s">
        <v>97</v>
      </c>
      <c r="N64" s="109" t="s">
        <v>97</v>
      </c>
      <c r="O64" s="109" t="str">
        <f>IF(N64="","",VLOOKUP(N64,Sheet1!$B$3:$C$7,2,0))</f>
        <v>高度急性期</v>
      </c>
      <c r="P64" s="109" t="s">
        <v>104</v>
      </c>
      <c r="Q64" s="109" t="str">
        <f>IF(P64="","",VLOOKUP(P64,Sheet1!$B$3:$C$7,2,0))</f>
        <v>慢性期</v>
      </c>
      <c r="R64" s="109" t="s">
        <v>105</v>
      </c>
      <c r="S64" s="110" t="str">
        <f t="shared" si="9"/>
        <v>○</v>
      </c>
      <c r="T64" s="111" t="str">
        <f t="shared" si="10"/>
        <v>○</v>
      </c>
      <c r="U64" s="111" t="str">
        <f t="shared" si="11"/>
        <v>○</v>
      </c>
      <c r="V64" s="111" t="str">
        <f t="shared" si="12"/>
        <v/>
      </c>
      <c r="W64" s="111" t="str">
        <f t="shared" si="13"/>
        <v>○</v>
      </c>
      <c r="X64" s="111" t="str">
        <f t="shared" si="14"/>
        <v/>
      </c>
      <c r="Y64" s="112" t="str">
        <f t="shared" si="15"/>
        <v/>
      </c>
      <c r="Z64" s="113" t="s">
        <v>97</v>
      </c>
      <c r="AA64" s="113" t="s">
        <v>98</v>
      </c>
      <c r="AB64" s="113" t="s">
        <v>99</v>
      </c>
      <c r="AC64" s="113" t="s">
        <v>105</v>
      </c>
      <c r="AD64" s="113" t="s">
        <v>96</v>
      </c>
      <c r="AE64" s="114" t="str">
        <f t="shared" si="16"/>
        <v>高度急性期</v>
      </c>
      <c r="AF64" s="115">
        <v>19</v>
      </c>
      <c r="AG64" s="115">
        <v>19</v>
      </c>
      <c r="AH64" s="115">
        <v>0</v>
      </c>
      <c r="AI64" s="115">
        <v>0</v>
      </c>
      <c r="AJ64" s="115">
        <v>0</v>
      </c>
      <c r="AK64" s="115">
        <v>0</v>
      </c>
      <c r="AL64" s="115">
        <v>0</v>
      </c>
      <c r="AM64" s="115">
        <v>0</v>
      </c>
      <c r="AN64" s="115">
        <v>0</v>
      </c>
      <c r="AO64" s="115">
        <v>0</v>
      </c>
      <c r="AP64" s="115">
        <v>0</v>
      </c>
      <c r="AQ64" s="115">
        <v>0</v>
      </c>
      <c r="AR64" s="115">
        <v>0</v>
      </c>
      <c r="AS64" s="115">
        <v>19</v>
      </c>
      <c r="AT64" s="115">
        <v>0</v>
      </c>
      <c r="AU64" s="115">
        <v>0</v>
      </c>
      <c r="AV64" s="115">
        <v>0</v>
      </c>
      <c r="AW64" s="115">
        <v>78</v>
      </c>
      <c r="AX64" s="115">
        <v>20</v>
      </c>
      <c r="AY64" s="115">
        <v>5.0999999999999996</v>
      </c>
      <c r="AZ64" s="115" t="s">
        <v>98</v>
      </c>
      <c r="BA64" s="116" t="str">
        <f t="shared" si="17"/>
        <v/>
      </c>
      <c r="BB64" s="115">
        <v>0</v>
      </c>
      <c r="BC64" s="115">
        <v>0</v>
      </c>
      <c r="BD64" s="115">
        <v>0</v>
      </c>
      <c r="BE64" s="115"/>
      <c r="BF64" s="115"/>
      <c r="BG64" s="115">
        <v>0</v>
      </c>
      <c r="BH64" s="115"/>
      <c r="BI64" s="115"/>
      <c r="BJ64" s="115">
        <v>0</v>
      </c>
    </row>
    <row r="65" spans="2:62" outlineLevel="3">
      <c r="B65" s="106">
        <v>24028237</v>
      </c>
      <c r="C65" s="106" t="s">
        <v>436</v>
      </c>
      <c r="D65" s="106" t="s">
        <v>92</v>
      </c>
      <c r="E65" s="108">
        <v>4006</v>
      </c>
      <c r="F65" s="108" t="s">
        <v>155</v>
      </c>
      <c r="G65" s="108">
        <v>40216</v>
      </c>
      <c r="H65" s="108" t="s">
        <v>293</v>
      </c>
      <c r="I65" s="106" t="s">
        <v>437</v>
      </c>
      <c r="J65" s="109" t="s">
        <v>1794</v>
      </c>
      <c r="K65" s="109" t="s">
        <v>1795</v>
      </c>
      <c r="L65" s="109" t="s">
        <v>97</v>
      </c>
      <c r="M65" s="109" t="s">
        <v>97</v>
      </c>
      <c r="N65" s="109" t="s">
        <v>99</v>
      </c>
      <c r="O65" s="109" t="str">
        <f>IF(N65="","",VLOOKUP(N65,Sheet1!$B$3:$C$7,2,0))</f>
        <v>回復期</v>
      </c>
      <c r="P65" s="109" t="s">
        <v>99</v>
      </c>
      <c r="Q65" s="109" t="str">
        <f>IF(P65="","",VLOOKUP(P65,Sheet1!$B$3:$C$7,2,0))</f>
        <v>回復期</v>
      </c>
      <c r="R65" s="109" t="s">
        <v>99</v>
      </c>
      <c r="S65" s="110" t="str">
        <f t="shared" si="9"/>
        <v>○</v>
      </c>
      <c r="T65" s="111" t="str">
        <f t="shared" si="10"/>
        <v>○</v>
      </c>
      <c r="U65" s="111" t="str">
        <f t="shared" si="11"/>
        <v>○</v>
      </c>
      <c r="V65" s="111" t="str">
        <f t="shared" si="12"/>
        <v>○</v>
      </c>
      <c r="W65" s="111" t="str">
        <f t="shared" si="13"/>
        <v>○</v>
      </c>
      <c r="X65" s="111" t="str">
        <f t="shared" si="14"/>
        <v/>
      </c>
      <c r="Y65" s="112" t="str">
        <f t="shared" si="15"/>
        <v/>
      </c>
      <c r="Z65" s="113" t="s">
        <v>97</v>
      </c>
      <c r="AA65" s="113" t="s">
        <v>98</v>
      </c>
      <c r="AB65" s="113" t="s">
        <v>99</v>
      </c>
      <c r="AC65" s="113" t="s">
        <v>104</v>
      </c>
      <c r="AD65" s="113" t="s">
        <v>105</v>
      </c>
      <c r="AE65" s="114" t="str">
        <f t="shared" si="16"/>
        <v>回復期</v>
      </c>
      <c r="AF65" s="115">
        <v>19</v>
      </c>
      <c r="AG65" s="115">
        <v>19</v>
      </c>
      <c r="AH65" s="115">
        <v>0</v>
      </c>
      <c r="AI65" s="115">
        <v>0</v>
      </c>
      <c r="AJ65" s="115">
        <v>0</v>
      </c>
      <c r="AK65" s="115">
        <v>0</v>
      </c>
      <c r="AL65" s="115">
        <v>0</v>
      </c>
      <c r="AM65" s="115">
        <v>0</v>
      </c>
      <c r="AN65" s="115">
        <v>0</v>
      </c>
      <c r="AO65" s="115">
        <v>0</v>
      </c>
      <c r="AP65" s="115">
        <v>0</v>
      </c>
      <c r="AQ65" s="115">
        <v>0</v>
      </c>
      <c r="AR65" s="115">
        <v>0</v>
      </c>
      <c r="AS65" s="115">
        <v>19</v>
      </c>
      <c r="AT65" s="115">
        <v>0</v>
      </c>
      <c r="AU65" s="115">
        <v>0</v>
      </c>
      <c r="AV65" s="115">
        <v>0</v>
      </c>
      <c r="AW65" s="115">
        <v>102</v>
      </c>
      <c r="AX65" s="115">
        <v>85</v>
      </c>
      <c r="AY65" s="115">
        <v>14</v>
      </c>
      <c r="AZ65" s="115" t="s">
        <v>97</v>
      </c>
      <c r="BA65" s="116" t="str">
        <f t="shared" si="17"/>
        <v>○</v>
      </c>
      <c r="BB65" s="115">
        <v>0</v>
      </c>
      <c r="BC65" s="115">
        <v>4</v>
      </c>
      <c r="BD65" s="115">
        <v>0</v>
      </c>
      <c r="BE65" s="115">
        <v>0</v>
      </c>
      <c r="BF65" s="115">
        <v>0</v>
      </c>
      <c r="BG65" s="115">
        <v>0</v>
      </c>
      <c r="BH65" s="115">
        <v>0</v>
      </c>
      <c r="BI65" s="115">
        <v>0</v>
      </c>
      <c r="BJ65" s="115">
        <v>0</v>
      </c>
    </row>
    <row r="66" spans="2:62" outlineLevel="3">
      <c r="B66" s="106">
        <v>24028267</v>
      </c>
      <c r="C66" s="106" t="s">
        <v>466</v>
      </c>
      <c r="D66" s="106" t="s">
        <v>92</v>
      </c>
      <c r="E66" s="108">
        <v>4006</v>
      </c>
      <c r="F66" s="108" t="s">
        <v>155</v>
      </c>
      <c r="G66" s="108">
        <v>40216</v>
      </c>
      <c r="H66" s="108" t="s">
        <v>293</v>
      </c>
      <c r="I66" s="106" t="s">
        <v>467</v>
      </c>
      <c r="J66" s="109" t="s">
        <v>1796</v>
      </c>
      <c r="K66" s="109" t="s">
        <v>1797</v>
      </c>
      <c r="L66" s="109" t="s">
        <v>97</v>
      </c>
      <c r="M66" s="109" t="s">
        <v>97</v>
      </c>
      <c r="N66" s="109" t="s">
        <v>98</v>
      </c>
      <c r="O66" s="109" t="str">
        <f>IF(N66="","",VLOOKUP(N66,Sheet1!$B$3:$C$7,2,0))</f>
        <v>急性期</v>
      </c>
      <c r="P66" s="109" t="s">
        <v>98</v>
      </c>
      <c r="Q66" s="109" t="str">
        <f>IF(P66="","",VLOOKUP(P66,Sheet1!$B$3:$C$7,2,0))</f>
        <v>急性期</v>
      </c>
      <c r="R66" s="109" t="s">
        <v>96</v>
      </c>
      <c r="S66" s="110" t="str">
        <f t="shared" si="9"/>
        <v>○</v>
      </c>
      <c r="T66" s="111" t="str">
        <f t="shared" si="10"/>
        <v>○</v>
      </c>
      <c r="U66" s="111" t="str">
        <f t="shared" si="11"/>
        <v>○</v>
      </c>
      <c r="V66" s="111" t="str">
        <f t="shared" si="12"/>
        <v/>
      </c>
      <c r="W66" s="111" t="str">
        <f t="shared" si="13"/>
        <v/>
      </c>
      <c r="X66" s="111" t="str">
        <f t="shared" si="14"/>
        <v/>
      </c>
      <c r="Y66" s="112" t="str">
        <f t="shared" si="15"/>
        <v/>
      </c>
      <c r="Z66" s="113" t="s">
        <v>97</v>
      </c>
      <c r="AA66" s="113" t="s">
        <v>98</v>
      </c>
      <c r="AB66" s="113" t="s">
        <v>99</v>
      </c>
      <c r="AC66" s="113" t="s">
        <v>96</v>
      </c>
      <c r="AD66" s="113" t="s">
        <v>96</v>
      </c>
      <c r="AE66" s="114" t="str">
        <f t="shared" si="16"/>
        <v>急性期</v>
      </c>
      <c r="AF66" s="115">
        <v>10</v>
      </c>
      <c r="AG66" s="115">
        <v>10</v>
      </c>
      <c r="AH66" s="115">
        <v>0</v>
      </c>
      <c r="AI66" s="115">
        <v>0</v>
      </c>
      <c r="AJ66" s="115">
        <v>3</v>
      </c>
      <c r="AK66" s="115">
        <v>0</v>
      </c>
      <c r="AL66" s="115">
        <v>3</v>
      </c>
      <c r="AM66" s="115">
        <v>3</v>
      </c>
      <c r="AN66" s="115">
        <v>0</v>
      </c>
      <c r="AO66" s="115">
        <v>3</v>
      </c>
      <c r="AP66" s="115">
        <v>0</v>
      </c>
      <c r="AQ66" s="115">
        <v>0</v>
      </c>
      <c r="AR66" s="115">
        <v>0</v>
      </c>
      <c r="AS66" s="115">
        <v>10</v>
      </c>
      <c r="AT66" s="115">
        <v>3</v>
      </c>
      <c r="AU66" s="115">
        <v>0</v>
      </c>
      <c r="AV66" s="115">
        <v>0</v>
      </c>
      <c r="AW66" s="115">
        <v>287</v>
      </c>
      <c r="AX66" s="115">
        <v>9</v>
      </c>
      <c r="AY66" s="115">
        <v>0</v>
      </c>
      <c r="AZ66" s="115" t="s">
        <v>98</v>
      </c>
      <c r="BA66" s="116" t="str">
        <f t="shared" si="17"/>
        <v/>
      </c>
      <c r="BB66" s="115">
        <v>1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</row>
    <row r="67" spans="2:62" outlineLevel="3">
      <c r="B67" s="106">
        <v>24028281</v>
      </c>
      <c r="C67" s="106" t="s">
        <v>486</v>
      </c>
      <c r="D67" s="106" t="s">
        <v>92</v>
      </c>
      <c r="E67" s="108">
        <v>4006</v>
      </c>
      <c r="F67" s="108" t="s">
        <v>155</v>
      </c>
      <c r="G67" s="108">
        <v>40216</v>
      </c>
      <c r="H67" s="108" t="s">
        <v>293</v>
      </c>
      <c r="I67" s="106" t="s">
        <v>487</v>
      </c>
      <c r="J67" s="109" t="s">
        <v>1798</v>
      </c>
      <c r="K67" s="109" t="s">
        <v>1799</v>
      </c>
      <c r="L67" s="109" t="s">
        <v>97</v>
      </c>
      <c r="M67" s="109" t="s">
        <v>97</v>
      </c>
      <c r="N67" s="109" t="s">
        <v>98</v>
      </c>
      <c r="O67" s="109" t="str">
        <f>IF(N67="","",VLOOKUP(N67,Sheet1!$B$3:$C$7,2,0))</f>
        <v>急性期</v>
      </c>
      <c r="P67" s="109" t="s">
        <v>98</v>
      </c>
      <c r="Q67" s="109" t="str">
        <f>IF(P67="","",VLOOKUP(P67,Sheet1!$B$3:$C$7,2,0))</f>
        <v>急性期</v>
      </c>
      <c r="R67" s="109" t="s">
        <v>96</v>
      </c>
      <c r="S67" s="110" t="str">
        <f t="shared" si="9"/>
        <v/>
      </c>
      <c r="T67" s="111" t="str">
        <f t="shared" si="10"/>
        <v>○</v>
      </c>
      <c r="U67" s="111" t="str">
        <f t="shared" si="11"/>
        <v/>
      </c>
      <c r="V67" s="111" t="str">
        <f t="shared" si="12"/>
        <v/>
      </c>
      <c r="W67" s="111" t="str">
        <f t="shared" si="13"/>
        <v/>
      </c>
      <c r="X67" s="111" t="str">
        <f t="shared" si="14"/>
        <v/>
      </c>
      <c r="Y67" s="112" t="str">
        <f t="shared" si="15"/>
        <v/>
      </c>
      <c r="Z67" s="113" t="s">
        <v>98</v>
      </c>
      <c r="AA67" s="113" t="s">
        <v>96</v>
      </c>
      <c r="AB67" s="113" t="s">
        <v>96</v>
      </c>
      <c r="AC67" s="113" t="s">
        <v>96</v>
      </c>
      <c r="AD67" s="113" t="s">
        <v>96</v>
      </c>
      <c r="AE67" s="114" t="str">
        <f t="shared" si="16"/>
        <v>急性期</v>
      </c>
      <c r="AF67" s="115">
        <v>8</v>
      </c>
      <c r="AG67" s="115">
        <v>8</v>
      </c>
      <c r="AH67" s="115">
        <v>0</v>
      </c>
      <c r="AI67" s="115">
        <v>0</v>
      </c>
      <c r="AJ67" s="115">
        <v>0</v>
      </c>
      <c r="AK67" s="115">
        <v>0</v>
      </c>
      <c r="AL67" s="115">
        <v>0</v>
      </c>
      <c r="AM67" s="115">
        <v>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8</v>
      </c>
      <c r="AT67" s="115">
        <v>0</v>
      </c>
      <c r="AU67" s="115">
        <v>0</v>
      </c>
      <c r="AV67" s="115">
        <v>0</v>
      </c>
      <c r="AW67" s="115">
        <v>323</v>
      </c>
      <c r="AX67" s="115">
        <v>0</v>
      </c>
      <c r="AY67" s="115"/>
      <c r="AZ67" s="115" t="s">
        <v>98</v>
      </c>
      <c r="BA67" s="116" t="str">
        <f t="shared" si="17"/>
        <v/>
      </c>
      <c r="BB67" s="115">
        <v>0</v>
      </c>
      <c r="BC67" s="115">
        <v>0</v>
      </c>
      <c r="BD67" s="115">
        <v>0</v>
      </c>
      <c r="BE67" s="115"/>
      <c r="BF67" s="115"/>
      <c r="BG67" s="115">
        <v>0</v>
      </c>
      <c r="BH67" s="115"/>
      <c r="BI67" s="115"/>
      <c r="BJ67" s="115">
        <v>21</v>
      </c>
    </row>
    <row r="68" spans="2:62" outlineLevel="3">
      <c r="B68" s="106">
        <v>24028298</v>
      </c>
      <c r="C68" s="106" t="s">
        <v>500</v>
      </c>
      <c r="D68" s="106" t="s">
        <v>92</v>
      </c>
      <c r="E68" s="108">
        <v>4006</v>
      </c>
      <c r="F68" s="117" t="s">
        <v>155</v>
      </c>
      <c r="G68" s="117">
        <v>40216</v>
      </c>
      <c r="H68" s="117" t="s">
        <v>293</v>
      </c>
      <c r="I68" s="118" t="s">
        <v>501</v>
      </c>
      <c r="J68" s="119" t="s">
        <v>1800</v>
      </c>
      <c r="K68" s="119" t="s">
        <v>1801</v>
      </c>
      <c r="L68" s="119" t="s">
        <v>97</v>
      </c>
      <c r="M68" s="119" t="s">
        <v>97</v>
      </c>
      <c r="N68" s="119" t="s">
        <v>98</v>
      </c>
      <c r="O68" s="119" t="s">
        <v>2314</v>
      </c>
      <c r="P68" s="119" t="s">
        <v>98</v>
      </c>
      <c r="Q68" s="119" t="str">
        <f>IF(P68="","",VLOOKUP(P68,Sheet1!$B$3:$C$7,2,0))</f>
        <v>急性期</v>
      </c>
      <c r="R68" s="119" t="s">
        <v>96</v>
      </c>
      <c r="S68" s="120" t="str">
        <f t="shared" si="9"/>
        <v/>
      </c>
      <c r="T68" s="121" t="str">
        <f t="shared" si="10"/>
        <v>○</v>
      </c>
      <c r="U68" s="121" t="str">
        <f t="shared" si="11"/>
        <v/>
      </c>
      <c r="V68" s="121" t="str">
        <f t="shared" si="12"/>
        <v/>
      </c>
      <c r="W68" s="121" t="str">
        <f t="shared" si="13"/>
        <v/>
      </c>
      <c r="X68" s="121" t="str">
        <f t="shared" si="14"/>
        <v/>
      </c>
      <c r="Y68" s="122" t="str">
        <f t="shared" si="15"/>
        <v/>
      </c>
      <c r="Z68" s="123" t="s">
        <v>98</v>
      </c>
      <c r="AA68" s="123" t="s">
        <v>96</v>
      </c>
      <c r="AB68" s="123" t="s">
        <v>96</v>
      </c>
      <c r="AC68" s="123" t="s">
        <v>96</v>
      </c>
      <c r="AD68" s="123" t="s">
        <v>96</v>
      </c>
      <c r="AE68" s="124" t="str">
        <f t="shared" si="16"/>
        <v>急性期</v>
      </c>
      <c r="AF68" s="125">
        <v>7</v>
      </c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>
        <v>7</v>
      </c>
      <c r="AT68" s="125"/>
      <c r="AU68" s="125"/>
      <c r="AV68" s="125"/>
      <c r="AW68" s="125">
        <v>751</v>
      </c>
      <c r="AX68" s="125"/>
      <c r="AY68" s="125"/>
      <c r="AZ68" s="125" t="s">
        <v>96</v>
      </c>
      <c r="BA68" s="126" t="str">
        <f t="shared" si="17"/>
        <v/>
      </c>
      <c r="BB68" s="125"/>
      <c r="BC68" s="125"/>
      <c r="BD68" s="125"/>
      <c r="BE68" s="125"/>
      <c r="BF68" s="125"/>
      <c r="BG68" s="125"/>
      <c r="BH68" s="125"/>
      <c r="BI68" s="125"/>
      <c r="BJ68" s="125"/>
    </row>
    <row r="69" spans="2:62" outlineLevel="3">
      <c r="B69" s="106">
        <v>24028388</v>
      </c>
      <c r="C69" s="106" t="s">
        <v>597</v>
      </c>
      <c r="D69" s="106" t="s">
        <v>92</v>
      </c>
      <c r="E69" s="108">
        <v>4006</v>
      </c>
      <c r="F69" s="108" t="s">
        <v>155</v>
      </c>
      <c r="G69" s="108">
        <v>40216</v>
      </c>
      <c r="H69" s="108" t="s">
        <v>293</v>
      </c>
      <c r="I69" s="106" t="s">
        <v>598</v>
      </c>
      <c r="J69" s="109" t="s">
        <v>1802</v>
      </c>
      <c r="K69" s="109" t="s">
        <v>1803</v>
      </c>
      <c r="L69" s="109" t="s">
        <v>97</v>
      </c>
      <c r="M69" s="109" t="s">
        <v>97</v>
      </c>
      <c r="N69" s="109" t="s">
        <v>98</v>
      </c>
      <c r="O69" s="109" t="str">
        <f>IF(N69="","",VLOOKUP(N69,Sheet1!$B$3:$C$7,2,0))</f>
        <v>急性期</v>
      </c>
      <c r="P69" s="109" t="s">
        <v>98</v>
      </c>
      <c r="Q69" s="109" t="str">
        <f>IF(P69="","",VLOOKUP(P69,Sheet1!$B$3:$C$7,2,0))</f>
        <v>急性期</v>
      </c>
      <c r="R69" s="109" t="s">
        <v>98</v>
      </c>
      <c r="S69" s="110" t="str">
        <f t="shared" si="9"/>
        <v>○</v>
      </c>
      <c r="T69" s="111" t="str">
        <f t="shared" si="10"/>
        <v>○</v>
      </c>
      <c r="U69" s="111" t="str">
        <f t="shared" si="11"/>
        <v>○</v>
      </c>
      <c r="V69" s="111" t="str">
        <f t="shared" si="12"/>
        <v/>
      </c>
      <c r="W69" s="111" t="str">
        <f t="shared" si="13"/>
        <v/>
      </c>
      <c r="X69" s="111" t="str">
        <f t="shared" si="14"/>
        <v/>
      </c>
      <c r="Y69" s="112" t="str">
        <f t="shared" si="15"/>
        <v/>
      </c>
      <c r="Z69" s="113" t="s">
        <v>97</v>
      </c>
      <c r="AA69" s="113" t="s">
        <v>98</v>
      </c>
      <c r="AB69" s="113" t="s">
        <v>99</v>
      </c>
      <c r="AC69" s="113" t="s">
        <v>96</v>
      </c>
      <c r="AD69" s="113" t="s">
        <v>96</v>
      </c>
      <c r="AE69" s="114" t="str">
        <f t="shared" si="16"/>
        <v>急性期</v>
      </c>
      <c r="AF69" s="115">
        <v>19</v>
      </c>
      <c r="AG69" s="115">
        <v>15</v>
      </c>
      <c r="AH69" s="115">
        <v>4</v>
      </c>
      <c r="AI69" s="115">
        <v>0</v>
      </c>
      <c r="AJ69" s="115">
        <v>0</v>
      </c>
      <c r="AK69" s="115">
        <v>0</v>
      </c>
      <c r="AL69" s="115">
        <v>0</v>
      </c>
      <c r="AM69" s="115">
        <v>0</v>
      </c>
      <c r="AN69" s="115">
        <v>0</v>
      </c>
      <c r="AO69" s="115">
        <v>0</v>
      </c>
      <c r="AP69" s="115">
        <v>0</v>
      </c>
      <c r="AQ69" s="115">
        <v>0</v>
      </c>
      <c r="AR69" s="115">
        <v>0</v>
      </c>
      <c r="AS69" s="115">
        <v>19</v>
      </c>
      <c r="AT69" s="115">
        <v>0</v>
      </c>
      <c r="AU69" s="115">
        <v>0</v>
      </c>
      <c r="AV69" s="115">
        <v>0</v>
      </c>
      <c r="AW69" s="115">
        <v>84</v>
      </c>
      <c r="AX69" s="115"/>
      <c r="AY69" s="115"/>
      <c r="AZ69" s="115" t="s">
        <v>98</v>
      </c>
      <c r="BA69" s="116" t="str">
        <f t="shared" si="17"/>
        <v/>
      </c>
      <c r="BB69" s="115"/>
      <c r="BC69" s="115"/>
      <c r="BD69" s="115">
        <v>0</v>
      </c>
      <c r="BE69" s="115"/>
      <c r="BF69" s="115"/>
      <c r="BG69" s="115">
        <v>0</v>
      </c>
      <c r="BH69" s="115"/>
      <c r="BI69" s="115"/>
      <c r="BJ69" s="115"/>
    </row>
    <row r="70" spans="2:62" outlineLevel="3">
      <c r="B70" s="106">
        <v>24028471</v>
      </c>
      <c r="C70" s="106" t="s">
        <v>702</v>
      </c>
      <c r="D70" s="106" t="s">
        <v>92</v>
      </c>
      <c r="E70" s="108">
        <v>4006</v>
      </c>
      <c r="F70" s="108" t="s">
        <v>155</v>
      </c>
      <c r="G70" s="108">
        <v>40216</v>
      </c>
      <c r="H70" s="108" t="s">
        <v>293</v>
      </c>
      <c r="I70" s="106" t="s">
        <v>703</v>
      </c>
      <c r="J70" s="109" t="s">
        <v>1804</v>
      </c>
      <c r="K70" s="109" t="s">
        <v>1805</v>
      </c>
      <c r="L70" s="109" t="s">
        <v>97</v>
      </c>
      <c r="M70" s="109" t="s">
        <v>98</v>
      </c>
      <c r="N70" s="109" t="s">
        <v>98</v>
      </c>
      <c r="O70" s="109" t="str">
        <f>IF(N70="","",VLOOKUP(N70,Sheet1!$B$3:$C$7,2,0))</f>
        <v>急性期</v>
      </c>
      <c r="P70" s="109" t="s">
        <v>98</v>
      </c>
      <c r="Q70" s="109" t="str">
        <f>IF(P70="","",VLOOKUP(P70,Sheet1!$B$3:$C$7,2,0))</f>
        <v>急性期</v>
      </c>
      <c r="R70" s="109" t="s">
        <v>98</v>
      </c>
      <c r="S70" s="110" t="str">
        <f t="shared" si="9"/>
        <v/>
      </c>
      <c r="T70" s="111" t="str">
        <f t="shared" si="10"/>
        <v>○</v>
      </c>
      <c r="U70" s="111" t="str">
        <f t="shared" si="11"/>
        <v>○</v>
      </c>
      <c r="V70" s="111" t="str">
        <f t="shared" si="12"/>
        <v>○</v>
      </c>
      <c r="W70" s="111" t="str">
        <f t="shared" si="13"/>
        <v/>
      </c>
      <c r="X70" s="111" t="str">
        <f t="shared" si="14"/>
        <v/>
      </c>
      <c r="Y70" s="112" t="str">
        <f t="shared" si="15"/>
        <v/>
      </c>
      <c r="Z70" s="113" t="s">
        <v>98</v>
      </c>
      <c r="AA70" s="113" t="s">
        <v>99</v>
      </c>
      <c r="AB70" s="113" t="s">
        <v>104</v>
      </c>
      <c r="AC70" s="113" t="s">
        <v>96</v>
      </c>
      <c r="AD70" s="113" t="s">
        <v>96</v>
      </c>
      <c r="AE70" s="114" t="str">
        <f t="shared" si="16"/>
        <v>急性期</v>
      </c>
      <c r="AF70" s="115">
        <v>13</v>
      </c>
      <c r="AG70" s="115">
        <v>0</v>
      </c>
      <c r="AH70" s="115">
        <v>13</v>
      </c>
      <c r="AI70" s="115">
        <v>13</v>
      </c>
      <c r="AJ70" s="115">
        <v>0</v>
      </c>
      <c r="AK70" s="115">
        <v>0</v>
      </c>
      <c r="AL70" s="115">
        <v>0</v>
      </c>
      <c r="AM70" s="115">
        <v>0</v>
      </c>
      <c r="AN70" s="115">
        <v>0</v>
      </c>
      <c r="AO70" s="115">
        <v>0</v>
      </c>
      <c r="AP70" s="115">
        <v>0</v>
      </c>
      <c r="AQ70" s="115">
        <v>0</v>
      </c>
      <c r="AR70" s="115">
        <v>0</v>
      </c>
      <c r="AS70" s="115">
        <v>13</v>
      </c>
      <c r="AT70" s="115">
        <v>0</v>
      </c>
      <c r="AU70" s="115">
        <v>0</v>
      </c>
      <c r="AV70" s="115">
        <v>0</v>
      </c>
      <c r="AW70" s="115">
        <v>0</v>
      </c>
      <c r="AX70" s="115">
        <v>0</v>
      </c>
      <c r="AY70" s="115">
        <v>0</v>
      </c>
      <c r="AZ70" s="115" t="s">
        <v>98</v>
      </c>
      <c r="BA70" s="116" t="str">
        <f t="shared" si="17"/>
        <v/>
      </c>
      <c r="BB70" s="115">
        <v>2</v>
      </c>
      <c r="BC70" s="115">
        <v>9</v>
      </c>
      <c r="BD70" s="115">
        <v>0</v>
      </c>
      <c r="BE70" s="115"/>
      <c r="BF70" s="115"/>
      <c r="BG70" s="115">
        <v>0</v>
      </c>
      <c r="BH70" s="115"/>
      <c r="BI70" s="115"/>
      <c r="BJ70" s="115"/>
    </row>
    <row r="71" spans="2:62" outlineLevel="3">
      <c r="B71" s="106">
        <v>24028735</v>
      </c>
      <c r="C71" s="106" t="s">
        <v>1030</v>
      </c>
      <c r="D71" s="106" t="s">
        <v>92</v>
      </c>
      <c r="E71" s="108">
        <v>4006</v>
      </c>
      <c r="F71" s="108" t="s">
        <v>155</v>
      </c>
      <c r="G71" s="108">
        <v>40216</v>
      </c>
      <c r="H71" s="108" t="s">
        <v>293</v>
      </c>
      <c r="I71" s="106" t="s">
        <v>1031</v>
      </c>
      <c r="J71" s="109" t="s">
        <v>1806</v>
      </c>
      <c r="K71" s="109" t="s">
        <v>1807</v>
      </c>
      <c r="L71" s="109" t="s">
        <v>97</v>
      </c>
      <c r="M71" s="109" t="s">
        <v>97</v>
      </c>
      <c r="N71" s="109" t="s">
        <v>98</v>
      </c>
      <c r="O71" s="109" t="str">
        <f>IF(N71="","",VLOOKUP(N71,Sheet1!$B$3:$C$7,2,0))</f>
        <v>急性期</v>
      </c>
      <c r="P71" s="109" t="s">
        <v>98</v>
      </c>
      <c r="Q71" s="109" t="str">
        <f>IF(P71="","",VLOOKUP(P71,Sheet1!$B$3:$C$7,2,0))</f>
        <v>急性期</v>
      </c>
      <c r="R71" s="109" t="s">
        <v>96</v>
      </c>
      <c r="S71" s="110" t="str">
        <f t="shared" si="9"/>
        <v/>
      </c>
      <c r="T71" s="111" t="str">
        <f t="shared" si="10"/>
        <v>○</v>
      </c>
      <c r="U71" s="111" t="str">
        <f t="shared" si="11"/>
        <v>○</v>
      </c>
      <c r="V71" s="111" t="str">
        <f t="shared" si="12"/>
        <v/>
      </c>
      <c r="W71" s="111" t="str">
        <f t="shared" si="13"/>
        <v/>
      </c>
      <c r="X71" s="111" t="str">
        <f t="shared" si="14"/>
        <v/>
      </c>
      <c r="Y71" s="112" t="str">
        <f t="shared" si="15"/>
        <v/>
      </c>
      <c r="Z71" s="113" t="s">
        <v>98</v>
      </c>
      <c r="AA71" s="113" t="s">
        <v>99</v>
      </c>
      <c r="AB71" s="113" t="s">
        <v>96</v>
      </c>
      <c r="AC71" s="113" t="s">
        <v>96</v>
      </c>
      <c r="AD71" s="113" t="s">
        <v>96</v>
      </c>
      <c r="AE71" s="114" t="str">
        <f t="shared" si="16"/>
        <v>急性期</v>
      </c>
      <c r="AF71" s="115">
        <v>17</v>
      </c>
      <c r="AG71" s="115">
        <v>17</v>
      </c>
      <c r="AH71" s="115">
        <v>0</v>
      </c>
      <c r="AI71" s="115">
        <v>0</v>
      </c>
      <c r="AJ71" s="115">
        <v>0</v>
      </c>
      <c r="AK71" s="115">
        <v>0</v>
      </c>
      <c r="AL71" s="115">
        <v>0</v>
      </c>
      <c r="AM71" s="115">
        <v>0</v>
      </c>
      <c r="AN71" s="115">
        <v>0</v>
      </c>
      <c r="AO71" s="115">
        <v>0</v>
      </c>
      <c r="AP71" s="115">
        <v>0</v>
      </c>
      <c r="AQ71" s="115">
        <v>0</v>
      </c>
      <c r="AR71" s="115">
        <v>0</v>
      </c>
      <c r="AS71" s="115">
        <v>17</v>
      </c>
      <c r="AT71" s="115">
        <v>0</v>
      </c>
      <c r="AU71" s="115">
        <v>0</v>
      </c>
      <c r="AV71" s="115">
        <v>0</v>
      </c>
      <c r="AW71" s="115">
        <v>840</v>
      </c>
      <c r="AX71" s="115"/>
      <c r="AY71" s="115"/>
      <c r="AZ71" s="115" t="s">
        <v>96</v>
      </c>
      <c r="BA71" s="116" t="str">
        <f t="shared" si="17"/>
        <v/>
      </c>
      <c r="BB71" s="115"/>
      <c r="BC71" s="115"/>
      <c r="BD71" s="115">
        <v>0</v>
      </c>
      <c r="BE71" s="115"/>
      <c r="BF71" s="115"/>
      <c r="BG71" s="115">
        <v>0</v>
      </c>
      <c r="BH71" s="115"/>
      <c r="BI71" s="115"/>
      <c r="BJ71" s="115"/>
    </row>
    <row r="72" spans="2:62" outlineLevel="3">
      <c r="B72" s="106">
        <v>24028765</v>
      </c>
      <c r="C72" s="106" t="s">
        <v>1066</v>
      </c>
      <c r="D72" s="106" t="s">
        <v>92</v>
      </c>
      <c r="E72" s="108">
        <v>4006</v>
      </c>
      <c r="F72" s="108" t="s">
        <v>155</v>
      </c>
      <c r="G72" s="108">
        <v>40216</v>
      </c>
      <c r="H72" s="108" t="s">
        <v>293</v>
      </c>
      <c r="I72" s="106" t="s">
        <v>111</v>
      </c>
      <c r="J72" s="109" t="s">
        <v>1066</v>
      </c>
      <c r="K72" s="109" t="s">
        <v>1067</v>
      </c>
      <c r="L72" s="109" t="s">
        <v>166</v>
      </c>
      <c r="M72" s="109" t="s">
        <v>166</v>
      </c>
      <c r="N72" s="109" t="s">
        <v>167</v>
      </c>
      <c r="O72" s="109" t="str">
        <f>IF(N72="","",VLOOKUP(N72,Sheet1!$B$3:$C$7,2,0))</f>
        <v>休棟等</v>
      </c>
      <c r="P72" s="109" t="s">
        <v>167</v>
      </c>
      <c r="Q72" s="109" t="str">
        <f>IF(P72="","",VLOOKUP(P72,Sheet1!$B$3:$C$7,2,0))</f>
        <v>休棟等</v>
      </c>
      <c r="R72" s="109" t="s">
        <v>167</v>
      </c>
      <c r="S72" s="110" t="str">
        <f t="shared" si="9"/>
        <v/>
      </c>
      <c r="T72" s="111" t="str">
        <f t="shared" si="10"/>
        <v>○</v>
      </c>
      <c r="U72" s="111" t="str">
        <f t="shared" si="11"/>
        <v/>
      </c>
      <c r="V72" s="111" t="str">
        <f t="shared" si="12"/>
        <v/>
      </c>
      <c r="W72" s="111" t="str">
        <f t="shared" si="13"/>
        <v/>
      </c>
      <c r="X72" s="111" t="str">
        <f t="shared" si="14"/>
        <v/>
      </c>
      <c r="Y72" s="112" t="str">
        <f t="shared" si="15"/>
        <v/>
      </c>
      <c r="Z72" s="113" t="s">
        <v>166</v>
      </c>
      <c r="AA72" s="113" t="s">
        <v>96</v>
      </c>
      <c r="AB72" s="113" t="s">
        <v>96</v>
      </c>
      <c r="AC72" s="113" t="s">
        <v>96</v>
      </c>
      <c r="AD72" s="113" t="s">
        <v>96</v>
      </c>
      <c r="AE72" s="114" t="str">
        <f t="shared" si="16"/>
        <v>休棟中等</v>
      </c>
      <c r="AF72" s="115">
        <v>10</v>
      </c>
      <c r="AG72" s="115">
        <v>0</v>
      </c>
      <c r="AH72" s="115">
        <v>10</v>
      </c>
      <c r="AI72" s="115">
        <v>7</v>
      </c>
      <c r="AJ72" s="115">
        <v>0</v>
      </c>
      <c r="AK72" s="115">
        <v>0</v>
      </c>
      <c r="AL72" s="115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10</v>
      </c>
      <c r="AW72" s="115">
        <v>0</v>
      </c>
      <c r="AX72" s="115">
        <v>0</v>
      </c>
      <c r="AY72" s="115">
        <v>0</v>
      </c>
      <c r="AZ72" s="115" t="s">
        <v>166</v>
      </c>
      <c r="BA72" s="116" t="str">
        <f t="shared" si="17"/>
        <v/>
      </c>
      <c r="BB72" s="115">
        <v>0</v>
      </c>
      <c r="BC72" s="115">
        <v>0</v>
      </c>
      <c r="BD72" s="115">
        <v>0</v>
      </c>
      <c r="BE72" s="115"/>
      <c r="BF72" s="115"/>
      <c r="BG72" s="115">
        <v>0</v>
      </c>
      <c r="BH72" s="115"/>
      <c r="BI72" s="115"/>
      <c r="BJ72" s="115">
        <v>0</v>
      </c>
    </row>
    <row r="73" spans="2:62" outlineLevel="3">
      <c r="B73" s="106">
        <v>24028861</v>
      </c>
      <c r="C73" s="106" t="s">
        <v>1194</v>
      </c>
      <c r="D73" s="106" t="s">
        <v>92</v>
      </c>
      <c r="E73" s="108">
        <v>4006</v>
      </c>
      <c r="F73" s="108" t="s">
        <v>155</v>
      </c>
      <c r="G73" s="108">
        <v>40216</v>
      </c>
      <c r="H73" s="108" t="s">
        <v>293</v>
      </c>
      <c r="I73" s="106" t="s">
        <v>1195</v>
      </c>
      <c r="J73" s="109" t="s">
        <v>1808</v>
      </c>
      <c r="K73" s="109" t="s">
        <v>1809</v>
      </c>
      <c r="L73" s="109" t="s">
        <v>97</v>
      </c>
      <c r="M73" s="109" t="s">
        <v>97</v>
      </c>
      <c r="N73" s="109" t="s">
        <v>98</v>
      </c>
      <c r="O73" s="109" t="str">
        <f>IF(N73="","",VLOOKUP(N73,Sheet1!$B$3:$C$7,2,0))</f>
        <v>急性期</v>
      </c>
      <c r="P73" s="109" t="s">
        <v>98</v>
      </c>
      <c r="Q73" s="109" t="str">
        <f>IF(P73="","",VLOOKUP(P73,Sheet1!$B$3:$C$7,2,0))</f>
        <v>急性期</v>
      </c>
      <c r="R73" s="109" t="s">
        <v>98</v>
      </c>
      <c r="S73" s="110" t="str">
        <f t="shared" si="9"/>
        <v/>
      </c>
      <c r="T73" s="111" t="str">
        <f t="shared" si="10"/>
        <v/>
      </c>
      <c r="U73" s="111" t="str">
        <f t="shared" si="11"/>
        <v/>
      </c>
      <c r="V73" s="111" t="str">
        <f t="shared" si="12"/>
        <v/>
      </c>
      <c r="W73" s="111" t="str">
        <f t="shared" si="13"/>
        <v/>
      </c>
      <c r="X73" s="111" t="str">
        <f t="shared" si="14"/>
        <v>○</v>
      </c>
      <c r="Y73" s="112" t="str">
        <f t="shared" si="15"/>
        <v/>
      </c>
      <c r="Z73" s="113" t="s">
        <v>133</v>
      </c>
      <c r="AA73" s="113" t="s">
        <v>96</v>
      </c>
      <c r="AB73" s="113" t="s">
        <v>96</v>
      </c>
      <c r="AC73" s="113" t="s">
        <v>96</v>
      </c>
      <c r="AD73" s="113" t="s">
        <v>96</v>
      </c>
      <c r="AE73" s="114" t="str">
        <f t="shared" si="16"/>
        <v>急性期</v>
      </c>
      <c r="AF73" s="115">
        <v>10</v>
      </c>
      <c r="AG73" s="115">
        <v>10</v>
      </c>
      <c r="AH73" s="115">
        <v>0</v>
      </c>
      <c r="AI73" s="115">
        <v>0</v>
      </c>
      <c r="AJ73" s="115">
        <v>0</v>
      </c>
      <c r="AK73" s="115">
        <v>0</v>
      </c>
      <c r="AL73" s="115">
        <v>0</v>
      </c>
      <c r="AM73" s="115">
        <v>0</v>
      </c>
      <c r="AN73" s="115">
        <v>0</v>
      </c>
      <c r="AO73" s="115">
        <v>0</v>
      </c>
      <c r="AP73" s="115">
        <v>0</v>
      </c>
      <c r="AQ73" s="115">
        <v>0</v>
      </c>
      <c r="AR73" s="115">
        <v>0</v>
      </c>
      <c r="AS73" s="115">
        <v>10</v>
      </c>
      <c r="AT73" s="115">
        <v>0</v>
      </c>
      <c r="AU73" s="115">
        <v>0</v>
      </c>
      <c r="AV73" s="115">
        <v>0</v>
      </c>
      <c r="AW73" s="115">
        <v>242</v>
      </c>
      <c r="AX73" s="115">
        <v>242</v>
      </c>
      <c r="AY73" s="115"/>
      <c r="AZ73" s="115" t="s">
        <v>98</v>
      </c>
      <c r="BA73" s="116" t="str">
        <f t="shared" si="17"/>
        <v/>
      </c>
      <c r="BB73" s="115">
        <v>0</v>
      </c>
      <c r="BC73" s="115">
        <v>0</v>
      </c>
      <c r="BD73" s="115">
        <v>0</v>
      </c>
      <c r="BE73" s="115">
        <v>0</v>
      </c>
      <c r="BF73" s="115">
        <v>0</v>
      </c>
      <c r="BG73" s="115">
        <v>0</v>
      </c>
      <c r="BH73" s="115">
        <v>0</v>
      </c>
      <c r="BI73" s="115">
        <v>0</v>
      </c>
      <c r="BJ73" s="115">
        <v>26</v>
      </c>
    </row>
    <row r="74" spans="2:62" ht="13.5" customHeight="1" outlineLevel="2">
      <c r="B74" s="106"/>
      <c r="C74" s="106"/>
      <c r="D74" s="106"/>
      <c r="E74" s="108"/>
      <c r="F74" s="130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279" t="s">
        <v>2265</v>
      </c>
      <c r="T74" s="279"/>
      <c r="U74" s="279"/>
      <c r="V74" s="279"/>
      <c r="W74" s="279"/>
      <c r="X74" s="279"/>
      <c r="Y74" s="280"/>
      <c r="Z74" s="113"/>
      <c r="AA74" s="113"/>
      <c r="AB74" s="113"/>
      <c r="AC74" s="113"/>
      <c r="AD74" s="113"/>
      <c r="AE74" s="114"/>
      <c r="AF74" s="115">
        <f t="shared" ref="AF74:AV74" si="40">SUBTOTAL(9,AF63:AF73)</f>
        <v>138</v>
      </c>
      <c r="AG74" s="115">
        <f t="shared" si="40"/>
        <v>104</v>
      </c>
      <c r="AH74" s="115">
        <f t="shared" si="40"/>
        <v>27</v>
      </c>
      <c r="AI74" s="115">
        <f t="shared" si="40"/>
        <v>20</v>
      </c>
      <c r="AJ74" s="115">
        <f t="shared" si="40"/>
        <v>15</v>
      </c>
      <c r="AK74" s="115">
        <f t="shared" si="40"/>
        <v>12</v>
      </c>
      <c r="AL74" s="115">
        <f t="shared" si="40"/>
        <v>3</v>
      </c>
      <c r="AM74" s="115">
        <f t="shared" si="40"/>
        <v>9</v>
      </c>
      <c r="AN74" s="115">
        <f t="shared" si="40"/>
        <v>6</v>
      </c>
      <c r="AO74" s="115">
        <f t="shared" si="40"/>
        <v>3</v>
      </c>
      <c r="AP74" s="115">
        <f t="shared" si="40"/>
        <v>6</v>
      </c>
      <c r="AQ74" s="115">
        <f t="shared" si="40"/>
        <v>6</v>
      </c>
      <c r="AR74" s="115">
        <f t="shared" si="40"/>
        <v>0</v>
      </c>
      <c r="AS74" s="115">
        <f t="shared" si="40"/>
        <v>122</v>
      </c>
      <c r="AT74" s="115">
        <f t="shared" si="40"/>
        <v>3</v>
      </c>
      <c r="AU74" s="115">
        <f t="shared" si="40"/>
        <v>0</v>
      </c>
      <c r="AV74" s="115">
        <f t="shared" si="40"/>
        <v>28</v>
      </c>
      <c r="AW74" s="115">
        <f t="shared" ref="AW74:AY74" si="41">SUBTOTAL(9,AW63:AW73)</f>
        <v>2755</v>
      </c>
      <c r="AX74" s="115">
        <f t="shared" si="41"/>
        <v>356</v>
      </c>
      <c r="AY74" s="115">
        <f t="shared" si="41"/>
        <v>19.100000000000001</v>
      </c>
      <c r="AZ74" s="115"/>
      <c r="BA74" s="116"/>
      <c r="BB74" s="115">
        <f t="shared" ref="BB74" si="42">SUBTOTAL(9,BB63:BB73)</f>
        <v>3</v>
      </c>
      <c r="BC74" s="115">
        <f t="shared" ref="BC74" si="43">SUBTOTAL(9,BC63:BC73)</f>
        <v>19</v>
      </c>
      <c r="BD74" s="115">
        <f t="shared" ref="BD74" si="44">SUBTOTAL(9,BD63:BD73)</f>
        <v>0</v>
      </c>
      <c r="BE74" s="115">
        <f t="shared" ref="BE74" si="45">SUBTOTAL(9,BE63:BE73)</f>
        <v>0</v>
      </c>
      <c r="BF74" s="115">
        <f t="shared" ref="BF74" si="46">SUBTOTAL(9,BF63:BF73)</f>
        <v>0</v>
      </c>
      <c r="BG74" s="115">
        <f t="shared" ref="BG74" si="47">SUBTOTAL(9,BG63:BG73)</f>
        <v>1</v>
      </c>
      <c r="BH74" s="115">
        <f t="shared" ref="BH74" si="48">SUBTOTAL(9,BH63:BH73)</f>
        <v>1</v>
      </c>
      <c r="BI74" s="115">
        <f t="shared" ref="BI74" si="49">SUBTOTAL(9,BI63:BI73)</f>
        <v>0</v>
      </c>
      <c r="BJ74" s="115">
        <f t="shared" ref="BJ74" si="50">SUBTOTAL(9,BJ63:BJ73)</f>
        <v>47</v>
      </c>
    </row>
    <row r="75" spans="2:62" outlineLevel="3">
      <c r="B75" s="106">
        <v>24028106</v>
      </c>
      <c r="C75" s="106" t="s">
        <v>266</v>
      </c>
      <c r="D75" s="106" t="s">
        <v>92</v>
      </c>
      <c r="E75" s="108">
        <v>4006</v>
      </c>
      <c r="F75" s="108" t="s">
        <v>155</v>
      </c>
      <c r="G75" s="108">
        <v>40225</v>
      </c>
      <c r="H75" s="108" t="s">
        <v>267</v>
      </c>
      <c r="I75" s="106" t="s">
        <v>268</v>
      </c>
      <c r="J75" s="109" t="s">
        <v>1810</v>
      </c>
      <c r="K75" s="109" t="s">
        <v>1811</v>
      </c>
      <c r="L75" s="109" t="s">
        <v>97</v>
      </c>
      <c r="M75" s="109" t="s">
        <v>98</v>
      </c>
      <c r="N75" s="109" t="s">
        <v>105</v>
      </c>
      <c r="O75" s="109" t="str">
        <f>IF(N75="","",VLOOKUP(N75,Sheet1!$B$3:$C$7,2,0))</f>
        <v>休棟等</v>
      </c>
      <c r="P75" s="109" t="s">
        <v>99</v>
      </c>
      <c r="Q75" s="109" t="str">
        <f>IF(P75="","",VLOOKUP(P75,Sheet1!$B$3:$C$7,2,0))</f>
        <v>回復期</v>
      </c>
      <c r="R75" s="109" t="s">
        <v>96</v>
      </c>
      <c r="S75" s="110" t="str">
        <f t="shared" si="9"/>
        <v/>
      </c>
      <c r="T75" s="111" t="str">
        <f t="shared" si="10"/>
        <v/>
      </c>
      <c r="U75" s="111" t="str">
        <f t="shared" si="11"/>
        <v/>
      </c>
      <c r="V75" s="111" t="str">
        <f t="shared" si="12"/>
        <v>○</v>
      </c>
      <c r="W75" s="111" t="str">
        <f t="shared" si="13"/>
        <v>○</v>
      </c>
      <c r="X75" s="111" t="str">
        <f t="shared" si="14"/>
        <v/>
      </c>
      <c r="Y75" s="112" t="str">
        <f t="shared" si="15"/>
        <v/>
      </c>
      <c r="Z75" s="113" t="s">
        <v>104</v>
      </c>
      <c r="AA75" s="113" t="s">
        <v>105</v>
      </c>
      <c r="AB75" s="113" t="s">
        <v>96</v>
      </c>
      <c r="AC75" s="113" t="s">
        <v>96</v>
      </c>
      <c r="AD75" s="113" t="s">
        <v>96</v>
      </c>
      <c r="AE75" s="114" t="str">
        <f t="shared" si="16"/>
        <v>休棟中等</v>
      </c>
      <c r="AF75" s="115">
        <v>15</v>
      </c>
      <c r="AG75" s="115">
        <v>0</v>
      </c>
      <c r="AH75" s="115">
        <v>15</v>
      </c>
      <c r="AI75" s="115">
        <v>15</v>
      </c>
      <c r="AJ75" s="115">
        <v>0</v>
      </c>
      <c r="AK75" s="115">
        <v>0</v>
      </c>
      <c r="AL75" s="115">
        <v>0</v>
      </c>
      <c r="AM75" s="115">
        <v>0</v>
      </c>
      <c r="AN75" s="115">
        <v>0</v>
      </c>
      <c r="AO75" s="115">
        <v>0</v>
      </c>
      <c r="AP75" s="115">
        <v>0</v>
      </c>
      <c r="AQ75" s="115">
        <v>0</v>
      </c>
      <c r="AR75" s="115">
        <v>0</v>
      </c>
      <c r="AS75" s="115">
        <v>15</v>
      </c>
      <c r="AT75" s="115">
        <v>0</v>
      </c>
      <c r="AU75" s="115">
        <v>0</v>
      </c>
      <c r="AV75" s="115">
        <v>0</v>
      </c>
      <c r="AW75" s="115">
        <v>0</v>
      </c>
      <c r="AX75" s="115">
        <v>0</v>
      </c>
      <c r="AY75" s="115">
        <v>0</v>
      </c>
      <c r="AZ75" s="115" t="s">
        <v>97</v>
      </c>
      <c r="BA75" s="116" t="str">
        <f t="shared" si="17"/>
        <v>○</v>
      </c>
      <c r="BB75" s="115">
        <v>2</v>
      </c>
      <c r="BC75" s="115">
        <v>5</v>
      </c>
      <c r="BD75" s="115">
        <v>0</v>
      </c>
      <c r="BE75" s="115"/>
      <c r="BF75" s="115"/>
      <c r="BG75" s="115">
        <v>0</v>
      </c>
      <c r="BH75" s="115"/>
      <c r="BI75" s="115"/>
      <c r="BJ75" s="115"/>
    </row>
    <row r="76" spans="2:62" outlineLevel="3">
      <c r="B76" s="106">
        <v>24028147</v>
      </c>
      <c r="C76" s="106" t="s">
        <v>321</v>
      </c>
      <c r="D76" s="106" t="s">
        <v>92</v>
      </c>
      <c r="E76" s="108">
        <v>4006</v>
      </c>
      <c r="F76" s="108" t="s">
        <v>155</v>
      </c>
      <c r="G76" s="108">
        <v>40225</v>
      </c>
      <c r="H76" s="108" t="s">
        <v>267</v>
      </c>
      <c r="I76" s="106" t="s">
        <v>322</v>
      </c>
      <c r="J76" s="109" t="s">
        <v>323</v>
      </c>
      <c r="K76" s="109" t="s">
        <v>324</v>
      </c>
      <c r="L76" s="109" t="s">
        <v>165</v>
      </c>
      <c r="M76" s="109" t="s">
        <v>165</v>
      </c>
      <c r="N76" s="109" t="s">
        <v>143</v>
      </c>
      <c r="O76" s="109" t="str">
        <f>IF(N76="","",VLOOKUP(N76,Sheet1!$B$3:$C$7,2,0))</f>
        <v>回復期</v>
      </c>
      <c r="P76" s="109" t="s">
        <v>143</v>
      </c>
      <c r="Q76" s="109" t="str">
        <f>IF(P76="","",VLOOKUP(P76,Sheet1!$B$3:$C$7,2,0))</f>
        <v>回復期</v>
      </c>
      <c r="R76" s="109" t="s">
        <v>96</v>
      </c>
      <c r="S76" s="110" t="str">
        <f t="shared" si="9"/>
        <v>○</v>
      </c>
      <c r="T76" s="111" t="str">
        <f t="shared" si="10"/>
        <v/>
      </c>
      <c r="U76" s="111" t="str">
        <f t="shared" si="11"/>
        <v>○</v>
      </c>
      <c r="V76" s="111" t="str">
        <f t="shared" si="12"/>
        <v>○</v>
      </c>
      <c r="W76" s="111" t="str">
        <f t="shared" si="13"/>
        <v/>
      </c>
      <c r="X76" s="111" t="str">
        <f t="shared" si="14"/>
        <v/>
      </c>
      <c r="Y76" s="112" t="str">
        <f t="shared" si="15"/>
        <v/>
      </c>
      <c r="Z76" s="113" t="s">
        <v>165</v>
      </c>
      <c r="AA76" s="113" t="s">
        <v>143</v>
      </c>
      <c r="AB76" s="113" t="s">
        <v>184</v>
      </c>
      <c r="AC76" s="113" t="s">
        <v>96</v>
      </c>
      <c r="AD76" s="113" t="s">
        <v>96</v>
      </c>
      <c r="AE76" s="114" t="str">
        <f t="shared" si="16"/>
        <v>回復期</v>
      </c>
      <c r="AF76" s="115">
        <v>19</v>
      </c>
      <c r="AG76" s="115">
        <v>19</v>
      </c>
      <c r="AH76" s="115">
        <v>0</v>
      </c>
      <c r="AI76" s="115">
        <v>0</v>
      </c>
      <c r="AJ76" s="115">
        <v>0</v>
      </c>
      <c r="AK76" s="115">
        <v>0</v>
      </c>
      <c r="AL76" s="115">
        <v>0</v>
      </c>
      <c r="AM76" s="115">
        <v>0</v>
      </c>
      <c r="AN76" s="115">
        <v>0</v>
      </c>
      <c r="AO76" s="115">
        <v>0</v>
      </c>
      <c r="AP76" s="115">
        <v>0</v>
      </c>
      <c r="AQ76" s="115">
        <v>0</v>
      </c>
      <c r="AR76" s="115">
        <v>0</v>
      </c>
      <c r="AS76" s="115">
        <v>19</v>
      </c>
      <c r="AT76" s="115">
        <v>0</v>
      </c>
      <c r="AU76" s="115">
        <v>0</v>
      </c>
      <c r="AV76" s="115">
        <v>0</v>
      </c>
      <c r="AW76" s="115">
        <v>63</v>
      </c>
      <c r="AX76" s="115"/>
      <c r="AY76" s="115"/>
      <c r="AZ76" s="115" t="s">
        <v>165</v>
      </c>
      <c r="BA76" s="116" t="str">
        <f t="shared" si="17"/>
        <v>○</v>
      </c>
      <c r="BB76" s="115">
        <v>4</v>
      </c>
      <c r="BC76" s="115">
        <v>3</v>
      </c>
      <c r="BD76" s="115">
        <v>0</v>
      </c>
      <c r="BE76" s="115">
        <v>0</v>
      </c>
      <c r="BF76" s="115">
        <v>0</v>
      </c>
      <c r="BG76" s="115">
        <v>0</v>
      </c>
      <c r="BH76" s="115">
        <v>0</v>
      </c>
      <c r="BI76" s="115">
        <v>0</v>
      </c>
      <c r="BJ76" s="115"/>
    </row>
    <row r="77" spans="2:62" outlineLevel="3">
      <c r="B77" s="106">
        <v>24028887</v>
      </c>
      <c r="C77" s="106" t="s">
        <v>1225</v>
      </c>
      <c r="D77" s="106" t="s">
        <v>92</v>
      </c>
      <c r="E77" s="108">
        <v>4006</v>
      </c>
      <c r="F77" s="108" t="s">
        <v>155</v>
      </c>
      <c r="G77" s="108">
        <v>40225</v>
      </c>
      <c r="H77" s="108" t="s">
        <v>267</v>
      </c>
      <c r="I77" s="106" t="s">
        <v>1226</v>
      </c>
      <c r="J77" s="109" t="s">
        <v>1812</v>
      </c>
      <c r="K77" s="109" t="s">
        <v>1813</v>
      </c>
      <c r="L77" s="109" t="s">
        <v>97</v>
      </c>
      <c r="M77" s="109" t="s">
        <v>97</v>
      </c>
      <c r="N77" s="109" t="s">
        <v>98</v>
      </c>
      <c r="O77" s="109" t="str">
        <f>IF(N77="","",VLOOKUP(N77,Sheet1!$B$3:$C$7,2,0))</f>
        <v>急性期</v>
      </c>
      <c r="P77" s="109" t="s">
        <v>98</v>
      </c>
      <c r="Q77" s="109" t="str">
        <f>IF(P77="","",VLOOKUP(P77,Sheet1!$B$3:$C$7,2,0))</f>
        <v>急性期</v>
      </c>
      <c r="R77" s="109" t="s">
        <v>98</v>
      </c>
      <c r="S77" s="110" t="str">
        <f t="shared" si="9"/>
        <v/>
      </c>
      <c r="T77" s="111" t="str">
        <f t="shared" si="10"/>
        <v>○</v>
      </c>
      <c r="U77" s="111" t="str">
        <f t="shared" si="11"/>
        <v>○</v>
      </c>
      <c r="V77" s="111" t="str">
        <f t="shared" si="12"/>
        <v>○</v>
      </c>
      <c r="W77" s="111" t="str">
        <f t="shared" si="13"/>
        <v/>
      </c>
      <c r="X77" s="111" t="str">
        <f t="shared" si="14"/>
        <v/>
      </c>
      <c r="Y77" s="112" t="str">
        <f t="shared" si="15"/>
        <v/>
      </c>
      <c r="Z77" s="113" t="s">
        <v>98</v>
      </c>
      <c r="AA77" s="113" t="s">
        <v>99</v>
      </c>
      <c r="AB77" s="113" t="s">
        <v>104</v>
      </c>
      <c r="AC77" s="113" t="s">
        <v>96</v>
      </c>
      <c r="AD77" s="113" t="s">
        <v>96</v>
      </c>
      <c r="AE77" s="114" t="str">
        <f t="shared" si="16"/>
        <v>急性期</v>
      </c>
      <c r="AF77" s="115">
        <v>19</v>
      </c>
      <c r="AG77" s="115">
        <v>19</v>
      </c>
      <c r="AH77" s="115">
        <v>0</v>
      </c>
      <c r="AI77" s="115">
        <v>0</v>
      </c>
      <c r="AJ77" s="115">
        <v>0</v>
      </c>
      <c r="AK77" s="115">
        <v>0</v>
      </c>
      <c r="AL77" s="115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19</v>
      </c>
      <c r="AT77" s="115">
        <v>0</v>
      </c>
      <c r="AU77" s="115">
        <v>0</v>
      </c>
      <c r="AV77" s="115">
        <v>0</v>
      </c>
      <c r="AW77" s="115">
        <v>253</v>
      </c>
      <c r="AX77" s="115">
        <v>0</v>
      </c>
      <c r="AY77" s="115">
        <v>0</v>
      </c>
      <c r="AZ77" s="115" t="s">
        <v>97</v>
      </c>
      <c r="BA77" s="116" t="str">
        <f t="shared" si="17"/>
        <v>○</v>
      </c>
      <c r="BB77" s="115">
        <v>2</v>
      </c>
      <c r="BC77" s="115">
        <v>10</v>
      </c>
      <c r="BD77" s="115">
        <v>1</v>
      </c>
      <c r="BE77" s="115">
        <v>1</v>
      </c>
      <c r="BF77" s="115">
        <v>0</v>
      </c>
      <c r="BG77" s="115">
        <v>2</v>
      </c>
      <c r="BH77" s="115">
        <v>2</v>
      </c>
      <c r="BI77" s="115">
        <v>0</v>
      </c>
      <c r="BJ77" s="115"/>
    </row>
    <row r="78" spans="2:62" outlineLevel="3">
      <c r="B78" s="106">
        <v>24028922</v>
      </c>
      <c r="C78" s="106" t="s">
        <v>1268</v>
      </c>
      <c r="D78" s="106" t="s">
        <v>92</v>
      </c>
      <c r="E78" s="108">
        <v>4006</v>
      </c>
      <c r="F78" s="108" t="s">
        <v>155</v>
      </c>
      <c r="G78" s="108">
        <v>40225</v>
      </c>
      <c r="H78" s="108" t="s">
        <v>267</v>
      </c>
      <c r="I78" s="106" t="s">
        <v>1269</v>
      </c>
      <c r="J78" s="109" t="s">
        <v>1814</v>
      </c>
      <c r="K78" s="109" t="s">
        <v>1815</v>
      </c>
      <c r="L78" s="109" t="s">
        <v>97</v>
      </c>
      <c r="M78" s="109" t="s">
        <v>97</v>
      </c>
      <c r="N78" s="109" t="s">
        <v>98</v>
      </c>
      <c r="O78" s="109" t="str">
        <f>IF(N78="","",VLOOKUP(N78,Sheet1!$B$3:$C$7,2,0))</f>
        <v>急性期</v>
      </c>
      <c r="P78" s="109" t="s">
        <v>99</v>
      </c>
      <c r="Q78" s="109" t="str">
        <f>IF(P78="","",VLOOKUP(P78,Sheet1!$B$3:$C$7,2,0))</f>
        <v>回復期</v>
      </c>
      <c r="R78" s="109" t="s">
        <v>104</v>
      </c>
      <c r="S78" s="110" t="str">
        <f t="shared" si="9"/>
        <v>○</v>
      </c>
      <c r="T78" s="111" t="str">
        <f t="shared" si="10"/>
        <v>○</v>
      </c>
      <c r="U78" s="111" t="str">
        <f t="shared" si="11"/>
        <v>○</v>
      </c>
      <c r="V78" s="111" t="str">
        <f t="shared" si="12"/>
        <v>○</v>
      </c>
      <c r="W78" s="111" t="str">
        <f t="shared" si="13"/>
        <v/>
      </c>
      <c r="X78" s="111" t="str">
        <f t="shared" si="14"/>
        <v/>
      </c>
      <c r="Y78" s="112" t="str">
        <f t="shared" si="15"/>
        <v/>
      </c>
      <c r="Z78" s="113" t="s">
        <v>97</v>
      </c>
      <c r="AA78" s="113" t="s">
        <v>98</v>
      </c>
      <c r="AB78" s="113" t="s">
        <v>99</v>
      </c>
      <c r="AC78" s="113" t="s">
        <v>104</v>
      </c>
      <c r="AD78" s="113" t="s">
        <v>96</v>
      </c>
      <c r="AE78" s="114" t="str">
        <f t="shared" si="16"/>
        <v>急性期</v>
      </c>
      <c r="AF78" s="115">
        <v>10</v>
      </c>
      <c r="AG78" s="115">
        <v>6</v>
      </c>
      <c r="AH78" s="115">
        <v>4</v>
      </c>
      <c r="AI78" s="115">
        <v>0</v>
      </c>
      <c r="AJ78" s="115">
        <v>0</v>
      </c>
      <c r="AK78" s="115">
        <v>0</v>
      </c>
      <c r="AL78" s="115">
        <v>0</v>
      </c>
      <c r="AM78" s="115">
        <v>0</v>
      </c>
      <c r="AN78" s="115">
        <v>0</v>
      </c>
      <c r="AO78" s="115">
        <v>0</v>
      </c>
      <c r="AP78" s="115">
        <v>0</v>
      </c>
      <c r="AQ78" s="115">
        <v>0</v>
      </c>
      <c r="AR78" s="115">
        <v>0</v>
      </c>
      <c r="AS78" s="115">
        <v>10</v>
      </c>
      <c r="AT78" s="115">
        <v>0</v>
      </c>
      <c r="AU78" s="115">
        <v>0</v>
      </c>
      <c r="AV78" s="115">
        <v>0</v>
      </c>
      <c r="AW78" s="115">
        <v>39</v>
      </c>
      <c r="AX78" s="115">
        <v>12</v>
      </c>
      <c r="AY78" s="115">
        <v>2.6</v>
      </c>
      <c r="AZ78" s="115" t="s">
        <v>97</v>
      </c>
      <c r="BA78" s="116" t="str">
        <f t="shared" si="17"/>
        <v>○</v>
      </c>
      <c r="BB78" s="115">
        <v>0</v>
      </c>
      <c r="BC78" s="115">
        <v>0</v>
      </c>
      <c r="BD78" s="115">
        <v>0</v>
      </c>
      <c r="BE78" s="115">
        <v>0</v>
      </c>
      <c r="BF78" s="115">
        <v>0</v>
      </c>
      <c r="BG78" s="115">
        <v>0</v>
      </c>
      <c r="BH78" s="115">
        <v>0</v>
      </c>
      <c r="BI78" s="115">
        <v>0</v>
      </c>
      <c r="BJ78" s="115">
        <v>0</v>
      </c>
    </row>
    <row r="79" spans="2:62" ht="13.5" customHeight="1" outlineLevel="2">
      <c r="B79" s="106"/>
      <c r="C79" s="106"/>
      <c r="D79" s="106"/>
      <c r="E79" s="108"/>
      <c r="F79" s="130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279" t="s">
        <v>2266</v>
      </c>
      <c r="T79" s="279"/>
      <c r="U79" s="279"/>
      <c r="V79" s="279"/>
      <c r="W79" s="279"/>
      <c r="X79" s="279"/>
      <c r="Y79" s="280"/>
      <c r="Z79" s="113"/>
      <c r="AA79" s="113"/>
      <c r="AB79" s="113"/>
      <c r="AC79" s="113"/>
      <c r="AD79" s="113"/>
      <c r="AE79" s="114"/>
      <c r="AF79" s="115">
        <f t="shared" ref="AF79:AV79" si="51">SUBTOTAL(9,AF75:AF78)</f>
        <v>63</v>
      </c>
      <c r="AG79" s="115">
        <f t="shared" si="51"/>
        <v>44</v>
      </c>
      <c r="AH79" s="115">
        <f t="shared" si="51"/>
        <v>19</v>
      </c>
      <c r="AI79" s="115">
        <f t="shared" si="51"/>
        <v>15</v>
      </c>
      <c r="AJ79" s="115">
        <f t="shared" si="51"/>
        <v>0</v>
      </c>
      <c r="AK79" s="115">
        <f t="shared" si="51"/>
        <v>0</v>
      </c>
      <c r="AL79" s="115">
        <f t="shared" si="51"/>
        <v>0</v>
      </c>
      <c r="AM79" s="115">
        <f t="shared" si="51"/>
        <v>0</v>
      </c>
      <c r="AN79" s="115">
        <f t="shared" si="51"/>
        <v>0</v>
      </c>
      <c r="AO79" s="115">
        <f t="shared" si="51"/>
        <v>0</v>
      </c>
      <c r="AP79" s="115">
        <f t="shared" si="51"/>
        <v>0</v>
      </c>
      <c r="AQ79" s="115">
        <f t="shared" si="51"/>
        <v>0</v>
      </c>
      <c r="AR79" s="115">
        <f t="shared" si="51"/>
        <v>0</v>
      </c>
      <c r="AS79" s="115">
        <f t="shared" si="51"/>
        <v>63</v>
      </c>
      <c r="AT79" s="115">
        <f t="shared" si="51"/>
        <v>0</v>
      </c>
      <c r="AU79" s="115">
        <f t="shared" si="51"/>
        <v>0</v>
      </c>
      <c r="AV79" s="115">
        <f t="shared" si="51"/>
        <v>0</v>
      </c>
      <c r="AW79" s="115">
        <f t="shared" ref="AW79:AY79" si="52">SUBTOTAL(9,AW75:AW78)</f>
        <v>355</v>
      </c>
      <c r="AX79" s="115">
        <f t="shared" si="52"/>
        <v>12</v>
      </c>
      <c r="AY79" s="115">
        <f t="shared" si="52"/>
        <v>2.6</v>
      </c>
      <c r="AZ79" s="115"/>
      <c r="BA79" s="116"/>
      <c r="BB79" s="115">
        <f t="shared" ref="BB79" si="53">SUBTOTAL(9,BB75:BB78)</f>
        <v>8</v>
      </c>
      <c r="BC79" s="115">
        <f t="shared" ref="BC79" si="54">SUBTOTAL(9,BC75:BC78)</f>
        <v>18</v>
      </c>
      <c r="BD79" s="115">
        <f t="shared" ref="BD79" si="55">SUBTOTAL(9,BD75:BD78)</f>
        <v>1</v>
      </c>
      <c r="BE79" s="115">
        <f t="shared" ref="BE79" si="56">SUBTOTAL(9,BE75:BE78)</f>
        <v>1</v>
      </c>
      <c r="BF79" s="115">
        <f t="shared" ref="BF79" si="57">SUBTOTAL(9,BF75:BF78)</f>
        <v>0</v>
      </c>
      <c r="BG79" s="115">
        <f t="shared" ref="BG79" si="58">SUBTOTAL(9,BG75:BG78)</f>
        <v>2</v>
      </c>
      <c r="BH79" s="115">
        <f t="shared" ref="BH79" si="59">SUBTOTAL(9,BH75:BH78)</f>
        <v>2</v>
      </c>
      <c r="BI79" s="115">
        <f t="shared" ref="BI79" si="60">SUBTOTAL(9,BI75:BI78)</f>
        <v>0</v>
      </c>
      <c r="BJ79" s="115">
        <f t="shared" ref="BJ79" si="61">SUBTOTAL(9,BJ75:BJ78)</f>
        <v>0</v>
      </c>
    </row>
    <row r="80" spans="2:62" outlineLevel="3">
      <c r="B80" s="106">
        <v>24028361</v>
      </c>
      <c r="C80" s="106" t="s">
        <v>570</v>
      </c>
      <c r="D80" s="106" t="s">
        <v>92</v>
      </c>
      <c r="E80" s="108">
        <v>4006</v>
      </c>
      <c r="F80" s="108" t="s">
        <v>155</v>
      </c>
      <c r="G80" s="108">
        <v>40522</v>
      </c>
      <c r="H80" s="108" t="s">
        <v>571</v>
      </c>
      <c r="I80" s="106" t="s">
        <v>572</v>
      </c>
      <c r="J80" s="109" t="s">
        <v>1816</v>
      </c>
      <c r="K80" s="109" t="s">
        <v>1817</v>
      </c>
      <c r="L80" s="109" t="s">
        <v>97</v>
      </c>
      <c r="M80" s="109" t="s">
        <v>98</v>
      </c>
      <c r="N80" s="109" t="s">
        <v>98</v>
      </c>
      <c r="O80" s="109" t="str">
        <f>IF(N80="","",VLOOKUP(N80,Sheet1!$B$3:$C$7,2,0))</f>
        <v>急性期</v>
      </c>
      <c r="P80" s="109" t="s">
        <v>98</v>
      </c>
      <c r="Q80" s="109" t="str">
        <f>IF(P80="","",VLOOKUP(P80,Sheet1!$B$3:$C$7,2,0))</f>
        <v>急性期</v>
      </c>
      <c r="R80" s="109" t="s">
        <v>96</v>
      </c>
      <c r="S80" s="110" t="str">
        <f t="shared" si="9"/>
        <v/>
      </c>
      <c r="T80" s="111" t="str">
        <f t="shared" si="10"/>
        <v>○</v>
      </c>
      <c r="U80" s="111" t="str">
        <f t="shared" si="11"/>
        <v>○</v>
      </c>
      <c r="V80" s="111" t="str">
        <f t="shared" si="12"/>
        <v/>
      </c>
      <c r="W80" s="111" t="str">
        <f t="shared" si="13"/>
        <v/>
      </c>
      <c r="X80" s="111" t="str">
        <f t="shared" si="14"/>
        <v/>
      </c>
      <c r="Y80" s="112" t="str">
        <f t="shared" si="15"/>
        <v/>
      </c>
      <c r="Z80" s="113" t="s">
        <v>98</v>
      </c>
      <c r="AA80" s="113" t="s">
        <v>99</v>
      </c>
      <c r="AB80" s="113" t="s">
        <v>96</v>
      </c>
      <c r="AC80" s="113" t="s">
        <v>96</v>
      </c>
      <c r="AD80" s="113" t="s">
        <v>96</v>
      </c>
      <c r="AE80" s="114" t="str">
        <f t="shared" si="16"/>
        <v>急性期</v>
      </c>
      <c r="AF80" s="115">
        <v>17</v>
      </c>
      <c r="AG80" s="115">
        <v>0</v>
      </c>
      <c r="AH80" s="115">
        <v>17</v>
      </c>
      <c r="AI80" s="115">
        <v>0</v>
      </c>
      <c r="AJ80" s="115">
        <v>0</v>
      </c>
      <c r="AK80" s="115">
        <v>0</v>
      </c>
      <c r="AL80" s="115">
        <v>0</v>
      </c>
      <c r="AM80" s="115">
        <v>0</v>
      </c>
      <c r="AN80" s="115">
        <v>0</v>
      </c>
      <c r="AO80" s="115">
        <v>0</v>
      </c>
      <c r="AP80" s="115">
        <v>0</v>
      </c>
      <c r="AQ80" s="115">
        <v>0</v>
      </c>
      <c r="AR80" s="115">
        <v>0</v>
      </c>
      <c r="AS80" s="115">
        <v>2</v>
      </c>
      <c r="AT80" s="115">
        <v>0</v>
      </c>
      <c r="AU80" s="115">
        <v>0</v>
      </c>
      <c r="AV80" s="115">
        <v>15</v>
      </c>
      <c r="AW80" s="115">
        <v>0</v>
      </c>
      <c r="AX80" s="115">
        <v>0</v>
      </c>
      <c r="AY80" s="115">
        <v>0</v>
      </c>
      <c r="AZ80" s="115" t="s">
        <v>98</v>
      </c>
      <c r="BA80" s="116" t="str">
        <f t="shared" si="17"/>
        <v/>
      </c>
      <c r="BB80" s="115">
        <v>0</v>
      </c>
      <c r="BC80" s="115">
        <v>0</v>
      </c>
      <c r="BD80" s="115">
        <v>0</v>
      </c>
      <c r="BE80" s="115"/>
      <c r="BF80" s="115"/>
      <c r="BG80" s="115">
        <v>0</v>
      </c>
      <c r="BH80" s="115"/>
      <c r="BI80" s="115"/>
      <c r="BJ80" s="115"/>
    </row>
    <row r="81" spans="2:62" ht="13.5" customHeight="1" outlineLevel="2" thickBot="1">
      <c r="B81" s="106"/>
      <c r="C81" s="106"/>
      <c r="D81" s="106"/>
      <c r="E81" s="108"/>
      <c r="F81" s="147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284" t="s">
        <v>2267</v>
      </c>
      <c r="T81" s="284"/>
      <c r="U81" s="284"/>
      <c r="V81" s="284"/>
      <c r="W81" s="284"/>
      <c r="X81" s="284"/>
      <c r="Y81" s="285"/>
      <c r="Z81" s="149"/>
      <c r="AA81" s="149"/>
      <c r="AB81" s="149"/>
      <c r="AC81" s="149"/>
      <c r="AD81" s="149"/>
      <c r="AE81" s="150"/>
      <c r="AF81" s="151">
        <f t="shared" ref="AF81:AV81" si="62">SUBTOTAL(9,AF80:AF80)</f>
        <v>17</v>
      </c>
      <c r="AG81" s="151">
        <f t="shared" si="62"/>
        <v>0</v>
      </c>
      <c r="AH81" s="151">
        <f t="shared" si="62"/>
        <v>17</v>
      </c>
      <c r="AI81" s="151">
        <f t="shared" si="62"/>
        <v>0</v>
      </c>
      <c r="AJ81" s="151">
        <f t="shared" si="62"/>
        <v>0</v>
      </c>
      <c r="AK81" s="151">
        <f t="shared" si="62"/>
        <v>0</v>
      </c>
      <c r="AL81" s="151">
        <f t="shared" si="62"/>
        <v>0</v>
      </c>
      <c r="AM81" s="151">
        <f t="shared" si="62"/>
        <v>0</v>
      </c>
      <c r="AN81" s="151">
        <f t="shared" si="62"/>
        <v>0</v>
      </c>
      <c r="AO81" s="151">
        <f t="shared" si="62"/>
        <v>0</v>
      </c>
      <c r="AP81" s="151">
        <f t="shared" si="62"/>
        <v>0</v>
      </c>
      <c r="AQ81" s="151">
        <f t="shared" si="62"/>
        <v>0</v>
      </c>
      <c r="AR81" s="151">
        <f t="shared" si="62"/>
        <v>0</v>
      </c>
      <c r="AS81" s="151">
        <f t="shared" si="62"/>
        <v>2</v>
      </c>
      <c r="AT81" s="151">
        <f t="shared" si="62"/>
        <v>0</v>
      </c>
      <c r="AU81" s="151">
        <f t="shared" si="62"/>
        <v>0</v>
      </c>
      <c r="AV81" s="151">
        <f t="shared" si="62"/>
        <v>15</v>
      </c>
      <c r="AW81" s="151">
        <f t="shared" ref="AW81:AY81" si="63">SUBTOTAL(9,AW80:AW80)</f>
        <v>0</v>
      </c>
      <c r="AX81" s="151">
        <f t="shared" si="63"/>
        <v>0</v>
      </c>
      <c r="AY81" s="151">
        <f t="shared" si="63"/>
        <v>0</v>
      </c>
      <c r="AZ81" s="151"/>
      <c r="BA81" s="152"/>
      <c r="BB81" s="151">
        <f t="shared" ref="BB81" si="64">SUBTOTAL(9,BB80:BB80)</f>
        <v>0</v>
      </c>
      <c r="BC81" s="151">
        <f t="shared" ref="BC81" si="65">SUBTOTAL(9,BC80:BC80)</f>
        <v>0</v>
      </c>
      <c r="BD81" s="151">
        <f t="shared" ref="BD81" si="66">SUBTOTAL(9,BD80:BD80)</f>
        <v>0</v>
      </c>
      <c r="BE81" s="151">
        <f t="shared" ref="BE81" si="67">SUBTOTAL(9,BE80:BE80)</f>
        <v>0</v>
      </c>
      <c r="BF81" s="151">
        <f t="shared" ref="BF81" si="68">SUBTOTAL(9,BF80:BF80)</f>
        <v>0</v>
      </c>
      <c r="BG81" s="151">
        <f t="shared" ref="BG81" si="69">SUBTOTAL(9,BG80:BG80)</f>
        <v>0</v>
      </c>
      <c r="BH81" s="151">
        <f t="shared" ref="BH81" si="70">SUBTOTAL(9,BH80:BH80)</f>
        <v>0</v>
      </c>
      <c r="BI81" s="151">
        <f t="shared" ref="BI81" si="71">SUBTOTAL(9,BI80:BI80)</f>
        <v>0</v>
      </c>
      <c r="BJ81" s="151">
        <f t="shared" ref="BJ81" si="72">SUBTOTAL(9,BJ80:BJ80)</f>
        <v>0</v>
      </c>
    </row>
    <row r="82" spans="2:62" ht="12" outlineLevel="1" thickTop="1">
      <c r="B82" s="106"/>
      <c r="C82" s="106"/>
      <c r="D82" s="106"/>
      <c r="E82" s="108"/>
      <c r="F82" s="281" t="s">
        <v>2307</v>
      </c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3"/>
      <c r="Z82" s="153"/>
      <c r="AA82" s="153"/>
      <c r="AB82" s="153"/>
      <c r="AC82" s="153"/>
      <c r="AD82" s="153"/>
      <c r="AE82" s="154"/>
      <c r="AF82" s="155">
        <f t="shared" ref="AF82:AV82" si="73">SUBTOTAL(9,AF8:AF80)</f>
        <v>902</v>
      </c>
      <c r="AG82" s="155">
        <f t="shared" si="73"/>
        <v>666</v>
      </c>
      <c r="AH82" s="155">
        <f t="shared" si="73"/>
        <v>201</v>
      </c>
      <c r="AI82" s="155">
        <f t="shared" si="73"/>
        <v>179</v>
      </c>
      <c r="AJ82" s="155">
        <f t="shared" si="73"/>
        <v>104</v>
      </c>
      <c r="AK82" s="155">
        <f t="shared" si="73"/>
        <v>90</v>
      </c>
      <c r="AL82" s="155">
        <f t="shared" si="73"/>
        <v>14</v>
      </c>
      <c r="AM82" s="155">
        <f t="shared" si="73"/>
        <v>88</v>
      </c>
      <c r="AN82" s="155">
        <f t="shared" si="73"/>
        <v>79</v>
      </c>
      <c r="AO82" s="155">
        <f t="shared" si="73"/>
        <v>9</v>
      </c>
      <c r="AP82" s="155">
        <f t="shared" si="73"/>
        <v>16</v>
      </c>
      <c r="AQ82" s="155">
        <f t="shared" si="73"/>
        <v>11</v>
      </c>
      <c r="AR82" s="155">
        <f t="shared" si="73"/>
        <v>5</v>
      </c>
      <c r="AS82" s="155">
        <f t="shared" si="73"/>
        <v>726</v>
      </c>
      <c r="AT82" s="155">
        <f t="shared" si="73"/>
        <v>71</v>
      </c>
      <c r="AU82" s="155">
        <f t="shared" si="73"/>
        <v>10</v>
      </c>
      <c r="AV82" s="155">
        <f t="shared" si="73"/>
        <v>199</v>
      </c>
      <c r="AW82" s="155">
        <f t="shared" ref="AW82:AY82" si="74">SUBTOTAL(9,AW8:AW80)</f>
        <v>11342</v>
      </c>
      <c r="AX82" s="155">
        <f t="shared" si="74"/>
        <v>1360</v>
      </c>
      <c r="AY82" s="155">
        <f t="shared" si="74"/>
        <v>112.09999999999998</v>
      </c>
      <c r="AZ82" s="155"/>
      <c r="BA82" s="156"/>
      <c r="BB82" s="155">
        <f t="shared" ref="BB82:BJ82" si="75">SUBTOTAL(9,BB8:BB80)</f>
        <v>152</v>
      </c>
      <c r="BC82" s="155">
        <f t="shared" si="75"/>
        <v>622</v>
      </c>
      <c r="BD82" s="155">
        <f t="shared" si="75"/>
        <v>16</v>
      </c>
      <c r="BE82" s="155">
        <f t="shared" si="75"/>
        <v>9</v>
      </c>
      <c r="BF82" s="155">
        <f t="shared" si="75"/>
        <v>7</v>
      </c>
      <c r="BG82" s="155">
        <f t="shared" si="75"/>
        <v>30</v>
      </c>
      <c r="BH82" s="155">
        <f t="shared" si="75"/>
        <v>27</v>
      </c>
      <c r="BI82" s="155">
        <f t="shared" si="75"/>
        <v>3</v>
      </c>
      <c r="BJ82" s="155">
        <f t="shared" si="75"/>
        <v>238</v>
      </c>
    </row>
    <row r="83" spans="2:62">
      <c r="F83" s="266" t="s">
        <v>2299</v>
      </c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8"/>
      <c r="Z83" s="129"/>
      <c r="AA83" s="129"/>
      <c r="AB83" s="129"/>
      <c r="AC83" s="129"/>
      <c r="AD83" s="129"/>
      <c r="AE83" s="129"/>
      <c r="AF83" s="129">
        <f>SUM(AF8,AF11,AF20,AF22,AF38,AF46,AF68,)</f>
        <v>68</v>
      </c>
      <c r="AG83" s="129">
        <f t="shared" ref="AG83:AV83" si="76">SUM(AG8,AG11,AG20,AG22,AG38,AG46,AG68,)</f>
        <v>32</v>
      </c>
      <c r="AH83" s="129">
        <f t="shared" si="76"/>
        <v>1</v>
      </c>
      <c r="AI83" s="129">
        <f t="shared" si="76"/>
        <v>9</v>
      </c>
      <c r="AJ83" s="129">
        <f t="shared" si="76"/>
        <v>12</v>
      </c>
      <c r="AK83" s="129">
        <f t="shared" si="76"/>
        <v>12</v>
      </c>
      <c r="AL83" s="129">
        <f t="shared" si="76"/>
        <v>0</v>
      </c>
      <c r="AM83" s="129">
        <f t="shared" si="76"/>
        <v>12</v>
      </c>
      <c r="AN83" s="129">
        <f t="shared" si="76"/>
        <v>12</v>
      </c>
      <c r="AO83" s="129">
        <f t="shared" si="76"/>
        <v>0</v>
      </c>
      <c r="AP83" s="129">
        <f t="shared" si="76"/>
        <v>0</v>
      </c>
      <c r="AQ83" s="129">
        <f t="shared" si="76"/>
        <v>0</v>
      </c>
      <c r="AR83" s="129">
        <f t="shared" si="76"/>
        <v>0</v>
      </c>
      <c r="AS83" s="129">
        <f t="shared" si="76"/>
        <v>68</v>
      </c>
      <c r="AT83" s="129">
        <f t="shared" si="76"/>
        <v>12</v>
      </c>
      <c r="AU83" s="129">
        <f t="shared" si="76"/>
        <v>0</v>
      </c>
      <c r="AV83" s="129">
        <f t="shared" si="76"/>
        <v>0</v>
      </c>
      <c r="AW83" s="269"/>
      <c r="AX83" s="270"/>
      <c r="AY83" s="270"/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1"/>
    </row>
    <row r="84" spans="2:62">
      <c r="F84" s="266" t="s">
        <v>2302</v>
      </c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8"/>
      <c r="Z84" s="129"/>
      <c r="AA84" s="129"/>
      <c r="AB84" s="129"/>
      <c r="AC84" s="129"/>
      <c r="AD84" s="129"/>
      <c r="AE84" s="129"/>
      <c r="AF84" s="129">
        <f>SUMIF($O$8:$O$81,"休棟等",AF8:AF81)</f>
        <v>66</v>
      </c>
      <c r="AG84" s="129">
        <f t="shared" ref="AG84:AV84" si="77">SUMIF($O$8:$O$81,"休棟等",AG8:AG81)</f>
        <v>0</v>
      </c>
      <c r="AH84" s="129">
        <f t="shared" si="77"/>
        <v>66</v>
      </c>
      <c r="AI84" s="129">
        <f t="shared" si="77"/>
        <v>31</v>
      </c>
      <c r="AJ84" s="129">
        <f t="shared" si="77"/>
        <v>6</v>
      </c>
      <c r="AK84" s="129">
        <f t="shared" si="77"/>
        <v>0</v>
      </c>
      <c r="AL84" s="129">
        <f t="shared" si="77"/>
        <v>6</v>
      </c>
      <c r="AM84" s="129">
        <f t="shared" si="77"/>
        <v>6</v>
      </c>
      <c r="AN84" s="129">
        <f t="shared" si="77"/>
        <v>0</v>
      </c>
      <c r="AO84" s="129">
        <f t="shared" si="77"/>
        <v>6</v>
      </c>
      <c r="AP84" s="129">
        <f t="shared" si="77"/>
        <v>0</v>
      </c>
      <c r="AQ84" s="129">
        <f t="shared" si="77"/>
        <v>0</v>
      </c>
      <c r="AR84" s="129">
        <f t="shared" si="77"/>
        <v>0</v>
      </c>
      <c r="AS84" s="129">
        <f t="shared" si="77"/>
        <v>15</v>
      </c>
      <c r="AT84" s="129">
        <f t="shared" si="77"/>
        <v>0</v>
      </c>
      <c r="AU84" s="129">
        <f t="shared" si="77"/>
        <v>0</v>
      </c>
      <c r="AV84" s="129">
        <f t="shared" si="77"/>
        <v>57</v>
      </c>
      <c r="AW84" s="272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4"/>
    </row>
    <row r="85" spans="2:62">
      <c r="F85" s="266" t="s">
        <v>2301</v>
      </c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8"/>
      <c r="Z85" s="129"/>
      <c r="AA85" s="129"/>
      <c r="AB85" s="129"/>
      <c r="AC85" s="129"/>
      <c r="AD85" s="129"/>
      <c r="AE85" s="129"/>
      <c r="AF85" s="129">
        <f>AF82-AF83-AF84</f>
        <v>768</v>
      </c>
      <c r="AG85" s="129">
        <f t="shared" ref="AG85:AV85" si="78">AG82-AG83-AG84</f>
        <v>634</v>
      </c>
      <c r="AH85" s="129">
        <f t="shared" si="78"/>
        <v>134</v>
      </c>
      <c r="AI85" s="129">
        <f t="shared" si="78"/>
        <v>139</v>
      </c>
      <c r="AJ85" s="129">
        <f t="shared" si="78"/>
        <v>86</v>
      </c>
      <c r="AK85" s="129">
        <f t="shared" si="78"/>
        <v>78</v>
      </c>
      <c r="AL85" s="129">
        <f t="shared" si="78"/>
        <v>8</v>
      </c>
      <c r="AM85" s="129">
        <f t="shared" si="78"/>
        <v>70</v>
      </c>
      <c r="AN85" s="129">
        <f t="shared" si="78"/>
        <v>67</v>
      </c>
      <c r="AO85" s="129">
        <f t="shared" si="78"/>
        <v>3</v>
      </c>
      <c r="AP85" s="129">
        <f t="shared" si="78"/>
        <v>16</v>
      </c>
      <c r="AQ85" s="129">
        <f t="shared" si="78"/>
        <v>11</v>
      </c>
      <c r="AR85" s="129">
        <f t="shared" si="78"/>
        <v>5</v>
      </c>
      <c r="AS85" s="129">
        <f t="shared" si="78"/>
        <v>643</v>
      </c>
      <c r="AT85" s="129">
        <f t="shared" si="78"/>
        <v>59</v>
      </c>
      <c r="AU85" s="129">
        <f t="shared" si="78"/>
        <v>10</v>
      </c>
      <c r="AV85" s="129">
        <f t="shared" si="78"/>
        <v>142</v>
      </c>
      <c r="AW85" s="275"/>
      <c r="AX85" s="276"/>
      <c r="AY85" s="276"/>
      <c r="AZ85" s="276"/>
      <c r="BA85" s="276"/>
      <c r="BB85" s="276"/>
      <c r="BC85" s="276"/>
      <c r="BD85" s="276"/>
      <c r="BE85" s="276"/>
      <c r="BF85" s="276"/>
      <c r="BG85" s="276"/>
      <c r="BH85" s="276"/>
      <c r="BI85" s="276"/>
      <c r="BJ85" s="277"/>
    </row>
    <row r="87" spans="2:62">
      <c r="X87" s="264" t="s">
        <v>2316</v>
      </c>
      <c r="Y87" s="264"/>
      <c r="Z87" s="264"/>
      <c r="AF87" s="278" t="s">
        <v>2317</v>
      </c>
      <c r="AG87" s="278"/>
      <c r="AH87" s="278" t="s">
        <v>2318</v>
      </c>
      <c r="AI87" s="278"/>
      <c r="AJ87" s="278"/>
      <c r="AK87" s="278" t="s">
        <v>2319</v>
      </c>
      <c r="AL87" s="278"/>
    </row>
    <row r="88" spans="2:62">
      <c r="X88" s="264"/>
      <c r="Y88" s="264"/>
      <c r="Z88" s="264"/>
      <c r="AF88" s="144" t="s">
        <v>2320</v>
      </c>
      <c r="AG88" s="144" t="s">
        <v>2321</v>
      </c>
      <c r="AH88" s="146" t="s">
        <v>2320</v>
      </c>
      <c r="AJ88" s="146" t="s">
        <v>2321</v>
      </c>
      <c r="AK88" s="144" t="s">
        <v>2320</v>
      </c>
      <c r="AL88" s="144" t="s">
        <v>2321</v>
      </c>
    </row>
    <row r="89" spans="2:62">
      <c r="X89" s="264" t="s">
        <v>2215</v>
      </c>
      <c r="Y89" s="264"/>
      <c r="Z89" s="265"/>
      <c r="AF89" s="145">
        <f>SUMIF($O$8:$O$81,X89,$AF$8:$AF$81)</f>
        <v>50</v>
      </c>
      <c r="AG89" s="145">
        <f>SUMIF($O$8:$O$81,X89,$AG$8:$AG$81)</f>
        <v>44</v>
      </c>
      <c r="AH89" s="145">
        <f>SUMIF($O$8:$O$81,X89,$AJ$8:$AJ$81)</f>
        <v>0</v>
      </c>
      <c r="AJ89" s="145">
        <f>SUMIF($O$8:$O$81,X89,$AK$8:$AK$81)</f>
        <v>0</v>
      </c>
      <c r="AK89" s="145">
        <f>SUM(AF89,AH89)</f>
        <v>50</v>
      </c>
      <c r="AL89" s="145">
        <f>SUM(AG89,AJ89)</f>
        <v>44</v>
      </c>
    </row>
    <row r="90" spans="2:62">
      <c r="X90" s="264" t="s">
        <v>2216</v>
      </c>
      <c r="Y90" s="264"/>
      <c r="Z90" s="265"/>
      <c r="AF90" s="145">
        <f t="shared" ref="AF90:AF92" si="79">SUMIF($O$8:$O$81,X90,$AF$8:$AF$81)</f>
        <v>394</v>
      </c>
      <c r="AG90" s="145">
        <f t="shared" ref="AG90:AG92" si="80">SUMIF($O$8:$O$81,X90,$AG$8:$AG$81)</f>
        <v>318</v>
      </c>
      <c r="AH90" s="145">
        <f t="shared" ref="AH90:AH92" si="81">SUMIF($O$8:$O$81,X90,$AJ$8:$AJ$81)</f>
        <v>23</v>
      </c>
      <c r="AJ90" s="145">
        <f t="shared" ref="AJ90:AJ92" si="82">SUMIF($O$8:$O$81,X90,$AK$8:$AK$81)</f>
        <v>20</v>
      </c>
      <c r="AK90" s="145">
        <f t="shared" ref="AK90:AK92" si="83">SUM(AF90,AH90)</f>
        <v>417</v>
      </c>
      <c r="AL90" s="145">
        <f t="shared" ref="AL90:AL92" si="84">SUM(AG90,AJ90)</f>
        <v>338</v>
      </c>
    </row>
    <row r="91" spans="2:62">
      <c r="X91" s="264" t="s">
        <v>2217</v>
      </c>
      <c r="Y91" s="264"/>
      <c r="Z91" s="265"/>
      <c r="AF91" s="145">
        <f t="shared" si="79"/>
        <v>182</v>
      </c>
      <c r="AG91" s="145">
        <f t="shared" si="80"/>
        <v>146</v>
      </c>
      <c r="AH91" s="145">
        <f t="shared" si="81"/>
        <v>22</v>
      </c>
      <c r="AJ91" s="145">
        <f t="shared" si="82"/>
        <v>22</v>
      </c>
      <c r="AK91" s="145">
        <f t="shared" si="83"/>
        <v>204</v>
      </c>
      <c r="AL91" s="145">
        <f t="shared" si="84"/>
        <v>168</v>
      </c>
    </row>
    <row r="92" spans="2:62">
      <c r="X92" s="264" t="s">
        <v>2218</v>
      </c>
      <c r="Y92" s="264"/>
      <c r="Z92" s="265"/>
      <c r="AF92" s="145">
        <f t="shared" si="79"/>
        <v>142</v>
      </c>
      <c r="AG92" s="145">
        <f t="shared" si="80"/>
        <v>126</v>
      </c>
      <c r="AH92" s="145">
        <f t="shared" si="81"/>
        <v>41</v>
      </c>
      <c r="AJ92" s="145">
        <f t="shared" si="82"/>
        <v>36</v>
      </c>
      <c r="AK92" s="145">
        <f t="shared" si="83"/>
        <v>183</v>
      </c>
      <c r="AL92" s="145">
        <f t="shared" si="84"/>
        <v>162</v>
      </c>
    </row>
    <row r="93" spans="2:62">
      <c r="X93" s="264" t="s">
        <v>2319</v>
      </c>
      <c r="Y93" s="264"/>
      <c r="Z93" s="265"/>
      <c r="AF93" s="145">
        <f>SUM(AF89:AF92)</f>
        <v>768</v>
      </c>
      <c r="AG93" s="145">
        <f>SUM(AG89:AG92)</f>
        <v>634</v>
      </c>
      <c r="AH93" s="145">
        <f>SUM(AH89:AH92)</f>
        <v>86</v>
      </c>
      <c r="AJ93" s="145">
        <f>SUM(AJ89:AJ92)</f>
        <v>78</v>
      </c>
      <c r="AK93" s="145">
        <f>SUM(AK89:AK92)</f>
        <v>854</v>
      </c>
      <c r="AL93" s="145">
        <f>SUM(AL89:AL92)</f>
        <v>712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8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F82:Y82"/>
    <mergeCell ref="S56:Y56"/>
    <mergeCell ref="S62:Y62"/>
    <mergeCell ref="S74:Y74"/>
    <mergeCell ref="S79:Y79"/>
    <mergeCell ref="S81:Y81"/>
    <mergeCell ref="F83:Y83"/>
    <mergeCell ref="AW83:BJ85"/>
    <mergeCell ref="F84:Y84"/>
    <mergeCell ref="F85:Y85"/>
    <mergeCell ref="X87:Z88"/>
    <mergeCell ref="AF87:AG87"/>
    <mergeCell ref="X93:Z93"/>
    <mergeCell ref="AH87:AJ87"/>
    <mergeCell ref="AK87:AL87"/>
    <mergeCell ref="X89:Z89"/>
    <mergeCell ref="X90:Z90"/>
    <mergeCell ref="X91:Z91"/>
    <mergeCell ref="X92:Z92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J31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24028308</v>
      </c>
      <c r="C8" s="106" t="s">
        <v>510</v>
      </c>
      <c r="D8" s="106" t="s">
        <v>92</v>
      </c>
      <c r="E8" s="107">
        <v>4007</v>
      </c>
      <c r="F8" s="107" t="s">
        <v>283</v>
      </c>
      <c r="G8" s="108">
        <v>40210</v>
      </c>
      <c r="H8" s="108" t="s">
        <v>511</v>
      </c>
      <c r="I8" s="106" t="s">
        <v>512</v>
      </c>
      <c r="J8" s="109" t="s">
        <v>1818</v>
      </c>
      <c r="K8" s="109" t="s">
        <v>1819</v>
      </c>
      <c r="L8" s="109" t="s">
        <v>98</v>
      </c>
      <c r="M8" s="109" t="s">
        <v>98</v>
      </c>
      <c r="N8" s="109" t="s">
        <v>105</v>
      </c>
      <c r="O8" s="109" t="str">
        <f>IF(N8="","",VLOOKUP(N8,Sheet1!$B$3:$C$7,2,0))</f>
        <v>休棟等</v>
      </c>
      <c r="P8" s="109" t="s">
        <v>105</v>
      </c>
      <c r="Q8" s="109" t="str">
        <f>IF(P8="","",VLOOKUP(P8,Sheet1!$B$3:$C$7,2,0))</f>
        <v>休棟等</v>
      </c>
      <c r="R8" s="109" t="s">
        <v>96</v>
      </c>
      <c r="S8" s="110" t="str">
        <f t="shared" ref="S8:S18" si="0">IF(OR(Z8="1",AA8="1",AB8="1",AC8="1",AD8="1"),"○","")</f>
        <v/>
      </c>
      <c r="T8" s="111" t="str">
        <f t="shared" ref="T8:T18" si="1">IF(OR(Z8="2",AA8="2",AB8="2",AC8="2",AD8="2"),"○","")</f>
        <v/>
      </c>
      <c r="U8" s="111" t="str">
        <f t="shared" ref="U8:U18" si="2">IF(OR(Z8="3",AA8="3",AB8="3",AC8="3",AD8="3"),"○","")</f>
        <v/>
      </c>
      <c r="V8" s="111" t="str">
        <f t="shared" ref="V8:V18" si="3">IF(OR(Z8="4",AA8="4",AB8="4",AC8="4",AD8="4"),"○","")</f>
        <v/>
      </c>
      <c r="W8" s="111" t="str">
        <f t="shared" ref="W8:W18" si="4">IF(OR(Z8="5",AA8="5",AB8="5",AC8="5",AD8="5"),"○","")</f>
        <v/>
      </c>
      <c r="X8" s="111" t="str">
        <f t="shared" ref="X8:X18" si="5">IF(OR(Z8="6",AA8="6",AB8="6",AC8="6",AD8="6"),"○","")</f>
        <v/>
      </c>
      <c r="Y8" s="112" t="str">
        <f t="shared" ref="Y8:Y18" si="6">IF(OR(Z8="7",AA8="7",AB8="7",AC8="7",AD8="7"),"○","")</f>
        <v>○</v>
      </c>
      <c r="Z8" s="113" t="s">
        <v>110</v>
      </c>
      <c r="AA8" s="113" t="s">
        <v>96</v>
      </c>
      <c r="AB8" s="113" t="s">
        <v>96</v>
      </c>
      <c r="AC8" s="113" t="s">
        <v>96</v>
      </c>
      <c r="AD8" s="113" t="s">
        <v>96</v>
      </c>
      <c r="AE8" s="114" t="str">
        <f t="shared" ref="AE8:AE18" si="7">IF(N8="1","高度急性期",IF(N8="2","急性期",IF(N8="3","回復期",IF(N8="4","慢性期",IF(N8="5","休棟中等","無回答")))))</f>
        <v>休棟中等</v>
      </c>
      <c r="AF8" s="115">
        <v>9</v>
      </c>
      <c r="AG8" s="115">
        <v>0</v>
      </c>
      <c r="AH8" s="115">
        <v>9</v>
      </c>
      <c r="AI8" s="115">
        <v>9</v>
      </c>
      <c r="AJ8" s="115">
        <v>0</v>
      </c>
      <c r="AK8" s="115">
        <v>0</v>
      </c>
      <c r="AL8" s="115">
        <v>0</v>
      </c>
      <c r="AM8" s="115">
        <v>0</v>
      </c>
      <c r="AN8" s="115">
        <v>0</v>
      </c>
      <c r="AO8" s="115">
        <v>0</v>
      </c>
      <c r="AP8" s="115">
        <v>0</v>
      </c>
      <c r="AQ8" s="115">
        <v>0</v>
      </c>
      <c r="AR8" s="115">
        <v>0</v>
      </c>
      <c r="AS8" s="115">
        <v>0</v>
      </c>
      <c r="AT8" s="115">
        <v>0</v>
      </c>
      <c r="AU8" s="115">
        <v>0</v>
      </c>
      <c r="AV8" s="115">
        <v>9</v>
      </c>
      <c r="AW8" s="115">
        <v>0</v>
      </c>
      <c r="AX8" s="115">
        <v>0</v>
      </c>
      <c r="AY8" s="115">
        <v>0</v>
      </c>
      <c r="AZ8" s="115" t="s">
        <v>98</v>
      </c>
      <c r="BA8" s="116" t="str">
        <f t="shared" ref="BA8:BA18" si="8">IF(AZ8="1","○","")</f>
        <v/>
      </c>
      <c r="BB8" s="115">
        <v>0</v>
      </c>
      <c r="BC8" s="115">
        <v>15</v>
      </c>
      <c r="BD8" s="115">
        <v>0</v>
      </c>
      <c r="BE8" s="115"/>
      <c r="BF8" s="115"/>
      <c r="BG8" s="115">
        <v>0</v>
      </c>
      <c r="BH8" s="115"/>
      <c r="BI8" s="115"/>
      <c r="BJ8" s="115">
        <v>0</v>
      </c>
    </row>
    <row r="9" spans="2:62" outlineLevel="3">
      <c r="B9" s="106">
        <v>24028452</v>
      </c>
      <c r="C9" s="106" t="s">
        <v>679</v>
      </c>
      <c r="D9" s="106" t="s">
        <v>92</v>
      </c>
      <c r="E9" s="107">
        <v>4007</v>
      </c>
      <c r="F9" s="107" t="s">
        <v>283</v>
      </c>
      <c r="G9" s="108">
        <v>40210</v>
      </c>
      <c r="H9" s="108" t="s">
        <v>511</v>
      </c>
      <c r="I9" s="106" t="s">
        <v>680</v>
      </c>
      <c r="J9" s="109" t="s">
        <v>1820</v>
      </c>
      <c r="K9" s="109" t="s">
        <v>1821</v>
      </c>
      <c r="L9" s="109" t="s">
        <v>97</v>
      </c>
      <c r="M9" s="109" t="s">
        <v>97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96</v>
      </c>
      <c r="S9" s="110" t="str">
        <f t="shared" si="0"/>
        <v/>
      </c>
      <c r="T9" s="111" t="str">
        <f t="shared" si="1"/>
        <v/>
      </c>
      <c r="U9" s="111" t="str">
        <f t="shared" si="2"/>
        <v/>
      </c>
      <c r="V9" s="111" t="str">
        <f t="shared" si="3"/>
        <v/>
      </c>
      <c r="W9" s="111" t="str">
        <f t="shared" si="4"/>
        <v/>
      </c>
      <c r="X9" s="111" t="str">
        <f t="shared" si="5"/>
        <v>○</v>
      </c>
      <c r="Y9" s="112" t="str">
        <f t="shared" si="6"/>
        <v/>
      </c>
      <c r="Z9" s="113" t="s">
        <v>133</v>
      </c>
      <c r="AA9" s="113" t="s">
        <v>96</v>
      </c>
      <c r="AB9" s="113" t="s">
        <v>96</v>
      </c>
      <c r="AC9" s="113" t="s">
        <v>96</v>
      </c>
      <c r="AD9" s="113" t="s">
        <v>96</v>
      </c>
      <c r="AE9" s="114" t="str">
        <f t="shared" si="7"/>
        <v>急性期</v>
      </c>
      <c r="AF9" s="115">
        <v>17</v>
      </c>
      <c r="AG9" s="115">
        <v>17</v>
      </c>
      <c r="AH9" s="115">
        <v>0</v>
      </c>
      <c r="AI9" s="115">
        <v>0</v>
      </c>
      <c r="AJ9" s="115">
        <v>0</v>
      </c>
      <c r="AK9" s="115">
        <v>0</v>
      </c>
      <c r="AL9" s="115">
        <v>0</v>
      </c>
      <c r="AM9" s="115">
        <v>0</v>
      </c>
      <c r="AN9" s="115">
        <v>0</v>
      </c>
      <c r="AO9" s="115">
        <v>0</v>
      </c>
      <c r="AP9" s="115">
        <v>0</v>
      </c>
      <c r="AQ9" s="115">
        <v>0</v>
      </c>
      <c r="AR9" s="115">
        <v>0</v>
      </c>
      <c r="AS9" s="115">
        <v>17</v>
      </c>
      <c r="AT9" s="115">
        <v>0</v>
      </c>
      <c r="AU9" s="115">
        <v>0</v>
      </c>
      <c r="AV9" s="115">
        <v>0</v>
      </c>
      <c r="AW9" s="115">
        <v>665</v>
      </c>
      <c r="AX9" s="115"/>
      <c r="AY9" s="115"/>
      <c r="AZ9" s="115" t="s">
        <v>96</v>
      </c>
      <c r="BA9" s="116" t="str">
        <f t="shared" si="8"/>
        <v/>
      </c>
      <c r="BB9" s="115"/>
      <c r="BC9" s="115"/>
      <c r="BD9" s="115">
        <v>0</v>
      </c>
      <c r="BE9" s="115"/>
      <c r="BF9" s="115"/>
      <c r="BG9" s="115">
        <v>0</v>
      </c>
      <c r="BH9" s="115"/>
      <c r="BI9" s="115"/>
      <c r="BJ9" s="115">
        <v>25</v>
      </c>
    </row>
    <row r="10" spans="2:62" outlineLevel="3">
      <c r="B10" s="106">
        <v>24028605</v>
      </c>
      <c r="C10" s="106" t="s">
        <v>853</v>
      </c>
      <c r="D10" s="106" t="s">
        <v>92</v>
      </c>
      <c r="E10" s="107">
        <v>4007</v>
      </c>
      <c r="F10" s="107" t="s">
        <v>283</v>
      </c>
      <c r="G10" s="108">
        <v>40210</v>
      </c>
      <c r="H10" s="108" t="s">
        <v>511</v>
      </c>
      <c r="I10" s="106" t="s">
        <v>854</v>
      </c>
      <c r="J10" s="109" t="s">
        <v>1822</v>
      </c>
      <c r="K10" s="109" t="s">
        <v>1823</v>
      </c>
      <c r="L10" s="109" t="s">
        <v>97</v>
      </c>
      <c r="M10" s="109" t="s">
        <v>97</v>
      </c>
      <c r="N10" s="109" t="s">
        <v>98</v>
      </c>
      <c r="O10" s="109" t="str">
        <f>IF(N10="","",VLOOKUP(N10,Sheet1!$B$3:$C$7,2,0))</f>
        <v>急性期</v>
      </c>
      <c r="P10" s="109" t="s">
        <v>98</v>
      </c>
      <c r="Q10" s="109" t="str">
        <f>IF(P10="","",VLOOKUP(P10,Sheet1!$B$3:$C$7,2,0))</f>
        <v>急性期</v>
      </c>
      <c r="R10" s="109" t="s">
        <v>98</v>
      </c>
      <c r="S10" s="110" t="str">
        <f t="shared" si="0"/>
        <v/>
      </c>
      <c r="T10" s="111" t="str">
        <f t="shared" si="1"/>
        <v>○</v>
      </c>
      <c r="U10" s="111" t="str">
        <f t="shared" si="2"/>
        <v>○</v>
      </c>
      <c r="V10" s="111" t="str">
        <f t="shared" si="3"/>
        <v/>
      </c>
      <c r="W10" s="111" t="str">
        <f t="shared" si="4"/>
        <v/>
      </c>
      <c r="X10" s="111" t="str">
        <f t="shared" si="5"/>
        <v/>
      </c>
      <c r="Y10" s="112" t="str">
        <f t="shared" si="6"/>
        <v/>
      </c>
      <c r="Z10" s="113" t="s">
        <v>98</v>
      </c>
      <c r="AA10" s="113" t="s">
        <v>99</v>
      </c>
      <c r="AB10" s="113" t="s">
        <v>96</v>
      </c>
      <c r="AC10" s="113" t="s">
        <v>96</v>
      </c>
      <c r="AD10" s="113" t="s">
        <v>96</v>
      </c>
      <c r="AE10" s="114" t="str">
        <f t="shared" si="7"/>
        <v>急性期</v>
      </c>
      <c r="AF10" s="115">
        <v>16</v>
      </c>
      <c r="AG10" s="115">
        <v>16</v>
      </c>
      <c r="AH10" s="115">
        <v>0</v>
      </c>
      <c r="AI10" s="115">
        <v>16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/>
      <c r="AT10" s="115"/>
      <c r="AU10" s="115"/>
      <c r="AV10" s="115">
        <v>16</v>
      </c>
      <c r="AW10" s="115">
        <v>524</v>
      </c>
      <c r="AX10" s="115"/>
      <c r="AY10" s="115"/>
      <c r="AZ10" s="115" t="s">
        <v>96</v>
      </c>
      <c r="BA10" s="116" t="str">
        <f t="shared" si="8"/>
        <v/>
      </c>
      <c r="BB10" s="115"/>
      <c r="BC10" s="115"/>
      <c r="BD10" s="115">
        <v>0</v>
      </c>
      <c r="BE10" s="115"/>
      <c r="BF10" s="115"/>
      <c r="BG10" s="115">
        <v>0</v>
      </c>
      <c r="BH10" s="115"/>
      <c r="BI10" s="115"/>
      <c r="BJ10" s="115"/>
    </row>
    <row r="11" spans="2:62" outlineLevel="3">
      <c r="B11" s="106">
        <v>24028641</v>
      </c>
      <c r="C11" s="106" t="s">
        <v>897</v>
      </c>
      <c r="D11" s="106" t="s">
        <v>92</v>
      </c>
      <c r="E11" s="107">
        <v>4007</v>
      </c>
      <c r="F11" s="107" t="s">
        <v>283</v>
      </c>
      <c r="G11" s="108">
        <v>40210</v>
      </c>
      <c r="H11" s="108" t="s">
        <v>511</v>
      </c>
      <c r="I11" s="106" t="s">
        <v>898</v>
      </c>
      <c r="J11" s="109" t="s">
        <v>1824</v>
      </c>
      <c r="K11" s="109" t="s">
        <v>1825</v>
      </c>
      <c r="L11" s="109" t="s">
        <v>97</v>
      </c>
      <c r="M11" s="109" t="s">
        <v>97</v>
      </c>
      <c r="N11" s="109" t="s">
        <v>98</v>
      </c>
      <c r="O11" s="109" t="str">
        <f>IF(N11="","",VLOOKUP(N11,Sheet1!$B$3:$C$7,2,0))</f>
        <v>急性期</v>
      </c>
      <c r="P11" s="109" t="s">
        <v>98</v>
      </c>
      <c r="Q11" s="109" t="str">
        <f>IF(P11="","",VLOOKUP(P11,Sheet1!$B$3:$C$7,2,0))</f>
        <v>急性期</v>
      </c>
      <c r="R11" s="109" t="s">
        <v>98</v>
      </c>
      <c r="S11" s="110" t="str">
        <f t="shared" si="0"/>
        <v>○</v>
      </c>
      <c r="T11" s="111" t="str">
        <f t="shared" si="1"/>
        <v>○</v>
      </c>
      <c r="U11" s="111" t="str">
        <f t="shared" si="2"/>
        <v>○</v>
      </c>
      <c r="V11" s="111" t="str">
        <f t="shared" si="3"/>
        <v>○</v>
      </c>
      <c r="W11" s="111" t="str">
        <f t="shared" si="4"/>
        <v>○</v>
      </c>
      <c r="X11" s="111" t="str">
        <f t="shared" si="5"/>
        <v/>
      </c>
      <c r="Y11" s="112" t="str">
        <f t="shared" si="6"/>
        <v/>
      </c>
      <c r="Z11" s="113" t="s">
        <v>97</v>
      </c>
      <c r="AA11" s="113" t="s">
        <v>98</v>
      </c>
      <c r="AB11" s="113" t="s">
        <v>99</v>
      </c>
      <c r="AC11" s="113" t="s">
        <v>104</v>
      </c>
      <c r="AD11" s="113" t="s">
        <v>105</v>
      </c>
      <c r="AE11" s="114" t="str">
        <f t="shared" si="7"/>
        <v>急性期</v>
      </c>
      <c r="AF11" s="115">
        <v>13</v>
      </c>
      <c r="AG11" s="115">
        <v>13</v>
      </c>
      <c r="AH11" s="115">
        <v>0</v>
      </c>
      <c r="AI11" s="115">
        <v>0</v>
      </c>
      <c r="AJ11" s="115">
        <v>6</v>
      </c>
      <c r="AK11" s="115">
        <v>6</v>
      </c>
      <c r="AL11" s="115">
        <v>0</v>
      </c>
      <c r="AM11" s="115">
        <v>6</v>
      </c>
      <c r="AN11" s="115">
        <v>6</v>
      </c>
      <c r="AO11" s="115">
        <v>0</v>
      </c>
      <c r="AP11" s="115">
        <v>0</v>
      </c>
      <c r="AQ11" s="115">
        <v>0</v>
      </c>
      <c r="AR11" s="115">
        <v>0</v>
      </c>
      <c r="AS11" s="115">
        <v>13</v>
      </c>
      <c r="AT11" s="115">
        <v>6</v>
      </c>
      <c r="AU11" s="115">
        <v>0</v>
      </c>
      <c r="AV11" s="115">
        <v>0</v>
      </c>
      <c r="AW11" s="115">
        <v>60</v>
      </c>
      <c r="AX11" s="115">
        <v>40</v>
      </c>
      <c r="AY11" s="115">
        <v>20</v>
      </c>
      <c r="AZ11" s="115" t="s">
        <v>97</v>
      </c>
      <c r="BA11" s="116" t="str">
        <f t="shared" si="8"/>
        <v>○</v>
      </c>
      <c r="BB11" s="115">
        <v>4</v>
      </c>
      <c r="BC11" s="115">
        <v>0</v>
      </c>
      <c r="BD11" s="115">
        <v>2</v>
      </c>
      <c r="BE11" s="115">
        <v>2</v>
      </c>
      <c r="BF11" s="115">
        <v>0</v>
      </c>
      <c r="BG11" s="115">
        <v>2</v>
      </c>
      <c r="BH11" s="115">
        <v>2</v>
      </c>
      <c r="BI11" s="115">
        <v>0</v>
      </c>
      <c r="BJ11" s="115">
        <v>0</v>
      </c>
    </row>
    <row r="12" spans="2:62" outlineLevel="3">
      <c r="B12" s="106">
        <v>24028920</v>
      </c>
      <c r="C12" s="106" t="s">
        <v>1264</v>
      </c>
      <c r="D12" s="106" t="s">
        <v>92</v>
      </c>
      <c r="E12" s="107">
        <v>4007</v>
      </c>
      <c r="F12" s="107" t="s">
        <v>283</v>
      </c>
      <c r="G12" s="108">
        <v>40210</v>
      </c>
      <c r="H12" s="108" t="s">
        <v>511</v>
      </c>
      <c r="I12" s="106" t="s">
        <v>1265</v>
      </c>
      <c r="J12" s="109" t="s">
        <v>1826</v>
      </c>
      <c r="K12" s="109" t="s">
        <v>1827</v>
      </c>
      <c r="L12" s="109" t="s">
        <v>98</v>
      </c>
      <c r="M12" s="109" t="s">
        <v>98</v>
      </c>
      <c r="N12" s="109" t="s">
        <v>105</v>
      </c>
      <c r="O12" s="109" t="str">
        <f>IF(N12="","",VLOOKUP(N12,Sheet1!$B$3:$C$7,2,0))</f>
        <v>休棟等</v>
      </c>
      <c r="P12" s="109" t="s">
        <v>105</v>
      </c>
      <c r="Q12" s="109" t="str">
        <f>IF(P12="","",VLOOKUP(P12,Sheet1!$B$3:$C$7,2,0))</f>
        <v>休棟等</v>
      </c>
      <c r="R12" s="109" t="s">
        <v>96</v>
      </c>
      <c r="S12" s="110" t="str">
        <f t="shared" si="0"/>
        <v/>
      </c>
      <c r="T12" s="111" t="str">
        <f t="shared" si="1"/>
        <v/>
      </c>
      <c r="U12" s="111" t="str">
        <f t="shared" si="2"/>
        <v/>
      </c>
      <c r="V12" s="111" t="str">
        <f t="shared" si="3"/>
        <v/>
      </c>
      <c r="W12" s="111" t="str">
        <f t="shared" si="4"/>
        <v/>
      </c>
      <c r="X12" s="111" t="str">
        <f t="shared" si="5"/>
        <v/>
      </c>
      <c r="Y12" s="112" t="str">
        <f t="shared" si="6"/>
        <v>○</v>
      </c>
      <c r="Z12" s="113" t="s">
        <v>110</v>
      </c>
      <c r="AA12" s="113" t="s">
        <v>96</v>
      </c>
      <c r="AB12" s="113" t="s">
        <v>96</v>
      </c>
      <c r="AC12" s="113" t="s">
        <v>96</v>
      </c>
      <c r="AD12" s="113" t="s">
        <v>96</v>
      </c>
      <c r="AE12" s="114" t="str">
        <f t="shared" si="7"/>
        <v>休棟中等</v>
      </c>
      <c r="AF12" s="115">
        <v>1</v>
      </c>
      <c r="AG12" s="115">
        <v>0</v>
      </c>
      <c r="AH12" s="115">
        <v>1</v>
      </c>
      <c r="AI12" s="115">
        <v>0</v>
      </c>
      <c r="AJ12" s="115">
        <v>0</v>
      </c>
      <c r="AK12" s="115">
        <v>0</v>
      </c>
      <c r="AL12" s="115">
        <v>0</v>
      </c>
      <c r="AM12" s="115">
        <v>0</v>
      </c>
      <c r="AN12" s="115">
        <v>0</v>
      </c>
      <c r="AO12" s="115">
        <v>0</v>
      </c>
      <c r="AP12" s="115">
        <v>0</v>
      </c>
      <c r="AQ12" s="115">
        <v>0</v>
      </c>
      <c r="AR12" s="115">
        <v>0</v>
      </c>
      <c r="AS12" s="115">
        <v>0</v>
      </c>
      <c r="AT12" s="115">
        <v>0</v>
      </c>
      <c r="AU12" s="115">
        <v>0</v>
      </c>
      <c r="AV12" s="115">
        <v>1</v>
      </c>
      <c r="AW12" s="115">
        <v>0</v>
      </c>
      <c r="AX12" s="115">
        <v>0</v>
      </c>
      <c r="AY12" s="115">
        <v>0</v>
      </c>
      <c r="AZ12" s="115" t="s">
        <v>97</v>
      </c>
      <c r="BA12" s="116" t="str">
        <f t="shared" si="8"/>
        <v>○</v>
      </c>
      <c r="BB12" s="115">
        <v>0</v>
      </c>
      <c r="BC12" s="115">
        <v>0</v>
      </c>
      <c r="BD12" s="115">
        <v>0</v>
      </c>
      <c r="BE12" s="115">
        <v>0</v>
      </c>
      <c r="BF12" s="115">
        <v>0</v>
      </c>
      <c r="BG12" s="115">
        <v>0</v>
      </c>
      <c r="BH12" s="115">
        <v>0</v>
      </c>
      <c r="BI12" s="115">
        <v>0</v>
      </c>
      <c r="BJ12" s="115">
        <v>0</v>
      </c>
    </row>
    <row r="13" spans="2:62" ht="13.5" customHeight="1" outlineLevel="2">
      <c r="B13" s="106"/>
      <c r="C13" s="106"/>
      <c r="D13" s="106"/>
      <c r="E13" s="107"/>
      <c r="F13" s="130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279" t="s">
        <v>2268</v>
      </c>
      <c r="T13" s="279"/>
      <c r="U13" s="279"/>
      <c r="V13" s="279"/>
      <c r="W13" s="279"/>
      <c r="X13" s="279"/>
      <c r="Y13" s="280"/>
      <c r="Z13" s="113"/>
      <c r="AA13" s="113"/>
      <c r="AB13" s="113"/>
      <c r="AC13" s="113"/>
      <c r="AD13" s="113"/>
      <c r="AE13" s="114"/>
      <c r="AF13" s="115">
        <f t="shared" ref="AF13:AV13" si="9">SUBTOTAL(9,AF8:AF12)</f>
        <v>56</v>
      </c>
      <c r="AG13" s="115">
        <f t="shared" si="9"/>
        <v>46</v>
      </c>
      <c r="AH13" s="115">
        <f t="shared" si="9"/>
        <v>10</v>
      </c>
      <c r="AI13" s="115">
        <f t="shared" si="9"/>
        <v>25</v>
      </c>
      <c r="AJ13" s="115">
        <f t="shared" si="9"/>
        <v>6</v>
      </c>
      <c r="AK13" s="115">
        <f t="shared" si="9"/>
        <v>6</v>
      </c>
      <c r="AL13" s="115">
        <f t="shared" si="9"/>
        <v>0</v>
      </c>
      <c r="AM13" s="115">
        <f t="shared" si="9"/>
        <v>6</v>
      </c>
      <c r="AN13" s="115">
        <f t="shared" si="9"/>
        <v>6</v>
      </c>
      <c r="AO13" s="115">
        <f t="shared" si="9"/>
        <v>0</v>
      </c>
      <c r="AP13" s="115">
        <f t="shared" si="9"/>
        <v>0</v>
      </c>
      <c r="AQ13" s="115">
        <f t="shared" si="9"/>
        <v>0</v>
      </c>
      <c r="AR13" s="115">
        <f t="shared" si="9"/>
        <v>0</v>
      </c>
      <c r="AS13" s="115">
        <f t="shared" si="9"/>
        <v>30</v>
      </c>
      <c r="AT13" s="115">
        <f t="shared" si="9"/>
        <v>6</v>
      </c>
      <c r="AU13" s="115">
        <f t="shared" si="9"/>
        <v>0</v>
      </c>
      <c r="AV13" s="115">
        <f t="shared" si="9"/>
        <v>26</v>
      </c>
      <c r="AW13" s="115">
        <f t="shared" ref="AW13:AY13" si="10">SUBTOTAL(9,AW8:AW12)</f>
        <v>1249</v>
      </c>
      <c r="AX13" s="115">
        <f t="shared" si="10"/>
        <v>40</v>
      </c>
      <c r="AY13" s="115">
        <f t="shared" si="10"/>
        <v>20</v>
      </c>
      <c r="AZ13" s="115"/>
      <c r="BA13" s="116"/>
      <c r="BB13" s="115">
        <f t="shared" ref="BB13" si="11">SUBTOTAL(9,BB8:BB12)</f>
        <v>4</v>
      </c>
      <c r="BC13" s="115">
        <f t="shared" ref="BC13" si="12">SUBTOTAL(9,BC8:BC12)</f>
        <v>15</v>
      </c>
      <c r="BD13" s="115">
        <f t="shared" ref="BD13" si="13">SUBTOTAL(9,BD8:BD12)</f>
        <v>2</v>
      </c>
      <c r="BE13" s="115">
        <f t="shared" ref="BE13" si="14">SUBTOTAL(9,BE8:BE12)</f>
        <v>2</v>
      </c>
      <c r="BF13" s="115">
        <f t="shared" ref="BF13" si="15">SUBTOTAL(9,BF8:BF12)</f>
        <v>0</v>
      </c>
      <c r="BG13" s="115">
        <f t="shared" ref="BG13" si="16">SUBTOTAL(9,BG8:BG12)</f>
        <v>2</v>
      </c>
      <c r="BH13" s="115">
        <f t="shared" ref="BH13" si="17">SUBTOTAL(9,BH8:BH12)</f>
        <v>2</v>
      </c>
      <c r="BI13" s="115">
        <f t="shared" ref="BI13" si="18">SUBTOTAL(9,BI8:BI12)</f>
        <v>0</v>
      </c>
      <c r="BJ13" s="115">
        <f t="shared" ref="BJ13" si="19">SUBTOTAL(9,BJ8:BJ12)</f>
        <v>25</v>
      </c>
    </row>
    <row r="14" spans="2:62" outlineLevel="3">
      <c r="B14" s="106">
        <v>24028120</v>
      </c>
      <c r="C14" s="106" t="s">
        <v>282</v>
      </c>
      <c r="D14" s="106" t="s">
        <v>92</v>
      </c>
      <c r="E14" s="107">
        <v>4007</v>
      </c>
      <c r="F14" s="107" t="s">
        <v>283</v>
      </c>
      <c r="G14" s="108">
        <v>40211</v>
      </c>
      <c r="H14" s="108" t="s">
        <v>284</v>
      </c>
      <c r="I14" s="106" t="s">
        <v>285</v>
      </c>
      <c r="J14" s="109" t="s">
        <v>1828</v>
      </c>
      <c r="K14" s="109" t="s">
        <v>1829</v>
      </c>
      <c r="L14" s="109" t="s">
        <v>97</v>
      </c>
      <c r="M14" s="109" t="s">
        <v>97</v>
      </c>
      <c r="N14" s="109" t="s">
        <v>99</v>
      </c>
      <c r="O14" s="109" t="str">
        <f>IF(N14="","",VLOOKUP(N14,Sheet1!$B$3:$C$7,2,0))</f>
        <v>回復期</v>
      </c>
      <c r="P14" s="109" t="s">
        <v>99</v>
      </c>
      <c r="Q14" s="109" t="str">
        <f>IF(P14="","",VLOOKUP(P14,Sheet1!$B$3:$C$7,2,0))</f>
        <v>回復期</v>
      </c>
      <c r="R14" s="109" t="s">
        <v>96</v>
      </c>
      <c r="S14" s="110" t="str">
        <f t="shared" si="0"/>
        <v>○</v>
      </c>
      <c r="T14" s="111" t="str">
        <f t="shared" si="1"/>
        <v/>
      </c>
      <c r="U14" s="111" t="str">
        <f t="shared" si="2"/>
        <v/>
      </c>
      <c r="V14" s="111" t="str">
        <f t="shared" si="3"/>
        <v/>
      </c>
      <c r="W14" s="111" t="str">
        <f t="shared" si="4"/>
        <v/>
      </c>
      <c r="X14" s="111" t="str">
        <f t="shared" si="5"/>
        <v/>
      </c>
      <c r="Y14" s="112" t="str">
        <f t="shared" si="6"/>
        <v/>
      </c>
      <c r="Z14" s="113" t="s">
        <v>165</v>
      </c>
      <c r="AA14" s="113" t="s">
        <v>96</v>
      </c>
      <c r="AB14" s="113" t="s">
        <v>96</v>
      </c>
      <c r="AC14" s="113" t="s">
        <v>96</v>
      </c>
      <c r="AD14" s="113"/>
      <c r="AE14" s="114" t="str">
        <f t="shared" si="7"/>
        <v>回復期</v>
      </c>
      <c r="AF14" s="115">
        <v>9</v>
      </c>
      <c r="AG14" s="115">
        <v>5</v>
      </c>
      <c r="AH14" s="115">
        <v>4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9</v>
      </c>
      <c r="AT14" s="115">
        <v>0</v>
      </c>
      <c r="AU14" s="115">
        <v>0</v>
      </c>
      <c r="AV14" s="115">
        <v>0</v>
      </c>
      <c r="AW14" s="115">
        <v>45</v>
      </c>
      <c r="AX14" s="115">
        <v>0</v>
      </c>
      <c r="AY14" s="115">
        <v>0</v>
      </c>
      <c r="AZ14" s="115" t="s">
        <v>98</v>
      </c>
      <c r="BA14" s="116" t="str">
        <f t="shared" si="8"/>
        <v/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0</v>
      </c>
      <c r="BI14" s="115">
        <v>0</v>
      </c>
      <c r="BJ14" s="115">
        <v>0</v>
      </c>
    </row>
    <row r="15" spans="2:62" outlineLevel="3">
      <c r="B15" s="106">
        <v>24028309</v>
      </c>
      <c r="C15" s="106" t="s">
        <v>513</v>
      </c>
      <c r="D15" s="106" t="s">
        <v>92</v>
      </c>
      <c r="E15" s="107">
        <v>4007</v>
      </c>
      <c r="F15" s="107" t="s">
        <v>283</v>
      </c>
      <c r="G15" s="108">
        <v>40211</v>
      </c>
      <c r="H15" s="108" t="s">
        <v>284</v>
      </c>
      <c r="I15" s="106" t="s">
        <v>514</v>
      </c>
      <c r="J15" s="109" t="s">
        <v>1830</v>
      </c>
      <c r="K15" s="109" t="s">
        <v>1831</v>
      </c>
      <c r="L15" s="109" t="s">
        <v>97</v>
      </c>
      <c r="M15" s="109" t="s">
        <v>97</v>
      </c>
      <c r="N15" s="109" t="s">
        <v>104</v>
      </c>
      <c r="O15" s="109" t="str">
        <f>IF(N15="","",VLOOKUP(N15,Sheet1!$B$3:$C$7,2,0))</f>
        <v>慢性期</v>
      </c>
      <c r="P15" s="109" t="s">
        <v>104</v>
      </c>
      <c r="Q15" s="109" t="str">
        <f>IF(P15="","",VLOOKUP(P15,Sheet1!$B$3:$C$7,2,0))</f>
        <v>慢性期</v>
      </c>
      <c r="R15" s="109" t="s">
        <v>104</v>
      </c>
      <c r="S15" s="110" t="str">
        <f t="shared" si="0"/>
        <v>○</v>
      </c>
      <c r="T15" s="111" t="str">
        <f t="shared" si="1"/>
        <v>○</v>
      </c>
      <c r="U15" s="111" t="str">
        <f t="shared" si="2"/>
        <v>○</v>
      </c>
      <c r="V15" s="111" t="str">
        <f t="shared" si="3"/>
        <v>○</v>
      </c>
      <c r="W15" s="111" t="str">
        <f t="shared" si="4"/>
        <v>○</v>
      </c>
      <c r="X15" s="111" t="str">
        <f t="shared" si="5"/>
        <v/>
      </c>
      <c r="Y15" s="112" t="str">
        <f t="shared" si="6"/>
        <v/>
      </c>
      <c r="Z15" s="113" t="s">
        <v>97</v>
      </c>
      <c r="AA15" s="113" t="s">
        <v>98</v>
      </c>
      <c r="AB15" s="113" t="s">
        <v>99</v>
      </c>
      <c r="AC15" s="113" t="s">
        <v>104</v>
      </c>
      <c r="AD15" s="113" t="s">
        <v>105</v>
      </c>
      <c r="AE15" s="114" t="str">
        <f t="shared" si="7"/>
        <v>慢性期</v>
      </c>
      <c r="AF15" s="115">
        <v>9</v>
      </c>
      <c r="AG15" s="115">
        <v>9</v>
      </c>
      <c r="AH15" s="115">
        <v>0</v>
      </c>
      <c r="AI15" s="115">
        <v>0</v>
      </c>
      <c r="AJ15" s="115">
        <v>6</v>
      </c>
      <c r="AK15" s="115">
        <v>6</v>
      </c>
      <c r="AL15" s="115">
        <v>0</v>
      </c>
      <c r="AM15" s="115">
        <v>6</v>
      </c>
      <c r="AN15" s="115">
        <v>6</v>
      </c>
      <c r="AO15" s="115">
        <v>0</v>
      </c>
      <c r="AP15" s="115">
        <v>0</v>
      </c>
      <c r="AQ15" s="115">
        <v>0</v>
      </c>
      <c r="AR15" s="115">
        <v>0</v>
      </c>
      <c r="AS15" s="115">
        <v>9</v>
      </c>
      <c r="AT15" s="115">
        <v>6</v>
      </c>
      <c r="AU15" s="115">
        <v>0</v>
      </c>
      <c r="AV15" s="115">
        <v>0</v>
      </c>
      <c r="AW15" s="115">
        <v>37</v>
      </c>
      <c r="AX15" s="115">
        <v>2</v>
      </c>
      <c r="AY15" s="115">
        <v>27.6</v>
      </c>
      <c r="AZ15" s="115" t="s">
        <v>97</v>
      </c>
      <c r="BA15" s="116" t="str">
        <f t="shared" si="8"/>
        <v>○</v>
      </c>
      <c r="BB15" s="115">
        <v>1</v>
      </c>
      <c r="BC15" s="115">
        <v>0</v>
      </c>
      <c r="BD15" s="115">
        <v>0</v>
      </c>
      <c r="BE15" s="115">
        <v>0</v>
      </c>
      <c r="BF15" s="115">
        <v>0</v>
      </c>
      <c r="BG15" s="115">
        <v>0</v>
      </c>
      <c r="BH15" s="115">
        <v>0</v>
      </c>
      <c r="BI15" s="115">
        <v>0</v>
      </c>
      <c r="BJ15" s="115">
        <v>0</v>
      </c>
    </row>
    <row r="16" spans="2:62" outlineLevel="3">
      <c r="B16" s="106">
        <v>24028499</v>
      </c>
      <c r="C16" s="106" t="s">
        <v>743</v>
      </c>
      <c r="D16" s="106" t="s">
        <v>92</v>
      </c>
      <c r="E16" s="107">
        <v>4007</v>
      </c>
      <c r="F16" s="107" t="s">
        <v>283</v>
      </c>
      <c r="G16" s="108">
        <v>40211</v>
      </c>
      <c r="H16" s="108" t="s">
        <v>284</v>
      </c>
      <c r="I16" s="106" t="s">
        <v>744</v>
      </c>
      <c r="J16" s="109" t="s">
        <v>1832</v>
      </c>
      <c r="K16" s="109" t="s">
        <v>1833</v>
      </c>
      <c r="L16" s="109" t="s">
        <v>97</v>
      </c>
      <c r="M16" s="109" t="s">
        <v>97</v>
      </c>
      <c r="N16" s="109" t="s">
        <v>98</v>
      </c>
      <c r="O16" s="109" t="str">
        <f>IF(N16="","",VLOOKUP(N16,Sheet1!$B$3:$C$7,2,0))</f>
        <v>急性期</v>
      </c>
      <c r="P16" s="109" t="s">
        <v>98</v>
      </c>
      <c r="Q16" s="109" t="str">
        <f>IF(P16="","",VLOOKUP(P16,Sheet1!$B$3:$C$7,2,0))</f>
        <v>急性期</v>
      </c>
      <c r="R16" s="109" t="s">
        <v>98</v>
      </c>
      <c r="S16" s="110" t="str">
        <f t="shared" si="0"/>
        <v/>
      </c>
      <c r="T16" s="111" t="str">
        <f t="shared" si="1"/>
        <v>○</v>
      </c>
      <c r="U16" s="111" t="str">
        <f t="shared" si="2"/>
        <v/>
      </c>
      <c r="V16" s="111" t="str">
        <f t="shared" si="3"/>
        <v/>
      </c>
      <c r="W16" s="111" t="str">
        <f t="shared" si="4"/>
        <v/>
      </c>
      <c r="X16" s="111" t="str">
        <f t="shared" si="5"/>
        <v/>
      </c>
      <c r="Y16" s="112" t="str">
        <f t="shared" si="6"/>
        <v/>
      </c>
      <c r="Z16" s="113" t="s">
        <v>98</v>
      </c>
      <c r="AA16" s="113" t="s">
        <v>96</v>
      </c>
      <c r="AB16" s="113" t="s">
        <v>96</v>
      </c>
      <c r="AC16" s="113" t="s">
        <v>96</v>
      </c>
      <c r="AD16" s="113" t="s">
        <v>96</v>
      </c>
      <c r="AE16" s="114" t="str">
        <f t="shared" si="7"/>
        <v>急性期</v>
      </c>
      <c r="AF16" s="115">
        <v>10</v>
      </c>
      <c r="AG16" s="115">
        <v>10</v>
      </c>
      <c r="AH16" s="115">
        <v>0</v>
      </c>
      <c r="AI16" s="115">
        <v>10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10</v>
      </c>
      <c r="AT16" s="115">
        <v>0</v>
      </c>
      <c r="AU16" s="115">
        <v>0</v>
      </c>
      <c r="AV16" s="115">
        <v>0</v>
      </c>
      <c r="AW16" s="115">
        <v>556</v>
      </c>
      <c r="AX16" s="115"/>
      <c r="AY16" s="115"/>
      <c r="AZ16" s="115" t="s">
        <v>96</v>
      </c>
      <c r="BA16" s="116" t="str">
        <f t="shared" si="8"/>
        <v/>
      </c>
      <c r="BB16" s="115"/>
      <c r="BC16" s="115"/>
      <c r="BD16" s="115">
        <v>0</v>
      </c>
      <c r="BE16" s="115"/>
      <c r="BF16" s="115"/>
      <c r="BG16" s="115">
        <v>0</v>
      </c>
      <c r="BH16" s="115"/>
      <c r="BI16" s="115"/>
      <c r="BJ16" s="115"/>
    </row>
    <row r="17" spans="2:62" outlineLevel="3">
      <c r="B17" s="106">
        <v>24028702</v>
      </c>
      <c r="C17" s="106" t="s">
        <v>985</v>
      </c>
      <c r="D17" s="106" t="s">
        <v>92</v>
      </c>
      <c r="E17" s="107">
        <v>4007</v>
      </c>
      <c r="F17" s="107" t="s">
        <v>283</v>
      </c>
      <c r="G17" s="108">
        <v>40211</v>
      </c>
      <c r="H17" s="108" t="s">
        <v>284</v>
      </c>
      <c r="I17" s="106" t="s">
        <v>986</v>
      </c>
      <c r="J17" s="109" t="s">
        <v>1834</v>
      </c>
      <c r="K17" s="109" t="s">
        <v>1835</v>
      </c>
      <c r="L17" s="109" t="s">
        <v>97</v>
      </c>
      <c r="M17" s="109" t="s">
        <v>97</v>
      </c>
      <c r="N17" s="109" t="s">
        <v>99</v>
      </c>
      <c r="O17" s="109" t="str">
        <f>IF(N17="","",VLOOKUP(N17,Sheet1!$B$3:$C$7,2,0))</f>
        <v>回復期</v>
      </c>
      <c r="P17" s="109" t="s">
        <v>99</v>
      </c>
      <c r="Q17" s="109" t="str">
        <f>IF(P17="","",VLOOKUP(P17,Sheet1!$B$3:$C$7,2,0))</f>
        <v>回復期</v>
      </c>
      <c r="R17" s="109" t="s">
        <v>96</v>
      </c>
      <c r="S17" s="110" t="str">
        <f t="shared" si="0"/>
        <v>○</v>
      </c>
      <c r="T17" s="111" t="str">
        <f t="shared" si="1"/>
        <v/>
      </c>
      <c r="U17" s="111" t="str">
        <f t="shared" si="2"/>
        <v/>
      </c>
      <c r="V17" s="111" t="str">
        <f t="shared" si="3"/>
        <v>○</v>
      </c>
      <c r="W17" s="111" t="str">
        <f t="shared" si="4"/>
        <v>○</v>
      </c>
      <c r="X17" s="111" t="str">
        <f t="shared" si="5"/>
        <v/>
      </c>
      <c r="Y17" s="112" t="str">
        <f t="shared" si="6"/>
        <v/>
      </c>
      <c r="Z17" s="113" t="s">
        <v>97</v>
      </c>
      <c r="AA17" s="113" t="s">
        <v>104</v>
      </c>
      <c r="AB17" s="113" t="s">
        <v>105</v>
      </c>
      <c r="AC17" s="113" t="s">
        <v>96</v>
      </c>
      <c r="AD17" s="113" t="s">
        <v>96</v>
      </c>
      <c r="AE17" s="114" t="str">
        <f t="shared" si="7"/>
        <v>回復期</v>
      </c>
      <c r="AF17" s="115">
        <v>17</v>
      </c>
      <c r="AG17" s="115">
        <v>17</v>
      </c>
      <c r="AH17" s="115">
        <v>0</v>
      </c>
      <c r="AI17" s="115">
        <v>17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/>
      <c r="AT17" s="115"/>
      <c r="AU17" s="115"/>
      <c r="AV17" s="115">
        <v>17</v>
      </c>
      <c r="AW17" s="115">
        <v>20</v>
      </c>
      <c r="AX17" s="115">
        <v>5</v>
      </c>
      <c r="AY17" s="115">
        <v>35</v>
      </c>
      <c r="AZ17" s="115" t="s">
        <v>97</v>
      </c>
      <c r="BA17" s="116" t="str">
        <f t="shared" si="8"/>
        <v>○</v>
      </c>
      <c r="BB17" s="115">
        <v>1</v>
      </c>
      <c r="BC17" s="115">
        <v>16</v>
      </c>
      <c r="BD17" s="115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/>
    </row>
    <row r="18" spans="2:62" outlineLevel="3">
      <c r="B18" s="106">
        <v>24028836</v>
      </c>
      <c r="C18" s="106" t="s">
        <v>1166</v>
      </c>
      <c r="D18" s="106" t="s">
        <v>92</v>
      </c>
      <c r="E18" s="107">
        <v>4007</v>
      </c>
      <c r="F18" s="107" t="s">
        <v>283</v>
      </c>
      <c r="G18" s="108">
        <v>40211</v>
      </c>
      <c r="H18" s="108" t="s">
        <v>284</v>
      </c>
      <c r="I18" s="106" t="s">
        <v>1167</v>
      </c>
      <c r="J18" s="109" t="s">
        <v>1836</v>
      </c>
      <c r="K18" s="109" t="s">
        <v>1837</v>
      </c>
      <c r="L18" s="109" t="s">
        <v>97</v>
      </c>
      <c r="M18" s="109" t="s">
        <v>97</v>
      </c>
      <c r="N18" s="109" t="s">
        <v>98</v>
      </c>
      <c r="O18" s="109" t="str">
        <f>IF(N18="","",VLOOKUP(N18,Sheet1!$B$3:$C$7,2,0))</f>
        <v>急性期</v>
      </c>
      <c r="P18" s="109" t="s">
        <v>98</v>
      </c>
      <c r="Q18" s="109" t="str">
        <f>IF(P18="","",VLOOKUP(P18,Sheet1!$B$3:$C$7,2,0))</f>
        <v>急性期</v>
      </c>
      <c r="R18" s="109" t="s">
        <v>96</v>
      </c>
      <c r="S18" s="110" t="str">
        <f t="shared" si="0"/>
        <v/>
      </c>
      <c r="T18" s="111" t="str">
        <f t="shared" si="1"/>
        <v>○</v>
      </c>
      <c r="U18" s="111" t="str">
        <f t="shared" si="2"/>
        <v>○</v>
      </c>
      <c r="V18" s="111" t="str">
        <f t="shared" si="3"/>
        <v/>
      </c>
      <c r="W18" s="111" t="str">
        <f t="shared" si="4"/>
        <v/>
      </c>
      <c r="X18" s="111" t="str">
        <f t="shared" si="5"/>
        <v/>
      </c>
      <c r="Y18" s="112" t="str">
        <f t="shared" si="6"/>
        <v/>
      </c>
      <c r="Z18" s="113" t="s">
        <v>98</v>
      </c>
      <c r="AA18" s="113" t="s">
        <v>99</v>
      </c>
      <c r="AB18" s="113" t="s">
        <v>96</v>
      </c>
      <c r="AC18" s="113" t="s">
        <v>96</v>
      </c>
      <c r="AD18" s="113" t="s">
        <v>96</v>
      </c>
      <c r="AE18" s="114" t="str">
        <f t="shared" si="7"/>
        <v>急性期</v>
      </c>
      <c r="AF18" s="115">
        <v>9</v>
      </c>
      <c r="AG18" s="115">
        <v>9</v>
      </c>
      <c r="AH18" s="115">
        <v>0</v>
      </c>
      <c r="AI18" s="115">
        <v>0</v>
      </c>
      <c r="AJ18" s="115">
        <v>0</v>
      </c>
      <c r="AK18" s="115">
        <v>0</v>
      </c>
      <c r="AL18" s="115">
        <v>0</v>
      </c>
      <c r="AM18" s="115">
        <v>0</v>
      </c>
      <c r="AN18" s="115">
        <v>0</v>
      </c>
      <c r="AO18" s="115">
        <v>0</v>
      </c>
      <c r="AP18" s="115">
        <v>0</v>
      </c>
      <c r="AQ18" s="115">
        <v>0</v>
      </c>
      <c r="AR18" s="115">
        <v>0</v>
      </c>
      <c r="AS18" s="115">
        <v>9</v>
      </c>
      <c r="AT18" s="115">
        <v>0</v>
      </c>
      <c r="AU18" s="115">
        <v>0</v>
      </c>
      <c r="AV18" s="115">
        <v>0</v>
      </c>
      <c r="AW18" s="115">
        <v>102</v>
      </c>
      <c r="AX18" s="115">
        <v>0</v>
      </c>
      <c r="AY18" s="115">
        <v>0</v>
      </c>
      <c r="AZ18" s="115" t="s">
        <v>97</v>
      </c>
      <c r="BA18" s="116" t="str">
        <f t="shared" si="8"/>
        <v>○</v>
      </c>
      <c r="BB18" s="115">
        <v>2</v>
      </c>
      <c r="BC18" s="115">
        <v>4</v>
      </c>
      <c r="BD18" s="115">
        <v>0</v>
      </c>
      <c r="BE18" s="115">
        <v>0</v>
      </c>
      <c r="BF18" s="115">
        <v>0</v>
      </c>
      <c r="BG18" s="115">
        <v>0</v>
      </c>
      <c r="BH18" s="115">
        <v>0</v>
      </c>
      <c r="BI18" s="115">
        <v>0</v>
      </c>
      <c r="BJ18" s="115">
        <v>0</v>
      </c>
    </row>
    <row r="19" spans="2:62" ht="13.5" customHeight="1" outlineLevel="2" thickBot="1">
      <c r="B19" s="106"/>
      <c r="C19" s="106"/>
      <c r="D19" s="106"/>
      <c r="E19" s="107"/>
      <c r="F19" s="147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284" t="s">
        <v>2269</v>
      </c>
      <c r="T19" s="284"/>
      <c r="U19" s="284"/>
      <c r="V19" s="284"/>
      <c r="W19" s="284"/>
      <c r="X19" s="284"/>
      <c r="Y19" s="285"/>
      <c r="Z19" s="149"/>
      <c r="AA19" s="149"/>
      <c r="AB19" s="149"/>
      <c r="AC19" s="149"/>
      <c r="AD19" s="149"/>
      <c r="AE19" s="150"/>
      <c r="AF19" s="151">
        <f t="shared" ref="AF19:AV19" si="20">SUBTOTAL(9,AF14:AF18)</f>
        <v>54</v>
      </c>
      <c r="AG19" s="151">
        <f t="shared" si="20"/>
        <v>50</v>
      </c>
      <c r="AH19" s="151">
        <f t="shared" si="20"/>
        <v>4</v>
      </c>
      <c r="AI19" s="151">
        <f t="shared" si="20"/>
        <v>27</v>
      </c>
      <c r="AJ19" s="151">
        <f t="shared" si="20"/>
        <v>6</v>
      </c>
      <c r="AK19" s="151">
        <f t="shared" si="20"/>
        <v>6</v>
      </c>
      <c r="AL19" s="151">
        <f t="shared" si="20"/>
        <v>0</v>
      </c>
      <c r="AM19" s="151">
        <f t="shared" si="20"/>
        <v>6</v>
      </c>
      <c r="AN19" s="151">
        <f t="shared" si="20"/>
        <v>6</v>
      </c>
      <c r="AO19" s="151">
        <f t="shared" si="20"/>
        <v>0</v>
      </c>
      <c r="AP19" s="151">
        <f t="shared" si="20"/>
        <v>0</v>
      </c>
      <c r="AQ19" s="151">
        <f t="shared" si="20"/>
        <v>0</v>
      </c>
      <c r="AR19" s="151">
        <f t="shared" si="20"/>
        <v>0</v>
      </c>
      <c r="AS19" s="151">
        <f t="shared" si="20"/>
        <v>37</v>
      </c>
      <c r="AT19" s="151">
        <f t="shared" si="20"/>
        <v>6</v>
      </c>
      <c r="AU19" s="151">
        <f t="shared" si="20"/>
        <v>0</v>
      </c>
      <c r="AV19" s="151">
        <f t="shared" si="20"/>
        <v>17</v>
      </c>
      <c r="AW19" s="151">
        <f t="shared" ref="AW19:AY19" si="21">SUBTOTAL(9,AW14:AW18)</f>
        <v>760</v>
      </c>
      <c r="AX19" s="151">
        <f t="shared" si="21"/>
        <v>7</v>
      </c>
      <c r="AY19" s="151">
        <f t="shared" si="21"/>
        <v>62.6</v>
      </c>
      <c r="AZ19" s="151"/>
      <c r="BA19" s="152"/>
      <c r="BB19" s="151">
        <f t="shared" ref="BB19" si="22">SUBTOTAL(9,BB14:BB18)</f>
        <v>4</v>
      </c>
      <c r="BC19" s="151">
        <f t="shared" ref="BC19" si="23">SUBTOTAL(9,BC14:BC18)</f>
        <v>20</v>
      </c>
      <c r="BD19" s="151">
        <f t="shared" ref="BD19" si="24">SUBTOTAL(9,BD14:BD18)</f>
        <v>0</v>
      </c>
      <c r="BE19" s="151">
        <f t="shared" ref="BE19" si="25">SUBTOTAL(9,BE14:BE18)</f>
        <v>0</v>
      </c>
      <c r="BF19" s="151">
        <f t="shared" ref="BF19" si="26">SUBTOTAL(9,BF14:BF18)</f>
        <v>0</v>
      </c>
      <c r="BG19" s="151">
        <f t="shared" ref="BG19" si="27">SUBTOTAL(9,BG14:BG18)</f>
        <v>0</v>
      </c>
      <c r="BH19" s="151">
        <f t="shared" ref="BH19" si="28">SUBTOTAL(9,BH14:BH18)</f>
        <v>0</v>
      </c>
      <c r="BI19" s="151">
        <f t="shared" ref="BI19" si="29">SUBTOTAL(9,BI14:BI18)</f>
        <v>0</v>
      </c>
      <c r="BJ19" s="151">
        <f t="shared" ref="BJ19" si="30">SUBTOTAL(9,BJ14:BJ18)</f>
        <v>0</v>
      </c>
    </row>
    <row r="20" spans="2:62" ht="12" outlineLevel="1" thickTop="1">
      <c r="B20" s="106"/>
      <c r="C20" s="106"/>
      <c r="D20" s="106"/>
      <c r="E20" s="107"/>
      <c r="F20" s="281" t="s">
        <v>2308</v>
      </c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3"/>
      <c r="Z20" s="153"/>
      <c r="AA20" s="153"/>
      <c r="AB20" s="153"/>
      <c r="AC20" s="153"/>
      <c r="AD20" s="153"/>
      <c r="AE20" s="154"/>
      <c r="AF20" s="155">
        <f t="shared" ref="AF20:AV20" si="31">SUBTOTAL(9,AF8:AF18)</f>
        <v>110</v>
      </c>
      <c r="AG20" s="155">
        <f t="shared" si="31"/>
        <v>96</v>
      </c>
      <c r="AH20" s="155">
        <f t="shared" si="31"/>
        <v>14</v>
      </c>
      <c r="AI20" s="155">
        <f t="shared" si="31"/>
        <v>52</v>
      </c>
      <c r="AJ20" s="155">
        <f t="shared" si="31"/>
        <v>12</v>
      </c>
      <c r="AK20" s="155">
        <f t="shared" si="31"/>
        <v>12</v>
      </c>
      <c r="AL20" s="155">
        <f t="shared" si="31"/>
        <v>0</v>
      </c>
      <c r="AM20" s="155">
        <f t="shared" si="31"/>
        <v>12</v>
      </c>
      <c r="AN20" s="155">
        <f t="shared" si="31"/>
        <v>12</v>
      </c>
      <c r="AO20" s="155">
        <f t="shared" si="31"/>
        <v>0</v>
      </c>
      <c r="AP20" s="155">
        <f t="shared" si="31"/>
        <v>0</v>
      </c>
      <c r="AQ20" s="155">
        <f t="shared" si="31"/>
        <v>0</v>
      </c>
      <c r="AR20" s="155">
        <f t="shared" si="31"/>
        <v>0</v>
      </c>
      <c r="AS20" s="155">
        <f t="shared" si="31"/>
        <v>67</v>
      </c>
      <c r="AT20" s="155">
        <f t="shared" si="31"/>
        <v>12</v>
      </c>
      <c r="AU20" s="155">
        <f t="shared" si="31"/>
        <v>0</v>
      </c>
      <c r="AV20" s="155">
        <f t="shared" si="31"/>
        <v>43</v>
      </c>
      <c r="AW20" s="155">
        <f t="shared" ref="AW20:BJ20" si="32">SUBTOTAL(9,AW8:AW18)</f>
        <v>2009</v>
      </c>
      <c r="AX20" s="155">
        <f t="shared" si="32"/>
        <v>47</v>
      </c>
      <c r="AY20" s="155">
        <f t="shared" si="32"/>
        <v>82.6</v>
      </c>
      <c r="AZ20" s="155">
        <f t="shared" si="32"/>
        <v>0</v>
      </c>
      <c r="BA20" s="156"/>
      <c r="BB20" s="155">
        <f t="shared" si="32"/>
        <v>8</v>
      </c>
      <c r="BC20" s="155">
        <f t="shared" si="32"/>
        <v>35</v>
      </c>
      <c r="BD20" s="155">
        <f t="shared" si="32"/>
        <v>2</v>
      </c>
      <c r="BE20" s="155">
        <f t="shared" si="32"/>
        <v>2</v>
      </c>
      <c r="BF20" s="155">
        <f t="shared" si="32"/>
        <v>0</v>
      </c>
      <c r="BG20" s="155">
        <f t="shared" si="32"/>
        <v>2</v>
      </c>
      <c r="BH20" s="155">
        <f t="shared" si="32"/>
        <v>2</v>
      </c>
      <c r="BI20" s="155">
        <f t="shared" si="32"/>
        <v>0</v>
      </c>
      <c r="BJ20" s="155">
        <f t="shared" si="32"/>
        <v>25</v>
      </c>
    </row>
    <row r="21" spans="2:62">
      <c r="F21" s="266" t="s">
        <v>2299</v>
      </c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8"/>
      <c r="Z21" s="129"/>
      <c r="AA21" s="129"/>
      <c r="AB21" s="129"/>
      <c r="AC21" s="129"/>
      <c r="AD21" s="129"/>
      <c r="AE21" s="129"/>
      <c r="AF21" s="129">
        <f>SUM(AF24)</f>
        <v>0</v>
      </c>
      <c r="AG21" s="129">
        <f t="shared" ref="AG21:AV21" si="33">SUM(AG24)</f>
        <v>0</v>
      </c>
      <c r="AH21" s="129">
        <f t="shared" si="33"/>
        <v>0</v>
      </c>
      <c r="AI21" s="129">
        <f t="shared" si="33"/>
        <v>0</v>
      </c>
      <c r="AJ21" s="129">
        <f t="shared" si="33"/>
        <v>0</v>
      </c>
      <c r="AK21" s="129">
        <f t="shared" si="33"/>
        <v>0</v>
      </c>
      <c r="AL21" s="129">
        <f t="shared" si="33"/>
        <v>0</v>
      </c>
      <c r="AM21" s="129">
        <f t="shared" si="33"/>
        <v>0</v>
      </c>
      <c r="AN21" s="129">
        <f t="shared" si="33"/>
        <v>0</v>
      </c>
      <c r="AO21" s="129">
        <f t="shared" si="33"/>
        <v>0</v>
      </c>
      <c r="AP21" s="129">
        <f t="shared" si="33"/>
        <v>0</v>
      </c>
      <c r="AQ21" s="129">
        <f t="shared" si="33"/>
        <v>0</v>
      </c>
      <c r="AR21" s="129">
        <f t="shared" si="33"/>
        <v>0</v>
      </c>
      <c r="AS21" s="129">
        <f t="shared" si="33"/>
        <v>0</v>
      </c>
      <c r="AT21" s="129">
        <f t="shared" si="33"/>
        <v>0</v>
      </c>
      <c r="AU21" s="129">
        <f t="shared" si="33"/>
        <v>0</v>
      </c>
      <c r="AV21" s="129">
        <f t="shared" si="33"/>
        <v>0</v>
      </c>
      <c r="AW21" s="269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1"/>
    </row>
    <row r="22" spans="2:62">
      <c r="F22" s="266" t="s">
        <v>2302</v>
      </c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8"/>
      <c r="Z22" s="129"/>
      <c r="AA22" s="129"/>
      <c r="AB22" s="129"/>
      <c r="AC22" s="129"/>
      <c r="AD22" s="129"/>
      <c r="AE22" s="129"/>
      <c r="AF22" s="129">
        <f>SUMIF($O$8:$O$19,"休棟等",AF8:AF19)</f>
        <v>10</v>
      </c>
      <c r="AG22" s="129">
        <f t="shared" ref="AG22:AV22" si="34">SUMIF($O$8:$O$19,"休棟等",AG8:AG19)</f>
        <v>0</v>
      </c>
      <c r="AH22" s="129">
        <f t="shared" si="34"/>
        <v>10</v>
      </c>
      <c r="AI22" s="129">
        <f t="shared" si="34"/>
        <v>9</v>
      </c>
      <c r="AJ22" s="129">
        <f t="shared" si="34"/>
        <v>0</v>
      </c>
      <c r="AK22" s="129">
        <f t="shared" si="34"/>
        <v>0</v>
      </c>
      <c r="AL22" s="129">
        <f t="shared" si="34"/>
        <v>0</v>
      </c>
      <c r="AM22" s="129">
        <f t="shared" si="34"/>
        <v>0</v>
      </c>
      <c r="AN22" s="129">
        <f t="shared" si="34"/>
        <v>0</v>
      </c>
      <c r="AO22" s="129">
        <f t="shared" si="34"/>
        <v>0</v>
      </c>
      <c r="AP22" s="129">
        <f t="shared" si="34"/>
        <v>0</v>
      </c>
      <c r="AQ22" s="129">
        <f t="shared" si="34"/>
        <v>0</v>
      </c>
      <c r="AR22" s="129">
        <f t="shared" si="34"/>
        <v>0</v>
      </c>
      <c r="AS22" s="129">
        <f t="shared" si="34"/>
        <v>0</v>
      </c>
      <c r="AT22" s="129">
        <f t="shared" si="34"/>
        <v>0</v>
      </c>
      <c r="AU22" s="129">
        <f t="shared" si="34"/>
        <v>0</v>
      </c>
      <c r="AV22" s="129">
        <f t="shared" si="34"/>
        <v>10</v>
      </c>
      <c r="AW22" s="272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4"/>
    </row>
    <row r="23" spans="2:62">
      <c r="F23" s="266" t="s">
        <v>2301</v>
      </c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8"/>
      <c r="Z23" s="129"/>
      <c r="AA23" s="129"/>
      <c r="AB23" s="129"/>
      <c r="AC23" s="129"/>
      <c r="AD23" s="129"/>
      <c r="AE23" s="129"/>
      <c r="AF23" s="129">
        <f>AF20-AF21-AF22</f>
        <v>100</v>
      </c>
      <c r="AG23" s="129">
        <f t="shared" ref="AG23:AV23" si="35">AG20-AG21-AG22</f>
        <v>96</v>
      </c>
      <c r="AH23" s="129">
        <f t="shared" si="35"/>
        <v>4</v>
      </c>
      <c r="AI23" s="129">
        <f t="shared" si="35"/>
        <v>43</v>
      </c>
      <c r="AJ23" s="129">
        <f t="shared" si="35"/>
        <v>12</v>
      </c>
      <c r="AK23" s="129">
        <f t="shared" si="35"/>
        <v>12</v>
      </c>
      <c r="AL23" s="129">
        <f t="shared" si="35"/>
        <v>0</v>
      </c>
      <c r="AM23" s="129">
        <f t="shared" si="35"/>
        <v>12</v>
      </c>
      <c r="AN23" s="129">
        <f t="shared" si="35"/>
        <v>12</v>
      </c>
      <c r="AO23" s="129">
        <f t="shared" si="35"/>
        <v>0</v>
      </c>
      <c r="AP23" s="129">
        <f t="shared" si="35"/>
        <v>0</v>
      </c>
      <c r="AQ23" s="129">
        <f t="shared" si="35"/>
        <v>0</v>
      </c>
      <c r="AR23" s="129">
        <f t="shared" si="35"/>
        <v>0</v>
      </c>
      <c r="AS23" s="129">
        <f t="shared" si="35"/>
        <v>67</v>
      </c>
      <c r="AT23" s="129">
        <f t="shared" si="35"/>
        <v>12</v>
      </c>
      <c r="AU23" s="129">
        <f t="shared" si="35"/>
        <v>0</v>
      </c>
      <c r="AV23" s="129">
        <f t="shared" si="35"/>
        <v>33</v>
      </c>
      <c r="AW23" s="275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7"/>
    </row>
    <row r="25" spans="2:62">
      <c r="X25" s="264" t="s">
        <v>2316</v>
      </c>
      <c r="Y25" s="264"/>
      <c r="Z25" s="264"/>
      <c r="AF25" s="278" t="s">
        <v>2317</v>
      </c>
      <c r="AG25" s="278"/>
      <c r="AH25" s="278" t="s">
        <v>2318</v>
      </c>
      <c r="AI25" s="278"/>
      <c r="AJ25" s="278"/>
      <c r="AK25" s="278" t="s">
        <v>2319</v>
      </c>
      <c r="AL25" s="278"/>
    </row>
    <row r="26" spans="2:62">
      <c r="X26" s="264"/>
      <c r="Y26" s="264"/>
      <c r="Z26" s="264"/>
      <c r="AF26" s="144" t="s">
        <v>2320</v>
      </c>
      <c r="AG26" s="144" t="s">
        <v>2321</v>
      </c>
      <c r="AH26" s="146" t="s">
        <v>2320</v>
      </c>
      <c r="AJ26" s="146" t="s">
        <v>2321</v>
      </c>
      <c r="AK26" s="144" t="s">
        <v>2320</v>
      </c>
      <c r="AL26" s="144" t="s">
        <v>2321</v>
      </c>
    </row>
    <row r="27" spans="2:62">
      <c r="X27" s="264" t="s">
        <v>2215</v>
      </c>
      <c r="Y27" s="264"/>
      <c r="Z27" s="265"/>
      <c r="AF27" s="145">
        <f>SUMIF($O$8:$O$19,X27,$AF$8:$AF$19)</f>
        <v>0</v>
      </c>
      <c r="AG27" s="145">
        <f>SUMIF($O$8:$O$19,X27,$AG$8:$AG$19)</f>
        <v>0</v>
      </c>
      <c r="AH27" s="145">
        <f>SUMIF($O$8:$O$19,X27,$AJ$8:$AJ$19)</f>
        <v>0</v>
      </c>
      <c r="AJ27" s="145">
        <f>SUMIF($O$8:$O$19,X27,$AK$8:$AK$19)</f>
        <v>0</v>
      </c>
      <c r="AK27" s="145">
        <f>SUM(AF27,AH27)</f>
        <v>0</v>
      </c>
      <c r="AL27" s="145">
        <f>SUM(AG27,AJ27)</f>
        <v>0</v>
      </c>
    </row>
    <row r="28" spans="2:62">
      <c r="X28" s="264" t="s">
        <v>2216</v>
      </c>
      <c r="Y28" s="264"/>
      <c r="Z28" s="265"/>
      <c r="AF28" s="145">
        <f t="shared" ref="AF28:AF30" si="36">SUMIF($O$8:$O$19,X28,$AF$8:$AF$19)</f>
        <v>65</v>
      </c>
      <c r="AG28" s="145">
        <f t="shared" ref="AG28:AG30" si="37">SUMIF($O$8:$O$19,X28,$AG$8:$AG$19)</f>
        <v>65</v>
      </c>
      <c r="AH28" s="145">
        <f t="shared" ref="AH28:AH30" si="38">SUMIF($O$8:$O$19,X28,$AJ$8:$AJ$19)</f>
        <v>6</v>
      </c>
      <c r="AJ28" s="145">
        <f t="shared" ref="AJ28:AJ30" si="39">SUMIF($O$8:$O$19,X28,$AK$8:$AK$19)</f>
        <v>6</v>
      </c>
      <c r="AK28" s="145">
        <f t="shared" ref="AK28:AK30" si="40">SUM(AF28,AH28)</f>
        <v>71</v>
      </c>
      <c r="AL28" s="145">
        <f t="shared" ref="AL28:AL30" si="41">SUM(AG28,AJ28)</f>
        <v>71</v>
      </c>
    </row>
    <row r="29" spans="2:62">
      <c r="X29" s="264" t="s">
        <v>2217</v>
      </c>
      <c r="Y29" s="264"/>
      <c r="Z29" s="265"/>
      <c r="AF29" s="145">
        <f t="shared" si="36"/>
        <v>26</v>
      </c>
      <c r="AG29" s="145">
        <f t="shared" si="37"/>
        <v>22</v>
      </c>
      <c r="AH29" s="145">
        <f t="shared" si="38"/>
        <v>0</v>
      </c>
      <c r="AJ29" s="145">
        <f t="shared" si="39"/>
        <v>0</v>
      </c>
      <c r="AK29" s="145">
        <f t="shared" si="40"/>
        <v>26</v>
      </c>
      <c r="AL29" s="145">
        <f t="shared" si="41"/>
        <v>22</v>
      </c>
    </row>
    <row r="30" spans="2:62">
      <c r="X30" s="264" t="s">
        <v>2218</v>
      </c>
      <c r="Y30" s="264"/>
      <c r="Z30" s="265"/>
      <c r="AF30" s="145">
        <f t="shared" si="36"/>
        <v>9</v>
      </c>
      <c r="AG30" s="145">
        <f t="shared" si="37"/>
        <v>9</v>
      </c>
      <c r="AH30" s="145">
        <f t="shared" si="38"/>
        <v>6</v>
      </c>
      <c r="AJ30" s="145">
        <f t="shared" si="39"/>
        <v>6</v>
      </c>
      <c r="AK30" s="145">
        <f t="shared" si="40"/>
        <v>15</v>
      </c>
      <c r="AL30" s="145">
        <f t="shared" si="41"/>
        <v>15</v>
      </c>
    </row>
    <row r="31" spans="2:62">
      <c r="X31" s="264" t="s">
        <v>2319</v>
      </c>
      <c r="Y31" s="264"/>
      <c r="Z31" s="265"/>
      <c r="AF31" s="145">
        <f>SUM(AF27:AF30)</f>
        <v>100</v>
      </c>
      <c r="AG31" s="145">
        <f>SUM(AG27:AG30)</f>
        <v>96</v>
      </c>
      <c r="AH31" s="145">
        <f>SUM(AH27:AH30)</f>
        <v>12</v>
      </c>
      <c r="AJ31" s="145">
        <f>SUM(AJ27:AJ30)</f>
        <v>12</v>
      </c>
      <c r="AK31" s="145">
        <f>SUM(AK27:AK30)</f>
        <v>112</v>
      </c>
      <c r="AL31" s="145">
        <f>SUM(AL27:AL30)</f>
        <v>108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5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AC4:AC6"/>
    <mergeCell ref="F20:Y20"/>
    <mergeCell ref="S13:Y13"/>
    <mergeCell ref="S19:Y19"/>
    <mergeCell ref="BB4:BB6"/>
    <mergeCell ref="BC4:BC6"/>
    <mergeCell ref="AT4:AT6"/>
    <mergeCell ref="AU4:AU6"/>
    <mergeCell ref="AV4:AV6"/>
    <mergeCell ref="AW4:AW6"/>
    <mergeCell ref="AS4:AS6"/>
    <mergeCell ref="AD4:AD6"/>
    <mergeCell ref="AE4:AE6"/>
    <mergeCell ref="AF4:AG5"/>
    <mergeCell ref="AJ4:AK5"/>
    <mergeCell ref="AY5:AY6"/>
    <mergeCell ref="BG4:BI4"/>
    <mergeCell ref="L5:L6"/>
    <mergeCell ref="M5:M6"/>
    <mergeCell ref="AI5:AI6"/>
    <mergeCell ref="AM5:AO5"/>
    <mergeCell ref="AP5:AR5"/>
    <mergeCell ref="AX5:AX6"/>
    <mergeCell ref="L3:M4"/>
    <mergeCell ref="N3:R3"/>
    <mergeCell ref="S3:W3"/>
    <mergeCell ref="Z3:AD3"/>
    <mergeCell ref="BD3:BI3"/>
    <mergeCell ref="BD5:BD6"/>
    <mergeCell ref="BG5:BG6"/>
    <mergeCell ref="BD4:BF4"/>
    <mergeCell ref="F21:Y21"/>
    <mergeCell ref="AW21:BJ23"/>
    <mergeCell ref="F22:Y22"/>
    <mergeCell ref="F23:Y23"/>
    <mergeCell ref="X25:Z26"/>
    <mergeCell ref="AF25:AG25"/>
    <mergeCell ref="AH25:AJ25"/>
    <mergeCell ref="AK25:AL25"/>
    <mergeCell ref="X27:Z27"/>
    <mergeCell ref="X28:Z28"/>
    <mergeCell ref="X29:Z29"/>
    <mergeCell ref="X30:Z30"/>
    <mergeCell ref="X31:Z31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J58"/>
  <sheetViews>
    <sheetView view="pageBreakPreview" topLeftCell="Q1" zoomScale="90" zoomScaleNormal="100" zoomScaleSheetLayoutView="90" workbookViewId="0">
      <selection activeCell="BC2" sqref="BC2"/>
    </sheetView>
  </sheetViews>
  <sheetFormatPr defaultColWidth="9" defaultRowHeight="11.25" outlineLevelRow="3"/>
  <cols>
    <col min="1" max="1" width="3" style="82" hidden="1" customWidth="1"/>
    <col min="2" max="2" width="8.625" style="82" hidden="1" customWidth="1"/>
    <col min="3" max="3" width="33.625" style="82" hidden="1" customWidth="1"/>
    <col min="4" max="4" width="6.625" style="82" hidden="1" customWidth="1"/>
    <col min="5" max="5" width="3.625" style="82" hidden="1" customWidth="1"/>
    <col min="6" max="6" width="7.125" style="83" customWidth="1"/>
    <col min="7" max="7" width="5.125" style="82" hidden="1" customWidth="1"/>
    <col min="8" max="8" width="9.25" style="83" customWidth="1"/>
    <col min="9" max="9" width="8.625" style="82" hidden="1" customWidth="1"/>
    <col min="10" max="10" width="33.625" style="82" customWidth="1"/>
    <col min="11" max="11" width="8.625" style="82" hidden="1" customWidth="1"/>
    <col min="12" max="13" width="6.625" style="82" hidden="1" customWidth="1"/>
    <col min="14" max="14" width="3" style="82" hidden="1" customWidth="1"/>
    <col min="15" max="15" width="9" style="82" customWidth="1"/>
    <col min="16" max="16" width="3" style="82" hidden="1" customWidth="1"/>
    <col min="17" max="17" width="9" style="82" customWidth="1"/>
    <col min="18" max="18" width="6.625" style="82" hidden="1" customWidth="1"/>
    <col min="19" max="25" width="5.25" style="82" customWidth="1"/>
    <col min="26" max="31" width="6.625" style="82" hidden="1" customWidth="1"/>
    <col min="32" max="34" width="5.125" style="82" customWidth="1"/>
    <col min="35" max="35" width="5.125" style="82" hidden="1" customWidth="1"/>
    <col min="36" max="38" width="5.125" style="82" customWidth="1"/>
    <col min="39" max="41" width="5.125" style="82" hidden="1" customWidth="1"/>
    <col min="42" max="44" width="5.125" style="82" customWidth="1"/>
    <col min="45" max="48" width="5.5" style="82" customWidth="1"/>
    <col min="49" max="49" width="5.125" style="82" customWidth="1"/>
    <col min="50" max="50" width="4.375" style="82" customWidth="1"/>
    <col min="51" max="51" width="6.625" style="82" customWidth="1"/>
    <col min="52" max="52" width="5.5" style="82" hidden="1" customWidth="1"/>
    <col min="53" max="53" width="5.5" style="82" customWidth="1"/>
    <col min="54" max="55" width="5.625" style="82" customWidth="1"/>
    <col min="56" max="59" width="5.125" style="82" customWidth="1"/>
    <col min="60" max="61" width="6.625" style="82" hidden="1" customWidth="1"/>
    <col min="62" max="62" width="3.5" style="82" customWidth="1"/>
    <col min="63" max="16384" width="9" style="82"/>
  </cols>
  <sheetData>
    <row r="1" spans="2:62" ht="19.5" thickBot="1">
      <c r="BA1" s="84"/>
      <c r="BB1" s="84"/>
      <c r="BC1" s="333" t="s">
        <v>2333</v>
      </c>
      <c r="BD1" s="334"/>
      <c r="BE1" s="334"/>
      <c r="BF1" s="334"/>
      <c r="BG1" s="335"/>
    </row>
    <row r="2" spans="2:62" ht="27.75" customHeight="1">
      <c r="C2" s="85"/>
      <c r="F2" s="85" t="s">
        <v>2223</v>
      </c>
      <c r="J2" s="85"/>
    </row>
    <row r="3" spans="2:62" ht="35.1" customHeight="1">
      <c r="B3" s="336" t="s">
        <v>0</v>
      </c>
      <c r="C3" s="338" t="s">
        <v>1</v>
      </c>
      <c r="D3" s="340" t="s">
        <v>2</v>
      </c>
      <c r="E3" s="342" t="s">
        <v>3</v>
      </c>
      <c r="F3" s="344" t="s">
        <v>4</v>
      </c>
      <c r="G3" s="347" t="s">
        <v>5</v>
      </c>
      <c r="H3" s="338" t="s">
        <v>6</v>
      </c>
      <c r="I3" s="351" t="s">
        <v>7</v>
      </c>
      <c r="J3" s="354" t="s">
        <v>8</v>
      </c>
      <c r="K3" s="354" t="s">
        <v>9</v>
      </c>
      <c r="L3" s="321" t="s">
        <v>10</v>
      </c>
      <c r="M3" s="321"/>
      <c r="N3" s="322" t="s">
        <v>2220</v>
      </c>
      <c r="O3" s="323"/>
      <c r="P3" s="323"/>
      <c r="Q3" s="323"/>
      <c r="R3" s="324"/>
      <c r="S3" s="325" t="s">
        <v>2221</v>
      </c>
      <c r="T3" s="326"/>
      <c r="U3" s="326"/>
      <c r="V3" s="326"/>
      <c r="W3" s="326"/>
      <c r="X3" s="86"/>
      <c r="Y3" s="87"/>
      <c r="Z3" s="327" t="s">
        <v>11</v>
      </c>
      <c r="AA3" s="327"/>
      <c r="AB3" s="327"/>
      <c r="AC3" s="327"/>
      <c r="AD3" s="327"/>
      <c r="AE3" s="86" t="s">
        <v>1316</v>
      </c>
      <c r="AF3" s="355" t="s">
        <v>12</v>
      </c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7"/>
      <c r="AS3" s="311" t="s">
        <v>13</v>
      </c>
      <c r="AT3" s="312"/>
      <c r="AU3" s="312"/>
      <c r="AV3" s="313"/>
      <c r="AW3" s="314" t="s">
        <v>14</v>
      </c>
      <c r="AX3" s="315"/>
      <c r="AY3" s="315"/>
      <c r="AZ3" s="316" t="s">
        <v>1319</v>
      </c>
      <c r="BA3" s="316" t="s">
        <v>1318</v>
      </c>
      <c r="BB3" s="301" t="s">
        <v>15</v>
      </c>
      <c r="BC3" s="301"/>
      <c r="BD3" s="327" t="s">
        <v>16</v>
      </c>
      <c r="BE3" s="327"/>
      <c r="BF3" s="327"/>
      <c r="BG3" s="327"/>
      <c r="BH3" s="327"/>
      <c r="BI3" s="327"/>
      <c r="BJ3" s="301" t="s">
        <v>17</v>
      </c>
    </row>
    <row r="4" spans="2:62" ht="35.1" customHeight="1">
      <c r="B4" s="337"/>
      <c r="C4" s="339"/>
      <c r="D4" s="341"/>
      <c r="E4" s="343"/>
      <c r="F4" s="345"/>
      <c r="G4" s="348"/>
      <c r="H4" s="339"/>
      <c r="I4" s="352"/>
      <c r="J4" s="354"/>
      <c r="K4" s="354"/>
      <c r="L4" s="321"/>
      <c r="M4" s="321"/>
      <c r="N4" s="302" t="s">
        <v>18</v>
      </c>
      <c r="O4" s="303"/>
      <c r="P4" s="302" t="s">
        <v>19</v>
      </c>
      <c r="Q4" s="303"/>
      <c r="R4" s="286" t="s">
        <v>20</v>
      </c>
      <c r="S4" s="308" t="s">
        <v>1309</v>
      </c>
      <c r="T4" s="308" t="s">
        <v>1310</v>
      </c>
      <c r="U4" s="308" t="s">
        <v>1311</v>
      </c>
      <c r="V4" s="308" t="s">
        <v>1312</v>
      </c>
      <c r="W4" s="308" t="s">
        <v>1313</v>
      </c>
      <c r="X4" s="308" t="s">
        <v>1314</v>
      </c>
      <c r="Y4" s="358" t="s">
        <v>1315</v>
      </c>
      <c r="Z4" s="286" t="s">
        <v>21</v>
      </c>
      <c r="AA4" s="286" t="s">
        <v>22</v>
      </c>
      <c r="AB4" s="286" t="s">
        <v>23</v>
      </c>
      <c r="AC4" s="286" t="s">
        <v>24</v>
      </c>
      <c r="AD4" s="286" t="s">
        <v>25</v>
      </c>
      <c r="AE4" s="294" t="s">
        <v>1317</v>
      </c>
      <c r="AF4" s="297" t="s">
        <v>26</v>
      </c>
      <c r="AG4" s="298"/>
      <c r="AH4" s="88"/>
      <c r="AI4" s="89"/>
      <c r="AJ4" s="297" t="s">
        <v>27</v>
      </c>
      <c r="AK4" s="298"/>
      <c r="AL4" s="88"/>
      <c r="AM4" s="90"/>
      <c r="AN4" s="90"/>
      <c r="AO4" s="90"/>
      <c r="AP4" s="90"/>
      <c r="AQ4" s="90"/>
      <c r="AR4" s="90"/>
      <c r="AS4" s="286" t="s">
        <v>28</v>
      </c>
      <c r="AT4" s="286" t="s">
        <v>29</v>
      </c>
      <c r="AU4" s="286" t="s">
        <v>30</v>
      </c>
      <c r="AV4" s="287" t="s">
        <v>31</v>
      </c>
      <c r="AW4" s="329" t="s">
        <v>32</v>
      </c>
      <c r="AX4" s="91"/>
      <c r="AY4" s="92"/>
      <c r="AZ4" s="317"/>
      <c r="BA4" s="317"/>
      <c r="BB4" s="331" t="s">
        <v>33</v>
      </c>
      <c r="BC4" s="331" t="s">
        <v>34</v>
      </c>
      <c r="BD4" s="332" t="s">
        <v>35</v>
      </c>
      <c r="BE4" s="332"/>
      <c r="BF4" s="332"/>
      <c r="BG4" s="332" t="s">
        <v>36</v>
      </c>
      <c r="BH4" s="332"/>
      <c r="BI4" s="332"/>
      <c r="BJ4" s="301"/>
    </row>
    <row r="5" spans="2:62" ht="35.1" customHeight="1">
      <c r="B5" s="337"/>
      <c r="C5" s="339"/>
      <c r="D5" s="341"/>
      <c r="E5" s="343"/>
      <c r="F5" s="345"/>
      <c r="G5" s="348"/>
      <c r="H5" s="339"/>
      <c r="I5" s="352"/>
      <c r="J5" s="354"/>
      <c r="K5" s="354"/>
      <c r="L5" s="287" t="s">
        <v>37</v>
      </c>
      <c r="M5" s="287" t="s">
        <v>38</v>
      </c>
      <c r="N5" s="304"/>
      <c r="O5" s="305"/>
      <c r="P5" s="304"/>
      <c r="Q5" s="305"/>
      <c r="R5" s="286"/>
      <c r="S5" s="309"/>
      <c r="T5" s="309"/>
      <c r="U5" s="309"/>
      <c r="V5" s="309"/>
      <c r="W5" s="309"/>
      <c r="X5" s="309"/>
      <c r="Y5" s="309"/>
      <c r="Z5" s="286"/>
      <c r="AA5" s="286"/>
      <c r="AB5" s="286"/>
      <c r="AC5" s="286"/>
      <c r="AD5" s="286"/>
      <c r="AE5" s="295"/>
      <c r="AF5" s="299"/>
      <c r="AG5" s="300"/>
      <c r="AH5" s="93"/>
      <c r="AI5" s="289" t="s">
        <v>39</v>
      </c>
      <c r="AJ5" s="299"/>
      <c r="AK5" s="300"/>
      <c r="AL5" s="94"/>
      <c r="AM5" s="291" t="s">
        <v>40</v>
      </c>
      <c r="AN5" s="292"/>
      <c r="AO5" s="293"/>
      <c r="AP5" s="291" t="s">
        <v>41</v>
      </c>
      <c r="AQ5" s="292"/>
      <c r="AR5" s="293"/>
      <c r="AS5" s="286"/>
      <c r="AT5" s="286"/>
      <c r="AU5" s="286"/>
      <c r="AV5" s="328"/>
      <c r="AW5" s="330"/>
      <c r="AX5" s="286" t="s">
        <v>42</v>
      </c>
      <c r="AY5" s="286" t="s">
        <v>43</v>
      </c>
      <c r="AZ5" s="317"/>
      <c r="BA5" s="317"/>
      <c r="BB5" s="331"/>
      <c r="BC5" s="331"/>
      <c r="BD5" s="319" t="s">
        <v>44</v>
      </c>
      <c r="BE5" s="95"/>
      <c r="BF5" s="96"/>
      <c r="BG5" s="319" t="s">
        <v>45</v>
      </c>
      <c r="BH5" s="95"/>
      <c r="BI5" s="96"/>
      <c r="BJ5" s="301"/>
    </row>
    <row r="6" spans="2:62" ht="65.25" customHeight="1">
      <c r="B6" s="337"/>
      <c r="C6" s="339"/>
      <c r="D6" s="341"/>
      <c r="E6" s="343"/>
      <c r="F6" s="346"/>
      <c r="G6" s="349"/>
      <c r="H6" s="350"/>
      <c r="I6" s="353"/>
      <c r="J6" s="354"/>
      <c r="K6" s="354"/>
      <c r="L6" s="288"/>
      <c r="M6" s="288"/>
      <c r="N6" s="306"/>
      <c r="O6" s="307"/>
      <c r="P6" s="306"/>
      <c r="Q6" s="307"/>
      <c r="R6" s="286"/>
      <c r="S6" s="310"/>
      <c r="T6" s="310"/>
      <c r="U6" s="310"/>
      <c r="V6" s="310"/>
      <c r="W6" s="310"/>
      <c r="X6" s="310"/>
      <c r="Y6" s="310"/>
      <c r="Z6" s="286"/>
      <c r="AA6" s="286"/>
      <c r="AB6" s="286"/>
      <c r="AC6" s="286"/>
      <c r="AD6" s="286"/>
      <c r="AE6" s="296"/>
      <c r="AF6" s="97" t="s">
        <v>46</v>
      </c>
      <c r="AG6" s="97" t="s">
        <v>47</v>
      </c>
      <c r="AH6" s="97" t="s">
        <v>48</v>
      </c>
      <c r="AI6" s="290"/>
      <c r="AJ6" s="97" t="s">
        <v>46</v>
      </c>
      <c r="AK6" s="97" t="s">
        <v>47</v>
      </c>
      <c r="AL6" s="97" t="s">
        <v>48</v>
      </c>
      <c r="AM6" s="97" t="s">
        <v>46</v>
      </c>
      <c r="AN6" s="97" t="s">
        <v>47</v>
      </c>
      <c r="AO6" s="97" t="s">
        <v>48</v>
      </c>
      <c r="AP6" s="97" t="s">
        <v>46</v>
      </c>
      <c r="AQ6" s="97" t="s">
        <v>47</v>
      </c>
      <c r="AR6" s="97" t="s">
        <v>48</v>
      </c>
      <c r="AS6" s="286"/>
      <c r="AT6" s="286"/>
      <c r="AU6" s="286"/>
      <c r="AV6" s="288"/>
      <c r="AW6" s="330"/>
      <c r="AX6" s="286"/>
      <c r="AY6" s="286"/>
      <c r="AZ6" s="318"/>
      <c r="BA6" s="318"/>
      <c r="BB6" s="331"/>
      <c r="BC6" s="331"/>
      <c r="BD6" s="320"/>
      <c r="BE6" s="98" t="s">
        <v>49</v>
      </c>
      <c r="BF6" s="98" t="s">
        <v>50</v>
      </c>
      <c r="BG6" s="320"/>
      <c r="BH6" s="98" t="s">
        <v>51</v>
      </c>
      <c r="BI6" s="98" t="s">
        <v>52</v>
      </c>
      <c r="BJ6" s="301"/>
    </row>
    <row r="7" spans="2:62" s="105" customFormat="1" ht="15" customHeight="1">
      <c r="B7" s="99" t="s">
        <v>1320</v>
      </c>
      <c r="C7" s="100"/>
      <c r="D7" s="101"/>
      <c r="E7" s="100"/>
      <c r="F7" s="102"/>
      <c r="G7" s="100"/>
      <c r="H7" s="102"/>
      <c r="I7" s="100"/>
      <c r="J7" s="103" t="s">
        <v>53</v>
      </c>
      <c r="K7" s="103" t="s">
        <v>54</v>
      </c>
      <c r="L7" s="103" t="s">
        <v>55</v>
      </c>
      <c r="M7" s="103" t="s">
        <v>56</v>
      </c>
      <c r="N7" s="103" t="s">
        <v>57</v>
      </c>
      <c r="O7" s="103"/>
      <c r="P7" s="103" t="s">
        <v>58</v>
      </c>
      <c r="Q7" s="103"/>
      <c r="R7" s="103" t="s">
        <v>59</v>
      </c>
      <c r="S7" s="103"/>
      <c r="T7" s="103"/>
      <c r="U7" s="103"/>
      <c r="V7" s="103"/>
      <c r="W7" s="103"/>
      <c r="X7" s="103"/>
      <c r="Y7" s="103"/>
      <c r="Z7" s="103" t="s">
        <v>60</v>
      </c>
      <c r="AA7" s="103" t="s">
        <v>60</v>
      </c>
      <c r="AB7" s="103" t="s">
        <v>60</v>
      </c>
      <c r="AC7" s="103" t="s">
        <v>60</v>
      </c>
      <c r="AD7" s="103" t="s">
        <v>60</v>
      </c>
      <c r="AE7" s="103"/>
      <c r="AF7" s="103" t="s">
        <v>61</v>
      </c>
      <c r="AG7" s="103" t="s">
        <v>62</v>
      </c>
      <c r="AH7" s="103" t="s">
        <v>63</v>
      </c>
      <c r="AI7" s="103" t="s">
        <v>64</v>
      </c>
      <c r="AJ7" s="103" t="s">
        <v>65</v>
      </c>
      <c r="AK7" s="103" t="s">
        <v>66</v>
      </c>
      <c r="AL7" s="103" t="s">
        <v>67</v>
      </c>
      <c r="AM7" s="103" t="s">
        <v>68</v>
      </c>
      <c r="AN7" s="103" t="s">
        <v>69</v>
      </c>
      <c r="AO7" s="103" t="s">
        <v>70</v>
      </c>
      <c r="AP7" s="103" t="s">
        <v>71</v>
      </c>
      <c r="AQ7" s="103" t="s">
        <v>72</v>
      </c>
      <c r="AR7" s="103" t="s">
        <v>73</v>
      </c>
      <c r="AS7" s="103" t="s">
        <v>74</v>
      </c>
      <c r="AT7" s="103" t="s">
        <v>75</v>
      </c>
      <c r="AU7" s="103" t="s">
        <v>76</v>
      </c>
      <c r="AV7" s="104" t="s">
        <v>77</v>
      </c>
      <c r="AW7" s="103" t="s">
        <v>78</v>
      </c>
      <c r="AX7" s="103" t="s">
        <v>79</v>
      </c>
      <c r="AY7" s="103" t="s">
        <v>80</v>
      </c>
      <c r="AZ7" s="103" t="s">
        <v>81</v>
      </c>
      <c r="BA7" s="103" t="s">
        <v>81</v>
      </c>
      <c r="BB7" s="103" t="s">
        <v>82</v>
      </c>
      <c r="BC7" s="103" t="s">
        <v>83</v>
      </c>
      <c r="BD7" s="103" t="s">
        <v>84</v>
      </c>
      <c r="BE7" s="103" t="s">
        <v>85</v>
      </c>
      <c r="BF7" s="103" t="s">
        <v>86</v>
      </c>
      <c r="BG7" s="103" t="s">
        <v>87</v>
      </c>
      <c r="BH7" s="103" t="s">
        <v>88</v>
      </c>
      <c r="BI7" s="103" t="s">
        <v>89</v>
      </c>
      <c r="BJ7" s="103" t="s">
        <v>90</v>
      </c>
    </row>
    <row r="8" spans="2:62" outlineLevel="3">
      <c r="B8" s="106">
        <v>24028001</v>
      </c>
      <c r="C8" s="106" t="s">
        <v>100</v>
      </c>
      <c r="D8" s="106" t="s">
        <v>92</v>
      </c>
      <c r="E8" s="108">
        <v>4008</v>
      </c>
      <c r="F8" s="108" t="s">
        <v>101</v>
      </c>
      <c r="G8" s="108">
        <v>40202</v>
      </c>
      <c r="H8" s="108" t="s">
        <v>102</v>
      </c>
      <c r="I8" s="106" t="s">
        <v>103</v>
      </c>
      <c r="J8" s="109" t="s">
        <v>1838</v>
      </c>
      <c r="K8" s="109" t="s">
        <v>1839</v>
      </c>
      <c r="L8" s="109" t="s">
        <v>97</v>
      </c>
      <c r="M8" s="109" t="s">
        <v>97</v>
      </c>
      <c r="N8" s="109" t="s">
        <v>104</v>
      </c>
      <c r="O8" s="109" t="str">
        <f>IF(N8="","",VLOOKUP(N8,Sheet1!$B$3:$C$7,2,0))</f>
        <v>慢性期</v>
      </c>
      <c r="P8" s="109" t="s">
        <v>104</v>
      </c>
      <c r="Q8" s="109" t="str">
        <f>IF(P8="","",VLOOKUP(P8,Sheet1!$B$3:$C$7,2,0))</f>
        <v>慢性期</v>
      </c>
      <c r="R8" s="109" t="s">
        <v>96</v>
      </c>
      <c r="S8" s="110" t="str">
        <f t="shared" ref="S8:S32" si="0">IF(OR(Z8="1",AA8="1",AB8="1",AC8="1",AD8="1"),"○","")</f>
        <v>○</v>
      </c>
      <c r="T8" s="111" t="str">
        <f t="shared" ref="T8:T32" si="1">IF(OR(Z8="2",AA8="2",AB8="2",AC8="2",AD8="2"),"○","")</f>
        <v>○</v>
      </c>
      <c r="U8" s="111" t="str">
        <f t="shared" ref="U8:U32" si="2">IF(OR(Z8="3",AA8="3",AB8="3",AC8="3",AD8="3"),"○","")</f>
        <v>○</v>
      </c>
      <c r="V8" s="111" t="str">
        <f t="shared" ref="V8:V32" si="3">IF(OR(Z8="4",AA8="4",AB8="4",AC8="4",AD8="4"),"○","")</f>
        <v>○</v>
      </c>
      <c r="W8" s="111" t="str">
        <f t="shared" ref="W8:W32" si="4">IF(OR(Z8="5",AA8="5",AB8="5",AC8="5",AD8="5"),"○","")</f>
        <v>○</v>
      </c>
      <c r="X8" s="111" t="str">
        <f t="shared" ref="X8:X32" si="5">IF(OR(Z8="6",AA8="6",AB8="6",AC8="6",AD8="6"),"○","")</f>
        <v/>
      </c>
      <c r="Y8" s="112" t="str">
        <f t="shared" ref="Y8:Y32" si="6">IF(OR(Z8="7",AA8="7",AB8="7",AC8="7",AD8="7"),"○","")</f>
        <v/>
      </c>
      <c r="Z8" s="113" t="s">
        <v>97</v>
      </c>
      <c r="AA8" s="113" t="s">
        <v>98</v>
      </c>
      <c r="AB8" s="113" t="s">
        <v>99</v>
      </c>
      <c r="AC8" s="113" t="s">
        <v>104</v>
      </c>
      <c r="AD8" s="113" t="s">
        <v>105</v>
      </c>
      <c r="AE8" s="114" t="str">
        <f t="shared" ref="AE8:AE32" si="7">IF(N8="1","高度急性期",IF(N8="2","急性期",IF(N8="3","回復期",IF(N8="4","慢性期",IF(N8="5","休棟中等","無回答")))))</f>
        <v>慢性期</v>
      </c>
      <c r="AF8" s="115">
        <v>3</v>
      </c>
      <c r="AG8" s="115">
        <v>3</v>
      </c>
      <c r="AH8" s="115">
        <v>0</v>
      </c>
      <c r="AI8" s="115">
        <v>0</v>
      </c>
      <c r="AJ8" s="115">
        <v>16</v>
      </c>
      <c r="AK8" s="115">
        <v>16</v>
      </c>
      <c r="AL8" s="115">
        <v>0</v>
      </c>
      <c r="AM8" s="115">
        <v>0</v>
      </c>
      <c r="AN8" s="115">
        <v>0</v>
      </c>
      <c r="AO8" s="115">
        <v>0</v>
      </c>
      <c r="AP8" s="115">
        <v>16</v>
      </c>
      <c r="AQ8" s="115">
        <v>16</v>
      </c>
      <c r="AR8" s="115">
        <v>0</v>
      </c>
      <c r="AS8" s="115">
        <v>3</v>
      </c>
      <c r="AT8" s="115">
        <v>0</v>
      </c>
      <c r="AU8" s="115">
        <v>16</v>
      </c>
      <c r="AV8" s="115">
        <v>0</v>
      </c>
      <c r="AW8" s="115">
        <v>110</v>
      </c>
      <c r="AX8" s="115"/>
      <c r="AY8" s="115"/>
      <c r="AZ8" s="115" t="s">
        <v>96</v>
      </c>
      <c r="BA8" s="116" t="str">
        <f t="shared" ref="BA8:BA34" si="8">IF(AZ8="1","○","")</f>
        <v/>
      </c>
      <c r="BB8" s="115"/>
      <c r="BC8" s="115"/>
      <c r="BD8" s="115">
        <v>0</v>
      </c>
      <c r="BE8" s="115"/>
      <c r="BF8" s="115"/>
      <c r="BG8" s="115">
        <v>0</v>
      </c>
      <c r="BH8" s="115"/>
      <c r="BI8" s="115"/>
      <c r="BJ8" s="115"/>
    </row>
    <row r="9" spans="2:62" outlineLevel="3">
      <c r="B9" s="106">
        <v>24028159</v>
      </c>
      <c r="C9" s="106" t="s">
        <v>342</v>
      </c>
      <c r="D9" s="106" t="s">
        <v>92</v>
      </c>
      <c r="E9" s="108">
        <v>4008</v>
      </c>
      <c r="F9" s="108" t="s">
        <v>101</v>
      </c>
      <c r="G9" s="108">
        <v>40202</v>
      </c>
      <c r="H9" s="108" t="s">
        <v>102</v>
      </c>
      <c r="I9" s="106" t="s">
        <v>343</v>
      </c>
      <c r="J9" s="109" t="s">
        <v>1840</v>
      </c>
      <c r="K9" s="109" t="s">
        <v>1841</v>
      </c>
      <c r="L9" s="109" t="s">
        <v>97</v>
      </c>
      <c r="M9" s="109" t="s">
        <v>97</v>
      </c>
      <c r="N9" s="109" t="s">
        <v>98</v>
      </c>
      <c r="O9" s="109" t="str">
        <f>IF(N9="","",VLOOKUP(N9,Sheet1!$B$3:$C$7,2,0))</f>
        <v>急性期</v>
      </c>
      <c r="P9" s="109" t="s">
        <v>98</v>
      </c>
      <c r="Q9" s="109" t="str">
        <f>IF(P9="","",VLOOKUP(P9,Sheet1!$B$3:$C$7,2,0))</f>
        <v>急性期</v>
      </c>
      <c r="R9" s="109" t="s">
        <v>96</v>
      </c>
      <c r="S9" s="110" t="str">
        <f t="shared" si="0"/>
        <v>○</v>
      </c>
      <c r="T9" s="111" t="str">
        <f t="shared" si="1"/>
        <v>○</v>
      </c>
      <c r="U9" s="111" t="str">
        <f t="shared" si="2"/>
        <v>○</v>
      </c>
      <c r="V9" s="111" t="str">
        <f t="shared" si="3"/>
        <v>○</v>
      </c>
      <c r="W9" s="111" t="str">
        <f t="shared" si="4"/>
        <v>○</v>
      </c>
      <c r="X9" s="111" t="str">
        <f t="shared" si="5"/>
        <v/>
      </c>
      <c r="Y9" s="112" t="str">
        <f t="shared" si="6"/>
        <v/>
      </c>
      <c r="Z9" s="113" t="s">
        <v>97</v>
      </c>
      <c r="AA9" s="113" t="s">
        <v>98</v>
      </c>
      <c r="AB9" s="113" t="s">
        <v>99</v>
      </c>
      <c r="AC9" s="113" t="s">
        <v>104</v>
      </c>
      <c r="AD9" s="113" t="s">
        <v>105</v>
      </c>
      <c r="AE9" s="114" t="str">
        <f t="shared" si="7"/>
        <v>急性期</v>
      </c>
      <c r="AF9" s="115">
        <v>15</v>
      </c>
      <c r="AG9" s="115">
        <v>15</v>
      </c>
      <c r="AH9" s="115">
        <v>0</v>
      </c>
      <c r="AI9" s="115">
        <v>0</v>
      </c>
      <c r="AJ9" s="115">
        <v>4</v>
      </c>
      <c r="AK9" s="115">
        <v>4</v>
      </c>
      <c r="AL9" s="115">
        <v>0</v>
      </c>
      <c r="AM9" s="115">
        <v>4</v>
      </c>
      <c r="AN9" s="115">
        <v>4</v>
      </c>
      <c r="AO9" s="115">
        <v>0</v>
      </c>
      <c r="AP9" s="115">
        <v>0</v>
      </c>
      <c r="AQ9" s="115">
        <v>0</v>
      </c>
      <c r="AR9" s="115">
        <v>0</v>
      </c>
      <c r="AS9" s="115">
        <v>15</v>
      </c>
      <c r="AT9" s="115">
        <v>4</v>
      </c>
      <c r="AU9" s="115">
        <v>0</v>
      </c>
      <c r="AV9" s="115"/>
      <c r="AW9" s="115">
        <v>162</v>
      </c>
      <c r="AX9" s="115">
        <v>0</v>
      </c>
      <c r="AY9" s="115"/>
      <c r="AZ9" s="115" t="s">
        <v>97</v>
      </c>
      <c r="BA9" s="116" t="str">
        <f t="shared" si="8"/>
        <v>○</v>
      </c>
      <c r="BB9" s="115">
        <v>0</v>
      </c>
      <c r="BC9" s="115">
        <v>16</v>
      </c>
      <c r="BD9" s="115">
        <v>0</v>
      </c>
      <c r="BE9" s="115"/>
      <c r="BF9" s="115"/>
      <c r="BG9" s="115">
        <v>0</v>
      </c>
      <c r="BH9" s="115"/>
      <c r="BI9" s="115"/>
      <c r="BJ9" s="115">
        <v>0</v>
      </c>
    </row>
    <row r="10" spans="2:62" outlineLevel="3">
      <c r="B10" s="106">
        <v>24028272</v>
      </c>
      <c r="C10" s="106" t="s">
        <v>474</v>
      </c>
      <c r="D10" s="106" t="s">
        <v>92</v>
      </c>
      <c r="E10" s="108">
        <v>4008</v>
      </c>
      <c r="F10" s="108" t="s">
        <v>101</v>
      </c>
      <c r="G10" s="108">
        <v>40202</v>
      </c>
      <c r="H10" s="108" t="s">
        <v>102</v>
      </c>
      <c r="I10" s="106" t="s">
        <v>475</v>
      </c>
      <c r="J10" s="109" t="s">
        <v>476</v>
      </c>
      <c r="K10" s="109" t="s">
        <v>477</v>
      </c>
      <c r="L10" s="109" t="s">
        <v>165</v>
      </c>
      <c r="M10" s="109" t="s">
        <v>166</v>
      </c>
      <c r="N10" s="109" t="s">
        <v>167</v>
      </c>
      <c r="O10" s="109" t="str">
        <f>IF(N10="","",VLOOKUP(N10,Sheet1!$B$3:$C$7,2,0))</f>
        <v>休棟等</v>
      </c>
      <c r="P10" s="109" t="s">
        <v>167</v>
      </c>
      <c r="Q10" s="109" t="str">
        <f>IF(P10="","",VLOOKUP(P10,Sheet1!$B$3:$C$7,2,0))</f>
        <v>休棟等</v>
      </c>
      <c r="R10" s="109" t="s">
        <v>167</v>
      </c>
      <c r="S10" s="110" t="str">
        <f t="shared" si="0"/>
        <v>○</v>
      </c>
      <c r="T10" s="111" t="str">
        <f t="shared" si="1"/>
        <v/>
      </c>
      <c r="U10" s="111" t="str">
        <f t="shared" si="2"/>
        <v/>
      </c>
      <c r="V10" s="111" t="str">
        <f t="shared" si="3"/>
        <v>○</v>
      </c>
      <c r="W10" s="111" t="str">
        <f t="shared" si="4"/>
        <v>○</v>
      </c>
      <c r="X10" s="111" t="str">
        <f t="shared" si="5"/>
        <v/>
      </c>
      <c r="Y10" s="112" t="str">
        <f t="shared" si="6"/>
        <v/>
      </c>
      <c r="Z10" s="113" t="s">
        <v>165</v>
      </c>
      <c r="AA10" s="113" t="s">
        <v>184</v>
      </c>
      <c r="AB10" s="113" t="s">
        <v>167</v>
      </c>
      <c r="AC10" s="113" t="s">
        <v>96</v>
      </c>
      <c r="AD10" s="113" t="s">
        <v>96</v>
      </c>
      <c r="AE10" s="114" t="str">
        <f t="shared" si="7"/>
        <v>休棟中等</v>
      </c>
      <c r="AF10" s="115">
        <v>19</v>
      </c>
      <c r="AG10" s="115">
        <v>0</v>
      </c>
      <c r="AH10" s="115">
        <v>19</v>
      </c>
      <c r="AI10" s="115">
        <v>0</v>
      </c>
      <c r="AJ10" s="115">
        <v>0</v>
      </c>
      <c r="AK10" s="115">
        <v>0</v>
      </c>
      <c r="AL10" s="115">
        <v>0</v>
      </c>
      <c r="AM10" s="115">
        <v>0</v>
      </c>
      <c r="AN10" s="115">
        <v>0</v>
      </c>
      <c r="AO10" s="115">
        <v>0</v>
      </c>
      <c r="AP10" s="115">
        <v>0</v>
      </c>
      <c r="AQ10" s="115">
        <v>0</v>
      </c>
      <c r="AR10" s="115">
        <v>0</v>
      </c>
      <c r="AS10" s="115">
        <v>19</v>
      </c>
      <c r="AT10" s="115">
        <v>0</v>
      </c>
      <c r="AU10" s="115">
        <v>0</v>
      </c>
      <c r="AV10" s="115">
        <v>0</v>
      </c>
      <c r="AW10" s="115">
        <v>0</v>
      </c>
      <c r="AX10" s="115">
        <v>0</v>
      </c>
      <c r="AY10" s="115">
        <v>0</v>
      </c>
      <c r="AZ10" s="115" t="s">
        <v>166</v>
      </c>
      <c r="BA10" s="116" t="str">
        <f t="shared" si="8"/>
        <v/>
      </c>
      <c r="BB10" s="115">
        <v>1</v>
      </c>
      <c r="BC10" s="115">
        <v>24</v>
      </c>
      <c r="BD10" s="115">
        <v>0</v>
      </c>
      <c r="BE10" s="115">
        <v>0</v>
      </c>
      <c r="BF10" s="115">
        <v>0</v>
      </c>
      <c r="BG10" s="115">
        <v>2</v>
      </c>
      <c r="BH10" s="115">
        <v>2</v>
      </c>
      <c r="BI10" s="115">
        <v>0</v>
      </c>
      <c r="BJ10" s="115">
        <v>0</v>
      </c>
    </row>
    <row r="11" spans="2:62" outlineLevel="3">
      <c r="B11" s="106">
        <v>24028283</v>
      </c>
      <c r="C11" s="106" t="s">
        <v>488</v>
      </c>
      <c r="D11" s="106" t="s">
        <v>92</v>
      </c>
      <c r="E11" s="108">
        <v>4008</v>
      </c>
      <c r="F11" s="117" t="s">
        <v>101</v>
      </c>
      <c r="G11" s="117">
        <v>40202</v>
      </c>
      <c r="H11" s="117" t="s">
        <v>102</v>
      </c>
      <c r="I11" s="118" t="s">
        <v>489</v>
      </c>
      <c r="J11" s="119" t="s">
        <v>1842</v>
      </c>
      <c r="K11" s="119" t="s">
        <v>1843</v>
      </c>
      <c r="L11" s="119" t="s">
        <v>96</v>
      </c>
      <c r="M11" s="119" t="s">
        <v>98</v>
      </c>
      <c r="N11" s="119" t="s">
        <v>105</v>
      </c>
      <c r="O11" s="119" t="s">
        <v>2323</v>
      </c>
      <c r="P11" s="119" t="s">
        <v>105</v>
      </c>
      <c r="Q11" s="119" t="str">
        <f>IF(P11="","",VLOOKUP(P11,Sheet1!$B$3:$C$7,2,0))</f>
        <v>休棟等</v>
      </c>
      <c r="R11" s="119" t="s">
        <v>105</v>
      </c>
      <c r="S11" s="120" t="str">
        <f t="shared" si="0"/>
        <v/>
      </c>
      <c r="T11" s="121" t="str">
        <f t="shared" si="1"/>
        <v/>
      </c>
      <c r="U11" s="121" t="str">
        <f t="shared" si="2"/>
        <v/>
      </c>
      <c r="V11" s="121" t="str">
        <f t="shared" si="3"/>
        <v/>
      </c>
      <c r="W11" s="121" t="str">
        <f t="shared" si="4"/>
        <v/>
      </c>
      <c r="X11" s="121" t="str">
        <f t="shared" si="5"/>
        <v/>
      </c>
      <c r="Y11" s="122" t="str">
        <f t="shared" si="6"/>
        <v>○</v>
      </c>
      <c r="Z11" s="123" t="s">
        <v>110</v>
      </c>
      <c r="AA11" s="123" t="s">
        <v>96</v>
      </c>
      <c r="AB11" s="123" t="s">
        <v>96</v>
      </c>
      <c r="AC11" s="123" t="s">
        <v>96</v>
      </c>
      <c r="AD11" s="123" t="s">
        <v>96</v>
      </c>
      <c r="AE11" s="124" t="str">
        <f t="shared" si="7"/>
        <v>休棟中等</v>
      </c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>
        <v>0</v>
      </c>
      <c r="AX11" s="125">
        <v>0</v>
      </c>
      <c r="AY11" s="125">
        <v>0</v>
      </c>
      <c r="AZ11" s="125" t="s">
        <v>96</v>
      </c>
      <c r="BA11" s="126" t="str">
        <f t="shared" si="8"/>
        <v/>
      </c>
      <c r="BB11" s="125"/>
      <c r="BC11" s="125"/>
      <c r="BD11" s="125"/>
      <c r="BE11" s="125"/>
      <c r="BF11" s="125"/>
      <c r="BG11" s="125"/>
      <c r="BH11" s="125"/>
      <c r="BI11" s="125"/>
      <c r="BJ11" s="125"/>
    </row>
    <row r="12" spans="2:62" outlineLevel="3">
      <c r="B12" s="106">
        <v>24028331</v>
      </c>
      <c r="C12" s="106" t="s">
        <v>537</v>
      </c>
      <c r="D12" s="106" t="s">
        <v>92</v>
      </c>
      <c r="E12" s="108">
        <v>4008</v>
      </c>
      <c r="F12" s="117" t="s">
        <v>101</v>
      </c>
      <c r="G12" s="117">
        <v>40202</v>
      </c>
      <c r="H12" s="117" t="s">
        <v>102</v>
      </c>
      <c r="I12" s="118" t="s">
        <v>538</v>
      </c>
      <c r="J12" s="119" t="s">
        <v>1844</v>
      </c>
      <c r="K12" s="119" t="s">
        <v>1845</v>
      </c>
      <c r="L12" s="119" t="s">
        <v>97</v>
      </c>
      <c r="M12" s="119" t="s">
        <v>97</v>
      </c>
      <c r="N12" s="119" t="s">
        <v>96</v>
      </c>
      <c r="O12" s="119" t="str">
        <f>IF(N12="","",VLOOKUP(N12,Sheet1!$B$3:$C$7,2,0))</f>
        <v/>
      </c>
      <c r="P12" s="119" t="s">
        <v>96</v>
      </c>
      <c r="Q12" s="119" t="str">
        <f>IF(P12="","",VLOOKUP(P12,Sheet1!$B$3:$C$7,2,0))</f>
        <v/>
      </c>
      <c r="R12" s="119" t="s">
        <v>96</v>
      </c>
      <c r="S12" s="120" t="str">
        <f t="shared" si="0"/>
        <v/>
      </c>
      <c r="T12" s="121" t="str">
        <f t="shared" si="1"/>
        <v/>
      </c>
      <c r="U12" s="121" t="str">
        <f t="shared" si="2"/>
        <v/>
      </c>
      <c r="V12" s="121" t="str">
        <f t="shared" si="3"/>
        <v/>
      </c>
      <c r="W12" s="121" t="str">
        <f t="shared" si="4"/>
        <v/>
      </c>
      <c r="X12" s="121" t="str">
        <f t="shared" si="5"/>
        <v/>
      </c>
      <c r="Y12" s="122" t="str">
        <f t="shared" si="6"/>
        <v/>
      </c>
      <c r="Z12" s="123" t="s">
        <v>96</v>
      </c>
      <c r="AA12" s="123" t="s">
        <v>96</v>
      </c>
      <c r="AB12" s="123" t="s">
        <v>96</v>
      </c>
      <c r="AC12" s="123" t="s">
        <v>96</v>
      </c>
      <c r="AD12" s="123" t="s">
        <v>96</v>
      </c>
      <c r="AE12" s="124" t="str">
        <f t="shared" si="7"/>
        <v>無回答</v>
      </c>
      <c r="AF12" s="125">
        <v>6</v>
      </c>
      <c r="AG12" s="125">
        <v>6</v>
      </c>
      <c r="AH12" s="125">
        <v>0</v>
      </c>
      <c r="AI12" s="125">
        <v>0</v>
      </c>
      <c r="AJ12" s="125">
        <v>0</v>
      </c>
      <c r="AK12" s="125">
        <v>0</v>
      </c>
      <c r="AL12" s="125">
        <v>0</v>
      </c>
      <c r="AM12" s="125">
        <v>0</v>
      </c>
      <c r="AN12" s="125">
        <v>0</v>
      </c>
      <c r="AO12" s="125">
        <v>0</v>
      </c>
      <c r="AP12" s="125">
        <v>0</v>
      </c>
      <c r="AQ12" s="125">
        <v>0</v>
      </c>
      <c r="AR12" s="125">
        <v>0</v>
      </c>
      <c r="AS12" s="125">
        <v>6</v>
      </c>
      <c r="AT12" s="125">
        <v>0</v>
      </c>
      <c r="AU12" s="125">
        <v>0</v>
      </c>
      <c r="AV12" s="125"/>
      <c r="AW12" s="125">
        <v>32</v>
      </c>
      <c r="AX12" s="125"/>
      <c r="AY12" s="125"/>
      <c r="AZ12" s="125" t="s">
        <v>96</v>
      </c>
      <c r="BA12" s="126" t="str">
        <f t="shared" si="8"/>
        <v/>
      </c>
      <c r="BB12" s="125"/>
      <c r="BC12" s="125"/>
      <c r="BD12" s="125"/>
      <c r="BE12" s="125"/>
      <c r="BF12" s="125"/>
      <c r="BG12" s="125"/>
      <c r="BH12" s="125"/>
      <c r="BI12" s="125"/>
      <c r="BJ12" s="125"/>
    </row>
    <row r="13" spans="2:62" outlineLevel="3">
      <c r="B13" s="106">
        <v>24028345</v>
      </c>
      <c r="C13" s="106" t="s">
        <v>550</v>
      </c>
      <c r="D13" s="106" t="s">
        <v>92</v>
      </c>
      <c r="E13" s="108">
        <v>4008</v>
      </c>
      <c r="F13" s="108" t="s">
        <v>101</v>
      </c>
      <c r="G13" s="108">
        <v>40202</v>
      </c>
      <c r="H13" s="108" t="s">
        <v>102</v>
      </c>
      <c r="I13" s="106" t="s">
        <v>551</v>
      </c>
      <c r="J13" s="109" t="s">
        <v>1846</v>
      </c>
      <c r="K13" s="109" t="s">
        <v>1847</v>
      </c>
      <c r="L13" s="109" t="s">
        <v>97</v>
      </c>
      <c r="M13" s="109" t="s">
        <v>97</v>
      </c>
      <c r="N13" s="109" t="s">
        <v>98</v>
      </c>
      <c r="O13" s="109" t="str">
        <f>IF(N13="","",VLOOKUP(N13,Sheet1!$B$3:$C$7,2,0))</f>
        <v>急性期</v>
      </c>
      <c r="P13" s="109" t="s">
        <v>98</v>
      </c>
      <c r="Q13" s="109" t="str">
        <f>IF(P13="","",VLOOKUP(P13,Sheet1!$B$3:$C$7,2,0))</f>
        <v>急性期</v>
      </c>
      <c r="R13" s="109" t="s">
        <v>98</v>
      </c>
      <c r="S13" s="110" t="str">
        <f t="shared" si="0"/>
        <v/>
      </c>
      <c r="T13" s="111" t="str">
        <f t="shared" si="1"/>
        <v>○</v>
      </c>
      <c r="U13" s="111" t="str">
        <f t="shared" si="2"/>
        <v>○</v>
      </c>
      <c r="V13" s="111" t="str">
        <f t="shared" si="3"/>
        <v/>
      </c>
      <c r="W13" s="111" t="str">
        <f t="shared" si="4"/>
        <v/>
      </c>
      <c r="X13" s="111" t="str">
        <f t="shared" si="5"/>
        <v/>
      </c>
      <c r="Y13" s="112" t="str">
        <f t="shared" si="6"/>
        <v/>
      </c>
      <c r="Z13" s="113" t="s">
        <v>98</v>
      </c>
      <c r="AA13" s="113" t="s">
        <v>99</v>
      </c>
      <c r="AB13" s="113" t="s">
        <v>96</v>
      </c>
      <c r="AC13" s="113" t="s">
        <v>96</v>
      </c>
      <c r="AD13" s="113" t="s">
        <v>96</v>
      </c>
      <c r="AE13" s="114" t="str">
        <f t="shared" si="7"/>
        <v>急性期</v>
      </c>
      <c r="AF13" s="115">
        <v>19</v>
      </c>
      <c r="AG13" s="115">
        <v>19</v>
      </c>
      <c r="AH13" s="115">
        <v>0</v>
      </c>
      <c r="AI13" s="115">
        <v>0</v>
      </c>
      <c r="AJ13" s="115">
        <v>0</v>
      </c>
      <c r="AK13" s="115">
        <v>0</v>
      </c>
      <c r="AL13" s="115">
        <v>0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19</v>
      </c>
      <c r="AT13" s="115">
        <v>0</v>
      </c>
      <c r="AU13" s="115">
        <v>0</v>
      </c>
      <c r="AV13" s="115">
        <v>0</v>
      </c>
      <c r="AW13" s="115">
        <v>1293</v>
      </c>
      <c r="AX13" s="115"/>
      <c r="AY13" s="115"/>
      <c r="AZ13" s="115" t="s">
        <v>96</v>
      </c>
      <c r="BA13" s="116" t="str">
        <f t="shared" si="8"/>
        <v/>
      </c>
      <c r="BB13" s="115"/>
      <c r="BC13" s="115"/>
      <c r="BD13" s="115">
        <v>0</v>
      </c>
      <c r="BE13" s="115"/>
      <c r="BF13" s="115"/>
      <c r="BG13" s="115">
        <v>0</v>
      </c>
      <c r="BH13" s="115"/>
      <c r="BI13" s="115"/>
      <c r="BJ13" s="115">
        <v>46</v>
      </c>
    </row>
    <row r="14" spans="2:62" outlineLevel="3">
      <c r="B14" s="106">
        <v>24028351</v>
      </c>
      <c r="C14" s="106" t="s">
        <v>562</v>
      </c>
      <c r="D14" s="106" t="s">
        <v>92</v>
      </c>
      <c r="E14" s="108">
        <v>4008</v>
      </c>
      <c r="F14" s="108" t="s">
        <v>101</v>
      </c>
      <c r="G14" s="108">
        <v>40202</v>
      </c>
      <c r="H14" s="108" t="s">
        <v>102</v>
      </c>
      <c r="I14" s="106" t="s">
        <v>563</v>
      </c>
      <c r="J14" s="109" t="s">
        <v>1848</v>
      </c>
      <c r="K14" s="109" t="s">
        <v>1849</v>
      </c>
      <c r="L14" s="109" t="s">
        <v>97</v>
      </c>
      <c r="M14" s="109" t="s">
        <v>97</v>
      </c>
      <c r="N14" s="109" t="s">
        <v>104</v>
      </c>
      <c r="O14" s="109" t="str">
        <f>IF(N14="","",VLOOKUP(N14,Sheet1!$B$3:$C$7,2,0))</f>
        <v>慢性期</v>
      </c>
      <c r="P14" s="109" t="s">
        <v>104</v>
      </c>
      <c r="Q14" s="109" t="str">
        <f>IF(P14="","",VLOOKUP(P14,Sheet1!$B$3:$C$7,2,0))</f>
        <v>慢性期</v>
      </c>
      <c r="R14" s="109" t="s">
        <v>104</v>
      </c>
      <c r="S14" s="110" t="str">
        <f t="shared" si="0"/>
        <v>○</v>
      </c>
      <c r="T14" s="111" t="str">
        <f t="shared" si="1"/>
        <v/>
      </c>
      <c r="U14" s="111" t="str">
        <f t="shared" si="2"/>
        <v/>
      </c>
      <c r="V14" s="111" t="str">
        <f t="shared" si="3"/>
        <v>○</v>
      </c>
      <c r="W14" s="111" t="str">
        <f t="shared" si="4"/>
        <v>○</v>
      </c>
      <c r="X14" s="111" t="str">
        <f t="shared" si="5"/>
        <v/>
      </c>
      <c r="Y14" s="112" t="str">
        <f t="shared" si="6"/>
        <v/>
      </c>
      <c r="Z14" s="113" t="s">
        <v>97</v>
      </c>
      <c r="AA14" s="113" t="s">
        <v>104</v>
      </c>
      <c r="AB14" s="113" t="s">
        <v>105</v>
      </c>
      <c r="AC14" s="113" t="s">
        <v>96</v>
      </c>
      <c r="AD14" s="113" t="s">
        <v>96</v>
      </c>
      <c r="AE14" s="114" t="str">
        <f t="shared" si="7"/>
        <v>慢性期</v>
      </c>
      <c r="AF14" s="115">
        <v>19</v>
      </c>
      <c r="AG14" s="115">
        <v>19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19</v>
      </c>
      <c r="AT14" s="115">
        <v>0</v>
      </c>
      <c r="AU14" s="115">
        <v>0</v>
      </c>
      <c r="AV14" s="115">
        <v>0</v>
      </c>
      <c r="AW14" s="115">
        <v>23</v>
      </c>
      <c r="AX14" s="115">
        <v>7</v>
      </c>
      <c r="AY14" s="115">
        <v>0</v>
      </c>
      <c r="AZ14" s="115" t="s">
        <v>97</v>
      </c>
      <c r="BA14" s="116" t="str">
        <f t="shared" si="8"/>
        <v>○</v>
      </c>
      <c r="BB14" s="115">
        <v>8</v>
      </c>
      <c r="BC14" s="115">
        <v>25</v>
      </c>
      <c r="BD14" s="115">
        <v>2</v>
      </c>
      <c r="BE14" s="115">
        <v>2</v>
      </c>
      <c r="BF14" s="115">
        <v>0</v>
      </c>
      <c r="BG14" s="115">
        <v>2</v>
      </c>
      <c r="BH14" s="115">
        <v>0</v>
      </c>
      <c r="BI14" s="115">
        <v>2</v>
      </c>
      <c r="BJ14" s="115">
        <v>0</v>
      </c>
    </row>
    <row r="15" spans="2:62" outlineLevel="3">
      <c r="B15" s="106">
        <v>24028366</v>
      </c>
      <c r="C15" s="106" t="s">
        <v>575</v>
      </c>
      <c r="D15" s="106" t="s">
        <v>92</v>
      </c>
      <c r="E15" s="108">
        <v>4008</v>
      </c>
      <c r="F15" s="108" t="s">
        <v>101</v>
      </c>
      <c r="G15" s="108">
        <v>40202</v>
      </c>
      <c r="H15" s="108" t="s">
        <v>102</v>
      </c>
      <c r="I15" s="106" t="s">
        <v>576</v>
      </c>
      <c r="J15" s="109" t="s">
        <v>1850</v>
      </c>
      <c r="K15" s="109" t="s">
        <v>1851</v>
      </c>
      <c r="L15" s="109" t="s">
        <v>97</v>
      </c>
      <c r="M15" s="109" t="s">
        <v>97</v>
      </c>
      <c r="N15" s="109" t="s">
        <v>98</v>
      </c>
      <c r="O15" s="109" t="str">
        <f>IF(N15="","",VLOOKUP(N15,Sheet1!$B$3:$C$7,2,0))</f>
        <v>急性期</v>
      </c>
      <c r="P15" s="109" t="s">
        <v>98</v>
      </c>
      <c r="Q15" s="109" t="str">
        <f>IF(P15="","",VLOOKUP(P15,Sheet1!$B$3:$C$7,2,0))</f>
        <v>急性期</v>
      </c>
      <c r="R15" s="109" t="s">
        <v>96</v>
      </c>
      <c r="S15" s="110" t="str">
        <f t="shared" si="0"/>
        <v>○</v>
      </c>
      <c r="T15" s="111" t="str">
        <f t="shared" si="1"/>
        <v/>
      </c>
      <c r="U15" s="111" t="str">
        <f t="shared" si="2"/>
        <v>○</v>
      </c>
      <c r="V15" s="111" t="str">
        <f t="shared" si="3"/>
        <v/>
      </c>
      <c r="W15" s="111" t="str">
        <f t="shared" si="4"/>
        <v>○</v>
      </c>
      <c r="X15" s="111" t="str">
        <f t="shared" si="5"/>
        <v/>
      </c>
      <c r="Y15" s="112" t="str">
        <f t="shared" si="6"/>
        <v/>
      </c>
      <c r="Z15" s="113" t="s">
        <v>97</v>
      </c>
      <c r="AA15" s="113" t="s">
        <v>99</v>
      </c>
      <c r="AB15" s="113" t="s">
        <v>105</v>
      </c>
      <c r="AC15" s="113" t="s">
        <v>96</v>
      </c>
      <c r="AD15" s="113" t="s">
        <v>96</v>
      </c>
      <c r="AE15" s="114" t="str">
        <f t="shared" si="7"/>
        <v>急性期</v>
      </c>
      <c r="AF15" s="115">
        <v>19</v>
      </c>
      <c r="AG15" s="115">
        <v>19</v>
      </c>
      <c r="AH15" s="115">
        <v>0</v>
      </c>
      <c r="AI15" s="115">
        <v>0</v>
      </c>
      <c r="AJ15" s="115">
        <v>0</v>
      </c>
      <c r="AK15" s="115">
        <v>0</v>
      </c>
      <c r="AL15" s="115">
        <v>0</v>
      </c>
      <c r="AM15" s="115">
        <v>0</v>
      </c>
      <c r="AN15" s="115">
        <v>0</v>
      </c>
      <c r="AO15" s="115">
        <v>0</v>
      </c>
      <c r="AP15" s="115">
        <v>0</v>
      </c>
      <c r="AQ15" s="115">
        <v>0</v>
      </c>
      <c r="AR15" s="115">
        <v>0</v>
      </c>
      <c r="AS15" s="115">
        <v>19</v>
      </c>
      <c r="AT15" s="115">
        <v>0</v>
      </c>
      <c r="AU15" s="115">
        <v>0</v>
      </c>
      <c r="AV15" s="115">
        <v>0</v>
      </c>
      <c r="AW15" s="115">
        <v>55</v>
      </c>
      <c r="AX15" s="115">
        <v>14</v>
      </c>
      <c r="AY15" s="115">
        <v>0</v>
      </c>
      <c r="AZ15" s="115" t="s">
        <v>98</v>
      </c>
      <c r="BA15" s="116" t="str">
        <f t="shared" si="8"/>
        <v/>
      </c>
      <c r="BB15" s="115">
        <v>1</v>
      </c>
      <c r="BC15" s="115">
        <v>16</v>
      </c>
      <c r="BD15" s="115">
        <v>2</v>
      </c>
      <c r="BE15" s="115">
        <v>2</v>
      </c>
      <c r="BF15" s="115">
        <v>0</v>
      </c>
      <c r="BG15" s="115">
        <v>17</v>
      </c>
      <c r="BH15" s="115">
        <v>10</v>
      </c>
      <c r="BI15" s="115">
        <v>7</v>
      </c>
      <c r="BJ15" s="115">
        <v>0</v>
      </c>
    </row>
    <row r="16" spans="2:62" outlineLevel="3">
      <c r="B16" s="106">
        <v>24028368</v>
      </c>
      <c r="C16" s="106" t="s">
        <v>577</v>
      </c>
      <c r="D16" s="106" t="s">
        <v>92</v>
      </c>
      <c r="E16" s="108">
        <v>4008</v>
      </c>
      <c r="F16" s="108" t="s">
        <v>101</v>
      </c>
      <c r="G16" s="108">
        <v>40202</v>
      </c>
      <c r="H16" s="108" t="s">
        <v>102</v>
      </c>
      <c r="I16" s="106" t="s">
        <v>578</v>
      </c>
      <c r="J16" s="109" t="s">
        <v>1852</v>
      </c>
      <c r="K16" s="109" t="s">
        <v>1643</v>
      </c>
      <c r="L16" s="109" t="s">
        <v>97</v>
      </c>
      <c r="M16" s="109" t="s">
        <v>97</v>
      </c>
      <c r="N16" s="109" t="s">
        <v>98</v>
      </c>
      <c r="O16" s="109" t="str">
        <f>IF(N16="","",VLOOKUP(N16,Sheet1!$B$3:$C$7,2,0))</f>
        <v>急性期</v>
      </c>
      <c r="P16" s="109" t="s">
        <v>98</v>
      </c>
      <c r="Q16" s="109" t="str">
        <f>IF(P16="","",VLOOKUP(P16,Sheet1!$B$3:$C$7,2,0))</f>
        <v>急性期</v>
      </c>
      <c r="R16" s="109" t="s">
        <v>96</v>
      </c>
      <c r="S16" s="110" t="str">
        <f t="shared" si="0"/>
        <v>○</v>
      </c>
      <c r="T16" s="111" t="str">
        <f t="shared" si="1"/>
        <v>○</v>
      </c>
      <c r="U16" s="111" t="str">
        <f t="shared" si="2"/>
        <v>○</v>
      </c>
      <c r="V16" s="111" t="str">
        <f t="shared" si="3"/>
        <v/>
      </c>
      <c r="W16" s="111" t="str">
        <f t="shared" si="4"/>
        <v/>
      </c>
      <c r="X16" s="111" t="str">
        <f t="shared" si="5"/>
        <v/>
      </c>
      <c r="Y16" s="112" t="str">
        <f t="shared" si="6"/>
        <v/>
      </c>
      <c r="Z16" s="113" t="s">
        <v>97</v>
      </c>
      <c r="AA16" s="113" t="s">
        <v>98</v>
      </c>
      <c r="AB16" s="113" t="s">
        <v>99</v>
      </c>
      <c r="AC16" s="113" t="s">
        <v>96</v>
      </c>
      <c r="AD16" s="113" t="s">
        <v>96</v>
      </c>
      <c r="AE16" s="114" t="str">
        <f t="shared" si="7"/>
        <v>急性期</v>
      </c>
      <c r="AF16" s="115">
        <v>18</v>
      </c>
      <c r="AG16" s="115">
        <v>18</v>
      </c>
      <c r="AH16" s="115">
        <v>0</v>
      </c>
      <c r="AI16" s="115">
        <v>0</v>
      </c>
      <c r="AJ16" s="115">
        <v>0</v>
      </c>
      <c r="AK16" s="115">
        <v>0</v>
      </c>
      <c r="AL16" s="115">
        <v>0</v>
      </c>
      <c r="AM16" s="115">
        <v>0</v>
      </c>
      <c r="AN16" s="115">
        <v>0</v>
      </c>
      <c r="AO16" s="115">
        <v>0</v>
      </c>
      <c r="AP16" s="115">
        <v>0</v>
      </c>
      <c r="AQ16" s="115">
        <v>0</v>
      </c>
      <c r="AR16" s="115">
        <v>0</v>
      </c>
      <c r="AS16" s="115">
        <v>18</v>
      </c>
      <c r="AT16" s="115">
        <v>0</v>
      </c>
      <c r="AU16" s="115">
        <v>0</v>
      </c>
      <c r="AV16" s="115">
        <v>0</v>
      </c>
      <c r="AW16" s="115">
        <v>94</v>
      </c>
      <c r="AX16" s="115">
        <v>15</v>
      </c>
      <c r="AY16" s="115">
        <v>10.6</v>
      </c>
      <c r="AZ16" s="115" t="s">
        <v>98</v>
      </c>
      <c r="BA16" s="116" t="str">
        <f t="shared" si="8"/>
        <v/>
      </c>
      <c r="BB16" s="115">
        <v>0</v>
      </c>
      <c r="BC16" s="115">
        <v>1</v>
      </c>
      <c r="BD16" s="115">
        <v>0</v>
      </c>
      <c r="BE16" s="115">
        <v>0</v>
      </c>
      <c r="BF16" s="115">
        <v>0</v>
      </c>
      <c r="BG16" s="115">
        <v>0</v>
      </c>
      <c r="BH16" s="115">
        <v>0</v>
      </c>
      <c r="BI16" s="115">
        <v>0</v>
      </c>
      <c r="BJ16" s="115"/>
    </row>
    <row r="17" spans="2:62" outlineLevel="3">
      <c r="B17" s="106">
        <v>24028395</v>
      </c>
      <c r="C17" s="106" t="s">
        <v>605</v>
      </c>
      <c r="D17" s="106" t="s">
        <v>92</v>
      </c>
      <c r="E17" s="108">
        <v>4008</v>
      </c>
      <c r="F17" s="108" t="s">
        <v>101</v>
      </c>
      <c r="G17" s="108">
        <v>40202</v>
      </c>
      <c r="H17" s="108" t="s">
        <v>102</v>
      </c>
      <c r="I17" s="106" t="s">
        <v>606</v>
      </c>
      <c r="J17" s="109" t="s">
        <v>1854</v>
      </c>
      <c r="K17" s="109" t="s">
        <v>1855</v>
      </c>
      <c r="L17" s="109" t="s">
        <v>97</v>
      </c>
      <c r="M17" s="109" t="s">
        <v>97</v>
      </c>
      <c r="N17" s="109" t="s">
        <v>98</v>
      </c>
      <c r="O17" s="109" t="str">
        <f>IF(N17="","",VLOOKUP(N17,Sheet1!$B$3:$C$7,2,0))</f>
        <v>急性期</v>
      </c>
      <c r="P17" s="109" t="s">
        <v>98</v>
      </c>
      <c r="Q17" s="109" t="str">
        <f>IF(P17="","",VLOOKUP(P17,Sheet1!$B$3:$C$7,2,0))</f>
        <v>急性期</v>
      </c>
      <c r="R17" s="109" t="s">
        <v>96</v>
      </c>
      <c r="S17" s="110" t="str">
        <f t="shared" si="0"/>
        <v>○</v>
      </c>
      <c r="T17" s="111" t="str">
        <f t="shared" si="1"/>
        <v>○</v>
      </c>
      <c r="U17" s="111" t="str">
        <f t="shared" si="2"/>
        <v>○</v>
      </c>
      <c r="V17" s="111" t="str">
        <f t="shared" si="3"/>
        <v/>
      </c>
      <c r="W17" s="111" t="str">
        <f t="shared" si="4"/>
        <v/>
      </c>
      <c r="X17" s="111" t="str">
        <f t="shared" si="5"/>
        <v/>
      </c>
      <c r="Y17" s="112" t="str">
        <f t="shared" si="6"/>
        <v/>
      </c>
      <c r="Z17" s="113" t="s">
        <v>97</v>
      </c>
      <c r="AA17" s="113" t="s">
        <v>98</v>
      </c>
      <c r="AB17" s="113" t="s">
        <v>99</v>
      </c>
      <c r="AC17" s="113" t="s">
        <v>96</v>
      </c>
      <c r="AD17" s="113" t="s">
        <v>96</v>
      </c>
      <c r="AE17" s="114" t="str">
        <f t="shared" si="7"/>
        <v>急性期</v>
      </c>
      <c r="AF17" s="115">
        <v>18</v>
      </c>
      <c r="AG17" s="115">
        <v>17</v>
      </c>
      <c r="AH17" s="115">
        <v>1</v>
      </c>
      <c r="AI17" s="115">
        <v>7</v>
      </c>
      <c r="AJ17" s="115">
        <v>0</v>
      </c>
      <c r="AK17" s="115">
        <v>0</v>
      </c>
      <c r="AL17" s="115">
        <v>0</v>
      </c>
      <c r="AM17" s="115">
        <v>0</v>
      </c>
      <c r="AN17" s="115">
        <v>0</v>
      </c>
      <c r="AO17" s="115">
        <v>0</v>
      </c>
      <c r="AP17" s="115">
        <v>0</v>
      </c>
      <c r="AQ17" s="115">
        <v>0</v>
      </c>
      <c r="AR17" s="115">
        <v>0</v>
      </c>
      <c r="AS17" s="115">
        <v>18</v>
      </c>
      <c r="AT17" s="115">
        <v>0</v>
      </c>
      <c r="AU17" s="115">
        <v>0</v>
      </c>
      <c r="AV17" s="115">
        <v>0</v>
      </c>
      <c r="AW17" s="115">
        <v>52</v>
      </c>
      <c r="AX17" s="115">
        <v>52</v>
      </c>
      <c r="AY17" s="115">
        <v>0</v>
      </c>
      <c r="AZ17" s="115" t="s">
        <v>98</v>
      </c>
      <c r="BA17" s="116" t="str">
        <f t="shared" si="8"/>
        <v/>
      </c>
      <c r="BB17" s="115">
        <v>0</v>
      </c>
      <c r="BC17" s="115">
        <v>0</v>
      </c>
      <c r="BD17" s="115">
        <v>0</v>
      </c>
      <c r="BE17" s="115">
        <v>0</v>
      </c>
      <c r="BF17" s="115">
        <v>0</v>
      </c>
      <c r="BG17" s="115">
        <v>0</v>
      </c>
      <c r="BH17" s="115">
        <v>0</v>
      </c>
      <c r="BI17" s="115">
        <v>0</v>
      </c>
      <c r="BJ17" s="115">
        <v>0</v>
      </c>
    </row>
    <row r="18" spans="2:62" outlineLevel="3">
      <c r="B18" s="106">
        <v>24028431</v>
      </c>
      <c r="C18" s="106" t="s">
        <v>646</v>
      </c>
      <c r="D18" s="106" t="s">
        <v>92</v>
      </c>
      <c r="E18" s="108">
        <v>4008</v>
      </c>
      <c r="F18" s="108" t="s">
        <v>101</v>
      </c>
      <c r="G18" s="108">
        <v>40202</v>
      </c>
      <c r="H18" s="108" t="s">
        <v>102</v>
      </c>
      <c r="I18" s="106" t="s">
        <v>647</v>
      </c>
      <c r="J18" s="109" t="s">
        <v>1856</v>
      </c>
      <c r="K18" s="109" t="s">
        <v>1857</v>
      </c>
      <c r="L18" s="109" t="s">
        <v>97</v>
      </c>
      <c r="M18" s="109" t="s">
        <v>97</v>
      </c>
      <c r="N18" s="109" t="s">
        <v>99</v>
      </c>
      <c r="O18" s="109" t="str">
        <f>IF(N18="","",VLOOKUP(N18,Sheet1!$B$3:$C$7,2,0))</f>
        <v>回復期</v>
      </c>
      <c r="P18" s="109" t="s">
        <v>99</v>
      </c>
      <c r="Q18" s="109" t="str">
        <f>IF(P18="","",VLOOKUP(P18,Sheet1!$B$3:$C$7,2,0))</f>
        <v>回復期</v>
      </c>
      <c r="R18" s="109" t="s">
        <v>99</v>
      </c>
      <c r="S18" s="110" t="str">
        <f t="shared" si="0"/>
        <v>○</v>
      </c>
      <c r="T18" s="111" t="str">
        <f t="shared" si="1"/>
        <v>○</v>
      </c>
      <c r="U18" s="111" t="str">
        <f t="shared" si="2"/>
        <v/>
      </c>
      <c r="V18" s="111" t="str">
        <f t="shared" si="3"/>
        <v>○</v>
      </c>
      <c r="W18" s="111" t="str">
        <f t="shared" si="4"/>
        <v>○</v>
      </c>
      <c r="X18" s="111" t="str">
        <f t="shared" si="5"/>
        <v/>
      </c>
      <c r="Y18" s="112" t="str">
        <f t="shared" si="6"/>
        <v/>
      </c>
      <c r="Z18" s="113" t="s">
        <v>97</v>
      </c>
      <c r="AA18" s="113" t="s">
        <v>98</v>
      </c>
      <c r="AB18" s="113" t="s">
        <v>104</v>
      </c>
      <c r="AC18" s="113" t="s">
        <v>105</v>
      </c>
      <c r="AD18" s="113" t="s">
        <v>96</v>
      </c>
      <c r="AE18" s="114" t="str">
        <f t="shared" si="7"/>
        <v>回復期</v>
      </c>
      <c r="AF18" s="115">
        <v>5</v>
      </c>
      <c r="AG18" s="115">
        <v>5</v>
      </c>
      <c r="AH18" s="115">
        <v>0</v>
      </c>
      <c r="AI18" s="115">
        <v>0</v>
      </c>
      <c r="AJ18" s="115">
        <v>14</v>
      </c>
      <c r="AK18" s="115">
        <v>14</v>
      </c>
      <c r="AL18" s="115">
        <v>0</v>
      </c>
      <c r="AM18" s="115">
        <v>14</v>
      </c>
      <c r="AN18" s="115">
        <v>14</v>
      </c>
      <c r="AO18" s="115">
        <v>0</v>
      </c>
      <c r="AP18" s="115">
        <v>0</v>
      </c>
      <c r="AQ18" s="115">
        <v>0</v>
      </c>
      <c r="AR18" s="115">
        <v>0</v>
      </c>
      <c r="AS18" s="115">
        <v>5</v>
      </c>
      <c r="AT18" s="115">
        <v>14</v>
      </c>
      <c r="AU18" s="115">
        <v>0</v>
      </c>
      <c r="AV18" s="115">
        <v>0</v>
      </c>
      <c r="AW18" s="115">
        <v>62</v>
      </c>
      <c r="AX18" s="115">
        <v>0</v>
      </c>
      <c r="AY18" s="115">
        <v>0</v>
      </c>
      <c r="AZ18" s="115" t="s">
        <v>97</v>
      </c>
      <c r="BA18" s="116" t="str">
        <f t="shared" si="8"/>
        <v>○</v>
      </c>
      <c r="BB18" s="115">
        <v>0</v>
      </c>
      <c r="BC18" s="115">
        <v>6</v>
      </c>
      <c r="BD18" s="115">
        <v>0</v>
      </c>
      <c r="BE18" s="115">
        <v>0</v>
      </c>
      <c r="BF18" s="115">
        <v>0</v>
      </c>
      <c r="BG18" s="115">
        <v>11</v>
      </c>
      <c r="BH18" s="115">
        <v>11</v>
      </c>
      <c r="BI18" s="115">
        <v>0</v>
      </c>
      <c r="BJ18" s="115">
        <v>0</v>
      </c>
    </row>
    <row r="19" spans="2:62" outlineLevel="3">
      <c r="B19" s="106">
        <v>24028441</v>
      </c>
      <c r="C19" s="106" t="s">
        <v>664</v>
      </c>
      <c r="D19" s="106" t="s">
        <v>92</v>
      </c>
      <c r="E19" s="108">
        <v>4008</v>
      </c>
      <c r="F19" s="108" t="s">
        <v>101</v>
      </c>
      <c r="G19" s="108">
        <v>40202</v>
      </c>
      <c r="H19" s="108" t="s">
        <v>102</v>
      </c>
      <c r="I19" s="106" t="s">
        <v>665</v>
      </c>
      <c r="J19" s="109" t="s">
        <v>1858</v>
      </c>
      <c r="K19" s="109" t="s">
        <v>1859</v>
      </c>
      <c r="L19" s="109" t="s">
        <v>97</v>
      </c>
      <c r="M19" s="109" t="s">
        <v>97</v>
      </c>
      <c r="N19" s="109" t="s">
        <v>98</v>
      </c>
      <c r="O19" s="109" t="str">
        <f>IF(N19="","",VLOOKUP(N19,Sheet1!$B$3:$C$7,2,0))</f>
        <v>急性期</v>
      </c>
      <c r="P19" s="109" t="s">
        <v>98</v>
      </c>
      <c r="Q19" s="109" t="str">
        <f>IF(P19="","",VLOOKUP(P19,Sheet1!$B$3:$C$7,2,0))</f>
        <v>急性期</v>
      </c>
      <c r="R19" s="109" t="s">
        <v>96</v>
      </c>
      <c r="S19" s="110" t="str">
        <f t="shared" si="0"/>
        <v/>
      </c>
      <c r="T19" s="111" t="str">
        <f t="shared" si="1"/>
        <v/>
      </c>
      <c r="U19" s="111" t="str">
        <f t="shared" si="2"/>
        <v>○</v>
      </c>
      <c r="V19" s="111" t="str">
        <f t="shared" si="3"/>
        <v/>
      </c>
      <c r="W19" s="111" t="str">
        <f t="shared" si="4"/>
        <v/>
      </c>
      <c r="X19" s="111" t="str">
        <f t="shared" si="5"/>
        <v/>
      </c>
      <c r="Y19" s="112" t="str">
        <f t="shared" si="6"/>
        <v/>
      </c>
      <c r="Z19" s="113" t="s">
        <v>99</v>
      </c>
      <c r="AA19" s="113" t="s">
        <v>96</v>
      </c>
      <c r="AB19" s="113" t="s">
        <v>96</v>
      </c>
      <c r="AC19" s="113" t="s">
        <v>96</v>
      </c>
      <c r="AD19" s="113" t="s">
        <v>96</v>
      </c>
      <c r="AE19" s="114" t="str">
        <f t="shared" si="7"/>
        <v>急性期</v>
      </c>
      <c r="AF19" s="115">
        <v>19</v>
      </c>
      <c r="AG19" s="115">
        <v>19</v>
      </c>
      <c r="AH19" s="115">
        <v>0</v>
      </c>
      <c r="AI19" s="115">
        <v>0</v>
      </c>
      <c r="AJ19" s="115">
        <v>0</v>
      </c>
      <c r="AK19" s="115">
        <v>0</v>
      </c>
      <c r="AL19" s="115">
        <v>0</v>
      </c>
      <c r="AM19" s="115">
        <v>0</v>
      </c>
      <c r="AN19" s="115">
        <v>0</v>
      </c>
      <c r="AO19" s="115">
        <v>0</v>
      </c>
      <c r="AP19" s="115">
        <v>0</v>
      </c>
      <c r="AQ19" s="115">
        <v>0</v>
      </c>
      <c r="AR19" s="115">
        <v>0</v>
      </c>
      <c r="AS19" s="115">
        <v>19</v>
      </c>
      <c r="AT19" s="115">
        <v>0</v>
      </c>
      <c r="AU19" s="115">
        <v>0</v>
      </c>
      <c r="AV19" s="115">
        <v>0</v>
      </c>
      <c r="AW19" s="115">
        <v>47</v>
      </c>
      <c r="AX19" s="115">
        <v>0</v>
      </c>
      <c r="AY19" s="115">
        <v>1</v>
      </c>
      <c r="AZ19" s="115" t="s">
        <v>98</v>
      </c>
      <c r="BA19" s="116" t="str">
        <f t="shared" si="8"/>
        <v/>
      </c>
      <c r="BB19" s="115">
        <v>0</v>
      </c>
      <c r="BC19" s="115">
        <v>0</v>
      </c>
      <c r="BD19" s="115">
        <v>0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</row>
    <row r="20" spans="2:62" outlineLevel="3">
      <c r="B20" s="106">
        <v>24028491</v>
      </c>
      <c r="C20" s="106" t="s">
        <v>731</v>
      </c>
      <c r="D20" s="106" t="s">
        <v>92</v>
      </c>
      <c r="E20" s="108">
        <v>4008</v>
      </c>
      <c r="F20" s="108" t="s">
        <v>101</v>
      </c>
      <c r="G20" s="108">
        <v>40202</v>
      </c>
      <c r="H20" s="108" t="s">
        <v>102</v>
      </c>
      <c r="I20" s="106" t="s">
        <v>732</v>
      </c>
      <c r="J20" s="109" t="s">
        <v>1860</v>
      </c>
      <c r="K20" s="109" t="s">
        <v>1861</v>
      </c>
      <c r="L20" s="109" t="s">
        <v>97</v>
      </c>
      <c r="M20" s="109" t="s">
        <v>97</v>
      </c>
      <c r="N20" s="109" t="s">
        <v>98</v>
      </c>
      <c r="O20" s="109" t="str">
        <f>IF(N20="","",VLOOKUP(N20,Sheet1!$B$3:$C$7,2,0))</f>
        <v>急性期</v>
      </c>
      <c r="P20" s="109" t="s">
        <v>98</v>
      </c>
      <c r="Q20" s="109" t="str">
        <f>IF(P20="","",VLOOKUP(P20,Sheet1!$B$3:$C$7,2,0))</f>
        <v>急性期</v>
      </c>
      <c r="R20" s="109" t="s">
        <v>98</v>
      </c>
      <c r="S20" s="110" t="str">
        <f t="shared" si="0"/>
        <v/>
      </c>
      <c r="T20" s="111" t="str">
        <f t="shared" si="1"/>
        <v/>
      </c>
      <c r="U20" s="111" t="str">
        <f t="shared" si="2"/>
        <v/>
      </c>
      <c r="V20" s="111" t="str">
        <f t="shared" si="3"/>
        <v/>
      </c>
      <c r="W20" s="111" t="str">
        <f t="shared" si="4"/>
        <v/>
      </c>
      <c r="X20" s="111" t="str">
        <f t="shared" si="5"/>
        <v>○</v>
      </c>
      <c r="Y20" s="112" t="str">
        <f t="shared" si="6"/>
        <v/>
      </c>
      <c r="Z20" s="113" t="s">
        <v>133</v>
      </c>
      <c r="AA20" s="113" t="s">
        <v>96</v>
      </c>
      <c r="AB20" s="113" t="s">
        <v>96</v>
      </c>
      <c r="AC20" s="113" t="s">
        <v>96</v>
      </c>
      <c r="AD20" s="113" t="s">
        <v>96</v>
      </c>
      <c r="AE20" s="114" t="str">
        <f t="shared" si="7"/>
        <v>急性期</v>
      </c>
      <c r="AF20" s="115">
        <v>11</v>
      </c>
      <c r="AG20" s="115">
        <v>11</v>
      </c>
      <c r="AH20" s="115">
        <v>0</v>
      </c>
      <c r="AI20" s="115">
        <v>0</v>
      </c>
      <c r="AJ20" s="115">
        <v>0</v>
      </c>
      <c r="AK20" s="115">
        <v>0</v>
      </c>
      <c r="AL20" s="115">
        <v>0</v>
      </c>
      <c r="AM20" s="115">
        <v>0</v>
      </c>
      <c r="AN20" s="115">
        <v>0</v>
      </c>
      <c r="AO20" s="115">
        <v>0</v>
      </c>
      <c r="AP20" s="115">
        <v>0</v>
      </c>
      <c r="AQ20" s="115">
        <v>0</v>
      </c>
      <c r="AR20" s="115">
        <v>0</v>
      </c>
      <c r="AS20" s="115">
        <v>11</v>
      </c>
      <c r="AT20" s="115">
        <v>0</v>
      </c>
      <c r="AU20" s="115">
        <v>0</v>
      </c>
      <c r="AV20" s="115">
        <v>0</v>
      </c>
      <c r="AW20" s="115">
        <v>346</v>
      </c>
      <c r="AX20" s="115">
        <v>0</v>
      </c>
      <c r="AY20" s="115">
        <v>0</v>
      </c>
      <c r="AZ20" s="115" t="s">
        <v>98</v>
      </c>
      <c r="BA20" s="116" t="str">
        <f t="shared" si="8"/>
        <v/>
      </c>
      <c r="BB20" s="115">
        <v>0</v>
      </c>
      <c r="BC20" s="115">
        <v>0</v>
      </c>
      <c r="BD20" s="115">
        <v>0</v>
      </c>
      <c r="BE20" s="115">
        <v>0</v>
      </c>
      <c r="BF20" s="115">
        <v>0</v>
      </c>
      <c r="BG20" s="115">
        <v>0</v>
      </c>
      <c r="BH20" s="115">
        <v>0</v>
      </c>
      <c r="BI20" s="115">
        <v>0</v>
      </c>
      <c r="BJ20" s="115">
        <v>0</v>
      </c>
    </row>
    <row r="21" spans="2:62" outlineLevel="3">
      <c r="B21" s="106">
        <v>24028515</v>
      </c>
      <c r="C21" s="106" t="s">
        <v>761</v>
      </c>
      <c r="D21" s="106" t="s">
        <v>92</v>
      </c>
      <c r="E21" s="108">
        <v>4008</v>
      </c>
      <c r="F21" s="108" t="s">
        <v>101</v>
      </c>
      <c r="G21" s="108">
        <v>40202</v>
      </c>
      <c r="H21" s="108" t="s">
        <v>102</v>
      </c>
      <c r="I21" s="106" t="s">
        <v>762</v>
      </c>
      <c r="J21" s="109" t="s">
        <v>1862</v>
      </c>
      <c r="K21" s="109" t="s">
        <v>1863</v>
      </c>
      <c r="L21" s="109" t="s">
        <v>97</v>
      </c>
      <c r="M21" s="109" t="s">
        <v>98</v>
      </c>
      <c r="N21" s="109" t="s">
        <v>98</v>
      </c>
      <c r="O21" s="109" t="str">
        <f>IF(N21="","",VLOOKUP(N21,Sheet1!$B$3:$C$7,2,0))</f>
        <v>急性期</v>
      </c>
      <c r="P21" s="109" t="s">
        <v>98</v>
      </c>
      <c r="Q21" s="109" t="str">
        <f>IF(P21="","",VLOOKUP(P21,Sheet1!$B$3:$C$7,2,0))</f>
        <v>急性期</v>
      </c>
      <c r="R21" s="109" t="s">
        <v>98</v>
      </c>
      <c r="S21" s="110" t="str">
        <f t="shared" si="0"/>
        <v>○</v>
      </c>
      <c r="T21" s="111" t="str">
        <f t="shared" si="1"/>
        <v>○</v>
      </c>
      <c r="U21" s="111" t="str">
        <f t="shared" si="2"/>
        <v/>
      </c>
      <c r="V21" s="111" t="str">
        <f t="shared" si="3"/>
        <v/>
      </c>
      <c r="W21" s="111" t="str">
        <f t="shared" si="4"/>
        <v/>
      </c>
      <c r="X21" s="111" t="str">
        <f t="shared" si="5"/>
        <v/>
      </c>
      <c r="Y21" s="112" t="str">
        <f t="shared" si="6"/>
        <v/>
      </c>
      <c r="Z21" s="113" t="s">
        <v>97</v>
      </c>
      <c r="AA21" s="113" t="s">
        <v>98</v>
      </c>
      <c r="AB21" s="113" t="s">
        <v>96</v>
      </c>
      <c r="AC21" s="113" t="s">
        <v>96</v>
      </c>
      <c r="AD21" s="113" t="s">
        <v>96</v>
      </c>
      <c r="AE21" s="114" t="str">
        <f t="shared" si="7"/>
        <v>急性期</v>
      </c>
      <c r="AF21" s="115">
        <v>19</v>
      </c>
      <c r="AG21" s="115">
        <v>0</v>
      </c>
      <c r="AH21" s="115">
        <v>19</v>
      </c>
      <c r="AI21" s="115">
        <v>0</v>
      </c>
      <c r="AJ21" s="115">
        <v>0</v>
      </c>
      <c r="AK21" s="115">
        <v>0</v>
      </c>
      <c r="AL21" s="115">
        <v>0</v>
      </c>
      <c r="AM21" s="115">
        <v>0</v>
      </c>
      <c r="AN21" s="115">
        <v>0</v>
      </c>
      <c r="AO21" s="115">
        <v>0</v>
      </c>
      <c r="AP21" s="115">
        <v>0</v>
      </c>
      <c r="AQ21" s="115">
        <v>0</v>
      </c>
      <c r="AR21" s="115">
        <v>0</v>
      </c>
      <c r="AS21" s="115">
        <v>19</v>
      </c>
      <c r="AT21" s="115">
        <v>0</v>
      </c>
      <c r="AU21" s="115">
        <v>0</v>
      </c>
      <c r="AV21" s="115">
        <v>0</v>
      </c>
      <c r="AW21" s="115">
        <v>0</v>
      </c>
      <c r="AX21" s="115">
        <v>0</v>
      </c>
      <c r="AY21" s="115">
        <v>0</v>
      </c>
      <c r="AZ21" s="115" t="s">
        <v>98</v>
      </c>
      <c r="BA21" s="116" t="str">
        <f t="shared" si="8"/>
        <v/>
      </c>
      <c r="BB21" s="115"/>
      <c r="BC21" s="115"/>
      <c r="BD21" s="115">
        <v>0</v>
      </c>
      <c r="BE21" s="115"/>
      <c r="BF21" s="115"/>
      <c r="BG21" s="115">
        <v>0</v>
      </c>
      <c r="BH21" s="115"/>
      <c r="BI21" s="115"/>
      <c r="BJ21" s="115"/>
    </row>
    <row r="22" spans="2:62" outlineLevel="3">
      <c r="B22" s="106">
        <v>24028529</v>
      </c>
      <c r="C22" s="106" t="s">
        <v>781</v>
      </c>
      <c r="D22" s="106" t="s">
        <v>92</v>
      </c>
      <c r="E22" s="108">
        <v>4008</v>
      </c>
      <c r="F22" s="108" t="s">
        <v>101</v>
      </c>
      <c r="G22" s="108">
        <v>40202</v>
      </c>
      <c r="H22" s="108" t="s">
        <v>102</v>
      </c>
      <c r="I22" s="106" t="s">
        <v>782</v>
      </c>
      <c r="J22" s="109" t="s">
        <v>1864</v>
      </c>
      <c r="K22" s="109" t="s">
        <v>1865</v>
      </c>
      <c r="L22" s="109" t="s">
        <v>98</v>
      </c>
      <c r="M22" s="109" t="s">
        <v>98</v>
      </c>
      <c r="N22" s="109" t="s">
        <v>99</v>
      </c>
      <c r="O22" s="109" t="str">
        <f>IF(N22="","",VLOOKUP(N22,Sheet1!$B$3:$C$7,2,0))</f>
        <v>回復期</v>
      </c>
      <c r="P22" s="109" t="s">
        <v>99</v>
      </c>
      <c r="Q22" s="109" t="str">
        <f>IF(P22="","",VLOOKUP(P22,Sheet1!$B$3:$C$7,2,0))</f>
        <v>回復期</v>
      </c>
      <c r="R22" s="109" t="s">
        <v>99</v>
      </c>
      <c r="S22" s="110" t="str">
        <f t="shared" si="0"/>
        <v/>
      </c>
      <c r="T22" s="111" t="str">
        <f t="shared" si="1"/>
        <v>○</v>
      </c>
      <c r="U22" s="111" t="str">
        <f t="shared" si="2"/>
        <v/>
      </c>
      <c r="V22" s="111" t="str">
        <f t="shared" si="3"/>
        <v/>
      </c>
      <c r="W22" s="111" t="str">
        <f t="shared" si="4"/>
        <v/>
      </c>
      <c r="X22" s="111" t="str">
        <f t="shared" si="5"/>
        <v/>
      </c>
      <c r="Y22" s="112" t="str">
        <f t="shared" si="6"/>
        <v/>
      </c>
      <c r="Z22" s="113" t="s">
        <v>98</v>
      </c>
      <c r="AA22" s="113" t="s">
        <v>96</v>
      </c>
      <c r="AB22" s="113" t="s">
        <v>96</v>
      </c>
      <c r="AC22" s="113" t="s">
        <v>96</v>
      </c>
      <c r="AD22" s="113" t="s">
        <v>96</v>
      </c>
      <c r="AE22" s="114" t="str">
        <f t="shared" si="7"/>
        <v>回復期</v>
      </c>
      <c r="AF22" s="115">
        <v>6</v>
      </c>
      <c r="AG22" s="115">
        <v>0</v>
      </c>
      <c r="AH22" s="115">
        <v>6</v>
      </c>
      <c r="AI22" s="115">
        <v>6</v>
      </c>
      <c r="AJ22" s="115">
        <v>0</v>
      </c>
      <c r="AK22" s="115">
        <v>0</v>
      </c>
      <c r="AL22" s="115">
        <v>0</v>
      </c>
      <c r="AM22" s="115">
        <v>0</v>
      </c>
      <c r="AN22" s="115">
        <v>0</v>
      </c>
      <c r="AO22" s="115">
        <v>0</v>
      </c>
      <c r="AP22" s="115">
        <v>0</v>
      </c>
      <c r="AQ22" s="115">
        <v>0</v>
      </c>
      <c r="AR22" s="115">
        <v>0</v>
      </c>
      <c r="AS22" s="115">
        <v>0</v>
      </c>
      <c r="AT22" s="115">
        <v>0</v>
      </c>
      <c r="AU22" s="115">
        <v>0</v>
      </c>
      <c r="AV22" s="115">
        <v>6</v>
      </c>
      <c r="AW22" s="115">
        <v>0</v>
      </c>
      <c r="AX22" s="115">
        <v>0</v>
      </c>
      <c r="AY22" s="115">
        <v>0</v>
      </c>
      <c r="AZ22" s="115" t="s">
        <v>98</v>
      </c>
      <c r="BA22" s="116" t="str">
        <f t="shared" si="8"/>
        <v/>
      </c>
      <c r="BB22" s="115"/>
      <c r="BC22" s="115"/>
      <c r="BD22" s="115">
        <v>0</v>
      </c>
      <c r="BE22" s="115"/>
      <c r="BF22" s="115"/>
      <c r="BG22" s="115">
        <v>0</v>
      </c>
      <c r="BH22" s="115"/>
      <c r="BI22" s="115"/>
      <c r="BJ22" s="115"/>
    </row>
    <row r="23" spans="2:62" outlineLevel="3">
      <c r="B23" s="106">
        <v>24028587</v>
      </c>
      <c r="C23" s="106" t="s">
        <v>830</v>
      </c>
      <c r="D23" s="106" t="s">
        <v>92</v>
      </c>
      <c r="E23" s="108">
        <v>4008</v>
      </c>
      <c r="F23" s="108" t="s">
        <v>101</v>
      </c>
      <c r="G23" s="108">
        <v>40202</v>
      </c>
      <c r="H23" s="108" t="s">
        <v>102</v>
      </c>
      <c r="I23" s="106" t="s">
        <v>831</v>
      </c>
      <c r="J23" s="109" t="s">
        <v>1866</v>
      </c>
      <c r="K23" s="109" t="s">
        <v>1867</v>
      </c>
      <c r="L23" s="109" t="s">
        <v>97</v>
      </c>
      <c r="M23" s="109" t="s">
        <v>97</v>
      </c>
      <c r="N23" s="109" t="s">
        <v>98</v>
      </c>
      <c r="O23" s="109" t="str">
        <f>IF(N23="","",VLOOKUP(N23,Sheet1!$B$3:$C$7,2,0))</f>
        <v>急性期</v>
      </c>
      <c r="P23" s="109" t="s">
        <v>98</v>
      </c>
      <c r="Q23" s="109" t="str">
        <f>IF(P23="","",VLOOKUP(P23,Sheet1!$B$3:$C$7,2,0))</f>
        <v>急性期</v>
      </c>
      <c r="R23" s="109" t="s">
        <v>96</v>
      </c>
      <c r="S23" s="110" t="str">
        <f t="shared" si="0"/>
        <v/>
      </c>
      <c r="T23" s="111" t="str">
        <f t="shared" si="1"/>
        <v>○</v>
      </c>
      <c r="U23" s="111" t="str">
        <f t="shared" si="2"/>
        <v>○</v>
      </c>
      <c r="V23" s="111" t="str">
        <f t="shared" si="3"/>
        <v/>
      </c>
      <c r="W23" s="111" t="str">
        <f t="shared" si="4"/>
        <v/>
      </c>
      <c r="X23" s="111" t="str">
        <f t="shared" si="5"/>
        <v/>
      </c>
      <c r="Y23" s="112" t="str">
        <f t="shared" si="6"/>
        <v/>
      </c>
      <c r="Z23" s="113" t="s">
        <v>98</v>
      </c>
      <c r="AA23" s="113" t="s">
        <v>99</v>
      </c>
      <c r="AB23" s="113" t="s">
        <v>96</v>
      </c>
      <c r="AC23" s="113" t="s">
        <v>96</v>
      </c>
      <c r="AD23" s="113" t="s">
        <v>96</v>
      </c>
      <c r="AE23" s="114" t="str">
        <f t="shared" si="7"/>
        <v>急性期</v>
      </c>
      <c r="AF23" s="115">
        <v>18</v>
      </c>
      <c r="AG23" s="115">
        <v>18</v>
      </c>
      <c r="AH23" s="115">
        <v>0</v>
      </c>
      <c r="AI23" s="115">
        <v>9</v>
      </c>
      <c r="AJ23" s="115">
        <v>0</v>
      </c>
      <c r="AK23" s="115">
        <v>0</v>
      </c>
      <c r="AL23" s="115">
        <v>0</v>
      </c>
      <c r="AM23" s="115">
        <v>0</v>
      </c>
      <c r="AN23" s="115">
        <v>0</v>
      </c>
      <c r="AO23" s="115">
        <v>0</v>
      </c>
      <c r="AP23" s="115">
        <v>0</v>
      </c>
      <c r="AQ23" s="115">
        <v>0</v>
      </c>
      <c r="AR23" s="115">
        <v>0</v>
      </c>
      <c r="AS23" s="115">
        <v>18</v>
      </c>
      <c r="AT23" s="115">
        <v>0</v>
      </c>
      <c r="AU23" s="115">
        <v>0</v>
      </c>
      <c r="AV23" s="115">
        <v>0</v>
      </c>
      <c r="AW23" s="115">
        <v>610</v>
      </c>
      <c r="AX23" s="115">
        <v>0</v>
      </c>
      <c r="AY23" s="115">
        <v>0</v>
      </c>
      <c r="AZ23" s="115" t="s">
        <v>98</v>
      </c>
      <c r="BA23" s="116" t="str">
        <f t="shared" si="8"/>
        <v/>
      </c>
      <c r="BB23" s="115">
        <v>0</v>
      </c>
      <c r="BC23" s="115">
        <v>0</v>
      </c>
      <c r="BD23" s="115">
        <v>0</v>
      </c>
      <c r="BE23" s="115">
        <v>0</v>
      </c>
      <c r="BF23" s="115">
        <v>0</v>
      </c>
      <c r="BG23" s="115">
        <v>0</v>
      </c>
      <c r="BH23" s="115">
        <v>0</v>
      </c>
      <c r="BI23" s="115">
        <v>0</v>
      </c>
      <c r="BJ23" s="115">
        <v>25</v>
      </c>
    </row>
    <row r="24" spans="2:62" outlineLevel="3">
      <c r="B24" s="106">
        <v>24028651</v>
      </c>
      <c r="C24" s="106" t="s">
        <v>911</v>
      </c>
      <c r="D24" s="106" t="s">
        <v>92</v>
      </c>
      <c r="E24" s="108">
        <v>4008</v>
      </c>
      <c r="F24" s="108" t="s">
        <v>101</v>
      </c>
      <c r="G24" s="108">
        <v>40202</v>
      </c>
      <c r="H24" s="108" t="s">
        <v>102</v>
      </c>
      <c r="I24" s="106" t="s">
        <v>912</v>
      </c>
      <c r="J24" s="109" t="s">
        <v>1868</v>
      </c>
      <c r="K24" s="109" t="s">
        <v>1869</v>
      </c>
      <c r="L24" s="109" t="s">
        <v>97</v>
      </c>
      <c r="M24" s="109" t="s">
        <v>97</v>
      </c>
      <c r="N24" s="109" t="s">
        <v>99</v>
      </c>
      <c r="O24" s="109" t="str">
        <f>IF(N24="","",VLOOKUP(N24,Sheet1!$B$3:$C$7,2,0))</f>
        <v>回復期</v>
      </c>
      <c r="P24" s="109" t="s">
        <v>99</v>
      </c>
      <c r="Q24" s="109" t="str">
        <f>IF(P24="","",VLOOKUP(P24,Sheet1!$B$3:$C$7,2,0))</f>
        <v>回復期</v>
      </c>
      <c r="R24" s="109" t="s">
        <v>96</v>
      </c>
      <c r="S24" s="110" t="str">
        <f t="shared" si="0"/>
        <v>○</v>
      </c>
      <c r="T24" s="111" t="str">
        <f t="shared" si="1"/>
        <v>○</v>
      </c>
      <c r="U24" s="111" t="str">
        <f t="shared" si="2"/>
        <v>○</v>
      </c>
      <c r="V24" s="111" t="str">
        <f t="shared" si="3"/>
        <v/>
      </c>
      <c r="W24" s="111" t="str">
        <f t="shared" si="4"/>
        <v/>
      </c>
      <c r="X24" s="111" t="str">
        <f t="shared" si="5"/>
        <v/>
      </c>
      <c r="Y24" s="112" t="str">
        <f t="shared" si="6"/>
        <v/>
      </c>
      <c r="Z24" s="113" t="s">
        <v>97</v>
      </c>
      <c r="AA24" s="113" t="s">
        <v>98</v>
      </c>
      <c r="AB24" s="113" t="s">
        <v>99</v>
      </c>
      <c r="AC24" s="113" t="s">
        <v>96</v>
      </c>
      <c r="AD24" s="113" t="s">
        <v>96</v>
      </c>
      <c r="AE24" s="114" t="str">
        <f t="shared" si="7"/>
        <v>回復期</v>
      </c>
      <c r="AF24" s="115">
        <v>13</v>
      </c>
      <c r="AG24" s="115">
        <v>13</v>
      </c>
      <c r="AH24" s="115">
        <v>0</v>
      </c>
      <c r="AI24" s="115">
        <v>0</v>
      </c>
      <c r="AJ24" s="115">
        <v>6</v>
      </c>
      <c r="AK24" s="115">
        <v>4</v>
      </c>
      <c r="AL24" s="115">
        <v>2</v>
      </c>
      <c r="AM24" s="115">
        <v>6</v>
      </c>
      <c r="AN24" s="115">
        <v>4</v>
      </c>
      <c r="AO24" s="115">
        <v>2</v>
      </c>
      <c r="AP24" s="115">
        <v>0</v>
      </c>
      <c r="AQ24" s="115">
        <v>0</v>
      </c>
      <c r="AR24" s="115">
        <v>0</v>
      </c>
      <c r="AS24" s="115">
        <v>13</v>
      </c>
      <c r="AT24" s="115">
        <v>6</v>
      </c>
      <c r="AU24" s="115">
        <v>0</v>
      </c>
      <c r="AV24" s="115">
        <v>0</v>
      </c>
      <c r="AW24" s="115">
        <v>35</v>
      </c>
      <c r="AX24" s="115">
        <v>10</v>
      </c>
      <c r="AY24" s="115">
        <v>4</v>
      </c>
      <c r="AZ24" s="115" t="s">
        <v>98</v>
      </c>
      <c r="BA24" s="116" t="str">
        <f t="shared" si="8"/>
        <v/>
      </c>
      <c r="BB24" s="115">
        <v>0</v>
      </c>
      <c r="BC24" s="115">
        <v>0</v>
      </c>
      <c r="BD24" s="115">
        <v>0</v>
      </c>
      <c r="BE24" s="115">
        <v>0</v>
      </c>
      <c r="BF24" s="115">
        <v>0</v>
      </c>
      <c r="BG24" s="115">
        <v>0</v>
      </c>
      <c r="BH24" s="115">
        <v>0</v>
      </c>
      <c r="BI24" s="115">
        <v>0</v>
      </c>
      <c r="BJ24" s="115">
        <v>0</v>
      </c>
    </row>
    <row r="25" spans="2:62" outlineLevel="3">
      <c r="B25" s="106">
        <v>24028705</v>
      </c>
      <c r="C25" s="106" t="s">
        <v>994</v>
      </c>
      <c r="D25" s="106" t="s">
        <v>92</v>
      </c>
      <c r="E25" s="108">
        <v>4008</v>
      </c>
      <c r="F25" s="108" t="s">
        <v>101</v>
      </c>
      <c r="G25" s="108">
        <v>40202</v>
      </c>
      <c r="H25" s="108" t="s">
        <v>102</v>
      </c>
      <c r="I25" s="106" t="s">
        <v>995</v>
      </c>
      <c r="J25" s="109" t="s">
        <v>1870</v>
      </c>
      <c r="K25" s="109" t="s">
        <v>1871</v>
      </c>
      <c r="L25" s="109" t="s">
        <v>97</v>
      </c>
      <c r="M25" s="109" t="s">
        <v>97</v>
      </c>
      <c r="N25" s="109" t="s">
        <v>98</v>
      </c>
      <c r="O25" s="109" t="str">
        <f>IF(N25="","",VLOOKUP(N25,Sheet1!$B$3:$C$7,2,0))</f>
        <v>急性期</v>
      </c>
      <c r="P25" s="109" t="s">
        <v>98</v>
      </c>
      <c r="Q25" s="109" t="str">
        <f>IF(P25="","",VLOOKUP(P25,Sheet1!$B$3:$C$7,2,0))</f>
        <v>急性期</v>
      </c>
      <c r="R25" s="109" t="s">
        <v>98</v>
      </c>
      <c r="S25" s="110" t="str">
        <f t="shared" si="0"/>
        <v>○</v>
      </c>
      <c r="T25" s="111" t="str">
        <f t="shared" si="1"/>
        <v>○</v>
      </c>
      <c r="U25" s="111" t="str">
        <f t="shared" si="2"/>
        <v>○</v>
      </c>
      <c r="V25" s="111" t="str">
        <f t="shared" si="3"/>
        <v/>
      </c>
      <c r="W25" s="111" t="str">
        <f t="shared" si="4"/>
        <v/>
      </c>
      <c r="X25" s="111" t="str">
        <f t="shared" si="5"/>
        <v/>
      </c>
      <c r="Y25" s="112" t="str">
        <f t="shared" si="6"/>
        <v/>
      </c>
      <c r="Z25" s="113" t="s">
        <v>97</v>
      </c>
      <c r="AA25" s="113" t="s">
        <v>98</v>
      </c>
      <c r="AB25" s="113" t="s">
        <v>99</v>
      </c>
      <c r="AC25" s="113" t="s">
        <v>96</v>
      </c>
      <c r="AD25" s="113" t="s">
        <v>96</v>
      </c>
      <c r="AE25" s="114" t="str">
        <f t="shared" si="7"/>
        <v>急性期</v>
      </c>
      <c r="AF25" s="115">
        <v>14</v>
      </c>
      <c r="AG25" s="115">
        <v>14</v>
      </c>
      <c r="AH25" s="115">
        <v>0</v>
      </c>
      <c r="AI25" s="115">
        <v>0</v>
      </c>
      <c r="AJ25" s="115">
        <v>0</v>
      </c>
      <c r="AK25" s="115">
        <v>0</v>
      </c>
      <c r="AL25" s="115">
        <v>0</v>
      </c>
      <c r="AM25" s="115">
        <v>0</v>
      </c>
      <c r="AN25" s="115">
        <v>0</v>
      </c>
      <c r="AO25" s="115">
        <v>0</v>
      </c>
      <c r="AP25" s="115">
        <v>0</v>
      </c>
      <c r="AQ25" s="115">
        <v>0</v>
      </c>
      <c r="AR25" s="115">
        <v>0</v>
      </c>
      <c r="AS25" s="115">
        <v>14</v>
      </c>
      <c r="AT25" s="115">
        <v>0</v>
      </c>
      <c r="AU25" s="115">
        <v>0</v>
      </c>
      <c r="AV25" s="115">
        <v>0</v>
      </c>
      <c r="AW25" s="115">
        <v>565</v>
      </c>
      <c r="AX25" s="115">
        <v>0</v>
      </c>
      <c r="AY25" s="115">
        <v>0</v>
      </c>
      <c r="AZ25" s="115" t="s">
        <v>98</v>
      </c>
      <c r="BA25" s="116" t="str">
        <f t="shared" si="8"/>
        <v/>
      </c>
      <c r="BB25" s="115">
        <v>0</v>
      </c>
      <c r="BC25" s="115">
        <v>0</v>
      </c>
      <c r="BD25" s="115">
        <v>0</v>
      </c>
      <c r="BE25" s="115">
        <v>0</v>
      </c>
      <c r="BF25" s="115">
        <v>0</v>
      </c>
      <c r="BG25" s="115">
        <v>0</v>
      </c>
      <c r="BH25" s="115">
        <v>0</v>
      </c>
      <c r="BI25" s="115">
        <v>0</v>
      </c>
      <c r="BJ25" s="115">
        <v>36</v>
      </c>
    </row>
    <row r="26" spans="2:62" outlineLevel="3">
      <c r="B26" s="106">
        <v>24028706</v>
      </c>
      <c r="C26" s="106" t="s">
        <v>996</v>
      </c>
      <c r="D26" s="106" t="s">
        <v>92</v>
      </c>
      <c r="E26" s="108">
        <v>4008</v>
      </c>
      <c r="F26" s="108" t="s">
        <v>101</v>
      </c>
      <c r="G26" s="108">
        <v>40202</v>
      </c>
      <c r="H26" s="108" t="s">
        <v>102</v>
      </c>
      <c r="I26" s="106" t="s">
        <v>997</v>
      </c>
      <c r="J26" s="109" t="s">
        <v>1872</v>
      </c>
      <c r="K26" s="109" t="s">
        <v>1873</v>
      </c>
      <c r="L26" s="109" t="s">
        <v>97</v>
      </c>
      <c r="M26" s="109" t="s">
        <v>97</v>
      </c>
      <c r="N26" s="109" t="s">
        <v>98</v>
      </c>
      <c r="O26" s="109" t="str">
        <f>IF(N26="","",VLOOKUP(N26,Sheet1!$B$3:$C$7,2,0))</f>
        <v>急性期</v>
      </c>
      <c r="P26" s="109" t="s">
        <v>98</v>
      </c>
      <c r="Q26" s="109" t="str">
        <f>IF(P26="","",VLOOKUP(P26,Sheet1!$B$3:$C$7,2,0))</f>
        <v>急性期</v>
      </c>
      <c r="R26" s="109" t="s">
        <v>96</v>
      </c>
      <c r="S26" s="110" t="str">
        <f t="shared" si="0"/>
        <v/>
      </c>
      <c r="T26" s="111" t="str">
        <f t="shared" si="1"/>
        <v/>
      </c>
      <c r="U26" s="111" t="str">
        <f t="shared" si="2"/>
        <v>○</v>
      </c>
      <c r="V26" s="111" t="str">
        <f t="shared" si="3"/>
        <v>○</v>
      </c>
      <c r="W26" s="111" t="str">
        <f t="shared" si="4"/>
        <v/>
      </c>
      <c r="X26" s="111" t="str">
        <f t="shared" si="5"/>
        <v/>
      </c>
      <c r="Y26" s="112" t="str">
        <f t="shared" si="6"/>
        <v/>
      </c>
      <c r="Z26" s="113" t="s">
        <v>99</v>
      </c>
      <c r="AA26" s="113" t="s">
        <v>104</v>
      </c>
      <c r="AB26" s="113" t="s">
        <v>96</v>
      </c>
      <c r="AC26" s="113" t="s">
        <v>96</v>
      </c>
      <c r="AD26" s="113" t="s">
        <v>96</v>
      </c>
      <c r="AE26" s="114" t="str">
        <f t="shared" si="7"/>
        <v>急性期</v>
      </c>
      <c r="AF26" s="115">
        <v>16</v>
      </c>
      <c r="AG26" s="115">
        <v>16</v>
      </c>
      <c r="AH26" s="115">
        <v>0</v>
      </c>
      <c r="AI26" s="115">
        <v>0</v>
      </c>
      <c r="AJ26" s="115">
        <v>0</v>
      </c>
      <c r="AK26" s="115">
        <v>0</v>
      </c>
      <c r="AL26" s="115">
        <v>0</v>
      </c>
      <c r="AM26" s="115">
        <v>0</v>
      </c>
      <c r="AN26" s="115">
        <v>0</v>
      </c>
      <c r="AO26" s="115">
        <v>0</v>
      </c>
      <c r="AP26" s="115">
        <v>0</v>
      </c>
      <c r="AQ26" s="115">
        <v>0</v>
      </c>
      <c r="AR26" s="115">
        <v>0</v>
      </c>
      <c r="AS26" s="115">
        <v>16</v>
      </c>
      <c r="AT26" s="115">
        <v>0</v>
      </c>
      <c r="AU26" s="115">
        <v>0</v>
      </c>
      <c r="AV26" s="115">
        <v>0</v>
      </c>
      <c r="AW26" s="115">
        <v>53</v>
      </c>
      <c r="AX26" s="115">
        <v>32</v>
      </c>
      <c r="AY26" s="115"/>
      <c r="AZ26" s="115" t="s">
        <v>97</v>
      </c>
      <c r="BA26" s="116" t="str">
        <f t="shared" si="8"/>
        <v>○</v>
      </c>
      <c r="BB26" s="115">
        <v>1</v>
      </c>
      <c r="BC26" s="115">
        <v>0</v>
      </c>
      <c r="BD26" s="115">
        <v>4</v>
      </c>
      <c r="BE26" s="115">
        <v>2</v>
      </c>
      <c r="BF26" s="115">
        <v>2</v>
      </c>
      <c r="BG26" s="115">
        <v>0</v>
      </c>
      <c r="BH26" s="115">
        <v>0</v>
      </c>
      <c r="BI26" s="115">
        <v>0</v>
      </c>
      <c r="BJ26" s="115">
        <v>0</v>
      </c>
    </row>
    <row r="27" spans="2:62" outlineLevel="3">
      <c r="B27" s="106">
        <v>24028716</v>
      </c>
      <c r="C27" s="106" t="s">
        <v>1006</v>
      </c>
      <c r="D27" s="106" t="s">
        <v>92</v>
      </c>
      <c r="E27" s="108">
        <v>4008</v>
      </c>
      <c r="F27" s="108" t="s">
        <v>101</v>
      </c>
      <c r="G27" s="108">
        <v>40202</v>
      </c>
      <c r="H27" s="108" t="s">
        <v>102</v>
      </c>
      <c r="I27" s="106" t="s">
        <v>1007</v>
      </c>
      <c r="J27" s="109" t="s">
        <v>1874</v>
      </c>
      <c r="K27" s="109" t="s">
        <v>1875</v>
      </c>
      <c r="L27" s="109" t="s">
        <v>97</v>
      </c>
      <c r="M27" s="109" t="s">
        <v>98</v>
      </c>
      <c r="N27" s="109" t="s">
        <v>105</v>
      </c>
      <c r="O27" s="109" t="str">
        <f>IF(N27="","",VLOOKUP(N27,Sheet1!$B$3:$C$7,2,0))</f>
        <v>休棟等</v>
      </c>
      <c r="P27" s="109" t="s">
        <v>105</v>
      </c>
      <c r="Q27" s="109" t="str">
        <f>IF(P27="","",VLOOKUP(P27,Sheet1!$B$3:$C$7,2,0))</f>
        <v>休棟等</v>
      </c>
      <c r="R27" s="109" t="s">
        <v>105</v>
      </c>
      <c r="S27" s="110" t="str">
        <f t="shared" si="0"/>
        <v>○</v>
      </c>
      <c r="T27" s="111" t="str">
        <f t="shared" si="1"/>
        <v>○</v>
      </c>
      <c r="U27" s="111" t="str">
        <f t="shared" si="2"/>
        <v>○</v>
      </c>
      <c r="V27" s="111" t="str">
        <f t="shared" si="3"/>
        <v/>
      </c>
      <c r="W27" s="111" t="str">
        <f t="shared" si="4"/>
        <v/>
      </c>
      <c r="X27" s="111" t="str">
        <f t="shared" si="5"/>
        <v/>
      </c>
      <c r="Y27" s="112" t="str">
        <f t="shared" si="6"/>
        <v/>
      </c>
      <c r="Z27" s="113" t="s">
        <v>97</v>
      </c>
      <c r="AA27" s="113" t="s">
        <v>98</v>
      </c>
      <c r="AB27" s="113" t="s">
        <v>99</v>
      </c>
      <c r="AC27" s="113" t="s">
        <v>96</v>
      </c>
      <c r="AD27" s="113" t="s">
        <v>96</v>
      </c>
      <c r="AE27" s="114" t="str">
        <f t="shared" si="7"/>
        <v>休棟中等</v>
      </c>
      <c r="AF27" s="115">
        <v>19</v>
      </c>
      <c r="AG27" s="115">
        <v>0</v>
      </c>
      <c r="AH27" s="115">
        <v>19</v>
      </c>
      <c r="AI27" s="115">
        <v>0</v>
      </c>
      <c r="AJ27" s="115">
        <v>0</v>
      </c>
      <c r="AK27" s="115">
        <v>0</v>
      </c>
      <c r="AL27" s="115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19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 t="s">
        <v>98</v>
      </c>
      <c r="BA27" s="116" t="str">
        <f t="shared" si="8"/>
        <v/>
      </c>
      <c r="BB27" s="115">
        <v>0</v>
      </c>
      <c r="BC27" s="115">
        <v>0</v>
      </c>
      <c r="BD27" s="115">
        <v>0</v>
      </c>
      <c r="BE27" s="115"/>
      <c r="BF27" s="115"/>
      <c r="BG27" s="115">
        <v>0</v>
      </c>
      <c r="BH27" s="115"/>
      <c r="BI27" s="115"/>
      <c r="BJ27" s="115">
        <v>0</v>
      </c>
    </row>
    <row r="28" spans="2:62" outlineLevel="3">
      <c r="B28" s="106">
        <v>24028720</v>
      </c>
      <c r="C28" s="106" t="s">
        <v>1015</v>
      </c>
      <c r="D28" s="106" t="s">
        <v>92</v>
      </c>
      <c r="E28" s="108">
        <v>4008</v>
      </c>
      <c r="F28" s="108" t="s">
        <v>101</v>
      </c>
      <c r="G28" s="108">
        <v>40202</v>
      </c>
      <c r="H28" s="108" t="s">
        <v>102</v>
      </c>
      <c r="I28" s="106" t="s">
        <v>1016</v>
      </c>
      <c r="J28" s="109" t="s">
        <v>1876</v>
      </c>
      <c r="K28" s="109" t="s">
        <v>1877</v>
      </c>
      <c r="L28" s="109" t="s">
        <v>97</v>
      </c>
      <c r="M28" s="109" t="s">
        <v>97</v>
      </c>
      <c r="N28" s="109" t="s">
        <v>104</v>
      </c>
      <c r="O28" s="109" t="str">
        <f>IF(N28="","",VLOOKUP(N28,Sheet1!$B$3:$C$7,2,0))</f>
        <v>慢性期</v>
      </c>
      <c r="P28" s="109" t="s">
        <v>104</v>
      </c>
      <c r="Q28" s="109" t="str">
        <f>IF(P28="","",VLOOKUP(P28,Sheet1!$B$3:$C$7,2,0))</f>
        <v>慢性期</v>
      </c>
      <c r="R28" s="109" t="s">
        <v>104</v>
      </c>
      <c r="S28" s="110" t="str">
        <f t="shared" si="0"/>
        <v>○</v>
      </c>
      <c r="T28" s="111" t="str">
        <f t="shared" si="1"/>
        <v>○</v>
      </c>
      <c r="U28" s="111" t="str">
        <f t="shared" si="2"/>
        <v>○</v>
      </c>
      <c r="V28" s="111" t="str">
        <f t="shared" si="3"/>
        <v>○</v>
      </c>
      <c r="W28" s="111" t="str">
        <f t="shared" si="4"/>
        <v>○</v>
      </c>
      <c r="X28" s="111" t="str">
        <f t="shared" si="5"/>
        <v/>
      </c>
      <c r="Y28" s="112" t="str">
        <f t="shared" si="6"/>
        <v/>
      </c>
      <c r="Z28" s="113" t="s">
        <v>97</v>
      </c>
      <c r="AA28" s="113" t="s">
        <v>98</v>
      </c>
      <c r="AB28" s="113" t="s">
        <v>99</v>
      </c>
      <c r="AC28" s="113" t="s">
        <v>104</v>
      </c>
      <c r="AD28" s="113" t="s">
        <v>105</v>
      </c>
      <c r="AE28" s="114" t="str">
        <f t="shared" si="7"/>
        <v>慢性期</v>
      </c>
      <c r="AF28" s="115">
        <v>10</v>
      </c>
      <c r="AG28" s="115">
        <v>10</v>
      </c>
      <c r="AH28" s="115">
        <v>0</v>
      </c>
      <c r="AI28" s="115">
        <v>0</v>
      </c>
      <c r="AJ28" s="115">
        <v>9</v>
      </c>
      <c r="AK28" s="115">
        <v>9</v>
      </c>
      <c r="AL28" s="115">
        <v>0</v>
      </c>
      <c r="AM28" s="115">
        <v>3</v>
      </c>
      <c r="AN28" s="115">
        <v>3</v>
      </c>
      <c r="AO28" s="115">
        <v>0</v>
      </c>
      <c r="AP28" s="115">
        <v>6</v>
      </c>
      <c r="AQ28" s="115">
        <v>6</v>
      </c>
      <c r="AR28" s="115">
        <v>0</v>
      </c>
      <c r="AS28" s="115"/>
      <c r="AT28" s="115"/>
      <c r="AU28" s="115"/>
      <c r="AV28" s="115">
        <v>19</v>
      </c>
      <c r="AW28" s="115">
        <v>57</v>
      </c>
      <c r="AX28" s="115"/>
      <c r="AY28" s="115"/>
      <c r="AZ28" s="115" t="s">
        <v>97</v>
      </c>
      <c r="BA28" s="116" t="str">
        <f t="shared" si="8"/>
        <v>○</v>
      </c>
      <c r="BB28" s="115"/>
      <c r="BC28" s="115"/>
      <c r="BD28" s="115">
        <v>0</v>
      </c>
      <c r="BE28" s="115"/>
      <c r="BF28" s="115"/>
      <c r="BG28" s="115">
        <v>0</v>
      </c>
      <c r="BH28" s="115"/>
      <c r="BI28" s="115"/>
      <c r="BJ28" s="115"/>
    </row>
    <row r="29" spans="2:62" outlineLevel="3">
      <c r="B29" s="106">
        <v>24028756</v>
      </c>
      <c r="C29" s="106" t="s">
        <v>1049</v>
      </c>
      <c r="D29" s="106" t="s">
        <v>92</v>
      </c>
      <c r="E29" s="108">
        <v>4008</v>
      </c>
      <c r="F29" s="108" t="s">
        <v>101</v>
      </c>
      <c r="G29" s="108">
        <v>40202</v>
      </c>
      <c r="H29" s="108" t="s">
        <v>102</v>
      </c>
      <c r="I29" s="106" t="s">
        <v>1050</v>
      </c>
      <c r="J29" s="109" t="s">
        <v>1878</v>
      </c>
      <c r="K29" s="109" t="s">
        <v>1879</v>
      </c>
      <c r="L29" s="109" t="s">
        <v>97</v>
      </c>
      <c r="M29" s="109" t="s">
        <v>98</v>
      </c>
      <c r="N29" s="109" t="s">
        <v>105</v>
      </c>
      <c r="O29" s="109" t="str">
        <f>IF(N29="","",VLOOKUP(N29,Sheet1!$B$3:$C$7,2,0))</f>
        <v>休棟等</v>
      </c>
      <c r="P29" s="109" t="s">
        <v>105</v>
      </c>
      <c r="Q29" s="109" t="str">
        <f>IF(P29="","",VLOOKUP(P29,Sheet1!$B$3:$C$7,2,0))</f>
        <v>休棟等</v>
      </c>
      <c r="R29" s="109" t="s">
        <v>96</v>
      </c>
      <c r="S29" s="110" t="str">
        <f t="shared" si="0"/>
        <v/>
      </c>
      <c r="T29" s="111" t="str">
        <f t="shared" si="1"/>
        <v/>
      </c>
      <c r="U29" s="111" t="str">
        <f t="shared" si="2"/>
        <v/>
      </c>
      <c r="V29" s="111" t="str">
        <f t="shared" si="3"/>
        <v/>
      </c>
      <c r="W29" s="111" t="str">
        <f t="shared" si="4"/>
        <v/>
      </c>
      <c r="X29" s="111" t="str">
        <f t="shared" si="5"/>
        <v/>
      </c>
      <c r="Y29" s="112" t="str">
        <f t="shared" si="6"/>
        <v>○</v>
      </c>
      <c r="Z29" s="113" t="s">
        <v>110</v>
      </c>
      <c r="AA29" s="113" t="s">
        <v>96</v>
      </c>
      <c r="AB29" s="113" t="s">
        <v>96</v>
      </c>
      <c r="AC29" s="113" t="s">
        <v>96</v>
      </c>
      <c r="AD29" s="113" t="s">
        <v>96</v>
      </c>
      <c r="AE29" s="114" t="str">
        <f t="shared" si="7"/>
        <v>休棟中等</v>
      </c>
      <c r="AF29" s="115">
        <v>19</v>
      </c>
      <c r="AG29" s="115">
        <v>0</v>
      </c>
      <c r="AH29" s="115">
        <v>19</v>
      </c>
      <c r="AI29" s="115">
        <v>0</v>
      </c>
      <c r="AJ29" s="115">
        <v>0</v>
      </c>
      <c r="AK29" s="115">
        <v>0</v>
      </c>
      <c r="AL29" s="115">
        <v>0</v>
      </c>
      <c r="AM29" s="115">
        <v>0</v>
      </c>
      <c r="AN29" s="115">
        <v>0</v>
      </c>
      <c r="AO29" s="115">
        <v>0</v>
      </c>
      <c r="AP29" s="115">
        <v>0</v>
      </c>
      <c r="AQ29" s="115">
        <v>0</v>
      </c>
      <c r="AR29" s="115">
        <v>0</v>
      </c>
      <c r="AS29" s="115">
        <v>19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 t="s">
        <v>98</v>
      </c>
      <c r="BA29" s="116" t="str">
        <f t="shared" si="8"/>
        <v/>
      </c>
      <c r="BB29" s="115">
        <v>0</v>
      </c>
      <c r="BC29" s="115">
        <v>4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</row>
    <row r="30" spans="2:62" outlineLevel="3">
      <c r="B30" s="106">
        <v>24028774</v>
      </c>
      <c r="C30" s="106" t="s">
        <v>1079</v>
      </c>
      <c r="D30" s="106" t="s">
        <v>92</v>
      </c>
      <c r="E30" s="108">
        <v>4008</v>
      </c>
      <c r="F30" s="108" t="s">
        <v>101</v>
      </c>
      <c r="G30" s="108">
        <v>40202</v>
      </c>
      <c r="H30" s="108" t="s">
        <v>102</v>
      </c>
      <c r="I30" s="106" t="s">
        <v>1080</v>
      </c>
      <c r="J30" s="109" t="s">
        <v>1081</v>
      </c>
      <c r="K30" s="109" t="s">
        <v>1082</v>
      </c>
      <c r="L30" s="109" t="s">
        <v>165</v>
      </c>
      <c r="M30" s="109" t="s">
        <v>165</v>
      </c>
      <c r="N30" s="109" t="s">
        <v>166</v>
      </c>
      <c r="O30" s="109" t="str">
        <f>IF(N30="","",VLOOKUP(N30,Sheet1!$B$3:$C$7,2,0))</f>
        <v>急性期</v>
      </c>
      <c r="P30" s="109" t="s">
        <v>166</v>
      </c>
      <c r="Q30" s="109" t="str">
        <f>IF(P30="","",VLOOKUP(P30,Sheet1!$B$3:$C$7,2,0))</f>
        <v>急性期</v>
      </c>
      <c r="R30" s="109" t="s">
        <v>166</v>
      </c>
      <c r="S30" s="110" t="str">
        <f t="shared" si="0"/>
        <v/>
      </c>
      <c r="T30" s="111" t="str">
        <f t="shared" si="1"/>
        <v>○</v>
      </c>
      <c r="U30" s="111" t="str">
        <f t="shared" si="2"/>
        <v>○</v>
      </c>
      <c r="V30" s="111" t="str">
        <f t="shared" si="3"/>
        <v/>
      </c>
      <c r="W30" s="111" t="str">
        <f t="shared" si="4"/>
        <v/>
      </c>
      <c r="X30" s="111" t="str">
        <f t="shared" si="5"/>
        <v/>
      </c>
      <c r="Y30" s="112" t="str">
        <f t="shared" si="6"/>
        <v/>
      </c>
      <c r="Z30" s="113" t="s">
        <v>166</v>
      </c>
      <c r="AA30" s="113" t="s">
        <v>143</v>
      </c>
      <c r="AB30" s="113" t="s">
        <v>96</v>
      </c>
      <c r="AC30" s="113" t="s">
        <v>96</v>
      </c>
      <c r="AD30" s="113" t="s">
        <v>96</v>
      </c>
      <c r="AE30" s="114" t="str">
        <f t="shared" si="7"/>
        <v>急性期</v>
      </c>
      <c r="AF30" s="115">
        <v>4</v>
      </c>
      <c r="AG30" s="115">
        <v>4</v>
      </c>
      <c r="AH30" s="115">
        <v>0</v>
      </c>
      <c r="AI30" s="115">
        <v>0</v>
      </c>
      <c r="AJ30" s="115">
        <v>0</v>
      </c>
      <c r="AK30" s="115">
        <v>0</v>
      </c>
      <c r="AL30" s="115">
        <v>0</v>
      </c>
      <c r="AM30" s="115">
        <v>0</v>
      </c>
      <c r="AN30" s="115">
        <v>0</v>
      </c>
      <c r="AO30" s="115">
        <v>0</v>
      </c>
      <c r="AP30" s="115">
        <v>0</v>
      </c>
      <c r="AQ30" s="115">
        <v>0</v>
      </c>
      <c r="AR30" s="115">
        <v>0</v>
      </c>
      <c r="AS30" s="115">
        <v>4</v>
      </c>
      <c r="AT30" s="115">
        <v>0</v>
      </c>
      <c r="AU30" s="115">
        <v>0</v>
      </c>
      <c r="AV30" s="115">
        <v>0</v>
      </c>
      <c r="AW30" s="115">
        <v>212</v>
      </c>
      <c r="AX30" s="115">
        <v>2</v>
      </c>
      <c r="AY30" s="115">
        <v>0</v>
      </c>
      <c r="AZ30" s="115" t="s">
        <v>166</v>
      </c>
      <c r="BA30" s="116" t="str">
        <f t="shared" si="8"/>
        <v/>
      </c>
      <c r="BB30" s="115">
        <v>0</v>
      </c>
      <c r="BC30" s="115">
        <v>0</v>
      </c>
      <c r="BD30" s="115">
        <v>0</v>
      </c>
      <c r="BE30" s="115">
        <v>0</v>
      </c>
      <c r="BF30" s="115">
        <v>0</v>
      </c>
      <c r="BG30" s="115">
        <v>0</v>
      </c>
      <c r="BH30" s="115">
        <v>0</v>
      </c>
      <c r="BI30" s="115">
        <v>0</v>
      </c>
      <c r="BJ30" s="115">
        <v>0</v>
      </c>
    </row>
    <row r="31" spans="2:62" outlineLevel="3">
      <c r="B31" s="106">
        <v>24028786</v>
      </c>
      <c r="C31" s="106" t="s">
        <v>1091</v>
      </c>
      <c r="D31" s="106" t="s">
        <v>92</v>
      </c>
      <c r="E31" s="108">
        <v>4008</v>
      </c>
      <c r="F31" s="108" t="s">
        <v>101</v>
      </c>
      <c r="G31" s="108">
        <v>40202</v>
      </c>
      <c r="H31" s="108" t="s">
        <v>102</v>
      </c>
      <c r="I31" s="106" t="s">
        <v>1092</v>
      </c>
      <c r="J31" s="109" t="s">
        <v>1880</v>
      </c>
      <c r="K31" s="109" t="s">
        <v>1881</v>
      </c>
      <c r="L31" s="109" t="s">
        <v>97</v>
      </c>
      <c r="M31" s="109" t="s">
        <v>97</v>
      </c>
      <c r="N31" s="109" t="s">
        <v>104</v>
      </c>
      <c r="O31" s="109" t="str">
        <f>IF(N31="","",VLOOKUP(N31,Sheet1!$B$3:$C$7,2,0))</f>
        <v>慢性期</v>
      </c>
      <c r="P31" s="109" t="s">
        <v>104</v>
      </c>
      <c r="Q31" s="109" t="str">
        <f>IF(P31="","",VLOOKUP(P31,Sheet1!$B$3:$C$7,2,0))</f>
        <v>慢性期</v>
      </c>
      <c r="R31" s="109" t="s">
        <v>96</v>
      </c>
      <c r="S31" s="110" t="str">
        <f t="shared" si="0"/>
        <v>○</v>
      </c>
      <c r="T31" s="111" t="str">
        <f t="shared" si="1"/>
        <v/>
      </c>
      <c r="U31" s="111" t="str">
        <f t="shared" si="2"/>
        <v>○</v>
      </c>
      <c r="V31" s="111" t="str">
        <f t="shared" si="3"/>
        <v>○</v>
      </c>
      <c r="W31" s="111" t="str">
        <f t="shared" si="4"/>
        <v>○</v>
      </c>
      <c r="X31" s="111" t="str">
        <f t="shared" si="5"/>
        <v/>
      </c>
      <c r="Y31" s="112" t="str">
        <f t="shared" si="6"/>
        <v/>
      </c>
      <c r="Z31" s="113" t="s">
        <v>97</v>
      </c>
      <c r="AA31" s="113" t="s">
        <v>99</v>
      </c>
      <c r="AB31" s="113" t="s">
        <v>104</v>
      </c>
      <c r="AC31" s="113" t="s">
        <v>105</v>
      </c>
      <c r="AD31" s="113" t="s">
        <v>96</v>
      </c>
      <c r="AE31" s="114" t="str">
        <f t="shared" si="7"/>
        <v>慢性期</v>
      </c>
      <c r="AF31" s="115">
        <v>6</v>
      </c>
      <c r="AG31" s="115">
        <v>6</v>
      </c>
      <c r="AH31" s="115">
        <v>0</v>
      </c>
      <c r="AI31" s="115">
        <v>0</v>
      </c>
      <c r="AJ31" s="115">
        <v>11</v>
      </c>
      <c r="AK31" s="115">
        <v>11</v>
      </c>
      <c r="AL31" s="115">
        <v>0</v>
      </c>
      <c r="AM31" s="115">
        <v>11</v>
      </c>
      <c r="AN31" s="115">
        <v>11</v>
      </c>
      <c r="AO31" s="115">
        <v>0</v>
      </c>
      <c r="AP31" s="115">
        <v>0</v>
      </c>
      <c r="AQ31" s="115">
        <v>0</v>
      </c>
      <c r="AR31" s="115">
        <v>0</v>
      </c>
      <c r="AS31" s="115">
        <v>6</v>
      </c>
      <c r="AT31" s="115">
        <v>11</v>
      </c>
      <c r="AU31" s="115">
        <v>0</v>
      </c>
      <c r="AV31" s="115">
        <v>0</v>
      </c>
      <c r="AW31" s="115">
        <v>24</v>
      </c>
      <c r="AX31" s="115">
        <v>6</v>
      </c>
      <c r="AY31" s="115">
        <v>4.0999999999999996</v>
      </c>
      <c r="AZ31" s="115" t="s">
        <v>97</v>
      </c>
      <c r="BA31" s="116" t="str">
        <f t="shared" si="8"/>
        <v>○</v>
      </c>
      <c r="BB31" s="115">
        <v>6</v>
      </c>
      <c r="BC31" s="115">
        <v>54</v>
      </c>
      <c r="BD31" s="115">
        <v>0</v>
      </c>
      <c r="BE31" s="115">
        <v>0</v>
      </c>
      <c r="BF31" s="115">
        <v>0</v>
      </c>
      <c r="BG31" s="115">
        <v>0</v>
      </c>
      <c r="BH31" s="115">
        <v>0</v>
      </c>
      <c r="BI31" s="115">
        <v>0</v>
      </c>
      <c r="BJ31" s="115"/>
    </row>
    <row r="32" spans="2:62" outlineLevel="3">
      <c r="B32" s="106">
        <v>24028796</v>
      </c>
      <c r="C32" s="106" t="s">
        <v>1098</v>
      </c>
      <c r="D32" s="106" t="s">
        <v>92</v>
      </c>
      <c r="E32" s="108">
        <v>4008</v>
      </c>
      <c r="F32" s="108" t="s">
        <v>101</v>
      </c>
      <c r="G32" s="108">
        <v>40202</v>
      </c>
      <c r="H32" s="108" t="s">
        <v>102</v>
      </c>
      <c r="I32" s="106" t="s">
        <v>1099</v>
      </c>
      <c r="J32" s="109" t="s">
        <v>1100</v>
      </c>
      <c r="K32" s="109" t="s">
        <v>1101</v>
      </c>
      <c r="L32" s="109" t="s">
        <v>166</v>
      </c>
      <c r="M32" s="109" t="s">
        <v>166</v>
      </c>
      <c r="N32" s="109" t="s">
        <v>167</v>
      </c>
      <c r="O32" s="109" t="str">
        <f>IF(N32="","",VLOOKUP(N32,Sheet1!$B$3:$C$7,2,0))</f>
        <v>休棟等</v>
      </c>
      <c r="P32" s="109" t="s">
        <v>167</v>
      </c>
      <c r="Q32" s="109" t="str">
        <f>IF(P32="","",VLOOKUP(P32,Sheet1!$B$3:$C$7,2,0))</f>
        <v>休棟等</v>
      </c>
      <c r="R32" s="109" t="s">
        <v>96</v>
      </c>
      <c r="S32" s="110" t="str">
        <f t="shared" si="0"/>
        <v/>
      </c>
      <c r="T32" s="111" t="str">
        <f t="shared" si="1"/>
        <v>○</v>
      </c>
      <c r="U32" s="111" t="str">
        <f t="shared" si="2"/>
        <v/>
      </c>
      <c r="V32" s="111" t="str">
        <f t="shared" si="3"/>
        <v/>
      </c>
      <c r="W32" s="111" t="str">
        <f t="shared" si="4"/>
        <v/>
      </c>
      <c r="X32" s="111" t="str">
        <f t="shared" si="5"/>
        <v/>
      </c>
      <c r="Y32" s="112" t="str">
        <f t="shared" si="6"/>
        <v/>
      </c>
      <c r="Z32" s="113" t="s">
        <v>166</v>
      </c>
      <c r="AA32" s="113" t="s">
        <v>96</v>
      </c>
      <c r="AB32" s="113" t="s">
        <v>96</v>
      </c>
      <c r="AC32" s="113" t="s">
        <v>96</v>
      </c>
      <c r="AD32" s="113" t="s">
        <v>96</v>
      </c>
      <c r="AE32" s="114" t="str">
        <f t="shared" si="7"/>
        <v>休棟中等</v>
      </c>
      <c r="AF32" s="115">
        <v>3</v>
      </c>
      <c r="AG32" s="115">
        <v>0</v>
      </c>
      <c r="AH32" s="115">
        <v>3</v>
      </c>
      <c r="AI32" s="115">
        <v>0</v>
      </c>
      <c r="AJ32" s="115">
        <v>0</v>
      </c>
      <c r="AK32" s="115">
        <v>0</v>
      </c>
      <c r="AL32" s="115">
        <v>0</v>
      </c>
      <c r="AM32" s="115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0</v>
      </c>
      <c r="AS32" s="115"/>
      <c r="AT32" s="115"/>
      <c r="AU32" s="115"/>
      <c r="AV32" s="115">
        <v>3</v>
      </c>
      <c r="AW32" s="115">
        <v>0</v>
      </c>
      <c r="AX32" s="115">
        <v>0</v>
      </c>
      <c r="AY32" s="115">
        <v>0</v>
      </c>
      <c r="AZ32" s="115" t="s">
        <v>96</v>
      </c>
      <c r="BA32" s="116" t="str">
        <f t="shared" si="8"/>
        <v/>
      </c>
      <c r="BB32" s="115"/>
      <c r="BC32" s="115"/>
      <c r="BD32" s="115">
        <v>0</v>
      </c>
      <c r="BE32" s="115"/>
      <c r="BF32" s="115"/>
      <c r="BG32" s="115">
        <v>0</v>
      </c>
      <c r="BH32" s="115"/>
      <c r="BI32" s="115"/>
      <c r="BJ32" s="115"/>
    </row>
    <row r="33" spans="2:62" ht="13.5" customHeight="1" outlineLevel="2">
      <c r="B33" s="106"/>
      <c r="C33" s="106"/>
      <c r="D33" s="106"/>
      <c r="E33" s="108"/>
      <c r="F33" s="130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279" t="s">
        <v>2270</v>
      </c>
      <c r="T33" s="279"/>
      <c r="U33" s="279"/>
      <c r="V33" s="279"/>
      <c r="W33" s="279"/>
      <c r="X33" s="279"/>
      <c r="Y33" s="280"/>
      <c r="Z33" s="113"/>
      <c r="AA33" s="113"/>
      <c r="AB33" s="113"/>
      <c r="AC33" s="113"/>
      <c r="AD33" s="113"/>
      <c r="AE33" s="114"/>
      <c r="AF33" s="115">
        <f t="shared" ref="AF33:AV33" si="9">SUBTOTAL(9,AF8:AF32)</f>
        <v>318</v>
      </c>
      <c r="AG33" s="115">
        <f t="shared" si="9"/>
        <v>232</v>
      </c>
      <c r="AH33" s="115">
        <f t="shared" si="9"/>
        <v>86</v>
      </c>
      <c r="AI33" s="115">
        <f t="shared" si="9"/>
        <v>22</v>
      </c>
      <c r="AJ33" s="115">
        <f t="shared" si="9"/>
        <v>60</v>
      </c>
      <c r="AK33" s="115">
        <f t="shared" si="9"/>
        <v>58</v>
      </c>
      <c r="AL33" s="115">
        <f t="shared" si="9"/>
        <v>2</v>
      </c>
      <c r="AM33" s="115">
        <f t="shared" si="9"/>
        <v>38</v>
      </c>
      <c r="AN33" s="115">
        <f t="shared" si="9"/>
        <v>36</v>
      </c>
      <c r="AO33" s="115">
        <f t="shared" si="9"/>
        <v>2</v>
      </c>
      <c r="AP33" s="115">
        <f t="shared" si="9"/>
        <v>22</v>
      </c>
      <c r="AQ33" s="115">
        <f t="shared" si="9"/>
        <v>22</v>
      </c>
      <c r="AR33" s="115">
        <f t="shared" si="9"/>
        <v>0</v>
      </c>
      <c r="AS33" s="115">
        <f t="shared" si="9"/>
        <v>299</v>
      </c>
      <c r="AT33" s="115">
        <f t="shared" si="9"/>
        <v>35</v>
      </c>
      <c r="AU33" s="115">
        <f t="shared" si="9"/>
        <v>16</v>
      </c>
      <c r="AV33" s="115">
        <f t="shared" si="9"/>
        <v>28</v>
      </c>
      <c r="AW33" s="115">
        <f t="shared" ref="AW33:AY33" si="10">SUBTOTAL(9,AW8:AW32)</f>
        <v>3832</v>
      </c>
      <c r="AX33" s="115">
        <f t="shared" si="10"/>
        <v>138</v>
      </c>
      <c r="AY33" s="115">
        <f t="shared" si="10"/>
        <v>19.7</v>
      </c>
      <c r="AZ33" s="115"/>
      <c r="BA33" s="116"/>
      <c r="BB33" s="115">
        <f t="shared" ref="BB33" si="11">SUBTOTAL(9,BB8:BB32)</f>
        <v>17</v>
      </c>
      <c r="BC33" s="115">
        <f t="shared" ref="BC33" si="12">SUBTOTAL(9,BC8:BC32)</f>
        <v>146</v>
      </c>
      <c r="BD33" s="115">
        <f t="shared" ref="BD33" si="13">SUBTOTAL(9,BD8:BD32)</f>
        <v>8</v>
      </c>
      <c r="BE33" s="115">
        <f t="shared" ref="BE33" si="14">SUBTOTAL(9,BE8:BE32)</f>
        <v>6</v>
      </c>
      <c r="BF33" s="115">
        <f t="shared" ref="BF33" si="15">SUBTOTAL(9,BF8:BF32)</f>
        <v>2</v>
      </c>
      <c r="BG33" s="115">
        <f t="shared" ref="BG33" si="16">SUBTOTAL(9,BG8:BG32)</f>
        <v>32</v>
      </c>
      <c r="BH33" s="115">
        <f t="shared" ref="BH33" si="17">SUBTOTAL(9,BH8:BH32)</f>
        <v>23</v>
      </c>
      <c r="BI33" s="115">
        <f t="shared" ref="BI33" si="18">SUBTOTAL(9,BI8:BI32)</f>
        <v>9</v>
      </c>
      <c r="BJ33" s="115">
        <f t="shared" ref="BJ33" si="19">SUBTOTAL(9,BJ8:BJ32)</f>
        <v>107</v>
      </c>
    </row>
    <row r="34" spans="2:62" outlineLevel="3">
      <c r="B34" s="106">
        <v>24028181</v>
      </c>
      <c r="C34" s="106" t="s">
        <v>372</v>
      </c>
      <c r="D34" s="106" t="s">
        <v>92</v>
      </c>
      <c r="E34" s="108">
        <v>4008</v>
      </c>
      <c r="F34" s="108" t="s">
        <v>101</v>
      </c>
      <c r="G34" s="108">
        <v>40207</v>
      </c>
      <c r="H34" s="108" t="s">
        <v>373</v>
      </c>
      <c r="I34" s="106" t="s">
        <v>374</v>
      </c>
      <c r="J34" s="109" t="s">
        <v>1882</v>
      </c>
      <c r="K34" s="109" t="s">
        <v>1883</v>
      </c>
      <c r="L34" s="109" t="s">
        <v>97</v>
      </c>
      <c r="M34" s="109" t="s">
        <v>97</v>
      </c>
      <c r="N34" s="109" t="s">
        <v>98</v>
      </c>
      <c r="O34" s="109" t="str">
        <f>IF(N34="","",VLOOKUP(N34,Sheet1!$B$3:$C$7,2,0))</f>
        <v>急性期</v>
      </c>
      <c r="P34" s="109" t="s">
        <v>98</v>
      </c>
      <c r="Q34" s="109" t="str">
        <f>IF(P34="","",VLOOKUP(P34,Sheet1!$B$3:$C$7,2,0))</f>
        <v>急性期</v>
      </c>
      <c r="R34" s="109" t="s">
        <v>96</v>
      </c>
      <c r="S34" s="110" t="str">
        <f t="shared" ref="S34:S45" si="20">IF(OR(Z34="1",AA34="1",AB34="1",AC34="1",AD34="1"),"○","")</f>
        <v>○</v>
      </c>
      <c r="T34" s="111" t="str">
        <f t="shared" ref="T34:T45" si="21">IF(OR(Z34="2",AA34="2",AB34="2",AC34="2",AD34="2"),"○","")</f>
        <v>○</v>
      </c>
      <c r="U34" s="111" t="str">
        <f t="shared" ref="U34:U45" si="22">IF(OR(Z34="3",AA34="3",AB34="3",AC34="3",AD34="3"),"○","")</f>
        <v>○</v>
      </c>
      <c r="V34" s="111" t="str">
        <f t="shared" ref="V34:V45" si="23">IF(OR(Z34="4",AA34="4",AB34="4",AC34="4",AD34="4"),"○","")</f>
        <v>○</v>
      </c>
      <c r="W34" s="111" t="str">
        <f t="shared" ref="W34:W45" si="24">IF(OR(Z34="5",AA34="5",AB34="5",AC34="5",AD34="5"),"○","")</f>
        <v>○</v>
      </c>
      <c r="X34" s="111" t="str">
        <f t="shared" ref="X34:X45" si="25">IF(OR(Z34="6",AA34="6",AB34="6",AC34="6",AD34="6"),"○","")</f>
        <v/>
      </c>
      <c r="Y34" s="112" t="str">
        <f t="shared" ref="Y34:Y45" si="26">IF(OR(Z34="7",AA34="7",AB34="7",AC34="7",AD34="7"),"○","")</f>
        <v/>
      </c>
      <c r="Z34" s="113" t="s">
        <v>97</v>
      </c>
      <c r="AA34" s="113" t="s">
        <v>98</v>
      </c>
      <c r="AB34" s="113" t="s">
        <v>99</v>
      </c>
      <c r="AC34" s="113" t="s">
        <v>104</v>
      </c>
      <c r="AD34" s="113" t="s">
        <v>105</v>
      </c>
      <c r="AE34" s="114" t="str">
        <f t="shared" ref="AE34:AE45" si="27">IF(N34="1","高度急性期",IF(N34="2","急性期",IF(N34="3","回復期",IF(N34="4","慢性期",IF(N34="5","休棟中等","無回答")))))</f>
        <v>急性期</v>
      </c>
      <c r="AF34" s="115">
        <v>19</v>
      </c>
      <c r="AG34" s="115">
        <v>19</v>
      </c>
      <c r="AH34" s="115">
        <v>0</v>
      </c>
      <c r="AI34" s="115">
        <v>3</v>
      </c>
      <c r="AJ34" s="115">
        <v>0</v>
      </c>
      <c r="AK34" s="115">
        <v>0</v>
      </c>
      <c r="AL34" s="115">
        <v>0</v>
      </c>
      <c r="AM34" s="115">
        <v>0</v>
      </c>
      <c r="AN34" s="115">
        <v>0</v>
      </c>
      <c r="AO34" s="115">
        <v>0</v>
      </c>
      <c r="AP34" s="115">
        <v>0</v>
      </c>
      <c r="AQ34" s="115">
        <v>0</v>
      </c>
      <c r="AR34" s="115">
        <v>0</v>
      </c>
      <c r="AS34" s="115">
        <v>19</v>
      </c>
      <c r="AT34" s="115">
        <v>0</v>
      </c>
      <c r="AU34" s="115">
        <v>0</v>
      </c>
      <c r="AV34" s="115">
        <v>0</v>
      </c>
      <c r="AW34" s="115">
        <v>227</v>
      </c>
      <c r="AX34" s="115">
        <v>13</v>
      </c>
      <c r="AY34" s="115">
        <v>0</v>
      </c>
      <c r="AZ34" s="115" t="s">
        <v>97</v>
      </c>
      <c r="BA34" s="116" t="str">
        <f t="shared" si="8"/>
        <v>○</v>
      </c>
      <c r="BB34" s="115">
        <v>10</v>
      </c>
      <c r="BC34" s="115">
        <v>0</v>
      </c>
      <c r="BD34" s="115">
        <v>0</v>
      </c>
      <c r="BE34" s="115"/>
      <c r="BF34" s="115"/>
      <c r="BG34" s="115">
        <v>0</v>
      </c>
      <c r="BH34" s="115"/>
      <c r="BI34" s="115"/>
      <c r="BJ34" s="115">
        <v>0</v>
      </c>
    </row>
    <row r="35" spans="2:62" outlineLevel="3">
      <c r="B35" s="106">
        <v>24028385</v>
      </c>
      <c r="C35" s="106" t="s">
        <v>593</v>
      </c>
      <c r="D35" s="106" t="s">
        <v>92</v>
      </c>
      <c r="E35" s="108">
        <v>4008</v>
      </c>
      <c r="F35" s="108" t="s">
        <v>101</v>
      </c>
      <c r="G35" s="108">
        <v>40207</v>
      </c>
      <c r="H35" s="108" t="s">
        <v>373</v>
      </c>
      <c r="I35" s="106" t="s">
        <v>594</v>
      </c>
      <c r="J35" s="109" t="s">
        <v>1884</v>
      </c>
      <c r="K35" s="109" t="s">
        <v>1885</v>
      </c>
      <c r="L35" s="109" t="s">
        <v>97</v>
      </c>
      <c r="M35" s="109" t="s">
        <v>97</v>
      </c>
      <c r="N35" s="109" t="s">
        <v>99</v>
      </c>
      <c r="O35" s="109" t="str">
        <f>IF(N35="","",VLOOKUP(N35,Sheet1!$B$3:$C$7,2,0))</f>
        <v>回復期</v>
      </c>
      <c r="P35" s="109" t="s">
        <v>99</v>
      </c>
      <c r="Q35" s="109" t="str">
        <f>IF(P35="","",VLOOKUP(P35,Sheet1!$B$3:$C$7,2,0))</f>
        <v>回復期</v>
      </c>
      <c r="R35" s="109" t="s">
        <v>99</v>
      </c>
      <c r="S35" s="110" t="str">
        <f t="shared" si="20"/>
        <v>○</v>
      </c>
      <c r="T35" s="111" t="str">
        <f t="shared" si="21"/>
        <v/>
      </c>
      <c r="U35" s="111" t="str">
        <f t="shared" si="22"/>
        <v>○</v>
      </c>
      <c r="V35" s="111" t="str">
        <f t="shared" si="23"/>
        <v>○</v>
      </c>
      <c r="W35" s="111" t="str">
        <f t="shared" si="24"/>
        <v>○</v>
      </c>
      <c r="X35" s="111" t="str">
        <f t="shared" si="25"/>
        <v/>
      </c>
      <c r="Y35" s="112" t="str">
        <f t="shared" si="26"/>
        <v/>
      </c>
      <c r="Z35" s="113" t="s">
        <v>97</v>
      </c>
      <c r="AA35" s="113" t="s">
        <v>99</v>
      </c>
      <c r="AB35" s="113" t="s">
        <v>104</v>
      </c>
      <c r="AC35" s="113" t="s">
        <v>105</v>
      </c>
      <c r="AD35" s="113" t="s">
        <v>96</v>
      </c>
      <c r="AE35" s="114" t="str">
        <f t="shared" si="27"/>
        <v>回復期</v>
      </c>
      <c r="AF35" s="115">
        <v>19</v>
      </c>
      <c r="AG35" s="115">
        <v>19</v>
      </c>
      <c r="AH35" s="115">
        <v>0</v>
      </c>
      <c r="AI35" s="115">
        <v>0</v>
      </c>
      <c r="AJ35" s="115">
        <v>0</v>
      </c>
      <c r="AK35" s="115">
        <v>0</v>
      </c>
      <c r="AL35" s="115">
        <v>0</v>
      </c>
      <c r="AM35" s="115">
        <v>0</v>
      </c>
      <c r="AN35" s="115">
        <v>0</v>
      </c>
      <c r="AO35" s="115">
        <v>0</v>
      </c>
      <c r="AP35" s="115">
        <v>0</v>
      </c>
      <c r="AQ35" s="115">
        <v>0</v>
      </c>
      <c r="AR35" s="115">
        <v>0</v>
      </c>
      <c r="AS35" s="115">
        <v>19</v>
      </c>
      <c r="AT35" s="115">
        <v>0</v>
      </c>
      <c r="AU35" s="115">
        <v>0</v>
      </c>
      <c r="AV35" s="115">
        <v>0</v>
      </c>
      <c r="AW35" s="115">
        <v>43</v>
      </c>
      <c r="AX35" s="115">
        <v>0</v>
      </c>
      <c r="AY35" s="115">
        <v>0</v>
      </c>
      <c r="AZ35" s="115" t="s">
        <v>98</v>
      </c>
      <c r="BA35" s="116" t="str">
        <f t="shared" ref="BA35:BA45" si="28">IF(AZ35="1","○","")</f>
        <v/>
      </c>
      <c r="BB35" s="115">
        <v>0</v>
      </c>
      <c r="BC35" s="115">
        <v>71</v>
      </c>
      <c r="BD35" s="115">
        <v>0</v>
      </c>
      <c r="BE35" s="115">
        <v>0</v>
      </c>
      <c r="BF35" s="115">
        <v>0</v>
      </c>
      <c r="BG35" s="115">
        <v>0</v>
      </c>
      <c r="BH35" s="115">
        <v>0</v>
      </c>
      <c r="BI35" s="115">
        <v>0</v>
      </c>
      <c r="BJ35" s="115">
        <v>0</v>
      </c>
    </row>
    <row r="36" spans="2:62" outlineLevel="3">
      <c r="B36" s="106">
        <v>24028387</v>
      </c>
      <c r="C36" s="106" t="s">
        <v>595</v>
      </c>
      <c r="D36" s="106" t="s">
        <v>92</v>
      </c>
      <c r="E36" s="108">
        <v>4008</v>
      </c>
      <c r="F36" s="108" t="s">
        <v>101</v>
      </c>
      <c r="G36" s="108">
        <v>40207</v>
      </c>
      <c r="H36" s="108" t="s">
        <v>373</v>
      </c>
      <c r="I36" s="106" t="s">
        <v>596</v>
      </c>
      <c r="J36" s="109" t="s">
        <v>1886</v>
      </c>
      <c r="K36" s="109" t="s">
        <v>1887</v>
      </c>
      <c r="L36" s="109" t="s">
        <v>97</v>
      </c>
      <c r="M36" s="109" t="s">
        <v>98</v>
      </c>
      <c r="N36" s="109" t="s">
        <v>98</v>
      </c>
      <c r="O36" s="109" t="str">
        <f>IF(N36="","",VLOOKUP(N36,Sheet1!$B$3:$C$7,2,0))</f>
        <v>急性期</v>
      </c>
      <c r="P36" s="109" t="s">
        <v>98</v>
      </c>
      <c r="Q36" s="109" t="str">
        <f>IF(P36="","",VLOOKUP(P36,Sheet1!$B$3:$C$7,2,0))</f>
        <v>急性期</v>
      </c>
      <c r="R36" s="109" t="s">
        <v>98</v>
      </c>
      <c r="S36" s="110" t="str">
        <f t="shared" si="20"/>
        <v/>
      </c>
      <c r="T36" s="111" t="str">
        <f t="shared" si="21"/>
        <v>○</v>
      </c>
      <c r="U36" s="111" t="str">
        <f t="shared" si="22"/>
        <v/>
      </c>
      <c r="V36" s="111" t="str">
        <f t="shared" si="23"/>
        <v/>
      </c>
      <c r="W36" s="111" t="str">
        <f t="shared" si="24"/>
        <v/>
      </c>
      <c r="X36" s="111" t="str">
        <f t="shared" si="25"/>
        <v/>
      </c>
      <c r="Y36" s="112" t="str">
        <f t="shared" si="26"/>
        <v/>
      </c>
      <c r="Z36" s="113" t="s">
        <v>98</v>
      </c>
      <c r="AA36" s="113" t="s">
        <v>96</v>
      </c>
      <c r="AB36" s="113" t="s">
        <v>96</v>
      </c>
      <c r="AC36" s="113" t="s">
        <v>96</v>
      </c>
      <c r="AD36" s="113" t="s">
        <v>96</v>
      </c>
      <c r="AE36" s="114" t="str">
        <f t="shared" si="27"/>
        <v>急性期</v>
      </c>
      <c r="AF36" s="115">
        <v>19</v>
      </c>
      <c r="AG36" s="115">
        <v>0</v>
      </c>
      <c r="AH36" s="115">
        <v>19</v>
      </c>
      <c r="AI36" s="115">
        <v>0</v>
      </c>
      <c r="AJ36" s="115">
        <v>0</v>
      </c>
      <c r="AK36" s="115">
        <v>0</v>
      </c>
      <c r="AL36" s="115">
        <v>0</v>
      </c>
      <c r="AM36" s="115">
        <v>0</v>
      </c>
      <c r="AN36" s="115">
        <v>0</v>
      </c>
      <c r="AO36" s="115">
        <v>0</v>
      </c>
      <c r="AP36" s="115">
        <v>0</v>
      </c>
      <c r="AQ36" s="115">
        <v>0</v>
      </c>
      <c r="AR36" s="115">
        <v>0</v>
      </c>
      <c r="AS36" s="115">
        <v>19</v>
      </c>
      <c r="AT36" s="115">
        <v>0</v>
      </c>
      <c r="AU36" s="115">
        <v>0</v>
      </c>
      <c r="AV36" s="115">
        <v>0</v>
      </c>
      <c r="AW36" s="115">
        <v>0</v>
      </c>
      <c r="AX36" s="115">
        <v>0</v>
      </c>
      <c r="AY36" s="115">
        <v>0</v>
      </c>
      <c r="AZ36" s="115" t="s">
        <v>98</v>
      </c>
      <c r="BA36" s="116" t="str">
        <f t="shared" si="28"/>
        <v/>
      </c>
      <c r="BB36" s="115">
        <v>0</v>
      </c>
      <c r="BC36" s="115">
        <v>0</v>
      </c>
      <c r="BD36" s="115">
        <v>0</v>
      </c>
      <c r="BE36" s="115"/>
      <c r="BF36" s="115"/>
      <c r="BG36" s="115">
        <v>0</v>
      </c>
      <c r="BH36" s="115"/>
      <c r="BI36" s="115"/>
      <c r="BJ36" s="115">
        <v>0</v>
      </c>
    </row>
    <row r="37" spans="2:62" outlineLevel="3">
      <c r="B37" s="106">
        <v>24028451</v>
      </c>
      <c r="C37" s="106" t="s">
        <v>675</v>
      </c>
      <c r="D37" s="106" t="s">
        <v>92</v>
      </c>
      <c r="E37" s="108">
        <v>4008</v>
      </c>
      <c r="F37" s="108" t="s">
        <v>101</v>
      </c>
      <c r="G37" s="108">
        <v>40207</v>
      </c>
      <c r="H37" s="108" t="s">
        <v>373</v>
      </c>
      <c r="I37" s="106" t="s">
        <v>676</v>
      </c>
      <c r="J37" s="109" t="s">
        <v>677</v>
      </c>
      <c r="K37" s="109" t="s">
        <v>678</v>
      </c>
      <c r="L37" s="109" t="s">
        <v>165</v>
      </c>
      <c r="M37" s="109" t="s">
        <v>165</v>
      </c>
      <c r="N37" s="109" t="s">
        <v>167</v>
      </c>
      <c r="O37" s="109" t="str">
        <f>IF(N37="","",VLOOKUP(N37,Sheet1!$B$3:$C$7,2,0))</f>
        <v>休棟等</v>
      </c>
      <c r="P37" s="109" t="s">
        <v>167</v>
      </c>
      <c r="Q37" s="109" t="str">
        <f>IF(P37="","",VLOOKUP(P37,Sheet1!$B$3:$C$7,2,0))</f>
        <v>休棟等</v>
      </c>
      <c r="R37" s="109" t="s">
        <v>167</v>
      </c>
      <c r="S37" s="110" t="str">
        <f t="shared" si="20"/>
        <v/>
      </c>
      <c r="T37" s="111" t="str">
        <f t="shared" si="21"/>
        <v>○</v>
      </c>
      <c r="U37" s="111" t="str">
        <f t="shared" si="22"/>
        <v/>
      </c>
      <c r="V37" s="111" t="str">
        <f t="shared" si="23"/>
        <v/>
      </c>
      <c r="W37" s="111" t="str">
        <f t="shared" si="24"/>
        <v/>
      </c>
      <c r="X37" s="111" t="str">
        <f t="shared" si="25"/>
        <v/>
      </c>
      <c r="Y37" s="112" t="str">
        <f t="shared" si="26"/>
        <v/>
      </c>
      <c r="Z37" s="113" t="s">
        <v>166</v>
      </c>
      <c r="AA37" s="113" t="s">
        <v>96</v>
      </c>
      <c r="AB37" s="113" t="s">
        <v>96</v>
      </c>
      <c r="AC37" s="113" t="s">
        <v>96</v>
      </c>
      <c r="AD37" s="113" t="s">
        <v>96</v>
      </c>
      <c r="AE37" s="114" t="str">
        <f t="shared" si="27"/>
        <v>休棟中等</v>
      </c>
      <c r="AF37" s="115">
        <v>15</v>
      </c>
      <c r="AG37" s="115">
        <v>13</v>
      </c>
      <c r="AH37" s="115">
        <v>2</v>
      </c>
      <c r="AI37" s="115">
        <v>9</v>
      </c>
      <c r="AJ37" s="115">
        <v>0</v>
      </c>
      <c r="AK37" s="115">
        <v>0</v>
      </c>
      <c r="AL37" s="115">
        <v>0</v>
      </c>
      <c r="AM37" s="115">
        <v>0</v>
      </c>
      <c r="AN37" s="115">
        <v>0</v>
      </c>
      <c r="AO37" s="115">
        <v>0</v>
      </c>
      <c r="AP37" s="115">
        <v>0</v>
      </c>
      <c r="AQ37" s="115">
        <v>0</v>
      </c>
      <c r="AR37" s="115">
        <v>0</v>
      </c>
      <c r="AS37" s="115">
        <v>15</v>
      </c>
      <c r="AT37" s="115">
        <v>0</v>
      </c>
      <c r="AU37" s="115">
        <v>0</v>
      </c>
      <c r="AV37" s="115">
        <v>0</v>
      </c>
      <c r="AW37" s="115">
        <v>230</v>
      </c>
      <c r="AX37" s="115">
        <v>63</v>
      </c>
      <c r="AY37" s="115">
        <v>0</v>
      </c>
      <c r="AZ37" s="115" t="s">
        <v>166</v>
      </c>
      <c r="BA37" s="116" t="str">
        <f t="shared" si="28"/>
        <v/>
      </c>
      <c r="BB37" s="115">
        <v>0</v>
      </c>
      <c r="BC37" s="115">
        <v>0</v>
      </c>
      <c r="BD37" s="115">
        <v>0</v>
      </c>
      <c r="BE37" s="115">
        <v>0</v>
      </c>
      <c r="BF37" s="115">
        <v>0</v>
      </c>
      <c r="BG37" s="115">
        <v>0</v>
      </c>
      <c r="BH37" s="115">
        <v>0</v>
      </c>
      <c r="BI37" s="115">
        <v>0</v>
      </c>
      <c r="BJ37" s="115">
        <v>22</v>
      </c>
    </row>
    <row r="38" spans="2:62" outlineLevel="3">
      <c r="B38" s="106">
        <v>24028522</v>
      </c>
      <c r="C38" s="106" t="s">
        <v>768</v>
      </c>
      <c r="D38" s="106" t="s">
        <v>92</v>
      </c>
      <c r="E38" s="108">
        <v>4008</v>
      </c>
      <c r="F38" s="108" t="s">
        <v>101</v>
      </c>
      <c r="G38" s="108">
        <v>40207</v>
      </c>
      <c r="H38" s="108" t="s">
        <v>373</v>
      </c>
      <c r="I38" s="106" t="s">
        <v>769</v>
      </c>
      <c r="J38" s="109" t="s">
        <v>770</v>
      </c>
      <c r="K38" s="109" t="s">
        <v>771</v>
      </c>
      <c r="L38" s="109" t="s">
        <v>166</v>
      </c>
      <c r="M38" s="109" t="s">
        <v>166</v>
      </c>
      <c r="N38" s="109" t="s">
        <v>167</v>
      </c>
      <c r="O38" s="109" t="str">
        <f>IF(N38="","",VLOOKUP(N38,Sheet1!$B$3:$C$7,2,0))</f>
        <v>休棟等</v>
      </c>
      <c r="P38" s="109" t="s">
        <v>167</v>
      </c>
      <c r="Q38" s="109" t="str">
        <f>IF(P38="","",VLOOKUP(P38,Sheet1!$B$3:$C$7,2,0))</f>
        <v>休棟等</v>
      </c>
      <c r="R38" s="109" t="s">
        <v>96</v>
      </c>
      <c r="S38" s="110" t="str">
        <f t="shared" si="20"/>
        <v/>
      </c>
      <c r="T38" s="111" t="str">
        <f t="shared" si="21"/>
        <v/>
      </c>
      <c r="U38" s="111" t="str">
        <f t="shared" si="22"/>
        <v/>
      </c>
      <c r="V38" s="111" t="str">
        <f t="shared" si="23"/>
        <v/>
      </c>
      <c r="W38" s="111" t="str">
        <f t="shared" si="24"/>
        <v/>
      </c>
      <c r="X38" s="111" t="str">
        <f t="shared" si="25"/>
        <v>○</v>
      </c>
      <c r="Y38" s="112" t="str">
        <f t="shared" si="26"/>
        <v/>
      </c>
      <c r="Z38" s="113" t="s">
        <v>478</v>
      </c>
      <c r="AA38" s="113" t="s">
        <v>96</v>
      </c>
      <c r="AB38" s="113" t="s">
        <v>96</v>
      </c>
      <c r="AC38" s="113" t="s">
        <v>96</v>
      </c>
      <c r="AD38" s="113" t="s">
        <v>96</v>
      </c>
      <c r="AE38" s="114" t="str">
        <f t="shared" si="27"/>
        <v>休棟中等</v>
      </c>
      <c r="AF38" s="115">
        <v>16</v>
      </c>
      <c r="AG38" s="115">
        <v>0</v>
      </c>
      <c r="AH38" s="115">
        <v>16</v>
      </c>
      <c r="AI38" s="115">
        <v>2</v>
      </c>
      <c r="AJ38" s="115">
        <v>0</v>
      </c>
      <c r="AK38" s="115">
        <v>0</v>
      </c>
      <c r="AL38" s="115">
        <v>0</v>
      </c>
      <c r="AM38" s="115">
        <v>0</v>
      </c>
      <c r="AN38" s="115">
        <v>0</v>
      </c>
      <c r="AO38" s="115">
        <v>0</v>
      </c>
      <c r="AP38" s="115">
        <v>0</v>
      </c>
      <c r="AQ38" s="115">
        <v>0</v>
      </c>
      <c r="AR38" s="115">
        <v>0</v>
      </c>
      <c r="AS38" s="115">
        <v>0</v>
      </c>
      <c r="AT38" s="115">
        <v>0</v>
      </c>
      <c r="AU38" s="115">
        <v>0</v>
      </c>
      <c r="AV38" s="115">
        <v>16</v>
      </c>
      <c r="AW38" s="115">
        <v>0</v>
      </c>
      <c r="AX38" s="115">
        <v>0</v>
      </c>
      <c r="AY38" s="115">
        <v>0</v>
      </c>
      <c r="AZ38" s="115" t="s">
        <v>166</v>
      </c>
      <c r="BA38" s="116" t="str">
        <f t="shared" si="28"/>
        <v/>
      </c>
      <c r="BB38" s="115"/>
      <c r="BC38" s="115"/>
      <c r="BD38" s="115">
        <v>0</v>
      </c>
      <c r="BE38" s="115"/>
      <c r="BF38" s="115"/>
      <c r="BG38" s="115">
        <v>0</v>
      </c>
      <c r="BH38" s="115"/>
      <c r="BI38" s="115"/>
      <c r="BJ38" s="115"/>
    </row>
    <row r="39" spans="2:62" outlineLevel="3">
      <c r="B39" s="106">
        <v>24028550</v>
      </c>
      <c r="C39" s="106" t="s">
        <v>800</v>
      </c>
      <c r="D39" s="106" t="s">
        <v>92</v>
      </c>
      <c r="E39" s="108">
        <v>4008</v>
      </c>
      <c r="F39" s="108" t="s">
        <v>101</v>
      </c>
      <c r="G39" s="108">
        <v>40207</v>
      </c>
      <c r="H39" s="108" t="s">
        <v>373</v>
      </c>
      <c r="I39" s="106" t="s">
        <v>801</v>
      </c>
      <c r="J39" s="109" t="s">
        <v>1888</v>
      </c>
      <c r="K39" s="109" t="s">
        <v>1889</v>
      </c>
      <c r="L39" s="109" t="s">
        <v>97</v>
      </c>
      <c r="M39" s="109" t="s">
        <v>97</v>
      </c>
      <c r="N39" s="109" t="s">
        <v>98</v>
      </c>
      <c r="O39" s="109" t="str">
        <f>IF(N39="","",VLOOKUP(N39,Sheet1!$B$3:$C$7,2,0))</f>
        <v>急性期</v>
      </c>
      <c r="P39" s="109" t="s">
        <v>98</v>
      </c>
      <c r="Q39" s="109" t="str">
        <f>IF(P39="","",VLOOKUP(P39,Sheet1!$B$3:$C$7,2,0))</f>
        <v>急性期</v>
      </c>
      <c r="R39" s="109" t="s">
        <v>98</v>
      </c>
      <c r="S39" s="110" t="str">
        <f t="shared" si="20"/>
        <v/>
      </c>
      <c r="T39" s="111" t="str">
        <f t="shared" si="21"/>
        <v>○</v>
      </c>
      <c r="U39" s="111" t="str">
        <f t="shared" si="22"/>
        <v/>
      </c>
      <c r="V39" s="111" t="str">
        <f t="shared" si="23"/>
        <v/>
      </c>
      <c r="W39" s="111" t="str">
        <f t="shared" si="24"/>
        <v/>
      </c>
      <c r="X39" s="111" t="str">
        <f t="shared" si="25"/>
        <v/>
      </c>
      <c r="Y39" s="112" t="str">
        <f t="shared" si="26"/>
        <v/>
      </c>
      <c r="Z39" s="113" t="s">
        <v>98</v>
      </c>
      <c r="AA39" s="113" t="s">
        <v>96</v>
      </c>
      <c r="AB39" s="113" t="s">
        <v>96</v>
      </c>
      <c r="AC39" s="113" t="s">
        <v>96</v>
      </c>
      <c r="AD39" s="113" t="s">
        <v>96</v>
      </c>
      <c r="AE39" s="114" t="str">
        <f t="shared" si="27"/>
        <v>急性期</v>
      </c>
      <c r="AF39" s="115">
        <v>6</v>
      </c>
      <c r="AG39" s="115">
        <v>6</v>
      </c>
      <c r="AH39" s="115">
        <v>0</v>
      </c>
      <c r="AI39" s="115">
        <v>6</v>
      </c>
      <c r="AJ39" s="115">
        <v>0</v>
      </c>
      <c r="AK39" s="115">
        <v>0</v>
      </c>
      <c r="AL39" s="115">
        <v>0</v>
      </c>
      <c r="AM39" s="115">
        <v>0</v>
      </c>
      <c r="AN39" s="115">
        <v>0</v>
      </c>
      <c r="AO39" s="115">
        <v>0</v>
      </c>
      <c r="AP39" s="115">
        <v>0</v>
      </c>
      <c r="AQ39" s="115">
        <v>0</v>
      </c>
      <c r="AR39" s="115">
        <v>0</v>
      </c>
      <c r="AS39" s="115">
        <v>6</v>
      </c>
      <c r="AT39" s="115">
        <v>0</v>
      </c>
      <c r="AU39" s="115">
        <v>0</v>
      </c>
      <c r="AV39" s="115">
        <v>0</v>
      </c>
      <c r="AW39" s="115">
        <v>93</v>
      </c>
      <c r="AX39" s="115">
        <v>0</v>
      </c>
      <c r="AY39" s="115"/>
      <c r="AZ39" s="115" t="s">
        <v>98</v>
      </c>
      <c r="BA39" s="116" t="str">
        <f t="shared" si="28"/>
        <v/>
      </c>
      <c r="BB39" s="115">
        <v>0</v>
      </c>
      <c r="BC39" s="115">
        <v>0</v>
      </c>
      <c r="BD39" s="115">
        <v>0</v>
      </c>
      <c r="BE39" s="115">
        <v>0</v>
      </c>
      <c r="BF39" s="115">
        <v>0</v>
      </c>
      <c r="BG39" s="115">
        <v>0</v>
      </c>
      <c r="BH39" s="115">
        <v>0</v>
      </c>
      <c r="BI39" s="115">
        <v>0</v>
      </c>
      <c r="BJ39" s="115">
        <v>0</v>
      </c>
    </row>
    <row r="40" spans="2:62" outlineLevel="3">
      <c r="B40" s="106">
        <v>24028636</v>
      </c>
      <c r="C40" s="106" t="s">
        <v>884</v>
      </c>
      <c r="D40" s="106" t="s">
        <v>92</v>
      </c>
      <c r="E40" s="108">
        <v>4008</v>
      </c>
      <c r="F40" s="108" t="s">
        <v>101</v>
      </c>
      <c r="G40" s="108">
        <v>40207</v>
      </c>
      <c r="H40" s="108" t="s">
        <v>373</v>
      </c>
      <c r="I40" s="106" t="s">
        <v>885</v>
      </c>
      <c r="J40" s="109" t="s">
        <v>1890</v>
      </c>
      <c r="K40" s="109" t="s">
        <v>1891</v>
      </c>
      <c r="L40" s="109" t="s">
        <v>97</v>
      </c>
      <c r="M40" s="109" t="s">
        <v>97</v>
      </c>
      <c r="N40" s="109" t="s">
        <v>98</v>
      </c>
      <c r="O40" s="109" t="str">
        <f>IF(N40="","",VLOOKUP(N40,Sheet1!$B$3:$C$7,2,0))</f>
        <v>急性期</v>
      </c>
      <c r="P40" s="109" t="s">
        <v>98</v>
      </c>
      <c r="Q40" s="109" t="str">
        <f>IF(P40="","",VLOOKUP(P40,Sheet1!$B$3:$C$7,2,0))</f>
        <v>急性期</v>
      </c>
      <c r="R40" s="109" t="s">
        <v>96</v>
      </c>
      <c r="S40" s="110" t="str">
        <f t="shared" si="20"/>
        <v/>
      </c>
      <c r="T40" s="111" t="str">
        <f t="shared" si="21"/>
        <v/>
      </c>
      <c r="U40" s="111" t="str">
        <f t="shared" si="22"/>
        <v>○</v>
      </c>
      <c r="V40" s="111" t="str">
        <f t="shared" si="23"/>
        <v/>
      </c>
      <c r="W40" s="111" t="str">
        <f t="shared" si="24"/>
        <v/>
      </c>
      <c r="X40" s="111" t="str">
        <f t="shared" si="25"/>
        <v/>
      </c>
      <c r="Y40" s="112" t="str">
        <f t="shared" si="26"/>
        <v/>
      </c>
      <c r="Z40" s="113" t="s">
        <v>99</v>
      </c>
      <c r="AA40" s="113" t="s">
        <v>96</v>
      </c>
      <c r="AB40" s="113" t="s">
        <v>96</v>
      </c>
      <c r="AC40" s="113" t="s">
        <v>96</v>
      </c>
      <c r="AD40" s="113" t="s">
        <v>96</v>
      </c>
      <c r="AE40" s="114" t="str">
        <f t="shared" si="27"/>
        <v>急性期</v>
      </c>
      <c r="AF40" s="115">
        <v>16</v>
      </c>
      <c r="AG40" s="115">
        <v>16</v>
      </c>
      <c r="AH40" s="115">
        <v>0</v>
      </c>
      <c r="AI40" s="115">
        <v>16</v>
      </c>
      <c r="AJ40" s="115">
        <v>0</v>
      </c>
      <c r="AK40" s="115">
        <v>0</v>
      </c>
      <c r="AL40" s="115">
        <v>0</v>
      </c>
      <c r="AM40" s="115">
        <v>0</v>
      </c>
      <c r="AN40" s="115">
        <v>0</v>
      </c>
      <c r="AO40" s="115">
        <v>0</v>
      </c>
      <c r="AP40" s="115">
        <v>0</v>
      </c>
      <c r="AQ40" s="115">
        <v>0</v>
      </c>
      <c r="AR40" s="115">
        <v>0</v>
      </c>
      <c r="AS40" s="115">
        <v>16</v>
      </c>
      <c r="AT40" s="115">
        <v>0</v>
      </c>
      <c r="AU40" s="115">
        <v>0</v>
      </c>
      <c r="AV40" s="115">
        <v>0</v>
      </c>
      <c r="AW40" s="115">
        <v>346</v>
      </c>
      <c r="AX40" s="115"/>
      <c r="AY40" s="115"/>
      <c r="AZ40" s="115" t="s">
        <v>96</v>
      </c>
      <c r="BA40" s="116" t="str">
        <f t="shared" si="28"/>
        <v/>
      </c>
      <c r="BB40" s="115"/>
      <c r="BC40" s="115"/>
      <c r="BD40" s="115">
        <v>0</v>
      </c>
      <c r="BE40" s="115"/>
      <c r="BF40" s="115"/>
      <c r="BG40" s="115">
        <v>0</v>
      </c>
      <c r="BH40" s="115"/>
      <c r="BI40" s="115"/>
      <c r="BJ40" s="115">
        <v>25</v>
      </c>
    </row>
    <row r="41" spans="2:62" ht="13.5" customHeight="1" outlineLevel="2">
      <c r="B41" s="106"/>
      <c r="C41" s="106"/>
      <c r="D41" s="106"/>
      <c r="E41" s="108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279" t="s">
        <v>2271</v>
      </c>
      <c r="T41" s="279"/>
      <c r="U41" s="279"/>
      <c r="V41" s="279"/>
      <c r="W41" s="279"/>
      <c r="X41" s="279"/>
      <c r="Y41" s="280"/>
      <c r="Z41" s="113"/>
      <c r="AA41" s="113"/>
      <c r="AB41" s="113"/>
      <c r="AC41" s="113"/>
      <c r="AD41" s="113"/>
      <c r="AE41" s="114"/>
      <c r="AF41" s="115">
        <f t="shared" ref="AF41:AV41" si="29">SUBTOTAL(9,AF34:AF40)</f>
        <v>110</v>
      </c>
      <c r="AG41" s="115">
        <f t="shared" si="29"/>
        <v>73</v>
      </c>
      <c r="AH41" s="115">
        <f t="shared" si="29"/>
        <v>37</v>
      </c>
      <c r="AI41" s="115">
        <f t="shared" si="29"/>
        <v>36</v>
      </c>
      <c r="AJ41" s="115">
        <f t="shared" si="29"/>
        <v>0</v>
      </c>
      <c r="AK41" s="115">
        <f t="shared" si="29"/>
        <v>0</v>
      </c>
      <c r="AL41" s="115">
        <f t="shared" si="29"/>
        <v>0</v>
      </c>
      <c r="AM41" s="115">
        <f t="shared" si="29"/>
        <v>0</v>
      </c>
      <c r="AN41" s="115">
        <f t="shared" si="29"/>
        <v>0</v>
      </c>
      <c r="AO41" s="115">
        <f t="shared" si="29"/>
        <v>0</v>
      </c>
      <c r="AP41" s="115">
        <f t="shared" si="29"/>
        <v>0</v>
      </c>
      <c r="AQ41" s="115">
        <f t="shared" si="29"/>
        <v>0</v>
      </c>
      <c r="AR41" s="115">
        <f t="shared" si="29"/>
        <v>0</v>
      </c>
      <c r="AS41" s="115">
        <f t="shared" si="29"/>
        <v>94</v>
      </c>
      <c r="AT41" s="115">
        <f t="shared" si="29"/>
        <v>0</v>
      </c>
      <c r="AU41" s="115">
        <f t="shared" si="29"/>
        <v>0</v>
      </c>
      <c r="AV41" s="115">
        <f t="shared" si="29"/>
        <v>16</v>
      </c>
      <c r="AW41" s="115">
        <f t="shared" ref="AW41:AY41" si="30">SUBTOTAL(9,AW34:AW40)</f>
        <v>939</v>
      </c>
      <c r="AX41" s="115">
        <f t="shared" si="30"/>
        <v>76</v>
      </c>
      <c r="AY41" s="115">
        <f t="shared" si="30"/>
        <v>0</v>
      </c>
      <c r="AZ41" s="115"/>
      <c r="BA41" s="116"/>
      <c r="BB41" s="115">
        <f t="shared" ref="BB41" si="31">SUBTOTAL(9,BB34:BB40)</f>
        <v>10</v>
      </c>
      <c r="BC41" s="115">
        <f t="shared" ref="BC41" si="32">SUBTOTAL(9,BC34:BC40)</f>
        <v>71</v>
      </c>
      <c r="BD41" s="115">
        <f t="shared" ref="BD41" si="33">SUBTOTAL(9,BD34:BD40)</f>
        <v>0</v>
      </c>
      <c r="BE41" s="115">
        <f t="shared" ref="BE41" si="34">SUBTOTAL(9,BE34:BE40)</f>
        <v>0</v>
      </c>
      <c r="BF41" s="115">
        <f t="shared" ref="BF41" si="35">SUBTOTAL(9,BF34:BF40)</f>
        <v>0</v>
      </c>
      <c r="BG41" s="115">
        <f t="shared" ref="BG41" si="36">SUBTOTAL(9,BG34:BG40)</f>
        <v>0</v>
      </c>
      <c r="BH41" s="115">
        <f t="shared" ref="BH41" si="37">SUBTOTAL(9,BH34:BH40)</f>
        <v>0</v>
      </c>
      <c r="BI41" s="115">
        <f t="shared" ref="BI41" si="38">SUBTOTAL(9,BI34:BI40)</f>
        <v>0</v>
      </c>
      <c r="BJ41" s="115">
        <f t="shared" ref="BJ41" si="39">SUBTOTAL(9,BJ34:BJ40)</f>
        <v>47</v>
      </c>
    </row>
    <row r="42" spans="2:62" outlineLevel="3">
      <c r="B42" s="106">
        <v>24028148</v>
      </c>
      <c r="C42" s="106" t="s">
        <v>325</v>
      </c>
      <c r="D42" s="106" t="s">
        <v>92</v>
      </c>
      <c r="E42" s="108">
        <v>4008</v>
      </c>
      <c r="F42" s="108" t="s">
        <v>101</v>
      </c>
      <c r="G42" s="108">
        <v>40229</v>
      </c>
      <c r="H42" s="108" t="s">
        <v>326</v>
      </c>
      <c r="I42" s="106" t="s">
        <v>327</v>
      </c>
      <c r="J42" s="109" t="s">
        <v>1892</v>
      </c>
      <c r="K42" s="109" t="s">
        <v>1893</v>
      </c>
      <c r="L42" s="109" t="s">
        <v>97</v>
      </c>
      <c r="M42" s="109" t="s">
        <v>97</v>
      </c>
      <c r="N42" s="109" t="s">
        <v>98</v>
      </c>
      <c r="O42" s="109" t="str">
        <f>IF(N42="","",VLOOKUP(N42,Sheet1!$B$3:$C$7,2,0))</f>
        <v>急性期</v>
      </c>
      <c r="P42" s="109" t="s">
        <v>99</v>
      </c>
      <c r="Q42" s="109" t="str">
        <f>IF(P42="","",VLOOKUP(P42,Sheet1!$B$3:$C$7,2,0))</f>
        <v>回復期</v>
      </c>
      <c r="R42" s="109" t="s">
        <v>105</v>
      </c>
      <c r="S42" s="110" t="str">
        <f t="shared" si="20"/>
        <v/>
      </c>
      <c r="T42" s="111" t="str">
        <f t="shared" si="21"/>
        <v>○</v>
      </c>
      <c r="U42" s="111" t="str">
        <f t="shared" si="22"/>
        <v>○</v>
      </c>
      <c r="V42" s="111" t="str">
        <f t="shared" si="23"/>
        <v>○</v>
      </c>
      <c r="W42" s="111" t="str">
        <f t="shared" si="24"/>
        <v>○</v>
      </c>
      <c r="X42" s="111" t="str">
        <f t="shared" si="25"/>
        <v/>
      </c>
      <c r="Y42" s="112" t="str">
        <f t="shared" si="26"/>
        <v/>
      </c>
      <c r="Z42" s="113" t="s">
        <v>98</v>
      </c>
      <c r="AA42" s="113" t="s">
        <v>99</v>
      </c>
      <c r="AB42" s="113" t="s">
        <v>104</v>
      </c>
      <c r="AC42" s="113" t="s">
        <v>105</v>
      </c>
      <c r="AD42" s="113" t="s">
        <v>96</v>
      </c>
      <c r="AE42" s="114" t="str">
        <f t="shared" si="27"/>
        <v>急性期</v>
      </c>
      <c r="AF42" s="115">
        <v>14</v>
      </c>
      <c r="AG42" s="115">
        <v>7</v>
      </c>
      <c r="AH42" s="115">
        <v>7</v>
      </c>
      <c r="AI42" s="115">
        <v>0</v>
      </c>
      <c r="AJ42" s="115">
        <v>0</v>
      </c>
      <c r="AK42" s="115">
        <v>0</v>
      </c>
      <c r="AL42" s="115">
        <v>0</v>
      </c>
      <c r="AM42" s="115">
        <v>0</v>
      </c>
      <c r="AN42" s="115">
        <v>0</v>
      </c>
      <c r="AO42" s="115">
        <v>0</v>
      </c>
      <c r="AP42" s="115">
        <v>0</v>
      </c>
      <c r="AQ42" s="115">
        <v>0</v>
      </c>
      <c r="AR42" s="115">
        <v>0</v>
      </c>
      <c r="AS42" s="115">
        <v>14</v>
      </c>
      <c r="AT42" s="115">
        <v>0</v>
      </c>
      <c r="AU42" s="115">
        <v>0</v>
      </c>
      <c r="AV42" s="115">
        <v>0</v>
      </c>
      <c r="AW42" s="115">
        <v>84</v>
      </c>
      <c r="AX42" s="115">
        <v>34</v>
      </c>
      <c r="AY42" s="115">
        <v>0</v>
      </c>
      <c r="AZ42" s="115" t="s">
        <v>97</v>
      </c>
      <c r="BA42" s="116" t="str">
        <f t="shared" si="28"/>
        <v>○</v>
      </c>
      <c r="BB42" s="115">
        <v>6</v>
      </c>
      <c r="BC42" s="115">
        <v>123</v>
      </c>
      <c r="BD42" s="115">
        <v>5</v>
      </c>
      <c r="BE42" s="115">
        <v>2</v>
      </c>
      <c r="BF42" s="115">
        <v>3</v>
      </c>
      <c r="BG42" s="115">
        <v>0</v>
      </c>
      <c r="BH42" s="115">
        <v>0</v>
      </c>
      <c r="BI42" s="115">
        <v>0</v>
      </c>
      <c r="BJ42" s="115">
        <v>0</v>
      </c>
    </row>
    <row r="43" spans="2:62" outlineLevel="3">
      <c r="B43" s="106">
        <v>24028157</v>
      </c>
      <c r="C43" s="106" t="s">
        <v>336</v>
      </c>
      <c r="D43" s="106" t="s">
        <v>92</v>
      </c>
      <c r="E43" s="108">
        <v>4008</v>
      </c>
      <c r="F43" s="108" t="s">
        <v>101</v>
      </c>
      <c r="G43" s="108">
        <v>40229</v>
      </c>
      <c r="H43" s="108" t="s">
        <v>326</v>
      </c>
      <c r="I43" s="106" t="s">
        <v>337</v>
      </c>
      <c r="J43" s="109" t="s">
        <v>1894</v>
      </c>
      <c r="K43" s="109" t="s">
        <v>1895</v>
      </c>
      <c r="L43" s="109" t="s">
        <v>97</v>
      </c>
      <c r="M43" s="109" t="s">
        <v>97</v>
      </c>
      <c r="N43" s="109" t="s">
        <v>98</v>
      </c>
      <c r="O43" s="109" t="str">
        <f>IF(N43="","",VLOOKUP(N43,Sheet1!$B$3:$C$7,2,0))</f>
        <v>急性期</v>
      </c>
      <c r="P43" s="109" t="s">
        <v>98</v>
      </c>
      <c r="Q43" s="109" t="str">
        <f>IF(P43="","",VLOOKUP(P43,Sheet1!$B$3:$C$7,2,0))</f>
        <v>急性期</v>
      </c>
      <c r="R43" s="109" t="s">
        <v>98</v>
      </c>
      <c r="S43" s="110" t="str">
        <f t="shared" si="20"/>
        <v/>
      </c>
      <c r="T43" s="111" t="str">
        <f t="shared" si="21"/>
        <v>○</v>
      </c>
      <c r="U43" s="111" t="str">
        <f t="shared" si="22"/>
        <v/>
      </c>
      <c r="V43" s="111" t="str">
        <f t="shared" si="23"/>
        <v/>
      </c>
      <c r="W43" s="111" t="str">
        <f t="shared" si="24"/>
        <v/>
      </c>
      <c r="X43" s="111" t="str">
        <f t="shared" si="25"/>
        <v/>
      </c>
      <c r="Y43" s="112" t="str">
        <f t="shared" si="26"/>
        <v/>
      </c>
      <c r="Z43" s="113" t="s">
        <v>98</v>
      </c>
      <c r="AA43" s="113" t="s">
        <v>96</v>
      </c>
      <c r="AB43" s="113" t="s">
        <v>96</v>
      </c>
      <c r="AC43" s="113" t="s">
        <v>96</v>
      </c>
      <c r="AD43" s="113" t="s">
        <v>96</v>
      </c>
      <c r="AE43" s="114" t="str">
        <f t="shared" si="27"/>
        <v>急性期</v>
      </c>
      <c r="AF43" s="115">
        <v>9</v>
      </c>
      <c r="AG43" s="115">
        <v>9</v>
      </c>
      <c r="AH43" s="115">
        <v>0</v>
      </c>
      <c r="AI43" s="115">
        <v>0</v>
      </c>
      <c r="AJ43" s="115">
        <v>0</v>
      </c>
      <c r="AK43" s="115">
        <v>0</v>
      </c>
      <c r="AL43" s="115">
        <v>0</v>
      </c>
      <c r="AM43" s="115">
        <v>0</v>
      </c>
      <c r="AN43" s="115">
        <v>0</v>
      </c>
      <c r="AO43" s="115">
        <v>0</v>
      </c>
      <c r="AP43" s="115">
        <v>0</v>
      </c>
      <c r="AQ43" s="115">
        <v>0</v>
      </c>
      <c r="AR43" s="115">
        <v>0</v>
      </c>
      <c r="AS43" s="115">
        <v>9</v>
      </c>
      <c r="AT43" s="115">
        <v>0</v>
      </c>
      <c r="AU43" s="115">
        <v>0</v>
      </c>
      <c r="AV43" s="115">
        <v>0</v>
      </c>
      <c r="AW43" s="115">
        <v>46</v>
      </c>
      <c r="AX43" s="115">
        <v>0</v>
      </c>
      <c r="AY43" s="115">
        <v>0</v>
      </c>
      <c r="AZ43" s="115" t="s">
        <v>98</v>
      </c>
      <c r="BA43" s="116" t="str">
        <f t="shared" si="28"/>
        <v/>
      </c>
      <c r="BB43" s="115">
        <v>0</v>
      </c>
      <c r="BC43" s="115">
        <v>0</v>
      </c>
      <c r="BD43" s="115">
        <v>0</v>
      </c>
      <c r="BE43" s="115">
        <v>0</v>
      </c>
      <c r="BF43" s="115">
        <v>0</v>
      </c>
      <c r="BG43" s="115">
        <v>0</v>
      </c>
      <c r="BH43" s="115">
        <v>0</v>
      </c>
      <c r="BI43" s="115">
        <v>0</v>
      </c>
      <c r="BJ43" s="115">
        <v>0</v>
      </c>
    </row>
    <row r="44" spans="2:62" outlineLevel="3">
      <c r="B44" s="106">
        <v>24028764</v>
      </c>
      <c r="C44" s="106" t="s">
        <v>1064</v>
      </c>
      <c r="D44" s="106" t="s">
        <v>92</v>
      </c>
      <c r="E44" s="108">
        <v>4008</v>
      </c>
      <c r="F44" s="108" t="s">
        <v>101</v>
      </c>
      <c r="G44" s="108">
        <v>40229</v>
      </c>
      <c r="H44" s="108" t="s">
        <v>326</v>
      </c>
      <c r="I44" s="106" t="s">
        <v>1065</v>
      </c>
      <c r="J44" s="109" t="s">
        <v>1896</v>
      </c>
      <c r="K44" s="109" t="s">
        <v>1897</v>
      </c>
      <c r="L44" s="109" t="s">
        <v>97</v>
      </c>
      <c r="M44" s="109" t="s">
        <v>97</v>
      </c>
      <c r="N44" s="109" t="s">
        <v>99</v>
      </c>
      <c r="O44" s="109" t="str">
        <f>IF(N44="","",VLOOKUP(N44,Sheet1!$B$3:$C$7,2,0))</f>
        <v>回復期</v>
      </c>
      <c r="P44" s="109" t="s">
        <v>99</v>
      </c>
      <c r="Q44" s="109" t="str">
        <f>IF(P44="","",VLOOKUP(P44,Sheet1!$B$3:$C$7,2,0))</f>
        <v>回復期</v>
      </c>
      <c r="R44" s="109" t="s">
        <v>99</v>
      </c>
      <c r="S44" s="110" t="str">
        <f t="shared" si="20"/>
        <v>○</v>
      </c>
      <c r="T44" s="111" t="str">
        <f t="shared" si="21"/>
        <v>○</v>
      </c>
      <c r="U44" s="111" t="str">
        <f t="shared" si="22"/>
        <v/>
      </c>
      <c r="V44" s="111" t="str">
        <f t="shared" si="23"/>
        <v/>
      </c>
      <c r="W44" s="111" t="str">
        <f t="shared" si="24"/>
        <v/>
      </c>
      <c r="X44" s="111" t="str">
        <f t="shared" si="25"/>
        <v/>
      </c>
      <c r="Y44" s="112" t="str">
        <f t="shared" si="26"/>
        <v/>
      </c>
      <c r="Z44" s="113" t="s">
        <v>97</v>
      </c>
      <c r="AA44" s="113" t="s">
        <v>98</v>
      </c>
      <c r="AB44" s="113" t="s">
        <v>96</v>
      </c>
      <c r="AC44" s="113" t="s">
        <v>96</v>
      </c>
      <c r="AD44" s="113" t="s">
        <v>96</v>
      </c>
      <c r="AE44" s="114" t="str">
        <f t="shared" si="27"/>
        <v>回復期</v>
      </c>
      <c r="AF44" s="115">
        <v>19</v>
      </c>
      <c r="AG44" s="115">
        <v>19</v>
      </c>
      <c r="AH44" s="115">
        <v>0</v>
      </c>
      <c r="AI44" s="115">
        <v>4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5">
        <v>0</v>
      </c>
      <c r="AQ44" s="115">
        <v>0</v>
      </c>
      <c r="AR44" s="115">
        <v>0</v>
      </c>
      <c r="AS44" s="115">
        <v>19</v>
      </c>
      <c r="AT44" s="115">
        <v>0</v>
      </c>
      <c r="AU44" s="115">
        <v>0</v>
      </c>
      <c r="AV44" s="115">
        <v>0</v>
      </c>
      <c r="AW44" s="115">
        <v>142</v>
      </c>
      <c r="AX44" s="115">
        <v>0</v>
      </c>
      <c r="AY44" s="115">
        <v>0</v>
      </c>
      <c r="AZ44" s="115" t="s">
        <v>98</v>
      </c>
      <c r="BA44" s="116" t="str">
        <f t="shared" si="28"/>
        <v/>
      </c>
      <c r="BB44" s="115">
        <v>0</v>
      </c>
      <c r="BC44" s="115">
        <v>0</v>
      </c>
      <c r="BD44" s="115">
        <v>0</v>
      </c>
      <c r="BE44" s="115">
        <v>0</v>
      </c>
      <c r="BF44" s="115">
        <v>0</v>
      </c>
      <c r="BG44" s="115">
        <v>0</v>
      </c>
      <c r="BH44" s="115">
        <v>0</v>
      </c>
      <c r="BI44" s="115">
        <v>0</v>
      </c>
      <c r="BJ44" s="115">
        <v>0</v>
      </c>
    </row>
    <row r="45" spans="2:62" outlineLevel="3">
      <c r="B45" s="106">
        <v>24028822</v>
      </c>
      <c r="C45" s="106" t="s">
        <v>1143</v>
      </c>
      <c r="D45" s="106" t="s">
        <v>92</v>
      </c>
      <c r="E45" s="108">
        <v>4008</v>
      </c>
      <c r="F45" s="117" t="s">
        <v>101</v>
      </c>
      <c r="G45" s="117">
        <v>40229</v>
      </c>
      <c r="H45" s="117" t="s">
        <v>326</v>
      </c>
      <c r="I45" s="118" t="s">
        <v>1144</v>
      </c>
      <c r="J45" s="119" t="s">
        <v>1898</v>
      </c>
      <c r="K45" s="119" t="s">
        <v>1899</v>
      </c>
      <c r="L45" s="119" t="s">
        <v>97</v>
      </c>
      <c r="M45" s="119" t="s">
        <v>98</v>
      </c>
      <c r="N45" s="119" t="s">
        <v>105</v>
      </c>
      <c r="O45" s="119" t="s">
        <v>2323</v>
      </c>
      <c r="P45" s="119" t="s">
        <v>105</v>
      </c>
      <c r="Q45" s="119" t="str">
        <f>IF(P45="","",VLOOKUP(P45,Sheet1!$B$3:$C$7,2,0))</f>
        <v>休棟等</v>
      </c>
      <c r="R45" s="119" t="s">
        <v>96</v>
      </c>
      <c r="S45" s="120" t="str">
        <f t="shared" si="20"/>
        <v/>
      </c>
      <c r="T45" s="121" t="str">
        <f t="shared" si="21"/>
        <v>○</v>
      </c>
      <c r="U45" s="121" t="str">
        <f t="shared" si="22"/>
        <v/>
      </c>
      <c r="V45" s="121" t="str">
        <f t="shared" si="23"/>
        <v/>
      </c>
      <c r="W45" s="121" t="str">
        <f t="shared" si="24"/>
        <v/>
      </c>
      <c r="X45" s="121" t="str">
        <f t="shared" si="25"/>
        <v/>
      </c>
      <c r="Y45" s="122" t="str">
        <f t="shared" si="26"/>
        <v/>
      </c>
      <c r="Z45" s="123" t="s">
        <v>98</v>
      </c>
      <c r="AA45" s="123" t="s">
        <v>96</v>
      </c>
      <c r="AB45" s="123" t="s">
        <v>96</v>
      </c>
      <c r="AC45" s="123" t="s">
        <v>96</v>
      </c>
      <c r="AD45" s="123" t="s">
        <v>96</v>
      </c>
      <c r="AE45" s="124" t="str">
        <f t="shared" si="27"/>
        <v>休棟中等</v>
      </c>
      <c r="AF45" s="125">
        <v>8</v>
      </c>
      <c r="AG45" s="125">
        <v>8</v>
      </c>
      <c r="AH45" s="125">
        <v>8</v>
      </c>
      <c r="AI45" s="125">
        <v>8</v>
      </c>
      <c r="AJ45" s="125">
        <v>0</v>
      </c>
      <c r="AK45" s="125">
        <v>0</v>
      </c>
      <c r="AL45" s="125">
        <v>0</v>
      </c>
      <c r="AM45" s="125">
        <v>0</v>
      </c>
      <c r="AN45" s="125">
        <v>0</v>
      </c>
      <c r="AO45" s="125">
        <v>0</v>
      </c>
      <c r="AP45" s="125">
        <v>0</v>
      </c>
      <c r="AQ45" s="125">
        <v>0</v>
      </c>
      <c r="AR45" s="125">
        <v>0</v>
      </c>
      <c r="AS45" s="125">
        <v>8</v>
      </c>
      <c r="AT45" s="125">
        <v>0</v>
      </c>
      <c r="AU45" s="125">
        <v>0</v>
      </c>
      <c r="AV45" s="125">
        <v>0</v>
      </c>
      <c r="AW45" s="125">
        <v>0</v>
      </c>
      <c r="AX45" s="125">
        <v>0</v>
      </c>
      <c r="AY45" s="125"/>
      <c r="AZ45" s="125" t="s">
        <v>98</v>
      </c>
      <c r="BA45" s="126" t="str">
        <f t="shared" si="28"/>
        <v/>
      </c>
      <c r="BB45" s="125"/>
      <c r="BC45" s="125"/>
      <c r="BD45" s="125">
        <v>0</v>
      </c>
      <c r="BE45" s="125"/>
      <c r="BF45" s="125"/>
      <c r="BG45" s="125">
        <v>0</v>
      </c>
      <c r="BH45" s="125"/>
      <c r="BI45" s="125"/>
      <c r="BJ45" s="125">
        <v>0</v>
      </c>
    </row>
    <row r="46" spans="2:62" s="138" customFormat="1" ht="13.5" customHeight="1" outlineLevel="2" thickBot="1">
      <c r="B46" s="106"/>
      <c r="C46" s="106"/>
      <c r="D46" s="106"/>
      <c r="E46" s="108"/>
      <c r="F46" s="147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284" t="s">
        <v>2272</v>
      </c>
      <c r="T46" s="284"/>
      <c r="U46" s="284"/>
      <c r="V46" s="284"/>
      <c r="W46" s="284"/>
      <c r="X46" s="284"/>
      <c r="Y46" s="285"/>
      <c r="Z46" s="149"/>
      <c r="AA46" s="149"/>
      <c r="AB46" s="149"/>
      <c r="AC46" s="149"/>
      <c r="AD46" s="149"/>
      <c r="AE46" s="180"/>
      <c r="AF46" s="151">
        <f t="shared" ref="AF46:AV46" si="40">SUBTOTAL(9,AF42:AF45)</f>
        <v>50</v>
      </c>
      <c r="AG46" s="151">
        <f t="shared" si="40"/>
        <v>43</v>
      </c>
      <c r="AH46" s="151">
        <f t="shared" si="40"/>
        <v>15</v>
      </c>
      <c r="AI46" s="151">
        <f t="shared" si="40"/>
        <v>12</v>
      </c>
      <c r="AJ46" s="151">
        <f t="shared" si="40"/>
        <v>0</v>
      </c>
      <c r="AK46" s="151">
        <f t="shared" si="40"/>
        <v>0</v>
      </c>
      <c r="AL46" s="151">
        <f t="shared" si="40"/>
        <v>0</v>
      </c>
      <c r="AM46" s="151">
        <f t="shared" si="40"/>
        <v>0</v>
      </c>
      <c r="AN46" s="151">
        <f t="shared" si="40"/>
        <v>0</v>
      </c>
      <c r="AO46" s="151">
        <f t="shared" si="40"/>
        <v>0</v>
      </c>
      <c r="AP46" s="151">
        <f t="shared" si="40"/>
        <v>0</v>
      </c>
      <c r="AQ46" s="151">
        <f t="shared" si="40"/>
        <v>0</v>
      </c>
      <c r="AR46" s="151">
        <f t="shared" si="40"/>
        <v>0</v>
      </c>
      <c r="AS46" s="151">
        <f t="shared" si="40"/>
        <v>50</v>
      </c>
      <c r="AT46" s="151">
        <f t="shared" si="40"/>
        <v>0</v>
      </c>
      <c r="AU46" s="151">
        <f t="shared" si="40"/>
        <v>0</v>
      </c>
      <c r="AV46" s="151">
        <f t="shared" si="40"/>
        <v>0</v>
      </c>
      <c r="AW46" s="151">
        <f t="shared" ref="AW46:AY46" si="41">SUBTOTAL(9,AW42:AW45)</f>
        <v>272</v>
      </c>
      <c r="AX46" s="151">
        <f t="shared" si="41"/>
        <v>34</v>
      </c>
      <c r="AY46" s="151">
        <f t="shared" si="41"/>
        <v>0</v>
      </c>
      <c r="AZ46" s="151"/>
      <c r="BA46" s="181"/>
      <c r="BB46" s="151">
        <f t="shared" ref="BB46" si="42">SUBTOTAL(9,BB42:BB45)</f>
        <v>6</v>
      </c>
      <c r="BC46" s="151">
        <f t="shared" ref="BC46" si="43">SUBTOTAL(9,BC42:BC45)</f>
        <v>123</v>
      </c>
      <c r="BD46" s="151">
        <f t="shared" ref="BD46" si="44">SUBTOTAL(9,BD42:BD45)</f>
        <v>5</v>
      </c>
      <c r="BE46" s="151">
        <f t="shared" ref="BE46" si="45">SUBTOTAL(9,BE42:BE45)</f>
        <v>2</v>
      </c>
      <c r="BF46" s="151">
        <f t="shared" ref="BF46" si="46">SUBTOTAL(9,BF42:BF45)</f>
        <v>3</v>
      </c>
      <c r="BG46" s="151">
        <f t="shared" ref="BG46" si="47">SUBTOTAL(9,BG42:BG45)</f>
        <v>0</v>
      </c>
      <c r="BH46" s="151">
        <f t="shared" ref="BH46" si="48">SUBTOTAL(9,BH42:BH45)</f>
        <v>0</v>
      </c>
      <c r="BI46" s="151">
        <f t="shared" ref="BI46" si="49">SUBTOTAL(9,BI42:BI45)</f>
        <v>0</v>
      </c>
      <c r="BJ46" s="151">
        <f t="shared" ref="BJ46" si="50">SUBTOTAL(9,BJ42:BJ45)</f>
        <v>0</v>
      </c>
    </row>
    <row r="47" spans="2:62" s="138" customFormat="1" ht="12" outlineLevel="1" thickTop="1">
      <c r="B47" s="106"/>
      <c r="C47" s="106"/>
      <c r="D47" s="106"/>
      <c r="E47" s="108"/>
      <c r="F47" s="281" t="s">
        <v>2309</v>
      </c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3"/>
      <c r="Z47" s="153"/>
      <c r="AA47" s="153"/>
      <c r="AB47" s="153"/>
      <c r="AC47" s="153"/>
      <c r="AD47" s="153"/>
      <c r="AE47" s="182"/>
      <c r="AF47" s="155">
        <f t="shared" ref="AF47:AV47" si="51">SUBTOTAL(9,AF8:AF45)</f>
        <v>478</v>
      </c>
      <c r="AG47" s="155">
        <f t="shared" si="51"/>
        <v>348</v>
      </c>
      <c r="AH47" s="155">
        <f t="shared" si="51"/>
        <v>138</v>
      </c>
      <c r="AI47" s="155">
        <f t="shared" si="51"/>
        <v>70</v>
      </c>
      <c r="AJ47" s="155">
        <f t="shared" si="51"/>
        <v>60</v>
      </c>
      <c r="AK47" s="155">
        <f t="shared" si="51"/>
        <v>58</v>
      </c>
      <c r="AL47" s="155">
        <f t="shared" si="51"/>
        <v>2</v>
      </c>
      <c r="AM47" s="155">
        <f t="shared" si="51"/>
        <v>38</v>
      </c>
      <c r="AN47" s="155">
        <f t="shared" si="51"/>
        <v>36</v>
      </c>
      <c r="AO47" s="155">
        <f t="shared" si="51"/>
        <v>2</v>
      </c>
      <c r="AP47" s="155">
        <f t="shared" si="51"/>
        <v>22</v>
      </c>
      <c r="AQ47" s="155">
        <f t="shared" si="51"/>
        <v>22</v>
      </c>
      <c r="AR47" s="155">
        <f t="shared" si="51"/>
        <v>0</v>
      </c>
      <c r="AS47" s="155">
        <f t="shared" si="51"/>
        <v>443</v>
      </c>
      <c r="AT47" s="155">
        <f t="shared" si="51"/>
        <v>35</v>
      </c>
      <c r="AU47" s="155">
        <f t="shared" si="51"/>
        <v>16</v>
      </c>
      <c r="AV47" s="155">
        <f t="shared" si="51"/>
        <v>44</v>
      </c>
      <c r="AW47" s="155">
        <f t="shared" ref="AW47:AY47" si="52">SUBTOTAL(9,AW8:AW45)</f>
        <v>5043</v>
      </c>
      <c r="AX47" s="155">
        <f t="shared" si="52"/>
        <v>248</v>
      </c>
      <c r="AY47" s="155">
        <f t="shared" si="52"/>
        <v>19.7</v>
      </c>
      <c r="AZ47" s="155"/>
      <c r="BA47" s="183"/>
      <c r="BB47" s="155">
        <f t="shared" ref="BB47:BJ47" si="53">SUBTOTAL(9,BB8:BB45)</f>
        <v>33</v>
      </c>
      <c r="BC47" s="155">
        <f t="shared" si="53"/>
        <v>340</v>
      </c>
      <c r="BD47" s="155">
        <f t="shared" si="53"/>
        <v>13</v>
      </c>
      <c r="BE47" s="155">
        <f t="shared" si="53"/>
        <v>8</v>
      </c>
      <c r="BF47" s="155">
        <f t="shared" si="53"/>
        <v>5</v>
      </c>
      <c r="BG47" s="155">
        <f t="shared" si="53"/>
        <v>32</v>
      </c>
      <c r="BH47" s="155">
        <f t="shared" si="53"/>
        <v>23</v>
      </c>
      <c r="BI47" s="155">
        <f t="shared" si="53"/>
        <v>9</v>
      </c>
      <c r="BJ47" s="155">
        <f t="shared" si="53"/>
        <v>154</v>
      </c>
    </row>
    <row r="48" spans="2:62">
      <c r="F48" s="266" t="s">
        <v>2299</v>
      </c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8"/>
      <c r="Z48" s="129"/>
      <c r="AA48" s="129"/>
      <c r="AB48" s="129"/>
      <c r="AC48" s="129"/>
      <c r="AD48" s="129"/>
      <c r="AE48" s="129"/>
      <c r="AF48" s="129">
        <f>SUM(AF11,AF12,AF45)</f>
        <v>14</v>
      </c>
      <c r="AG48" s="129">
        <f t="shared" ref="AG48:AV48" si="54">SUM(AG11,AG12,AG45)</f>
        <v>14</v>
      </c>
      <c r="AH48" s="129">
        <f t="shared" si="54"/>
        <v>8</v>
      </c>
      <c r="AI48" s="129">
        <f t="shared" si="54"/>
        <v>8</v>
      </c>
      <c r="AJ48" s="129">
        <f t="shared" si="54"/>
        <v>0</v>
      </c>
      <c r="AK48" s="129">
        <f t="shared" si="54"/>
        <v>0</v>
      </c>
      <c r="AL48" s="129">
        <f t="shared" si="54"/>
        <v>0</v>
      </c>
      <c r="AM48" s="129">
        <f t="shared" si="54"/>
        <v>0</v>
      </c>
      <c r="AN48" s="129">
        <f t="shared" si="54"/>
        <v>0</v>
      </c>
      <c r="AO48" s="129">
        <f t="shared" si="54"/>
        <v>0</v>
      </c>
      <c r="AP48" s="129">
        <f t="shared" si="54"/>
        <v>0</v>
      </c>
      <c r="AQ48" s="129">
        <f t="shared" si="54"/>
        <v>0</v>
      </c>
      <c r="AR48" s="129">
        <f t="shared" si="54"/>
        <v>0</v>
      </c>
      <c r="AS48" s="129">
        <f t="shared" si="54"/>
        <v>14</v>
      </c>
      <c r="AT48" s="129">
        <f t="shared" si="54"/>
        <v>0</v>
      </c>
      <c r="AU48" s="129">
        <f t="shared" si="54"/>
        <v>0</v>
      </c>
      <c r="AV48" s="129">
        <f t="shared" si="54"/>
        <v>0</v>
      </c>
      <c r="AW48" s="269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1"/>
    </row>
    <row r="49" spans="6:62">
      <c r="F49" s="266" t="s">
        <v>2302</v>
      </c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8"/>
      <c r="Z49" s="129"/>
      <c r="AA49" s="129"/>
      <c r="AB49" s="129"/>
      <c r="AC49" s="129"/>
      <c r="AD49" s="129"/>
      <c r="AE49" s="129"/>
      <c r="AF49" s="129">
        <f>SUMIF($O$8:$O$46,"休棟等",AF8:AF46)</f>
        <v>91</v>
      </c>
      <c r="AG49" s="129">
        <f t="shared" ref="AG49:AV49" si="55">SUMIF($O$8:$O$46,"休棟等",AG8:AG46)</f>
        <v>13</v>
      </c>
      <c r="AH49" s="129">
        <f t="shared" si="55"/>
        <v>78</v>
      </c>
      <c r="AI49" s="129">
        <f t="shared" si="55"/>
        <v>11</v>
      </c>
      <c r="AJ49" s="129">
        <f t="shared" si="55"/>
        <v>0</v>
      </c>
      <c r="AK49" s="129">
        <f t="shared" si="55"/>
        <v>0</v>
      </c>
      <c r="AL49" s="129">
        <f t="shared" si="55"/>
        <v>0</v>
      </c>
      <c r="AM49" s="129">
        <f t="shared" si="55"/>
        <v>0</v>
      </c>
      <c r="AN49" s="129">
        <f t="shared" si="55"/>
        <v>0</v>
      </c>
      <c r="AO49" s="129">
        <f t="shared" si="55"/>
        <v>0</v>
      </c>
      <c r="AP49" s="129">
        <f t="shared" si="55"/>
        <v>0</v>
      </c>
      <c r="AQ49" s="129">
        <f t="shared" si="55"/>
        <v>0</v>
      </c>
      <c r="AR49" s="129">
        <f t="shared" si="55"/>
        <v>0</v>
      </c>
      <c r="AS49" s="129">
        <f t="shared" si="55"/>
        <v>72</v>
      </c>
      <c r="AT49" s="129">
        <f t="shared" si="55"/>
        <v>0</v>
      </c>
      <c r="AU49" s="129">
        <f t="shared" si="55"/>
        <v>0</v>
      </c>
      <c r="AV49" s="129">
        <f t="shared" si="55"/>
        <v>19</v>
      </c>
      <c r="AW49" s="272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4"/>
    </row>
    <row r="50" spans="6:62">
      <c r="F50" s="266" t="s">
        <v>2301</v>
      </c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8"/>
      <c r="Z50" s="129"/>
      <c r="AA50" s="129"/>
      <c r="AB50" s="129"/>
      <c r="AC50" s="129"/>
      <c r="AD50" s="129"/>
      <c r="AE50" s="129"/>
      <c r="AF50" s="129">
        <f>AF47-AF48-AF49</f>
        <v>373</v>
      </c>
      <c r="AG50" s="129">
        <f t="shared" ref="AG50:AV50" si="56">AG47-AG48-AG49</f>
        <v>321</v>
      </c>
      <c r="AH50" s="129">
        <f t="shared" si="56"/>
        <v>52</v>
      </c>
      <c r="AI50" s="129">
        <f t="shared" si="56"/>
        <v>51</v>
      </c>
      <c r="AJ50" s="129">
        <f t="shared" si="56"/>
        <v>60</v>
      </c>
      <c r="AK50" s="129">
        <f t="shared" si="56"/>
        <v>58</v>
      </c>
      <c r="AL50" s="129">
        <f t="shared" si="56"/>
        <v>2</v>
      </c>
      <c r="AM50" s="129">
        <f t="shared" si="56"/>
        <v>38</v>
      </c>
      <c r="AN50" s="129">
        <f t="shared" si="56"/>
        <v>36</v>
      </c>
      <c r="AO50" s="129">
        <f t="shared" si="56"/>
        <v>2</v>
      </c>
      <c r="AP50" s="129">
        <f t="shared" si="56"/>
        <v>22</v>
      </c>
      <c r="AQ50" s="129">
        <f t="shared" si="56"/>
        <v>22</v>
      </c>
      <c r="AR50" s="129">
        <f t="shared" si="56"/>
        <v>0</v>
      </c>
      <c r="AS50" s="129">
        <f t="shared" si="56"/>
        <v>357</v>
      </c>
      <c r="AT50" s="129">
        <f t="shared" si="56"/>
        <v>35</v>
      </c>
      <c r="AU50" s="129">
        <f t="shared" si="56"/>
        <v>16</v>
      </c>
      <c r="AV50" s="129">
        <f t="shared" si="56"/>
        <v>25</v>
      </c>
      <c r="AW50" s="275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7"/>
    </row>
    <row r="52" spans="6:62">
      <c r="X52" s="264" t="s">
        <v>2316</v>
      </c>
      <c r="Y52" s="264"/>
      <c r="Z52" s="264"/>
      <c r="AF52" s="278" t="s">
        <v>2317</v>
      </c>
      <c r="AG52" s="278"/>
      <c r="AH52" s="278" t="s">
        <v>2318</v>
      </c>
      <c r="AI52" s="278"/>
      <c r="AJ52" s="278"/>
      <c r="AK52" s="278" t="s">
        <v>2319</v>
      </c>
      <c r="AL52" s="278"/>
    </row>
    <row r="53" spans="6:62">
      <c r="X53" s="264"/>
      <c r="Y53" s="264"/>
      <c r="Z53" s="264"/>
      <c r="AF53" s="144" t="s">
        <v>2320</v>
      </c>
      <c r="AG53" s="144" t="s">
        <v>2321</v>
      </c>
      <c r="AH53" s="146" t="s">
        <v>2320</v>
      </c>
      <c r="AJ53" s="146" t="s">
        <v>2321</v>
      </c>
      <c r="AK53" s="144" t="s">
        <v>2320</v>
      </c>
      <c r="AL53" s="144" t="s">
        <v>2321</v>
      </c>
    </row>
    <row r="54" spans="6:62">
      <c r="X54" s="264" t="s">
        <v>2215</v>
      </c>
      <c r="Y54" s="264"/>
      <c r="Z54" s="265"/>
      <c r="AF54" s="145">
        <f>SUMIF($O$8:$O$46,X54,$AF$8:$AF$46)</f>
        <v>0</v>
      </c>
      <c r="AG54" s="145">
        <f>SUMIF($O$8:$O$46,X54,$AG$8:$AG$46)</f>
        <v>0</v>
      </c>
      <c r="AH54" s="145">
        <f>SUMIF($O$8:$O$46,X54,$AJ$8:$AJ$46)</f>
        <v>0</v>
      </c>
      <c r="AJ54" s="145">
        <f>SUMIF($O$8:$O$46,X54,$AK$8:$AK$46)</f>
        <v>0</v>
      </c>
      <c r="AK54" s="145">
        <f>SUM(AF54,AH54)</f>
        <v>0</v>
      </c>
      <c r="AL54" s="145">
        <f>SUM(AG54,AJ54)</f>
        <v>0</v>
      </c>
    </row>
    <row r="55" spans="6:62">
      <c r="X55" s="264" t="s">
        <v>2216</v>
      </c>
      <c r="Y55" s="264"/>
      <c r="Z55" s="265"/>
      <c r="AF55" s="145">
        <f t="shared" ref="AF55:AF57" si="57">SUMIF($O$8:$O$46,X55,$AF$8:$AF$46)</f>
        <v>273</v>
      </c>
      <c r="AG55" s="145">
        <f t="shared" ref="AG55:AG57" si="58">SUMIF($O$8:$O$46,X55,$AG$8:$AG$46)</f>
        <v>227</v>
      </c>
      <c r="AH55" s="145">
        <f t="shared" ref="AH55:AH57" si="59">SUMIF($O$8:$O$46,X55,$AJ$8:$AJ$46)</f>
        <v>4</v>
      </c>
      <c r="AJ55" s="145">
        <f t="shared" ref="AJ55:AJ57" si="60">SUMIF($O$8:$O$46,X55,$AK$8:$AK$46)</f>
        <v>4</v>
      </c>
      <c r="AK55" s="145">
        <f t="shared" ref="AK55:AK57" si="61">SUM(AF55,AH55)</f>
        <v>277</v>
      </c>
      <c r="AL55" s="145">
        <f t="shared" ref="AL55:AL58" si="62">SUM(AG55,AJ55)</f>
        <v>231</v>
      </c>
    </row>
    <row r="56" spans="6:62">
      <c r="X56" s="264" t="s">
        <v>2217</v>
      </c>
      <c r="Y56" s="264"/>
      <c r="Z56" s="265"/>
      <c r="AF56" s="145">
        <f t="shared" si="57"/>
        <v>62</v>
      </c>
      <c r="AG56" s="145">
        <f t="shared" si="58"/>
        <v>56</v>
      </c>
      <c r="AH56" s="145">
        <f t="shared" si="59"/>
        <v>20</v>
      </c>
      <c r="AJ56" s="145">
        <f t="shared" si="60"/>
        <v>18</v>
      </c>
      <c r="AK56" s="145">
        <f t="shared" si="61"/>
        <v>82</v>
      </c>
      <c r="AL56" s="145">
        <f t="shared" si="62"/>
        <v>74</v>
      </c>
    </row>
    <row r="57" spans="6:62">
      <c r="X57" s="264" t="s">
        <v>2218</v>
      </c>
      <c r="Y57" s="264"/>
      <c r="Z57" s="265"/>
      <c r="AF57" s="145">
        <f t="shared" si="57"/>
        <v>38</v>
      </c>
      <c r="AG57" s="145">
        <f t="shared" si="58"/>
        <v>38</v>
      </c>
      <c r="AH57" s="145">
        <f t="shared" si="59"/>
        <v>36</v>
      </c>
      <c r="AJ57" s="145">
        <f t="shared" si="60"/>
        <v>36</v>
      </c>
      <c r="AK57" s="145">
        <f t="shared" si="61"/>
        <v>74</v>
      </c>
      <c r="AL57" s="145">
        <f t="shared" si="62"/>
        <v>74</v>
      </c>
    </row>
    <row r="58" spans="6:62">
      <c r="X58" s="264" t="s">
        <v>2319</v>
      </c>
      <c r="Y58" s="264"/>
      <c r="Z58" s="265"/>
      <c r="AF58" s="145">
        <f>SUM(AF54:AF57)</f>
        <v>373</v>
      </c>
      <c r="AG58" s="145">
        <f>SUM(AG54:AG57)</f>
        <v>321</v>
      </c>
      <c r="AH58" s="145">
        <f>SUM(AH54:AH57)</f>
        <v>60</v>
      </c>
      <c r="AJ58" s="145">
        <f>SUM(AJ54:AJ57)</f>
        <v>58</v>
      </c>
      <c r="AK58" s="145">
        <f>SUM(AK54:AK57)</f>
        <v>433</v>
      </c>
      <c r="AL58" s="145">
        <f t="shared" si="62"/>
        <v>379</v>
      </c>
    </row>
  </sheetData>
  <autoFilter ref="B7:BJ7">
    <filterColumn colId="13"/>
    <filterColumn colId="15"/>
    <filterColumn colId="17"/>
    <filterColumn colId="18"/>
    <filterColumn colId="19"/>
    <filterColumn colId="20"/>
    <filterColumn colId="21"/>
    <filterColumn colId="22"/>
    <filterColumn colId="23"/>
    <filterColumn colId="29"/>
    <filterColumn colId="51"/>
    <sortState ref="B10:JS513">
      <sortCondition ref="E6"/>
    </sortState>
  </autoFilter>
  <mergeCells count="76">
    <mergeCell ref="BC1:BG1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AF3:AR3"/>
    <mergeCell ref="Y4:Y6"/>
    <mergeCell ref="Z4:Z6"/>
    <mergeCell ref="AA4:AA6"/>
    <mergeCell ref="AB4:AB6"/>
    <mergeCell ref="K3:K6"/>
    <mergeCell ref="BJ3:BJ6"/>
    <mergeCell ref="N4:O6"/>
    <mergeCell ref="P4:Q6"/>
    <mergeCell ref="R4:R6"/>
    <mergeCell ref="S4:S6"/>
    <mergeCell ref="T4:T6"/>
    <mergeCell ref="U4:U6"/>
    <mergeCell ref="V4:V6"/>
    <mergeCell ref="W4:W6"/>
    <mergeCell ref="X4:X6"/>
    <mergeCell ref="AS3:AV3"/>
    <mergeCell ref="AW3:AY3"/>
    <mergeCell ref="AZ3:AZ6"/>
    <mergeCell ref="BA3:BA6"/>
    <mergeCell ref="BB3:BC3"/>
    <mergeCell ref="BD3:BI3"/>
    <mergeCell ref="AX5:AX6"/>
    <mergeCell ref="AY5:AY6"/>
    <mergeCell ref="BD5:BD6"/>
    <mergeCell ref="BG5:BG6"/>
    <mergeCell ref="BB4:BB6"/>
    <mergeCell ref="BC4:BC6"/>
    <mergeCell ref="BD4:BF4"/>
    <mergeCell ref="BG4:BI4"/>
    <mergeCell ref="AS4:AS6"/>
    <mergeCell ref="AT4:AT6"/>
    <mergeCell ref="AU4:AU6"/>
    <mergeCell ref="AV4:AV6"/>
    <mergeCell ref="AW4:AW6"/>
    <mergeCell ref="L5:L6"/>
    <mergeCell ref="M5:M6"/>
    <mergeCell ref="AI5:AI6"/>
    <mergeCell ref="AM5:AO5"/>
    <mergeCell ref="AP5:AR5"/>
    <mergeCell ref="AC4:AC6"/>
    <mergeCell ref="AD4:AD6"/>
    <mergeCell ref="AE4:AE6"/>
    <mergeCell ref="AF4:AG5"/>
    <mergeCell ref="AJ4:AK5"/>
    <mergeCell ref="L3:M4"/>
    <mergeCell ref="N3:R3"/>
    <mergeCell ref="S3:W3"/>
    <mergeCell ref="Z3:AD3"/>
    <mergeCell ref="S33:Y33"/>
    <mergeCell ref="S41:Y41"/>
    <mergeCell ref="S46:Y46"/>
    <mergeCell ref="F48:Y48"/>
    <mergeCell ref="AW48:BJ50"/>
    <mergeCell ref="F49:Y49"/>
    <mergeCell ref="F50:Y50"/>
    <mergeCell ref="AH52:AJ52"/>
    <mergeCell ref="AK52:AL52"/>
    <mergeCell ref="X54:Z54"/>
    <mergeCell ref="X55:Z55"/>
    <mergeCell ref="F47:Y47"/>
    <mergeCell ref="X56:Z56"/>
    <mergeCell ref="X57:Z57"/>
    <mergeCell ref="X58:Z58"/>
    <mergeCell ref="X52:Z53"/>
    <mergeCell ref="AF52:AG52"/>
  </mergeCells>
  <phoneticPr fontId="4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マスター</vt:lpstr>
      <vt:lpstr>福岡・糸島</vt:lpstr>
      <vt:lpstr>粕屋</vt:lpstr>
      <vt:lpstr>宗像</vt:lpstr>
      <vt:lpstr>筑紫</vt:lpstr>
      <vt:lpstr>朝倉</vt:lpstr>
      <vt:lpstr>久留米</vt:lpstr>
      <vt:lpstr>八女・筑後</vt:lpstr>
      <vt:lpstr>有明</vt:lpstr>
      <vt:lpstr>飯塚</vt:lpstr>
      <vt:lpstr>直方・鞍手</vt:lpstr>
      <vt:lpstr>田川</vt:lpstr>
      <vt:lpstr>北九州</vt:lpstr>
      <vt:lpstr>京築</vt:lpstr>
      <vt:lpstr>Sheet1</vt:lpstr>
      <vt:lpstr>マスター!Print_Titles</vt:lpstr>
      <vt:lpstr>久留米!Print_Titles</vt:lpstr>
      <vt:lpstr>京築!Print_Titles</vt:lpstr>
      <vt:lpstr>宗像!Print_Titles</vt:lpstr>
      <vt:lpstr>筑紫!Print_Titles</vt:lpstr>
      <vt:lpstr>朝倉!Print_Titles</vt:lpstr>
      <vt:lpstr>直方・鞍手!Print_Titles</vt:lpstr>
      <vt:lpstr>田川!Print_Titles</vt:lpstr>
      <vt:lpstr>粕屋!Print_Titles</vt:lpstr>
      <vt:lpstr>八女・筑後!Print_Titles</vt:lpstr>
      <vt:lpstr>飯塚!Print_Titles</vt:lpstr>
      <vt:lpstr>福岡・糸島!Print_Titles</vt:lpstr>
      <vt:lpstr>北九州!Print_Titles</vt:lpstr>
      <vt:lpstr>有明!Print_Titles</vt:lpstr>
    </vt:vector>
  </TitlesOfParts>
  <Company>みずほ情報総研株式会社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安元　勝宣</dc:creator>
  <cp:lastModifiedBy>福岡県</cp:lastModifiedBy>
  <cp:lastPrinted>2017-06-15T11:17:08Z</cp:lastPrinted>
  <dcterms:created xsi:type="dcterms:W3CDTF">2017-04-06T08:46:52Z</dcterms:created>
  <dcterms:modified xsi:type="dcterms:W3CDTF">2017-06-23T11:26:21Z</dcterms:modified>
</cp:coreProperties>
</file>