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4F64B389-7246-4184-B5D7-C4E047668008}"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AU63" i="12"/>
  <c r="AP63" i="12"/>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AM35" i="10"/>
  <c r="C35" i="10"/>
  <c r="U34" i="10"/>
  <c r="U35" i="10" s="1"/>
  <c r="C34" i="10"/>
  <c r="U36" i="10" l="1"/>
  <c r="U37"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<sst xmlns="http://schemas.openxmlformats.org/spreadsheetml/2006/main" count="1091" uniqueCount="573">
  <si>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</si>
  <si>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</si>
  <si>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</si>
  <si>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</si>
  <si>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</si>
  <si>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</si>
  <si>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</si>
  <si>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</si>
  <si>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</si>
  <si>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</si>
  <si>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</si>
  <si>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</si>
  <si>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</si>
  <si>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</si>
  <si>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</si>
  <si>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</si>
  <si>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</si>
  <si>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</si>
  <si>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</si>
  <si>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</si>
  <si>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</si>
  <si>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</si>
  <si>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</si>
  <si>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</si>
  <si>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</si>
  <si>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</si>
  <si>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</si>
  <si>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</si>
  <si>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</si>
  <si>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</si>
  <si>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</si>
  <si>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</si>
  <si>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</si>
  <si>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</si>
  <si>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</si>
  <si>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</si>
  <si>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</si>
  <si>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</si>
  <si>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</si>
  <si>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</si>
  <si>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</si>
  <si>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</si>
  <si>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</si>
  <si>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</si>
  <si>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</si>
  <si>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</si>
  <si>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</si>
  <si>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</si>
  <si>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</si>
  <si>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</si>
  <si>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</si>
  <si>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</si>
  <si>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</si>
  <si>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</si>
  <si>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</si>
  <si>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</si>
  <si>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</si>
  <si>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</si>
  <si>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</si>
  <si>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</si>
  <si>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</si>
  <si>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</si>
  <si>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</si>
  <si>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</si>
  <si>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</si>
  <si>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</si>
  <si>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</si>
  <si>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</si>
  <si>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</si>
  <si>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</si>
  <si>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</si>
  <si>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</si>
  <si>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</si>
  <si>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</si>
  <si>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</si>
  <si>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</si>
  <si>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</si>
  <si>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</si>
  <si>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</si>
  <si>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</si>
  <si>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</si>
  <si>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</si>
  <si>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</si>
  <si>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</si>
  <si>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</si>
  <si>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</si>
  <si>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</si>
  <si>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</si>
  <si>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</si>
  <si>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</si>
  <si>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</si>
  <si>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</si>
  <si>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</si>
  <si>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</si>
  <si>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宗像市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</si>
  <si>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</si>
  <si>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</si>
  <si>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</si>
  <si>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</si>
  <si>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</si>
  <si>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</si>
  <si>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</si>
  <si>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</si>
  <si>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</si>
  <si>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</si>
  <si>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</si>
  <si>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</si>
  <si>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</si>
  <si>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</si>
  <si>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</si>
  <si>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</si>
  <si>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</si>
  <si>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</si>
  <si>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</si>
  <si>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</si>
  <si>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</si>
  <si>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</si>
  <si>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</si>
  <si>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</si>
  <si>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</si>
  <si>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</si>
  <si>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</si>
  <si>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</si>
  <si>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</si>
  <si>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</si>
  <si>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</si>
  <si>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</si>
  <si>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</si>
  <si>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</si>
  <si>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</si>
  <si>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</si>
  <si>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</si>
  <si>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</si>
  <si>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</si>
  <si>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</si>
  <si>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</si>
  <si>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</si>
  <si>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</si>
  <si>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</si>
  <si>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</si>
  <si>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</si>
  <si>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</si>
  <si>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</si>
  <si>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</si>
  <si>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</si>
  <si>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</si>
  <si>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</si>
  <si>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</si>
  <si>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</si>
  <si>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</si>
  <si>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</si>
  <si>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</si>
  <si>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</si>
  <si>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</si>
  <si>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</si>
  <si>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</si>
  <si>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</si>
  <si>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</si>
  <si>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</si>
  <si>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</si>
  <si>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</si>
  <si>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</si>
  <si>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</si>
  <si>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</si>
  <si>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</si>
  <si>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</si>
  <si>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</si>
  <si>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</si>
  <si>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</si>
  <si>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</si>
  <si>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</si>
  <si>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</si>
  <si>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</si>
  <si>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</si>
  <si>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</si>
  <si>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</si>
  <si>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</si>
  <si>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</si>
  <si>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</si>
  <si>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</si>
  <si>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</si>
  <si>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</si>
  <si>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</si>
  <si>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</si>
  <si>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</si>
  <si>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</si>
  <si>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</si>
  <si>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</si>
  <si>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</si>
  <si>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</si>
  <si>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</si>
  <si>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</si>
  <si>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</si>
  <si>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</si>
  <si>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</si>
  <si>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</si>
  <si>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</si>
  <si>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</si>
  <si>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</si>
  <si>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</si>
  <si>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</si>
  <si>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</si>
  <si>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</si>
  <si>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福岡県宗像市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</si>
  <si>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</si>
  <si>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</si>
  <si>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</si>
  <si>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</si>
  <si>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</si>
  <si>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</si>
  <si>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</si>
  <si>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</si>
  <si>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</si>
  <si>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</si>
  <si>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</si>
  <si>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</si>
  <si>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</si>
  <si>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</si>
  <si>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</si>
  <si>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</si>
  <si>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</si>
  <si>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</si>
  <si>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</si>
  <si>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</si>
  <si>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</si>
  <si>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</si>
  <si>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</si>
  <si>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</si>
  <si>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</si>
  <si>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</si>
  <si>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</si>
  <si>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</si>
  <si>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</si>
  <si>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</si>
  <si>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</si>
  <si>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</si>
  <si>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</si>
  <si>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</si>
  <si>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</si>
  <si>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</si>
  <si>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</si>
  <si>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</si>
  <si>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</si>
  <si>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</si>
  <si>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</si>
  <si>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</si>
  <si>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</si>
  <si>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</si>
  <si>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</si>
  <si>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</si>
  <si>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</si>
  <si>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</si>
  <si>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</si>
  <si>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</si>
  <si>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</si>
  <si>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</si>
  <si>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</si>
  <si>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</si>
  <si>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</si>
  <si>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</si>
  <si>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</si>
  <si>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</si>
  <si>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</si>
  <si>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</si>
  <si>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</si>
  <si>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</si>
  <si>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</si>
  <si>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</si>
  <si>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</si>
  <si>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</si>
  <si>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</si>
  <si>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</si>
  <si>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</si>
  <si>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</si>
  <si>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</si>
  <si>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</si>
  <si>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</si>
  <si>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</si>
  <si>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</si>
  <si>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</si>
  <si>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</si>
  <si>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</si>
  <si>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</si>
  <si>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</si>
  <si>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</si>
  <si>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</si>
  <si>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</si>
  <si>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</si>
  <si>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</si>
  <si>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</si>
  <si>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</si>
  <si>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</si>
  <si>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</si>
  <si>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</si>
  <si>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</si>
  <si>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</si>
  <si>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</si>
  <si>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</si>
  <si>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</si>
  <si>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</si>
  <si>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</si>
  <si>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</si>
  <si>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</si>
  <si>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</si>
  <si>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</si>
  <si>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</si>
  <si>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</si>
  <si>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</si>
  <si>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</si>
  <si>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</si>
  <si>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</si>
  <si>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</si>
  <si>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</si>
  <si>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</si>
  <si>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</si>
  <si>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</si>
  <si>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</si>
  <si>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</si>
  <si>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</si>
  <si>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</si>
  <si>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</si>
  <si>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</si>
  <si>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</si>
  <si>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</si>
  <si>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</si>
  <si>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</si>
  <si>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</si>
  <si>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</si>
  <si>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</si>
  <si>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</si>
  <si>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</si>
  <si>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</si>
  <si>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</si>
  <si>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</si>
  <si>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</si>
  <si>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</si>
  <si>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</si>
  <si>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</si>
  <si>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</si>
  <si>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</si>
  <si>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</si>
  <si>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</si>
  <si>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</si>
  <si>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</si>
  <si>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</si>
  <si>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</si>
  <si>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</si>
  <si>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</si>
  <si>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</si>
  <si>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</si>
  <si>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</si>
  <si>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</si>
  <si>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</si>
  <si>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</si>
  <si>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福岡県宗像市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</si>
  <si>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</si>
  <si>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</si>
  <si>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</si>
  <si>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</si>
  <si>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</si>
  <si>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</si>
  <si>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</si>
  <si>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</si>
  <si>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</si>
  <si>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</si>
  <si>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</si>
  <si>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</si>
  <si>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</si>
  <si>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</si>
  <si>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</si>
  <si>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</si>
  <si>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</si>
  <si>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</si>
  <si>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</si>
  <si>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</si>
  <si>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</si>
  <si>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</si>
  <si>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</si>
  <si>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</si>
  <si>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</si>
  <si>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</si>
  <si>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</si>
  <si>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</si>
  <si>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</si>
  <si>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</si>
  <si>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</si>
  <si>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</si>
  <si>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</si>
  <si>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</si>
  <si>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</si>
  <si>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</si>
  <si>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介護保険特別会計（保険事業勘定）</t>
    <phoneticPr fontId="5"/>
  </si>
  <si>
    <t>下水道事業会計</t>
    <phoneticPr fontId="5"/>
  </si>
  <si>
    <t>法適用企業</t>
    <phoneticPr fontId="5"/>
  </si>
  <si>
    <t>渡船事業特別会計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</si>
  <si>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</si>
  <si>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</si>
  <si>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</si>
  <si>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</si>
  <si>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</si>
  <si>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</si>
  <si>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</si>
  <si>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</si>
  <si>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</si>
  <si>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</si>
  <si>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</si>
  <si>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</si>
  <si>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</si>
  <si>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</si>
  <si>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</si>
  <si>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</si>
  <si>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</si>
  <si>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</si>
  <si>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</si>
  <si>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</si>
  <si>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</si>
  <si>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</si>
  <si>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</si>
  <si>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</si>
  <si>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</si>
  <si>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</si>
  <si>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</si>
  <si>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</si>
  <si>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</si>
  <si>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</si>
  <si>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</si>
  <si>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</si>
  <si>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</si>
  <si>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</si>
  <si>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</si>
  <si>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</si>
  <si>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</si>
  <si>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</si>
  <si>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</si>
  <si>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</si>
  <si>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</si>
  <si>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</si>
  <si>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</si>
  <si>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</si>
  <si>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</si>
  <si>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</si>
  <si>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</si>
  <si>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</si>
  <si>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</si>
  <si>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</si>
  <si>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</si>
  <si>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</si>
  <si>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</si>
  <si>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</si>
  <si>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</si>
  <si>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</si>
  <si>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</si>
  <si>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</si>
  <si>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</si>
  <si>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</si>
  <si>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</si>
  <si>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</si>
  <si>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</si>
  <si>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</si>
  <si>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</si>
  <si>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</si>
  <si>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</si>
  <si>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</si>
  <si>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</si>
  <si>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</si>
  <si>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</si>
  <si>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</si>
  <si>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</si>
  <si>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</si>
  <si>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</si>
  <si>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</si>
  <si>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</si>
  <si>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</si>
  <si>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</si>
  <si>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</si>
  <si>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</si>
  <si>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</si>
  <si>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</si>
  <si>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</si>
  <si>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</si>
  <si>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</si>
  <si>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</si>
  <si>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</si>
  <si>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</si>
  <si>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</si>
  <si>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</si>
  <si>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</si>
  <si>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</si>
  <si>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</si>
  <si>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</si>
  <si>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</si>
  <si>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</si>
  <si>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</si>
  <si>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</si>
  <si>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</si>
  <si>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</si>
  <si>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</si>
  <si>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</si>
  <si>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</si>
  <si>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</si>
  <si>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</si>
  <si>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</si>
  <si>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</si>
  <si>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</si>
  <si>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</si>
  <si>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</si>
  <si>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</si>
  <si>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</si>
  <si>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</si>
  <si>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</si>
  <si>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</si>
  <si>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</si>
  <si>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</si>
  <si>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</si>
  <si>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</si>
  <si>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</si>
  <si>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</si>
  <si>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</si>
  <si>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</si>
  <si>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</si>
  <si>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</si>
  <si>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</si>
  <si>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</si>
  <si>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</si>
  <si>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</si>
  <si>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</si>
  <si>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</si>
  <si>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</si>
  <si>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</si>
  <si>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</si>
  <si>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</si>
  <si>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9.52</t>
  </si>
  <si>
    <t>下水道事業会計</t>
  </si>
  <si>
    <t>一般会計</t>
  </si>
  <si>
    <t>国民健康保険特別会計（事業勘定）</t>
  </si>
  <si>
    <t>後期高齢者医療特別会計</t>
  </si>
  <si>
    <t>介護保険特別会計（保険事業勘定）</t>
  </si>
  <si>
    <t>渡船事業特別会計</t>
  </si>
  <si>
    <t>国民健康保険特別会計（直営診療施設勘定）</t>
  </si>
  <si>
    <t>その他会計（赤字）</t>
  </si>
  <si>
    <t>その他会計（黒字）</t>
  </si>
  <si>
    <t>R02</t>
    <phoneticPr fontId="5"/>
  </si>
  <si>
    <t>R03</t>
    <phoneticPr fontId="5"/>
  </si>
  <si>
    <t>R04</t>
    <phoneticPr fontId="5"/>
  </si>
  <si>
    <t>R05</t>
    <phoneticPr fontId="5"/>
  </si>
  <si>
    <t>R06</t>
    <phoneticPr fontId="5"/>
  </si>
  <si>
    <t>-</t>
    <phoneticPr fontId="2"/>
  </si>
  <si>
    <t>玄界環境組合</t>
    <rPh sb="0" eb="1">
      <t>ゲン</t>
    </rPh>
    <rPh sb="1" eb="2">
      <t>カイ</t>
    </rPh>
    <rPh sb="2" eb="4">
      <t>カンキョウ</t>
    </rPh>
    <rPh sb="4" eb="6">
      <t>クミアイ</t>
    </rPh>
    <phoneticPr fontId="2"/>
  </si>
  <si>
    <t>福岡県市町村消防団員等公務災害補償組合</t>
    <rPh sb="0" eb="2">
      <t>フクオカ</t>
    </rPh>
    <rPh sb="2" eb="3">
      <t>ケン</t>
    </rPh>
    <rPh sb="3" eb="6">
      <t>シチョウソン</t>
    </rPh>
    <rPh sb="6" eb="10">
      <t>ショウボウダンイン</t>
    </rPh>
    <rPh sb="10" eb="11">
      <t>トウ</t>
    </rPh>
    <rPh sb="11" eb="17">
      <t>コウムサイガイホショウ</t>
    </rPh>
    <rPh sb="17" eb="19">
      <t>クミアイ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</si>
  <si>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9">
      <t>イッパンカイケイ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</si>
  <si>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</si>
  <si>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福岡地区水道企業団</t>
    <rPh sb="0" eb="4">
      <t>フクオカチク</t>
    </rPh>
    <rPh sb="4" eb="6">
      <t>スイドウ</t>
    </rPh>
    <rPh sb="6" eb="9">
      <t>キギョウダン</t>
    </rPh>
    <phoneticPr fontId="2"/>
  </si>
  <si>
    <t>宗像地区事務組合(一般会計)</t>
    <rPh sb="0" eb="4">
      <t>ムナカタチク</t>
    </rPh>
    <rPh sb="4" eb="8">
      <t>ジムクミアイ</t>
    </rPh>
    <rPh sb="9" eb="13">
      <t>イッパンカイケイ</t>
    </rPh>
    <phoneticPr fontId="2"/>
  </si>
  <si>
    <t>宗像地区事務組合(急患センター事業特別会計)</t>
    <rPh sb="0" eb="4">
      <t>ムナカタチク</t>
    </rPh>
    <rPh sb="4" eb="8">
      <t>ジムクミアイ</t>
    </rPh>
    <rPh sb="9" eb="11">
      <t>キュウカン</t>
    </rPh>
    <rPh sb="15" eb="17">
      <t>ジギョウ</t>
    </rPh>
    <rPh sb="17" eb="19">
      <t>トクベツ</t>
    </rPh>
    <rPh sb="19" eb="21">
      <t>カイケイ</t>
    </rPh>
    <phoneticPr fontId="2"/>
  </si>
  <si>
    <t>宗像地区事務組合(水道用水供給事業会計)</t>
    <rPh sb="0" eb="4">
      <t>ムナカタチク</t>
    </rPh>
    <rPh sb="4" eb="8">
      <t>ジムクミアイ</t>
    </rPh>
    <rPh sb="9" eb="11">
      <t>スイドウ</t>
    </rPh>
    <rPh sb="11" eb="13">
      <t>ヨウスイ</t>
    </rPh>
    <rPh sb="13" eb="15">
      <t>キョウキュウ</t>
    </rPh>
    <rPh sb="15" eb="17">
      <t>ジギョウ</t>
    </rPh>
    <rPh sb="17" eb="19">
      <t>カイケイ</t>
    </rPh>
    <phoneticPr fontId="2"/>
  </si>
  <si>
    <t>福岡都市圏広域行政事務組合(一般会計)</t>
    <rPh sb="0" eb="5">
      <t>フクオカトシケン</t>
    </rPh>
    <rPh sb="5" eb="7">
      <t>コウイキ</t>
    </rPh>
    <rPh sb="7" eb="9">
      <t>ギョウセイ</t>
    </rPh>
    <rPh sb="9" eb="11">
      <t>ジム</t>
    </rPh>
    <rPh sb="11" eb="13">
      <t>クミアイ</t>
    </rPh>
    <rPh sb="14" eb="18">
      <t>イッパンカイケイ</t>
    </rPh>
    <phoneticPr fontId="2"/>
  </si>
  <si>
    <t>福岡都市圏広域行政事務組合(競艇事業特別会計)</t>
    <rPh sb="0" eb="5">
      <t>フクオカトシケン</t>
    </rPh>
    <rPh sb="5" eb="7">
      <t>コウイキ</t>
    </rPh>
    <rPh sb="7" eb="9">
      <t>ギョウセイ</t>
    </rPh>
    <rPh sb="9" eb="11">
      <t>ジム</t>
    </rPh>
    <rPh sb="11" eb="13">
      <t>クミアイ</t>
    </rPh>
    <rPh sb="14" eb="16">
      <t>キョウテイ</t>
    </rPh>
    <rPh sb="16" eb="18">
      <t>ジギョウ</t>
    </rPh>
    <rPh sb="18" eb="22">
      <t>トクベツカイケイ</t>
    </rPh>
    <phoneticPr fontId="2"/>
  </si>
  <si>
    <t>福岡都市圏広域行政事務組合(流域連携事業特別会計)</t>
    <rPh sb="0" eb="5">
      <t>フクオカトシケン</t>
    </rPh>
    <rPh sb="5" eb="7">
      <t>コウイキ</t>
    </rPh>
    <rPh sb="7" eb="9">
      <t>ギョウセイ</t>
    </rPh>
    <rPh sb="9" eb="11">
      <t>ジム</t>
    </rPh>
    <rPh sb="11" eb="13">
      <t>クミアイ</t>
    </rPh>
    <rPh sb="14" eb="16">
      <t>リュウイキ</t>
    </rPh>
    <rPh sb="16" eb="18">
      <t>レンケイ</t>
    </rPh>
    <rPh sb="18" eb="20">
      <t>ジギョウ</t>
    </rPh>
    <rPh sb="20" eb="22">
      <t>トクベツ</t>
    </rPh>
    <rPh sb="22" eb="24">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</si>
  <si>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9">
      <t>イッパンカイケイ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</si>
  <si>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</si>
  <si>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宗像地区事務組合(簡易水道事業特別会計)</t>
    <rPh sb="0" eb="4">
      <t>ムナカタチク</t>
    </rPh>
    <rPh sb="4" eb="8">
      <t>ジムクミアイ</t>
    </rPh>
    <rPh sb="9" eb="13">
      <t>カンイスイドウ</t>
    </rPh>
    <rPh sb="13" eb="15">
      <t>ジギョウ</t>
    </rPh>
    <rPh sb="15" eb="17">
      <t>トクベツ</t>
    </rPh>
    <rPh sb="17" eb="19">
      <t>カイケイ</t>
    </rPh>
    <phoneticPr fontId="2"/>
  </si>
  <si>
    <t>宗像ユリックス</t>
    <rPh sb="0" eb="2">
      <t>ムナカタ</t>
    </rPh>
    <phoneticPr fontId="2"/>
  </si>
  <si>
    <t>宗像市土地開発公社</t>
    <rPh sb="0" eb="3">
      <t>ムナカタシ</t>
    </rPh>
    <rPh sb="3" eb="9">
      <t>トチカイハツコウシャ</t>
    </rPh>
    <phoneticPr fontId="2"/>
  </si>
  <si>
    <t>公共施設等維持更新基金</t>
    <rPh sb="0" eb="2">
      <t>コウキョウ</t>
    </rPh>
    <rPh sb="2" eb="4">
      <t>シセツ</t>
    </rPh>
    <rPh sb="4" eb="5">
      <t>トウ</t>
    </rPh>
    <rPh sb="5" eb="7">
      <t>イジ</t>
    </rPh>
    <rPh sb="7" eb="9">
      <t>コウシン</t>
    </rPh>
    <rPh sb="9" eb="11">
      <t>キキン</t>
    </rPh>
    <phoneticPr fontId="5"/>
  </si>
  <si>
    <t>元気なまちづくり基金</t>
    <rPh sb="0" eb="2">
      <t>ゲンキ</t>
    </rPh>
    <rPh sb="8" eb="10">
      <t>キキン</t>
    </rPh>
    <phoneticPr fontId="5"/>
  </si>
  <si>
    <t>安全安心まちづくり基金</t>
    <rPh sb="0" eb="2">
      <t>アンゼン</t>
    </rPh>
    <rPh sb="2" eb="4">
      <t>アンシン</t>
    </rPh>
    <rPh sb="9" eb="11">
      <t>キキン</t>
    </rPh>
    <phoneticPr fontId="5"/>
  </si>
  <si>
    <t>ふるさと基金</t>
    <rPh sb="4" eb="6">
      <t>キキン</t>
    </rPh>
    <phoneticPr fontId="5"/>
  </si>
  <si>
    <t>離島振興基金</t>
    <rPh sb="0" eb="2">
      <t>リトウ</t>
    </rPh>
    <rPh sb="2" eb="4">
      <t>シンコウ</t>
    </rPh>
    <rPh sb="4" eb="6">
      <t>キキン</t>
    </rPh>
    <phoneticPr fontId="5"/>
  </si>
  <si>
    <t>○</t>
    <phoneticPr fontId="2"/>
  </si>
  <si>
    <t>法適用企業</t>
    <rPh sb="0" eb="3">
      <t>ホウテキヨウ</t>
    </rPh>
    <rPh sb="3" eb="5">
      <t>キギョウ</t>
    </rPh>
    <phoneticPr fontId="38"/>
  </si>
  <si>
    <t>福岡県自治振興組合（一般会計）</t>
  </si>
  <si>
    <t>福岡県自治振興組合（公文書館事業特別会計）</t>
  </si>
  <si>
    <t>法適用企業</t>
    <rPh sb="0" eb="5">
      <t>ホウテキヨウキギョウ</t>
    </rPh>
    <phoneticPr fontId="3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</si>
</sst>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明朝"/>
      <family val="2"/>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6C17-4BF8-BFDA-96DACB0824B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24784</c:v>
                </c:pt>
                <c:pt idx="1">
                  <c:v>31738</c:v>
                </c:pt>
                <c:pt idx="2">
                  <c:v>43422</c:v>
                </c:pt>
                <c:pt idx="3">
                  <c:v>51216</c:v>
                </c:pt>
                <c:pt idx="4">
                  <c:v>59407</c:v>
                </c:pt>
              </c:numCache>
            </c:numRef>
          </c:val>
          <c:smooth val="0"/>
          <c:extLst>
            <c:ext xmlns:c16="http://schemas.microsoft.com/office/drawing/2014/chart" uri="{C3380CC4-5D6E-409C-BE32-E72D297353CC}">
              <c16:uniqueId val="{00000001-6C17-4BF8-BFDA-96DACB0824B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4.75</c:v>
                </c:pt>
                <c:pt idx="1">
                  <c:v>9.9</c:v>
                </c:pt>
                <c:pt idx="2">
                  <c:v>9.61</c:v>
                </c:pt>
                <c:pt idx="3">
                  <c:v>2.0099999999999998</c:v>
                </c:pt>
                <c:pt idx="4">
                  <c:v>5.9</c:v>
                </c:pt>
              </c:numCache>
            </c:numRef>
          </c:val>
          <c:extLst>
            <c:ext xmlns:c16="http://schemas.microsoft.com/office/drawing/2014/chart" uri="{C3380CC4-5D6E-409C-BE32-E72D297353CC}">
              <c16:uniqueId val="{00000000-024B-4F70-969D-87338ABEFFC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28.8</c:v>
                </c:pt>
                <c:pt idx="1">
                  <c:v>27.35</c:v>
                </c:pt>
                <c:pt idx="2">
                  <c:v>28.1</c:v>
                </c:pt>
                <c:pt idx="3">
                  <c:v>29.71</c:v>
                </c:pt>
                <c:pt idx="4">
                  <c:v>15.48</c:v>
                </c:pt>
              </c:numCache>
            </c:numRef>
          </c:val>
          <c:extLst>
            <c:ext xmlns:c16="http://schemas.microsoft.com/office/drawing/2014/chart" uri="{C3380CC4-5D6E-409C-BE32-E72D297353CC}">
              <c16:uniqueId val="{00000001-024B-4F70-969D-87338ABEFFC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6.24</c:v>
                </c:pt>
                <c:pt idx="1">
                  <c:v>5.52</c:v>
                </c:pt>
                <c:pt idx="2">
                  <c:v>3.49</c:v>
                </c:pt>
                <c:pt idx="3">
                  <c:v>1.26</c:v>
                </c:pt>
                <c:pt idx="4">
                  <c:v>-9.52</c:v>
                </c:pt>
              </c:numCache>
            </c:numRef>
          </c:val>
          <c:smooth val="0"/>
          <c:extLst>
            <c:ext xmlns:c16="http://schemas.microsoft.com/office/drawing/2014/chart" uri="{C3380CC4-5D6E-409C-BE32-E72D297353CC}">
              <c16:uniqueId val="{00000002-024B-4F70-969D-87338ABEFFC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76F-45C7-816A-92524FA7C69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76F-45C7-816A-92524FA7C69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76F-45C7-816A-92524FA7C69B}"/>
            </c:ext>
          </c:extLst>
        </c:ser>
        <c:ser>
          <c:idx val="3"/>
          <c:order val="3"/>
          <c:tx>
            <c:strRef>
              <c:f>データシート!$A$30</c:f>
              <c:strCache>
                <c:ptCount val="1"/>
                <c:pt idx="0">
                  <c:v>国民健康保険特別会計（直営診療施設勘定）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0.03</c:v>
                </c:pt>
                <c:pt idx="4">
                  <c:v>#N/A</c:v>
                </c:pt>
                <c:pt idx="5">
                  <c:v>0.02</c:v>
                </c:pt>
                <c:pt idx="6">
                  <c:v>#N/A</c:v>
                </c:pt>
                <c:pt idx="7">
                  <c:v>0.01</c:v>
                </c:pt>
                <c:pt idx="8">
                  <c:v>#N/A</c:v>
                </c:pt>
                <c:pt idx="9">
                  <c:v>0.01</c:v>
                </c:pt>
              </c:numCache>
            </c:numRef>
          </c:val>
          <c:extLst>
            <c:ext xmlns:c16="http://schemas.microsoft.com/office/drawing/2014/chart" uri="{C3380CC4-5D6E-409C-BE32-E72D297353CC}">
              <c16:uniqueId val="{00000003-276F-45C7-816A-92524FA7C69B}"/>
            </c:ext>
          </c:extLst>
        </c:ser>
        <c:ser>
          <c:idx val="4"/>
          <c:order val="4"/>
          <c:tx>
            <c:strRef>
              <c:f>データシート!$A$31</c:f>
              <c:strCache>
                <c:ptCount val="1"/>
                <c:pt idx="0">
                  <c:v>渡船事業特別会計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276F-45C7-816A-92524FA7C69B}"/>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1.21</c:v>
                </c:pt>
                <c:pt idx="2">
                  <c:v>#N/A</c:v>
                </c:pt>
                <c:pt idx="3">
                  <c:v>0.98</c:v>
                </c:pt>
                <c:pt idx="4">
                  <c:v>#N/A</c:v>
                </c:pt>
                <c:pt idx="5">
                  <c:v>1.25</c:v>
                </c:pt>
                <c:pt idx="6">
                  <c:v>#N/A</c:v>
                </c:pt>
                <c:pt idx="7">
                  <c:v>0.96</c:v>
                </c:pt>
                <c:pt idx="8">
                  <c:v>#N/A</c:v>
                </c:pt>
                <c:pt idx="9">
                  <c:v>0.06</c:v>
                </c:pt>
              </c:numCache>
            </c:numRef>
          </c:val>
          <c:extLst>
            <c:ext xmlns:c16="http://schemas.microsoft.com/office/drawing/2014/chart" uri="{C3380CC4-5D6E-409C-BE32-E72D297353CC}">
              <c16:uniqueId val="{00000005-276F-45C7-816A-92524FA7C69B}"/>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0.21</c:v>
                </c:pt>
                <c:pt idx="2">
                  <c:v>#N/A</c:v>
                </c:pt>
                <c:pt idx="3">
                  <c:v>0.2</c:v>
                </c:pt>
                <c:pt idx="4">
                  <c:v>#N/A</c:v>
                </c:pt>
                <c:pt idx="5">
                  <c:v>0.21</c:v>
                </c:pt>
                <c:pt idx="6">
                  <c:v>#N/A</c:v>
                </c:pt>
                <c:pt idx="7">
                  <c:v>0.22</c:v>
                </c:pt>
                <c:pt idx="8">
                  <c:v>#N/A</c:v>
                </c:pt>
                <c:pt idx="9">
                  <c:v>0.26</c:v>
                </c:pt>
              </c:numCache>
            </c:numRef>
          </c:val>
          <c:extLst>
            <c:ext xmlns:c16="http://schemas.microsoft.com/office/drawing/2014/chart" uri="{C3380CC4-5D6E-409C-BE32-E72D297353CC}">
              <c16:uniqueId val="{00000006-276F-45C7-816A-92524FA7C69B}"/>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c:v>
                </c:pt>
                <c:pt idx="2">
                  <c:v>#N/A</c:v>
                </c:pt>
                <c:pt idx="3">
                  <c:v>0.9</c:v>
                </c:pt>
                <c:pt idx="4">
                  <c:v>#N/A</c:v>
                </c:pt>
                <c:pt idx="5">
                  <c:v>0.45</c:v>
                </c:pt>
                <c:pt idx="6">
                  <c:v>#N/A</c:v>
                </c:pt>
                <c:pt idx="7">
                  <c:v>0.47</c:v>
                </c:pt>
                <c:pt idx="8">
                  <c:v>#N/A</c:v>
                </c:pt>
                <c:pt idx="9">
                  <c:v>0.27</c:v>
                </c:pt>
              </c:numCache>
            </c:numRef>
          </c:val>
          <c:extLst>
            <c:ext xmlns:c16="http://schemas.microsoft.com/office/drawing/2014/chart" uri="{C3380CC4-5D6E-409C-BE32-E72D297353CC}">
              <c16:uniqueId val="{00000007-276F-45C7-816A-92524FA7C69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4.7300000000000004</c:v>
                </c:pt>
                <c:pt idx="2">
                  <c:v>#N/A</c:v>
                </c:pt>
                <c:pt idx="3">
                  <c:v>9.89</c:v>
                </c:pt>
                <c:pt idx="4">
                  <c:v>#N/A</c:v>
                </c:pt>
                <c:pt idx="5">
                  <c:v>9.61</c:v>
                </c:pt>
                <c:pt idx="6">
                  <c:v>#N/A</c:v>
                </c:pt>
                <c:pt idx="7">
                  <c:v>2.0099999999999998</c:v>
                </c:pt>
                <c:pt idx="8">
                  <c:v>#N/A</c:v>
                </c:pt>
                <c:pt idx="9">
                  <c:v>5.89</c:v>
                </c:pt>
              </c:numCache>
            </c:numRef>
          </c:val>
          <c:extLst>
            <c:ext xmlns:c16="http://schemas.microsoft.com/office/drawing/2014/chart" uri="{C3380CC4-5D6E-409C-BE32-E72D297353CC}">
              <c16:uniqueId val="{00000008-276F-45C7-816A-92524FA7C69B}"/>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8.09</c:v>
                </c:pt>
                <c:pt idx="2">
                  <c:v>#N/A</c:v>
                </c:pt>
                <c:pt idx="3">
                  <c:v>8.58</c:v>
                </c:pt>
                <c:pt idx="4">
                  <c:v>#N/A</c:v>
                </c:pt>
                <c:pt idx="5">
                  <c:v>9.42</c:v>
                </c:pt>
                <c:pt idx="6">
                  <c:v>#N/A</c:v>
                </c:pt>
                <c:pt idx="7">
                  <c:v>9.5</c:v>
                </c:pt>
                <c:pt idx="8">
                  <c:v>#N/A</c:v>
                </c:pt>
                <c:pt idx="9">
                  <c:v>9.83</c:v>
                </c:pt>
              </c:numCache>
            </c:numRef>
          </c:val>
          <c:extLst>
            <c:ext xmlns:c16="http://schemas.microsoft.com/office/drawing/2014/chart" uri="{C3380CC4-5D6E-409C-BE32-E72D297353CC}">
              <c16:uniqueId val="{00000009-276F-45C7-816A-92524FA7C69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3713</c:v>
                </c:pt>
                <c:pt idx="5">
                  <c:v>3578</c:v>
                </c:pt>
                <c:pt idx="8">
                  <c:v>3350</c:v>
                </c:pt>
                <c:pt idx="11">
                  <c:v>3417</c:v>
                </c:pt>
                <c:pt idx="14">
                  <c:v>3322</c:v>
                </c:pt>
              </c:numCache>
            </c:numRef>
          </c:val>
          <c:extLst>
            <c:ext xmlns:c16="http://schemas.microsoft.com/office/drawing/2014/chart" uri="{C3380CC4-5D6E-409C-BE32-E72D297353CC}">
              <c16:uniqueId val="{00000000-C29C-47F0-A322-5DD17994B88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29C-47F0-A322-5DD17994B88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269</c:v>
                </c:pt>
                <c:pt idx="3">
                  <c:v>253</c:v>
                </c:pt>
                <c:pt idx="6">
                  <c:v>207</c:v>
                </c:pt>
                <c:pt idx="9">
                  <c:v>211</c:v>
                </c:pt>
                <c:pt idx="12">
                  <c:v>154</c:v>
                </c:pt>
              </c:numCache>
            </c:numRef>
          </c:val>
          <c:extLst>
            <c:ext xmlns:c16="http://schemas.microsoft.com/office/drawing/2014/chart" uri="{C3380CC4-5D6E-409C-BE32-E72D297353CC}">
              <c16:uniqueId val="{00000002-C29C-47F0-A322-5DD17994B88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20</c:v>
                </c:pt>
                <c:pt idx="3">
                  <c:v>39</c:v>
                </c:pt>
                <c:pt idx="6">
                  <c:v>78</c:v>
                </c:pt>
                <c:pt idx="9">
                  <c:v>10</c:v>
                </c:pt>
                <c:pt idx="12">
                  <c:v>56</c:v>
                </c:pt>
              </c:numCache>
            </c:numRef>
          </c:val>
          <c:extLst>
            <c:ext xmlns:c16="http://schemas.microsoft.com/office/drawing/2014/chart" uri="{C3380CC4-5D6E-409C-BE32-E72D297353CC}">
              <c16:uniqueId val="{00000003-C29C-47F0-A322-5DD17994B88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396</c:v>
                </c:pt>
                <c:pt idx="3">
                  <c:v>381</c:v>
                </c:pt>
                <c:pt idx="6">
                  <c:v>412</c:v>
                </c:pt>
                <c:pt idx="9">
                  <c:v>364</c:v>
                </c:pt>
                <c:pt idx="12">
                  <c:v>339</c:v>
                </c:pt>
              </c:numCache>
            </c:numRef>
          </c:val>
          <c:extLst>
            <c:ext xmlns:c16="http://schemas.microsoft.com/office/drawing/2014/chart" uri="{C3380CC4-5D6E-409C-BE32-E72D297353CC}">
              <c16:uniqueId val="{00000004-C29C-47F0-A322-5DD17994B88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7</c:v>
                </c:pt>
                <c:pt idx="3">
                  <c:v>0</c:v>
                </c:pt>
                <c:pt idx="6">
                  <c:v>0</c:v>
                </c:pt>
                <c:pt idx="9">
                  <c:v>0</c:v>
                </c:pt>
                <c:pt idx="12">
                  <c:v>0</c:v>
                </c:pt>
              </c:numCache>
            </c:numRef>
          </c:val>
          <c:extLst>
            <c:ext xmlns:c16="http://schemas.microsoft.com/office/drawing/2014/chart" uri="{C3380CC4-5D6E-409C-BE32-E72D297353CC}">
              <c16:uniqueId val="{00000005-C29C-47F0-A322-5DD17994B88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29C-47F0-A322-5DD17994B88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2604</c:v>
                </c:pt>
                <c:pt idx="3">
                  <c:v>2665</c:v>
                </c:pt>
                <c:pt idx="6">
                  <c:v>2734</c:v>
                </c:pt>
                <c:pt idx="9">
                  <c:v>2615</c:v>
                </c:pt>
                <c:pt idx="12">
                  <c:v>2515</c:v>
                </c:pt>
              </c:numCache>
            </c:numRef>
          </c:val>
          <c:extLst>
            <c:ext xmlns:c16="http://schemas.microsoft.com/office/drawing/2014/chart" uri="{C3380CC4-5D6E-409C-BE32-E72D297353CC}">
              <c16:uniqueId val="{00000007-C29C-47F0-A322-5DD17994B88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-417</c:v>
                </c:pt>
                <c:pt idx="2">
                  <c:v>#N/A</c:v>
                </c:pt>
                <c:pt idx="3">
                  <c:v>#N/A</c:v>
                </c:pt>
                <c:pt idx="4">
                  <c:v>-240</c:v>
                </c:pt>
                <c:pt idx="5">
                  <c:v>#N/A</c:v>
                </c:pt>
                <c:pt idx="6">
                  <c:v>#N/A</c:v>
                </c:pt>
                <c:pt idx="7">
                  <c:v>81</c:v>
                </c:pt>
                <c:pt idx="8">
                  <c:v>#N/A</c:v>
                </c:pt>
                <c:pt idx="9">
                  <c:v>#N/A</c:v>
                </c:pt>
                <c:pt idx="10">
                  <c:v>-217</c:v>
                </c:pt>
                <c:pt idx="11">
                  <c:v>#N/A</c:v>
                </c:pt>
                <c:pt idx="12">
                  <c:v>#N/A</c:v>
                </c:pt>
                <c:pt idx="13">
                  <c:v>-258</c:v>
                </c:pt>
                <c:pt idx="14">
                  <c:v>#N/A</c:v>
                </c:pt>
              </c:numCache>
            </c:numRef>
          </c:val>
          <c:smooth val="0"/>
          <c:extLst>
            <c:ext xmlns:c16="http://schemas.microsoft.com/office/drawing/2014/chart" uri="{C3380CC4-5D6E-409C-BE32-E72D297353CC}">
              <c16:uniqueId val="{00000008-C29C-47F0-A322-5DD17994B88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32912</c:v>
                </c:pt>
                <c:pt idx="5">
                  <c:v>31343</c:v>
                </c:pt>
                <c:pt idx="8">
                  <c:v>29567</c:v>
                </c:pt>
                <c:pt idx="11">
                  <c:v>28275</c:v>
                </c:pt>
                <c:pt idx="14">
                  <c:v>28045</c:v>
                </c:pt>
              </c:numCache>
            </c:numRef>
          </c:val>
          <c:extLst>
            <c:ext xmlns:c16="http://schemas.microsoft.com/office/drawing/2014/chart" uri="{C3380CC4-5D6E-409C-BE32-E72D297353CC}">
              <c16:uniqueId val="{00000000-B4A3-4B5E-B9E5-CA3716D0C03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2414</c:v>
                </c:pt>
                <c:pt idx="5">
                  <c:v>2523</c:v>
                </c:pt>
                <c:pt idx="8">
                  <c:v>2245</c:v>
                </c:pt>
                <c:pt idx="11">
                  <c:v>1943</c:v>
                </c:pt>
                <c:pt idx="14">
                  <c:v>1704</c:v>
                </c:pt>
              </c:numCache>
            </c:numRef>
          </c:val>
          <c:extLst>
            <c:ext xmlns:c16="http://schemas.microsoft.com/office/drawing/2014/chart" uri="{C3380CC4-5D6E-409C-BE32-E72D297353CC}">
              <c16:uniqueId val="{00000001-B4A3-4B5E-B9E5-CA3716D0C03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16310</c:v>
                </c:pt>
                <c:pt idx="5">
                  <c:v>17382</c:v>
                </c:pt>
                <c:pt idx="8">
                  <c:v>18169</c:v>
                </c:pt>
                <c:pt idx="11">
                  <c:v>17984</c:v>
                </c:pt>
                <c:pt idx="14">
                  <c:v>17711</c:v>
                </c:pt>
              </c:numCache>
            </c:numRef>
          </c:val>
          <c:extLst>
            <c:ext xmlns:c16="http://schemas.microsoft.com/office/drawing/2014/chart" uri="{C3380CC4-5D6E-409C-BE32-E72D297353CC}">
              <c16:uniqueId val="{00000002-B4A3-4B5E-B9E5-CA3716D0C03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4A3-4B5E-B9E5-CA3716D0C03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4A3-4B5E-B9E5-CA3716D0C03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4A3-4B5E-B9E5-CA3716D0C03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1873</c:v>
                </c:pt>
                <c:pt idx="3">
                  <c:v>1830</c:v>
                </c:pt>
                <c:pt idx="6">
                  <c:v>1697</c:v>
                </c:pt>
                <c:pt idx="9">
                  <c:v>1725</c:v>
                </c:pt>
                <c:pt idx="12">
                  <c:v>1623</c:v>
                </c:pt>
              </c:numCache>
            </c:numRef>
          </c:val>
          <c:extLst>
            <c:ext xmlns:c16="http://schemas.microsoft.com/office/drawing/2014/chart" uri="{C3380CC4-5D6E-409C-BE32-E72D297353CC}">
              <c16:uniqueId val="{00000006-B4A3-4B5E-B9E5-CA3716D0C03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1601</c:v>
                </c:pt>
                <c:pt idx="3">
                  <c:v>1316</c:v>
                </c:pt>
                <c:pt idx="6">
                  <c:v>1100</c:v>
                </c:pt>
                <c:pt idx="9">
                  <c:v>1103</c:v>
                </c:pt>
                <c:pt idx="12">
                  <c:v>1484</c:v>
                </c:pt>
              </c:numCache>
            </c:numRef>
          </c:val>
          <c:extLst>
            <c:ext xmlns:c16="http://schemas.microsoft.com/office/drawing/2014/chart" uri="{C3380CC4-5D6E-409C-BE32-E72D297353CC}">
              <c16:uniqueId val="{00000007-B4A3-4B5E-B9E5-CA3716D0C03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2953</c:v>
                </c:pt>
                <c:pt idx="3">
                  <c:v>2798</c:v>
                </c:pt>
                <c:pt idx="6">
                  <c:v>2646</c:v>
                </c:pt>
                <c:pt idx="9">
                  <c:v>2294</c:v>
                </c:pt>
                <c:pt idx="12">
                  <c:v>2012</c:v>
                </c:pt>
              </c:numCache>
            </c:numRef>
          </c:val>
          <c:extLst>
            <c:ext xmlns:c16="http://schemas.microsoft.com/office/drawing/2014/chart" uri="{C3380CC4-5D6E-409C-BE32-E72D297353CC}">
              <c16:uniqueId val="{00000008-B4A3-4B5E-B9E5-CA3716D0C03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103</c:v>
                </c:pt>
                <c:pt idx="3">
                  <c:v>104</c:v>
                </c:pt>
                <c:pt idx="6">
                  <c:v>104</c:v>
                </c:pt>
                <c:pt idx="9">
                  <c:v>104</c:v>
                </c:pt>
                <c:pt idx="12">
                  <c:v>0</c:v>
                </c:pt>
              </c:numCache>
            </c:numRef>
          </c:val>
          <c:extLst>
            <c:ext xmlns:c16="http://schemas.microsoft.com/office/drawing/2014/chart" uri="{C3380CC4-5D6E-409C-BE32-E72D297353CC}">
              <c16:uniqueId val="{00000009-B4A3-4B5E-B9E5-CA3716D0C03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23426</c:v>
                </c:pt>
                <c:pt idx="3">
                  <c:v>22863</c:v>
                </c:pt>
                <c:pt idx="6">
                  <c:v>21629</c:v>
                </c:pt>
                <c:pt idx="9">
                  <c:v>20205</c:v>
                </c:pt>
                <c:pt idx="12">
                  <c:v>21219</c:v>
                </c:pt>
              </c:numCache>
            </c:numRef>
          </c:val>
          <c:extLst>
            <c:ext xmlns:c16="http://schemas.microsoft.com/office/drawing/2014/chart" uri="{C3380CC4-5D6E-409C-BE32-E72D297353CC}">
              <c16:uniqueId val="{0000000A-B4A3-4B5E-B9E5-CA3716D0C03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4A3-4B5E-B9E5-CA3716D0C03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5871</c:v>
                </c:pt>
                <c:pt idx="1">
                  <c:v>6412</c:v>
                </c:pt>
                <c:pt idx="2">
                  <c:v>3430</c:v>
                </c:pt>
              </c:numCache>
            </c:numRef>
          </c:val>
          <c:extLst>
            <c:ext xmlns:c16="http://schemas.microsoft.com/office/drawing/2014/chart" uri="{C3380CC4-5D6E-409C-BE32-E72D297353CC}">
              <c16:uniqueId val="{00000000-E612-418B-800F-90210D45643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3650</c:v>
                </c:pt>
                <c:pt idx="1">
                  <c:v>3168</c:v>
                </c:pt>
                <c:pt idx="2">
                  <c:v>3180</c:v>
                </c:pt>
              </c:numCache>
            </c:numRef>
          </c:val>
          <c:extLst>
            <c:ext xmlns:c16="http://schemas.microsoft.com/office/drawing/2014/chart" uri="{C3380CC4-5D6E-409C-BE32-E72D297353CC}">
              <c16:uniqueId val="{00000001-E612-418B-800F-90210D45643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13248</c:v>
                </c:pt>
                <c:pt idx="1">
                  <c:v>12813</c:v>
                </c:pt>
                <c:pt idx="2">
                  <c:v>15396</c:v>
                </c:pt>
              </c:numCache>
            </c:numRef>
          </c:val>
          <c:extLst>
            <c:ext xmlns:c16="http://schemas.microsoft.com/office/drawing/2014/chart" uri="{C3380CC4-5D6E-409C-BE32-E72D297353CC}">
              <c16:uniqueId val="{00000002-E612-418B-800F-90210D45643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実質公債費率の分子は、過去の繰上償還の実施により元利償還金の額が減少していることなどから、算入公債費等の額が元利償還金を上回っており、負の値となっている。</a:t>
          </a:r>
        </a:p>
        <a:p>
          <a:r>
            <a:rPr kumimoji="1" lang="ja-JP" altLang="en-US" sz="1400">
              <a:latin typeface="ＭＳ ゴシック" pitchFamily="49" charset="-128"/>
              <a:ea typeface="ＭＳ ゴシック" pitchFamily="49" charset="-128"/>
            </a:rPr>
            <a:t>　今後は、大型ハード整備事業に係る地方債の償還が開始されることや、過去に発行した合併特例事業債の残高減少に伴う公債費算入額の減少等により、実質公債費率の分子の増加及び実質公債費の上昇が見込まれる。このため、計画的な市債管理および繰上償還を行い、現在の水準の維持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年度以降発行していない。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将来負担比率の分子は、充当可能基金等が将来負担額を上回っているため、負の値となっている。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R07</a:t>
          </a:r>
          <a:r>
            <a:rPr kumimoji="1" lang="ja-JP" altLang="en-US" sz="1400">
              <a:latin typeface="ＭＳ ゴシック" pitchFamily="49" charset="-128"/>
              <a:ea typeface="ＭＳ ゴシック" pitchFamily="49" charset="-128"/>
            </a:rPr>
            <a:t>以降も大型ハード整備事業等が計画されており、一般会計等に係る地方債の現在高が増加することが見込まれるため、計画的な市債管理および繰上償還を行い、将来世代への負担の軽減に努める。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福岡県宗像市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公共施設等維持更新基金やふるさと基金の繰り入れを行ったことにより、前年度から基金残高が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今後予定されている大型ハード整備事業等では計画的に基金を活用すると同時に、経費削減や事業の見直しなどに努め、安定した財政運営を図る。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公共施設等維持更新基金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本市が保有する公共施設等の維持及び更新に活用。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安全安心まちづくり基金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災害に関する予防対策、応急対策及び復興対策並びに市民生活を取り巻く多様な危機への対応に係る事業を促進し、災害等に強い安全で安心なまちづくりを推進する事業に活用。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公共施設等維持更新基金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百万円の減少となった。主な要因は、庁舎等整備事業費をはじめとした公共施設の維持改修費へ充当したためである。</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安全安心まちづくり基金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百万円の増加となった。財政調整基金を原資として本基金を新設したため。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公共施設等維持更新基金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宗像市公共施設アセットマネジメント推進計画に基づき、計画的に活用していく。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安全安心まちづくり基金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災害復旧等急を要する事態に対して、活用し迅速な予算措置を行っていく。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百万円減少となった。主な要因は財政調整基金を特定目的基金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安全安心まちづくり基金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の創設の原資として取り崩したためである。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物価高騰など不測の事態に係る財源として、活用し迅速な予算措置を行っていく。また決算剰余金の状況等を考慮しながら可能な限りの積み立てを行う。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百万円の増加となった。主な要因は、繰上償還未実施のため取り崩しを行わなかったためである。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公債費や市債残高、将来世代への適切な負担額等を考慮し、繰上償還の有無を判断した上で、その原資とする。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96,869
95,673
119.94
48,597,413
46,918,339
1,306,289
22,152,843
21,219,466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財政力指数は、類似団体の平均値と同様の推移を示しており、全体としては横ばい傾向にある。しかしながら、依然としてその水準は類似団体の平均値を下回っており、前年度から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今後も社会福祉費や高齢者保健福祉費などの増加が見込まれるこから、さらに</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基準財政収入額の伸び率を上回る基準財政需要額の伸び率になることが予想されるため、税収の徴収率向上や経常経費のさらなる見直しを進めるとともに、行政改革の推進や事務の効率化に一層取り組んで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75142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273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55033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34925</xdr:rowOff>
    </xdr:from>
    <xdr:to>
      <xdr:col>15</xdr:col>
      <xdr:colOff>82550</xdr:colOff>
      <xdr:row>43</xdr:row>
      <xdr:rowOff>34925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34925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155575</xdr:rowOff>
    </xdr:from>
    <xdr:to>
      <xdr:col>11</xdr:col>
      <xdr:colOff>82550</xdr:colOff>
      <xdr:row>43</xdr:row>
      <xdr:rowOff>85725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経常収支比率は、地方交付税及び地方特例交付金の増加により基準財政収入額が増加したものの、物価高騰に伴う物件費の増加や扶助費の増加により、前年度から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今後も施設の老朽化に伴う公債費や扶助費など歳出の増加が見込まれることから、繰上償還の実施や事業の抜本的な見直しなどを視野に入れ、財政構造の弾力性の確保に努める。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39370</xdr:rowOff>
    </xdr:from>
    <xdr:to>
      <xdr:col>23</xdr:col>
      <xdr:colOff>133350</xdr:colOff>
      <xdr:row>64</xdr:row>
      <xdr:rowOff>45403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12170"/>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41910</xdr:rowOff>
    </xdr:from>
    <xdr:to>
      <xdr:col>19</xdr:col>
      <xdr:colOff>133350</xdr:colOff>
      <xdr:row>64</xdr:row>
      <xdr:rowOff>39370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4326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119380</xdr:rowOff>
    </xdr:from>
    <xdr:to>
      <xdr:col>15</xdr:col>
      <xdr:colOff>82550</xdr:colOff>
      <xdr:row>63</xdr:row>
      <xdr:rowOff>41910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7783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119380</xdr:rowOff>
    </xdr:from>
    <xdr:to>
      <xdr:col>11</xdr:col>
      <xdr:colOff>31750</xdr:colOff>
      <xdr:row>63</xdr:row>
      <xdr:rowOff>114300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77830"/>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166053</xdr:rowOff>
    </xdr:from>
    <xdr:to>
      <xdr:col>23</xdr:col>
      <xdr:colOff>184150</xdr:colOff>
      <xdr:row>64</xdr:row>
      <xdr:rowOff>96203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11130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1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162560</xdr:rowOff>
    </xdr:from>
    <xdr:to>
      <xdr:col>15</xdr:col>
      <xdr:colOff>133350</xdr:colOff>
      <xdr:row>63</xdr:row>
      <xdr:rowOff>92710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68580</xdr:rowOff>
    </xdr:from>
    <xdr:to>
      <xdr:col>11</xdr:col>
      <xdr:colOff>82550</xdr:colOff>
      <xdr:row>61</xdr:row>
      <xdr:rowOff>170180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8907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63500</xdr:rowOff>
    </xdr:from>
    <xdr:to>
      <xdr:col>7</xdr:col>
      <xdr:colOff>31750</xdr:colOff>
      <xdr:row>63</xdr:row>
      <xdr:rowOff>165100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3827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[115,432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人当たり人件費・物件費等決算額は、人事院勧告に基づく給与の引上げや委託料の増加により、前年度から、</a:t>
          </a:r>
          <a:r>
            <a:rPr kumimoji="1" lang="en-US" altLang="ja-JP" sz="1300">
              <a:latin typeface="ＭＳ Ｐゴシック" panose="020B0600070205080204" pitchFamily="50" charset="-128"/>
              <a:ea typeface="ＭＳ Ｐゴシック" panose="020B0600070205080204" pitchFamily="50" charset="-128"/>
            </a:rPr>
            <a:t>5,633</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今後も人件費や物件費の増加が見込まれることから、適正な職員配置・管理を行うとともに物件費の削減に努める。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60993</xdr:rowOff>
    </xdr:from>
    <xdr:to>
      <xdr:col>23</xdr:col>
      <xdr:colOff>133350</xdr:colOff>
      <xdr:row>80</xdr:row>
      <xdr:rowOff>80411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776993"/>
          <a:ext cx="838200" cy="1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60993</xdr:rowOff>
    </xdr:from>
    <xdr:to>
      <xdr:col>19</xdr:col>
      <xdr:colOff>133350</xdr:colOff>
      <xdr:row>80</xdr:row>
      <xdr:rowOff>73747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776993"/>
          <a:ext cx="889000" cy="1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59813</xdr:rowOff>
    </xdr:from>
    <xdr:to>
      <xdr:col>15</xdr:col>
      <xdr:colOff>82550</xdr:colOff>
      <xdr:row>80</xdr:row>
      <xdr:rowOff>73747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75813"/>
          <a:ext cx="889000" cy="1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34668</xdr:rowOff>
    </xdr:from>
    <xdr:to>
      <xdr:col>11</xdr:col>
      <xdr:colOff>31750</xdr:colOff>
      <xdr:row>80</xdr:row>
      <xdr:rowOff>59813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50668"/>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29611</xdr:rowOff>
    </xdr:from>
    <xdr:to>
      <xdr:col>23</xdr:col>
      <xdr:colOff>184150</xdr:colOff>
      <xdr:row>80</xdr:row>
      <xdr:rowOff>131211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4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122338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66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10193</xdr:rowOff>
    </xdr:from>
    <xdr:to>
      <xdr:col>19</xdr:col>
      <xdr:colOff>184150</xdr:colOff>
      <xdr:row>80</xdr:row>
      <xdr:rowOff>111793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2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121970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495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22947</xdr:rowOff>
    </xdr:from>
    <xdr:to>
      <xdr:col>15</xdr:col>
      <xdr:colOff>133350</xdr:colOff>
      <xdr:row>80</xdr:row>
      <xdr:rowOff>124547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3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134724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07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9013</xdr:rowOff>
    </xdr:from>
    <xdr:to>
      <xdr:col>11</xdr:col>
      <xdr:colOff>82550</xdr:colOff>
      <xdr:row>80</xdr:row>
      <xdr:rowOff>110613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120790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49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155318</xdr:rowOff>
    </xdr:from>
    <xdr:to>
      <xdr:col>7</xdr:col>
      <xdr:colOff>31750</xdr:colOff>
      <xdr:row>80</xdr:row>
      <xdr:rowOff>85468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69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95645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6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ラスパイレス指数は、類似団体の平均を下回っており、前年度から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今後も、国の動向等を注視し、適切な給与水準の確保に努める。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79</xdr:row>
      <xdr:rowOff>146957</xdr:rowOff>
    </xdr:from>
    <xdr:to>
      <xdr:col>81</xdr:col>
      <xdr:colOff>44450</xdr:colOff>
      <xdr:row>80</xdr:row>
      <xdr:rowOff>113393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3691507"/>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79</xdr:row>
      <xdr:rowOff>146957</xdr:rowOff>
    </xdr:from>
    <xdr:to>
      <xdr:col>77</xdr:col>
      <xdr:colOff>44450</xdr:colOff>
      <xdr:row>81</xdr:row>
      <xdr:rowOff>10886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3691507"/>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10886</xdr:rowOff>
    </xdr:from>
    <xdr:to>
      <xdr:col>72</xdr:col>
      <xdr:colOff>203200</xdr:colOff>
      <xdr:row>83</xdr:row>
      <xdr:rowOff>167821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3898336"/>
          <a:ext cx="889000" cy="49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150586</xdr:rowOff>
    </xdr:from>
    <xdr:to>
      <xdr:col>68</xdr:col>
      <xdr:colOff>152400</xdr:colOff>
      <xdr:row>83</xdr:row>
      <xdr:rowOff>167821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3809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62593</xdr:rowOff>
    </xdr:from>
    <xdr:to>
      <xdr:col>81</xdr:col>
      <xdr:colOff>95250</xdr:colOff>
      <xdr:row>80</xdr:row>
      <xdr:rowOff>164193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77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155320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699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79</xdr:row>
      <xdr:rowOff>96157</xdr:rowOff>
    </xdr:from>
    <xdr:to>
      <xdr:col>77</xdr:col>
      <xdr:colOff>95250</xdr:colOff>
      <xdr:row>80</xdr:row>
      <xdr:rowOff>26307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64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78</xdr:row>
      <xdr:rowOff>36484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409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131536</xdr:rowOff>
    </xdr:from>
    <xdr:to>
      <xdr:col>73</xdr:col>
      <xdr:colOff>44450</xdr:colOff>
      <xdr:row>81</xdr:row>
      <xdr:rowOff>61686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84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71863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61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117021</xdr:rowOff>
    </xdr:from>
    <xdr:to>
      <xdr:col>68</xdr:col>
      <xdr:colOff>203200</xdr:colOff>
      <xdr:row>84</xdr:row>
      <xdr:rowOff>47171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57348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人当たり職員数は、新卒採用や社会人経験採用などの採用活動に注力していることから、全体として微増傾向にあり、前年度から</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人増加した。一方で、退職者数の増加等により、類似団の平均値を下回っており、正規職員の人数は不足していると考えられる。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今後は、事務の効率化等を推進するとともに、職員数の適正な管理に努め、行政サービスの質の向上を図る。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163195</xdr:rowOff>
    </xdr:from>
    <xdr:to>
      <xdr:col>81</xdr:col>
      <xdr:colOff>44450</xdr:colOff>
      <xdr:row>58</xdr:row>
      <xdr:rowOff>167217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107295"/>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141076</xdr:rowOff>
    </xdr:from>
    <xdr:to>
      <xdr:col>77</xdr:col>
      <xdr:colOff>44450</xdr:colOff>
      <xdr:row>58</xdr:row>
      <xdr:rowOff>163195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085176"/>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118956</xdr:rowOff>
    </xdr:from>
    <xdr:to>
      <xdr:col>72</xdr:col>
      <xdr:colOff>203200</xdr:colOff>
      <xdr:row>58</xdr:row>
      <xdr:rowOff>141076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063056"/>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118956</xdr:rowOff>
    </xdr:from>
    <xdr:to>
      <xdr:col>68</xdr:col>
      <xdr:colOff>152400</xdr:colOff>
      <xdr:row>58</xdr:row>
      <xdr:rowOff>118956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063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116417</xdr:rowOff>
    </xdr:from>
    <xdr:to>
      <xdr:col>81</xdr:col>
      <xdr:colOff>95250</xdr:colOff>
      <xdr:row>59</xdr:row>
      <xdr:rowOff>46567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06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37694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9981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112395</xdr:rowOff>
    </xdr:from>
    <xdr:to>
      <xdr:col>77</xdr:col>
      <xdr:colOff>95250</xdr:colOff>
      <xdr:row>59</xdr:row>
      <xdr:rowOff>42545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52722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825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90276</xdr:rowOff>
    </xdr:from>
    <xdr:to>
      <xdr:col>73</xdr:col>
      <xdr:colOff>44450</xdr:colOff>
      <xdr:row>59</xdr:row>
      <xdr:rowOff>20426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03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30603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80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68156</xdr:rowOff>
    </xdr:from>
    <xdr:to>
      <xdr:col>68</xdr:col>
      <xdr:colOff>203200</xdr:colOff>
      <xdr:row>58</xdr:row>
      <xdr:rowOff>169756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01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8483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78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68156</xdr:rowOff>
    </xdr:from>
    <xdr:to>
      <xdr:col>64</xdr:col>
      <xdr:colOff>152400</xdr:colOff>
      <xdr:row>58</xdr:row>
      <xdr:rowOff>169756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01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8483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78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実質公債費率は、過去の繰上償還の実施により元利償還金の額が減少していることなどから、「算入公債費等の額が元利償還金を上回っており、</a:t>
          </a:r>
          <a:r>
            <a:rPr kumimoji="1" lang="en-US" altLang="ja-JP" sz="1300">
              <a:latin typeface="ＭＳ Ｐゴシック" panose="020B0600070205080204" pitchFamily="50" charset="-128"/>
              <a:ea typeface="ＭＳ Ｐゴシック" panose="020B0600070205080204" pitchFamily="50" charset="-128"/>
            </a:rPr>
            <a:t>0.0</a:t>
          </a:r>
          <a:r>
            <a:rPr kumimoji="1" lang="ja-JP" altLang="en-US" sz="1300">
              <a:latin typeface="ＭＳ Ｐゴシック" panose="020B0600070205080204" pitchFamily="50" charset="-128"/>
              <a:ea typeface="ＭＳ Ｐゴシック" panose="020B0600070205080204" pitchFamily="50" charset="-128"/>
            </a:rPr>
            <a:t>％以下の水準を維持している。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大型ハード整備事業に係る地方債の償還が開始されることや、過去に発行した合併特例事業債の残高減少に伴う公債費算入額の減少等により、実質公債費率の上昇が見込まれる。このため、計画的な市債管理および繰上償還を行い、現在の水準の維持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19473</xdr:rowOff>
    </xdr:from>
    <xdr:to>
      <xdr:col>81</xdr:col>
      <xdr:colOff>44450</xdr:colOff>
      <xdr:row>38</xdr:row>
      <xdr:rowOff>19473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5345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150707</xdr:rowOff>
    </xdr:from>
    <xdr:to>
      <xdr:col>77</xdr:col>
      <xdr:colOff>44450</xdr:colOff>
      <xdr:row>38</xdr:row>
      <xdr:rowOff>19473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49435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54187</xdr:rowOff>
    </xdr:from>
    <xdr:to>
      <xdr:col>72</xdr:col>
      <xdr:colOff>203200</xdr:colOff>
      <xdr:row>37</xdr:row>
      <xdr:rowOff>150707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9783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22013</xdr:rowOff>
    </xdr:from>
    <xdr:to>
      <xdr:col>68</xdr:col>
      <xdr:colOff>152400</xdr:colOff>
      <xdr:row>37</xdr:row>
      <xdr:rowOff>54187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6566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140123</xdr:rowOff>
    </xdr:from>
    <xdr:to>
      <xdr:col>81</xdr:col>
      <xdr:colOff>95250</xdr:colOff>
      <xdr:row>38</xdr:row>
      <xdr:rowOff>70273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156650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2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140123</xdr:rowOff>
    </xdr:from>
    <xdr:to>
      <xdr:col>77</xdr:col>
      <xdr:colOff>95250</xdr:colOff>
      <xdr:row>38</xdr:row>
      <xdr:rowOff>70273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80450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252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99907</xdr:rowOff>
    </xdr:from>
    <xdr:to>
      <xdr:col>73</xdr:col>
      <xdr:colOff>44450</xdr:colOff>
      <xdr:row>38</xdr:row>
      <xdr:rowOff>30057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4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40234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21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3387</xdr:rowOff>
    </xdr:from>
    <xdr:to>
      <xdr:col>68</xdr:col>
      <xdr:colOff>203200</xdr:colOff>
      <xdr:row>37</xdr:row>
      <xdr:rowOff>104987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115164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11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将来負担比率は、充当可能基金等が将来負担額を上回っているため、算定されていない。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今後も、適切な市債及び基金の管理等を行い、将来世代への負担を軽減できるよう、財政の健全化に努める。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96,869
95,673
119.94
48,597,413
46,918,339
1,306,289
22,152,843
21,219,466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人件費は、前年度から数値の変動はなく、類似団体の平均値と比較して</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ポイント下回っている。 本市は、経常収支比率に占める人件費の割合が小さいことが特徴的であり、これは人口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人当たり職員数やラスパイレス指数が低いことからもうかがえる。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今後は、職員の適正配置や国の動向に沿った給与水準の確保に努める。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110998</xdr:rowOff>
    </xdr:from>
    <xdr:to>
      <xdr:col>24</xdr:col>
      <xdr:colOff>25400</xdr:colOff>
      <xdr:row>35</xdr:row>
      <xdr:rowOff>110998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117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83566</xdr:rowOff>
    </xdr:from>
    <xdr:to>
      <xdr:col>19</xdr:col>
      <xdr:colOff>187325</xdr:colOff>
      <xdr:row>35</xdr:row>
      <xdr:rowOff>110998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843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35</xdr:row>
      <xdr:rowOff>83566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706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35</xdr:row>
      <xdr:rowOff>110998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706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60198</xdr:rowOff>
    </xdr:from>
    <xdr:to>
      <xdr:col>24</xdr:col>
      <xdr:colOff>76200</xdr:colOff>
      <xdr:row>35</xdr:row>
      <xdr:rowOff>161798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140225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69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60198</xdr:rowOff>
    </xdr:from>
    <xdr:to>
      <xdr:col>20</xdr:col>
      <xdr:colOff>38100</xdr:colOff>
      <xdr:row>35</xdr:row>
      <xdr:rowOff>161798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525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29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32766</xdr:rowOff>
    </xdr:from>
    <xdr:to>
      <xdr:col>15</xdr:col>
      <xdr:colOff>149225</xdr:colOff>
      <xdr:row>35</xdr:row>
      <xdr:rowOff>134366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144543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60198</xdr:rowOff>
    </xdr:from>
    <xdr:to>
      <xdr:col>6</xdr:col>
      <xdr:colOff>171450</xdr:colOff>
      <xdr:row>35</xdr:row>
      <xdr:rowOff>161798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525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物件費は、前年度から</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ポイント増加し、類似団体の平均値と比較しても</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ポイント上回っている。これは、労務単価及び物価高騰にともなう委託料の増加や庁舎の改修などが要因と考えられる。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今後も、物価高騰等にともない物件費の増加が見込まれるため、効率的な行政運営等により、物件費の上昇抑制に努める。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136525</xdr:rowOff>
    </xdr:from>
    <xdr:to>
      <xdr:col>82</xdr:col>
      <xdr:colOff>107950</xdr:colOff>
      <xdr:row>19</xdr:row>
      <xdr:rowOff>3175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51175"/>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79375</xdr:rowOff>
    </xdr:from>
    <xdr:to>
      <xdr:col>78</xdr:col>
      <xdr:colOff>69850</xdr:colOff>
      <xdr:row>17</xdr:row>
      <xdr:rowOff>136525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9940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136525</xdr:rowOff>
    </xdr:from>
    <xdr:to>
      <xdr:col>73</xdr:col>
      <xdr:colOff>180975</xdr:colOff>
      <xdr:row>17</xdr:row>
      <xdr:rowOff>79375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797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136525</xdr:rowOff>
    </xdr:from>
    <xdr:to>
      <xdr:col>69</xdr:col>
      <xdr:colOff>92075</xdr:colOff>
      <xdr:row>17</xdr:row>
      <xdr:rowOff>79375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797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123825</xdr:rowOff>
    </xdr:from>
    <xdr:to>
      <xdr:col>82</xdr:col>
      <xdr:colOff>158750</xdr:colOff>
      <xdr:row>19</xdr:row>
      <xdr:rowOff>53975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20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95902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8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85725</xdr:rowOff>
    </xdr:from>
    <xdr:to>
      <xdr:col>78</xdr:col>
      <xdr:colOff>120650</xdr:colOff>
      <xdr:row>18</xdr:row>
      <xdr:rowOff>15875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0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652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86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28575</xdr:rowOff>
    </xdr:from>
    <xdr:to>
      <xdr:col>74</xdr:col>
      <xdr:colOff>31750</xdr:colOff>
      <xdr:row>17</xdr:row>
      <xdr:rowOff>130175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114952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2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85725</xdr:rowOff>
    </xdr:from>
    <xdr:to>
      <xdr:col>69</xdr:col>
      <xdr:colOff>142875</xdr:colOff>
      <xdr:row>17</xdr:row>
      <xdr:rowOff>15875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2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1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28575</xdr:rowOff>
    </xdr:from>
    <xdr:to>
      <xdr:col>65</xdr:col>
      <xdr:colOff>53975</xdr:colOff>
      <xdr:row>17</xdr:row>
      <xdr:rowOff>130175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114952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2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ポイント減少したものの、類似団体の平均値と比較して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ポイント上回っている。</a:t>
          </a:r>
          <a:r>
            <a:rPr kumimoji="1" lang="en-US" altLang="ja-JP" sz="1300">
              <a:latin typeface="ＭＳ Ｐゴシック" panose="020B0600070205080204" pitchFamily="50" charset="-128"/>
              <a:ea typeface="ＭＳ Ｐゴシック" panose="020B0600070205080204" pitchFamily="50" charset="-128"/>
            </a:rPr>
            <a:t>R06</a:t>
          </a:r>
          <a:r>
            <a:rPr kumimoji="1" lang="ja-JP" altLang="en-US" sz="1300">
              <a:latin typeface="ＭＳ Ｐゴシック" panose="020B0600070205080204" pitchFamily="50" charset="-128"/>
              <a:ea typeface="ＭＳ Ｐゴシック" panose="020B0600070205080204" pitchFamily="50" charset="-128"/>
            </a:rPr>
            <a:t>の扶助費の決算額は、</a:t>
          </a:r>
          <a:r>
            <a:rPr kumimoji="1" lang="en-US" altLang="ja-JP" sz="1300">
              <a:latin typeface="ＭＳ Ｐゴシック" panose="020B0600070205080204" pitchFamily="50" charset="-128"/>
              <a:ea typeface="ＭＳ Ｐゴシック" panose="020B0600070205080204" pitchFamily="50" charset="-128"/>
            </a:rPr>
            <a:t>R05</a:t>
          </a:r>
          <a:r>
            <a:rPr kumimoji="1" lang="ja-JP" altLang="en-US" sz="1300">
              <a:latin typeface="ＭＳ Ｐゴシック" panose="020B0600070205080204" pitchFamily="50" charset="-128"/>
              <a:ea typeface="ＭＳ Ｐゴシック" panose="020B0600070205080204" pitchFamily="50" charset="-128"/>
            </a:rPr>
            <a:t>より増加したが、経常的経費に係る特定財源の割合が増えたことにより、経常収支比率に占める扶助費の割合は減少した。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今後も、扶助費の決算額の増加が見込まれるため、財政運営に支障をきたすことのないように、資格審査等の適正化を図り、その増加の抑制に努める。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117475</xdr:rowOff>
    </xdr:from>
    <xdr:to>
      <xdr:col>24</xdr:col>
      <xdr:colOff>25400</xdr:colOff>
      <xdr:row>57</xdr:row>
      <xdr:rowOff>22225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71867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3175</xdr:rowOff>
    </xdr:from>
    <xdr:to>
      <xdr:col>19</xdr:col>
      <xdr:colOff>187325</xdr:colOff>
      <xdr:row>57</xdr:row>
      <xdr:rowOff>22225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604375"/>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117475</xdr:rowOff>
    </xdr:from>
    <xdr:to>
      <xdr:col>15</xdr:col>
      <xdr:colOff>98425</xdr:colOff>
      <xdr:row>56</xdr:row>
      <xdr:rowOff>3175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5472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117475</xdr:rowOff>
    </xdr:from>
    <xdr:to>
      <xdr:col>11</xdr:col>
      <xdr:colOff>9525</xdr:colOff>
      <xdr:row>55</xdr:row>
      <xdr:rowOff>155575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5472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66675</xdr:rowOff>
    </xdr:from>
    <xdr:to>
      <xdr:col>24</xdr:col>
      <xdr:colOff>76200</xdr:colOff>
      <xdr:row>56</xdr:row>
      <xdr:rowOff>168275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66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38752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63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142875</xdr:rowOff>
    </xdr:from>
    <xdr:to>
      <xdr:col>20</xdr:col>
      <xdr:colOff>38100</xdr:colOff>
      <xdr:row>57</xdr:row>
      <xdr:rowOff>73025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74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57802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83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123825</xdr:rowOff>
    </xdr:from>
    <xdr:to>
      <xdr:col>15</xdr:col>
      <xdr:colOff>149225</xdr:colOff>
      <xdr:row>56</xdr:row>
      <xdr:rowOff>53975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55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38752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63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66675</xdr:rowOff>
    </xdr:from>
    <xdr:to>
      <xdr:col>11</xdr:col>
      <xdr:colOff>60325</xdr:colOff>
      <xdr:row>55</xdr:row>
      <xdr:rowOff>168275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4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その他は、前年度から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ポイント減少したものの、類似団体の平均値と比較して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ポイント上回っている。他項目の決算額は、増加しているものの、その他</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維持補修費・繰出金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は減少していることが要因と考えられる。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今後も、特別会計への繰出金については受益者負担の適正化を図り、普通会計への負担抑制に努める。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17272</xdr:rowOff>
    </xdr:from>
    <xdr:to>
      <xdr:col>82</xdr:col>
      <xdr:colOff>107950</xdr:colOff>
      <xdr:row>58</xdr:row>
      <xdr:rowOff>62992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96137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44704</xdr:rowOff>
    </xdr:from>
    <xdr:to>
      <xdr:col>78</xdr:col>
      <xdr:colOff>69850</xdr:colOff>
      <xdr:row>58</xdr:row>
      <xdr:rowOff>62992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888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133858</xdr:rowOff>
    </xdr:from>
    <xdr:to>
      <xdr:col>73</xdr:col>
      <xdr:colOff>180975</xdr:colOff>
      <xdr:row>58</xdr:row>
      <xdr:rowOff>44704</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9065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133858</xdr:rowOff>
    </xdr:from>
    <xdr:to>
      <xdr:col>69</xdr:col>
      <xdr:colOff>92075</xdr:colOff>
      <xdr:row>58</xdr:row>
      <xdr:rowOff>44704</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9065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137922</xdr:rowOff>
    </xdr:from>
    <xdr:to>
      <xdr:col>82</xdr:col>
      <xdr:colOff>158750</xdr:colOff>
      <xdr:row>58</xdr:row>
      <xdr:rowOff>68072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109999</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8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12192</xdr:rowOff>
    </xdr:from>
    <xdr:to>
      <xdr:col>78</xdr:col>
      <xdr:colOff>120650</xdr:colOff>
      <xdr:row>58</xdr:row>
      <xdr:rowOff>113792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98569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42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165354</xdr:rowOff>
    </xdr:from>
    <xdr:to>
      <xdr:col>74</xdr:col>
      <xdr:colOff>31750</xdr:colOff>
      <xdr:row>58</xdr:row>
      <xdr:rowOff>95504</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80281</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2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83058</xdr:rowOff>
    </xdr:from>
    <xdr:to>
      <xdr:col>69</xdr:col>
      <xdr:colOff>142875</xdr:colOff>
      <xdr:row>58</xdr:row>
      <xdr:rowOff>13208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169435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165354</xdr:rowOff>
    </xdr:from>
    <xdr:to>
      <xdr:col>65</xdr:col>
      <xdr:colOff>53975</xdr:colOff>
      <xdr:row>58</xdr:row>
      <xdr:rowOff>95504</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80281</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02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ポイント増加し、類似団体の平均値と比較しても</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ポイント上回っている。本市は、一部事務組合への負担金の割合が高く、固定経費化しており、経常収支比率の悪化の一因となっている。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今後は、一部事務組合への負担金やその他補助金等の見直しを行っている。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97282</xdr:rowOff>
    </xdr:from>
    <xdr:to>
      <xdr:col>82</xdr:col>
      <xdr:colOff>107950</xdr:colOff>
      <xdr:row>37</xdr:row>
      <xdr:rowOff>101854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409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37</xdr:row>
      <xdr:rowOff>97282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4363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51562</xdr:rowOff>
    </xdr:from>
    <xdr:to>
      <xdr:col>73</xdr:col>
      <xdr:colOff>180975</xdr:colOff>
      <xdr:row>37</xdr:row>
      <xdr:rowOff>92710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3952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51562</xdr:rowOff>
    </xdr:from>
    <xdr:to>
      <xdr:col>69</xdr:col>
      <xdr:colOff>92075</xdr:colOff>
      <xdr:row>37</xdr:row>
      <xdr:rowOff>88138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3952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23131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46482</xdr:rowOff>
    </xdr:from>
    <xdr:to>
      <xdr:col>78</xdr:col>
      <xdr:colOff>120650</xdr:colOff>
      <xdr:row>37</xdr:row>
      <xdr:rowOff>148082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132859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762</xdr:rowOff>
    </xdr:from>
    <xdr:to>
      <xdr:col>69</xdr:col>
      <xdr:colOff>142875</xdr:colOff>
      <xdr:row>37</xdr:row>
      <xdr:rowOff>102362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ポイント減少し、類似団体の平均値と比較しても</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ポイント下回っている。これは、過去の繰上償還の実施により元利償還金の額が減少していることが要因と考えられる。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今後は、大型ハード整備事業に係る地方債の償還が開始されること等により、経常収支比率及び経常収支比率における公債費の割合の増加が見込まれるため、繰上償還を含めた計画的な市債管理に努める。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123190</xdr:rowOff>
    </xdr:from>
    <xdr:to>
      <xdr:col>24</xdr:col>
      <xdr:colOff>25400</xdr:colOff>
      <xdr:row>76</xdr:row>
      <xdr:rowOff>20320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9819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20320</xdr:rowOff>
    </xdr:from>
    <xdr:to>
      <xdr:col>19</xdr:col>
      <xdr:colOff>187325</xdr:colOff>
      <xdr:row>76</xdr:row>
      <xdr:rowOff>73661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0505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73661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0657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142239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06576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72390</xdr:rowOff>
    </xdr:from>
    <xdr:to>
      <xdr:col>24</xdr:col>
      <xdr:colOff>76200</xdr:colOff>
      <xdr:row>76</xdr:row>
      <xdr:rowOff>2539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88917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140970</xdr:rowOff>
    </xdr:from>
    <xdr:to>
      <xdr:col>20</xdr:col>
      <xdr:colOff>38100</xdr:colOff>
      <xdr:row>76</xdr:row>
      <xdr:rowOff>71120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81297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22861</xdr:rowOff>
    </xdr:from>
    <xdr:to>
      <xdr:col>15</xdr:col>
      <xdr:colOff>149225</xdr:colOff>
      <xdr:row>76</xdr:row>
      <xdr:rowOff>124461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134637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91439</xdr:rowOff>
    </xdr:from>
    <xdr:to>
      <xdr:col>6</xdr:col>
      <xdr:colOff>171450</xdr:colOff>
      <xdr:row>77</xdr:row>
      <xdr:rowOff>21589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31767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公債費以外は、前年度から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ポイント増加し、類似団体の平均値と比較しても</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ポイント上回っている。これは、元利償還金の減少と物件費の増加が主な要因と考えられる。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今後は、公債費の増が見込まれるため、人件費や物件費における経費削減を目指すとともに、事務事業評価の仕組みを再構築し、政策的な事業の見直しによる行財政改革を進める。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81280</xdr:rowOff>
    </xdr:from>
    <xdr:to>
      <xdr:col>82</xdr:col>
      <xdr:colOff>107950</xdr:colOff>
      <xdr:row>76</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114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92710</xdr:rowOff>
    </xdr:from>
    <xdr:to>
      <xdr:col>78</xdr:col>
      <xdr:colOff>69850</xdr:colOff>
      <xdr:row>76</xdr:row>
      <xdr:rowOff>81280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9514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85852</xdr:rowOff>
    </xdr:from>
    <xdr:to>
      <xdr:col>73</xdr:col>
      <xdr:colOff>180975</xdr:colOff>
      <xdr:row>75</xdr:row>
      <xdr:rowOff>92710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773152"/>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85852</xdr:rowOff>
    </xdr:from>
    <xdr:to>
      <xdr:col>69</xdr:col>
      <xdr:colOff>92075</xdr:colOff>
      <xdr:row>75</xdr:row>
      <xdr:rowOff>106426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773152"/>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48277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30480</xdr:rowOff>
    </xdr:from>
    <xdr:to>
      <xdr:col>78</xdr:col>
      <xdr:colOff>120650</xdr:colOff>
      <xdr:row>76</xdr:row>
      <xdr:rowOff>132080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116857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41910</xdr:rowOff>
    </xdr:from>
    <xdr:to>
      <xdr:col>74</xdr:col>
      <xdr:colOff>31750</xdr:colOff>
      <xdr:row>75</xdr:row>
      <xdr:rowOff>143510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128288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35052</xdr:rowOff>
    </xdr:from>
    <xdr:to>
      <xdr:col>69</xdr:col>
      <xdr:colOff>142875</xdr:colOff>
      <xdr:row>74</xdr:row>
      <xdr:rowOff>136652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146829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49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55626</xdr:rowOff>
    </xdr:from>
    <xdr:to>
      <xdr:col>65</xdr:col>
      <xdr:colOff>53975</xdr:colOff>
      <xdr:row>75</xdr:row>
      <xdr:rowOff>157226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167403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130103</xdr:rowOff>
    </xdr:from>
    <xdr:to>
      <xdr:col>29</xdr:col>
      <xdr:colOff>127000</xdr:colOff>
      <xdr:row>19</xdr:row>
      <xdr:rowOff>4917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63678"/>
          <a:ext cx="0" cy="1246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15094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2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4917</xdr:rowOff>
    </xdr:from>
    <xdr:to>
      <xdr:col>30</xdr:col>
      <xdr:colOff>25400</xdr:colOff>
      <xdr:row>19</xdr:row>
      <xdr:rowOff>4917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100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45030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0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130103</xdr:rowOff>
    </xdr:from>
    <xdr:to>
      <xdr:col>30</xdr:col>
      <xdr:colOff>25400</xdr:colOff>
      <xdr:row>11</xdr:row>
      <xdr:rowOff>130103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636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4917</xdr:rowOff>
    </xdr:from>
    <xdr:to>
      <xdr:col>29</xdr:col>
      <xdr:colOff>127000</xdr:colOff>
      <xdr:row>19</xdr:row>
      <xdr:rowOff>41950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10092"/>
          <a:ext cx="647700" cy="37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59667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50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43140</xdr:rowOff>
    </xdr:from>
    <xdr:to>
      <xdr:col>29</xdr:col>
      <xdr:colOff>177800</xdr:colOff>
      <xdr:row>17</xdr:row>
      <xdr:rowOff>144740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5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41950</xdr:rowOff>
    </xdr:from>
    <xdr:to>
      <xdr:col>26</xdr:col>
      <xdr:colOff>50800</xdr:colOff>
      <xdr:row>19</xdr:row>
      <xdr:rowOff>65866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47125"/>
          <a:ext cx="698500" cy="23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105896</xdr:rowOff>
    </xdr:from>
    <xdr:to>
      <xdr:col>26</xdr:col>
      <xdr:colOff>101600</xdr:colOff>
      <xdr:row>18</xdr:row>
      <xdr:rowOff>36046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681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46223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37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65866</xdr:rowOff>
    </xdr:from>
    <xdr:to>
      <xdr:col>22</xdr:col>
      <xdr:colOff>114300</xdr:colOff>
      <xdr:row>19</xdr:row>
      <xdr:rowOff>69219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71041"/>
          <a:ext cx="698500" cy="3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131554</xdr:rowOff>
    </xdr:from>
    <xdr:to>
      <xdr:col>22</xdr:col>
      <xdr:colOff>165100</xdr:colOff>
      <xdr:row>18</xdr:row>
      <xdr:rowOff>61704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938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71881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62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66530</xdr:rowOff>
    </xdr:from>
    <xdr:to>
      <xdr:col>18</xdr:col>
      <xdr:colOff>177800</xdr:colOff>
      <xdr:row>19</xdr:row>
      <xdr:rowOff>69219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371705"/>
          <a:ext cx="698500" cy="2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133459</xdr:rowOff>
    </xdr:from>
    <xdr:to>
      <xdr:col>19</xdr:col>
      <xdr:colOff>38100</xdr:colOff>
      <xdr:row>18</xdr:row>
      <xdr:rowOff>63609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5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73786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149428</xdr:rowOff>
    </xdr:from>
    <xdr:to>
      <xdr:col>15</xdr:col>
      <xdr:colOff>101600</xdr:colOff>
      <xdr:row>18</xdr:row>
      <xdr:rowOff>79578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117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89755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8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125567</xdr:rowOff>
    </xdr:from>
    <xdr:to>
      <xdr:col>29</xdr:col>
      <xdr:colOff>177800</xdr:colOff>
      <xdr:row>19</xdr:row>
      <xdr:rowOff>55717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59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34144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6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162600</xdr:rowOff>
    </xdr:from>
    <xdr:to>
      <xdr:col>26</xdr:col>
      <xdr:colOff>101600</xdr:colOff>
      <xdr:row>19</xdr:row>
      <xdr:rowOff>92750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96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77527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82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15066</xdr:rowOff>
    </xdr:from>
    <xdr:to>
      <xdr:col>22</xdr:col>
      <xdr:colOff>165100</xdr:colOff>
      <xdr:row>19</xdr:row>
      <xdr:rowOff>116666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20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101443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06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18419</xdr:rowOff>
    </xdr:from>
    <xdr:to>
      <xdr:col>19</xdr:col>
      <xdr:colOff>38100</xdr:colOff>
      <xdr:row>19</xdr:row>
      <xdr:rowOff>120019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23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104796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0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15730</xdr:rowOff>
    </xdr:from>
    <xdr:to>
      <xdr:col>15</xdr:col>
      <xdr:colOff>101600</xdr:colOff>
      <xdr:row>19</xdr:row>
      <xdr:rowOff>117330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20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102107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0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232548</xdr:rowOff>
    </xdr:from>
    <xdr:to>
      <xdr:col>29</xdr:col>
      <xdr:colOff>127000</xdr:colOff>
      <xdr:row>37</xdr:row>
      <xdr:rowOff>246721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7357248"/>
          <a:ext cx="647700" cy="14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132976</xdr:rowOff>
    </xdr:from>
    <xdr:to>
      <xdr:col>26</xdr:col>
      <xdr:colOff>50800</xdr:colOff>
      <xdr:row>37</xdr:row>
      <xdr:rowOff>232548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7257676"/>
          <a:ext cx="698500" cy="99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132976</xdr:rowOff>
    </xdr:from>
    <xdr:to>
      <xdr:col>22</xdr:col>
      <xdr:colOff>114300</xdr:colOff>
      <xdr:row>37</xdr:row>
      <xdr:rowOff>240484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257676"/>
          <a:ext cx="698500" cy="107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240484</xdr:rowOff>
    </xdr:from>
    <xdr:to>
      <xdr:col>18</xdr:col>
      <xdr:colOff>177800</xdr:colOff>
      <xdr:row>37</xdr:row>
      <xdr:rowOff>299332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365184"/>
          <a:ext cx="698500" cy="58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195921</xdr:rowOff>
    </xdr:from>
    <xdr:to>
      <xdr:col>29</xdr:col>
      <xdr:colOff>177800</xdr:colOff>
      <xdr:row>37</xdr:row>
      <xdr:rowOff>297521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320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104498</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22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181748</xdr:rowOff>
    </xdr:from>
    <xdr:to>
      <xdr:col>26</xdr:col>
      <xdr:colOff>101600</xdr:colOff>
      <xdr:row>37</xdr:row>
      <xdr:rowOff>283348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306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268125</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392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82176</xdr:rowOff>
    </xdr:from>
    <xdr:to>
      <xdr:col>22</xdr:col>
      <xdr:colOff>165100</xdr:colOff>
      <xdr:row>37</xdr:row>
      <xdr:rowOff>183776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206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168553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29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189684</xdr:rowOff>
    </xdr:from>
    <xdr:to>
      <xdr:col>19</xdr:col>
      <xdr:colOff>38100</xdr:colOff>
      <xdr:row>37</xdr:row>
      <xdr:rowOff>291284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314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276061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40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248532</xdr:rowOff>
    </xdr:from>
    <xdr:to>
      <xdr:col>15</xdr:col>
      <xdr:colOff>101600</xdr:colOff>
      <xdr:row>38</xdr:row>
      <xdr:rowOff>7232</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373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334909</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459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96,869
95,673
119.94
48,597,413
46,918,339
1,306,289
22,152,843
21,219,466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146509</xdr:rowOff>
    </xdr:from>
    <xdr:to>
      <xdr:col>24</xdr:col>
      <xdr:colOff>63500</xdr:colOff>
      <xdr:row>39</xdr:row>
      <xdr:rowOff>12746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661609"/>
          <a:ext cx="838200" cy="3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12746</xdr:rowOff>
    </xdr:from>
    <xdr:to>
      <xdr:col>19</xdr:col>
      <xdr:colOff>177800</xdr:colOff>
      <xdr:row>39</xdr:row>
      <xdr:rowOff>46235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99296"/>
          <a:ext cx="889000" cy="3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36471</xdr:rowOff>
    </xdr:from>
    <xdr:to>
      <xdr:col>15</xdr:col>
      <xdr:colOff>50800</xdr:colOff>
      <xdr:row>39</xdr:row>
      <xdr:rowOff>46235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723021"/>
          <a:ext cx="889000" cy="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36471</xdr:rowOff>
    </xdr:from>
    <xdr:to>
      <xdr:col>10</xdr:col>
      <xdr:colOff>114300</xdr:colOff>
      <xdr:row>39</xdr:row>
      <xdr:rowOff>44162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723021"/>
          <a:ext cx="889000" cy="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95709</xdr:rowOff>
    </xdr:from>
    <xdr:to>
      <xdr:col>24</xdr:col>
      <xdr:colOff>114300</xdr:colOff>
      <xdr:row>39</xdr:row>
      <xdr:rowOff>25859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61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10636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52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133396</xdr:rowOff>
    </xdr:from>
    <xdr:to>
      <xdr:col>20</xdr:col>
      <xdr:colOff>38100</xdr:colOff>
      <xdr:row>39</xdr:row>
      <xdr:rowOff>63546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4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54673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4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166885</xdr:rowOff>
    </xdr:from>
    <xdr:to>
      <xdr:col>15</xdr:col>
      <xdr:colOff>101600</xdr:colOff>
      <xdr:row>39</xdr:row>
      <xdr:rowOff>97035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8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88162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7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157121</xdr:rowOff>
    </xdr:from>
    <xdr:to>
      <xdr:col>10</xdr:col>
      <xdr:colOff>165100</xdr:colOff>
      <xdr:row>39</xdr:row>
      <xdr:rowOff>87271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7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78398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6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164812</xdr:rowOff>
    </xdr:from>
    <xdr:to>
      <xdr:col>6</xdr:col>
      <xdr:colOff>38100</xdr:colOff>
      <xdr:row>39</xdr:row>
      <xdr:rowOff>94962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7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86089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7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50981</xdr:rowOff>
    </xdr:from>
    <xdr:to>
      <xdr:col>24</xdr:col>
      <xdr:colOff>63500</xdr:colOff>
      <xdr:row>58</xdr:row>
      <xdr:rowOff>61492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95081"/>
          <a:ext cx="838200" cy="1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43208</xdr:rowOff>
    </xdr:from>
    <xdr:to>
      <xdr:col>19</xdr:col>
      <xdr:colOff>177800</xdr:colOff>
      <xdr:row>58</xdr:row>
      <xdr:rowOff>61492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87308"/>
          <a:ext cx="889000" cy="1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43208</xdr:rowOff>
    </xdr:from>
    <xdr:to>
      <xdr:col>15</xdr:col>
      <xdr:colOff>50800</xdr:colOff>
      <xdr:row>58</xdr:row>
      <xdr:rowOff>53639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87308"/>
          <a:ext cx="889000" cy="1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53639</xdr:rowOff>
    </xdr:from>
    <xdr:to>
      <xdr:col>10</xdr:col>
      <xdr:colOff>114300</xdr:colOff>
      <xdr:row>58</xdr:row>
      <xdr:rowOff>75954</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97739"/>
          <a:ext cx="889000" cy="2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6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181</xdr:rowOff>
    </xdr:from>
    <xdr:to>
      <xdr:col>24</xdr:col>
      <xdr:colOff>114300</xdr:colOff>
      <xdr:row>58</xdr:row>
      <xdr:rowOff>101781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4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10692</xdr:rowOff>
    </xdr:from>
    <xdr:to>
      <xdr:col>20</xdr:col>
      <xdr:colOff>38100</xdr:colOff>
      <xdr:row>58</xdr:row>
      <xdr:rowOff>112292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5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103419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4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163858</xdr:rowOff>
    </xdr:from>
    <xdr:to>
      <xdr:col>15</xdr:col>
      <xdr:colOff>101600</xdr:colOff>
      <xdr:row>58</xdr:row>
      <xdr:rowOff>94008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3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85135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2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2839</xdr:rowOff>
    </xdr:from>
    <xdr:to>
      <xdr:col>10</xdr:col>
      <xdr:colOff>165100</xdr:colOff>
      <xdr:row>58</xdr:row>
      <xdr:rowOff>104439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4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120966</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72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25154</xdr:rowOff>
    </xdr:from>
    <xdr:to>
      <xdr:col>6</xdr:col>
      <xdr:colOff>38100</xdr:colOff>
      <xdr:row>58</xdr:row>
      <xdr:rowOff>126754</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6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143281</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74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136652</xdr:rowOff>
    </xdr:from>
    <xdr:to>
      <xdr:col>24</xdr:col>
      <xdr:colOff>63500</xdr:colOff>
      <xdr:row>78</xdr:row>
      <xdr:rowOff>144614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509752"/>
          <a:ext cx="838200" cy="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126631</xdr:rowOff>
    </xdr:from>
    <xdr:to>
      <xdr:col>19</xdr:col>
      <xdr:colOff>177800</xdr:colOff>
      <xdr:row>78</xdr:row>
      <xdr:rowOff>136652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499731"/>
          <a:ext cx="889000" cy="1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126631</xdr:rowOff>
    </xdr:from>
    <xdr:to>
      <xdr:col>15</xdr:col>
      <xdr:colOff>50800</xdr:colOff>
      <xdr:row>78</xdr:row>
      <xdr:rowOff>146596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99731"/>
          <a:ext cx="889000" cy="1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144538</xdr:rowOff>
    </xdr:from>
    <xdr:to>
      <xdr:col>10</xdr:col>
      <xdr:colOff>114300</xdr:colOff>
      <xdr:row>78</xdr:row>
      <xdr:rowOff>146596</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17638"/>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93814</xdr:rowOff>
    </xdr:from>
    <xdr:to>
      <xdr:col>24</xdr:col>
      <xdr:colOff>114300</xdr:colOff>
      <xdr:row>79</xdr:row>
      <xdr:rowOff>23964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6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8741</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8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85852</xdr:rowOff>
    </xdr:from>
    <xdr:to>
      <xdr:col>20</xdr:col>
      <xdr:colOff>38100</xdr:colOff>
      <xdr:row>79</xdr:row>
      <xdr:rowOff>16002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5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7129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5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75831</xdr:rowOff>
    </xdr:from>
    <xdr:to>
      <xdr:col>15</xdr:col>
      <xdr:colOff>101600</xdr:colOff>
      <xdr:row>79</xdr:row>
      <xdr:rowOff>5981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4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168558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4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95796</xdr:rowOff>
    </xdr:from>
    <xdr:to>
      <xdr:col>10</xdr:col>
      <xdr:colOff>165100</xdr:colOff>
      <xdr:row>79</xdr:row>
      <xdr:rowOff>25946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6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17073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6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93738</xdr:rowOff>
    </xdr:from>
    <xdr:to>
      <xdr:col>6</xdr:col>
      <xdr:colOff>38100</xdr:colOff>
      <xdr:row>79</xdr:row>
      <xdr:rowOff>23888</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15015</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5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30180</xdr:rowOff>
    </xdr:from>
    <xdr:to>
      <xdr:col>24</xdr:col>
      <xdr:colOff>63500</xdr:colOff>
      <xdr:row>97</xdr:row>
      <xdr:rowOff>42675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489380"/>
          <a:ext cx="838200" cy="18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42675</xdr:rowOff>
    </xdr:from>
    <xdr:to>
      <xdr:col>19</xdr:col>
      <xdr:colOff>177800</xdr:colOff>
      <xdr:row>98</xdr:row>
      <xdr:rowOff>6829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673325"/>
          <a:ext cx="889000" cy="13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34620</xdr:rowOff>
    </xdr:from>
    <xdr:to>
      <xdr:col>15</xdr:col>
      <xdr:colOff>50800</xdr:colOff>
      <xdr:row>98</xdr:row>
      <xdr:rowOff>6829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665270"/>
          <a:ext cx="889000" cy="14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34620</xdr:rowOff>
    </xdr:from>
    <xdr:to>
      <xdr:col>10</xdr:col>
      <xdr:colOff>114300</xdr:colOff>
      <xdr:row>98</xdr:row>
      <xdr:rowOff>153851</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665270"/>
          <a:ext cx="889000" cy="29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150830</xdr:rowOff>
    </xdr:from>
    <xdr:to>
      <xdr:col>24</xdr:col>
      <xdr:colOff>114300</xdr:colOff>
      <xdr:row>96</xdr:row>
      <xdr:rowOff>80980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4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2257</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290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163325</xdr:rowOff>
    </xdr:from>
    <xdr:to>
      <xdr:col>20</xdr:col>
      <xdr:colOff>38100</xdr:colOff>
      <xdr:row>97</xdr:row>
      <xdr:rowOff>93475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62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110002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397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127479</xdr:rowOff>
    </xdr:from>
    <xdr:to>
      <xdr:col>15</xdr:col>
      <xdr:colOff>101600</xdr:colOff>
      <xdr:row>98</xdr:row>
      <xdr:rowOff>57629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75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74156</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53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155270</xdr:rowOff>
    </xdr:from>
    <xdr:to>
      <xdr:col>10</xdr:col>
      <xdr:colOff>165100</xdr:colOff>
      <xdr:row>97</xdr:row>
      <xdr:rowOff>85420</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61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101947</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389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103051</xdr:rowOff>
    </xdr:from>
    <xdr:to>
      <xdr:col>6</xdr:col>
      <xdr:colOff>38100</xdr:colOff>
      <xdr:row>99</xdr:row>
      <xdr:rowOff>33201</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90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49728</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68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114798</xdr:rowOff>
    </xdr:from>
    <xdr:to>
      <xdr:col>55</xdr:col>
      <xdr:colOff>0</xdr:colOff>
      <xdr:row>36</xdr:row>
      <xdr:rowOff>122022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286998"/>
          <a:ext cx="8382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64180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36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88555</xdr:rowOff>
    </xdr:from>
    <xdr:to>
      <xdr:col>50</xdr:col>
      <xdr:colOff>114300</xdr:colOff>
      <xdr:row>36</xdr:row>
      <xdr:rowOff>114798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60755"/>
          <a:ext cx="889000" cy="2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88555</xdr:rowOff>
    </xdr:from>
    <xdr:to>
      <xdr:col>45</xdr:col>
      <xdr:colOff>177800</xdr:colOff>
      <xdr:row>36</xdr:row>
      <xdr:rowOff>136522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60755"/>
          <a:ext cx="889000" cy="4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788</xdr:rowOff>
    </xdr:from>
    <xdr:to>
      <xdr:col>41</xdr:col>
      <xdr:colOff>50800</xdr:colOff>
      <xdr:row>36</xdr:row>
      <xdr:rowOff>136522</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487188"/>
          <a:ext cx="889000" cy="82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108780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71222</xdr:rowOff>
    </xdr:from>
    <xdr:to>
      <xdr:col>55</xdr:col>
      <xdr:colOff>50800</xdr:colOff>
      <xdr:row>37</xdr:row>
      <xdr:rowOff>1372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4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94099</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09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63998</xdr:rowOff>
    </xdr:from>
    <xdr:to>
      <xdr:col>50</xdr:col>
      <xdr:colOff>165100</xdr:colOff>
      <xdr:row>36</xdr:row>
      <xdr:rowOff>165598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3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10675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01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37755</xdr:rowOff>
    </xdr:from>
    <xdr:to>
      <xdr:col>46</xdr:col>
      <xdr:colOff>38100</xdr:colOff>
      <xdr:row>36</xdr:row>
      <xdr:rowOff>139355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155882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9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85722</xdr:rowOff>
    </xdr:from>
    <xdr:to>
      <xdr:col>41</xdr:col>
      <xdr:colOff>101600</xdr:colOff>
      <xdr:row>37</xdr:row>
      <xdr:rowOff>15872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5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32399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03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121438</xdr:rowOff>
    </xdr:from>
    <xdr:to>
      <xdr:col>36</xdr:col>
      <xdr:colOff>165100</xdr:colOff>
      <xdr:row>32</xdr:row>
      <xdr:rowOff>51588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43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68115</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21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137991</xdr:rowOff>
    </xdr:from>
    <xdr:to>
      <xdr:col>55</xdr:col>
      <xdr:colOff>0</xdr:colOff>
      <xdr:row>56</xdr:row>
      <xdr:rowOff>55706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567741"/>
          <a:ext cx="838200" cy="8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55706</xdr:rowOff>
    </xdr:from>
    <xdr:to>
      <xdr:col>50</xdr:col>
      <xdr:colOff>114300</xdr:colOff>
      <xdr:row>56</xdr:row>
      <xdr:rowOff>140549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656906"/>
          <a:ext cx="889000" cy="8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140549</xdr:rowOff>
    </xdr:from>
    <xdr:to>
      <xdr:col>45</xdr:col>
      <xdr:colOff>177800</xdr:colOff>
      <xdr:row>57</xdr:row>
      <xdr:rowOff>96288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741749"/>
          <a:ext cx="889000" cy="12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96288</xdr:rowOff>
    </xdr:from>
    <xdr:to>
      <xdr:col>41</xdr:col>
      <xdr:colOff>50800</xdr:colOff>
      <xdr:row>58</xdr:row>
      <xdr:rowOff>537</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868938"/>
          <a:ext cx="889000" cy="7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87191</xdr:rowOff>
    </xdr:from>
    <xdr:to>
      <xdr:col>55</xdr:col>
      <xdr:colOff>50800</xdr:colOff>
      <xdr:row>56</xdr:row>
      <xdr:rowOff>17341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51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110068</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36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4906</xdr:rowOff>
    </xdr:from>
    <xdr:to>
      <xdr:col>50</xdr:col>
      <xdr:colOff>165100</xdr:colOff>
      <xdr:row>56</xdr:row>
      <xdr:rowOff>106506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60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123033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38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89749</xdr:rowOff>
    </xdr:from>
    <xdr:to>
      <xdr:col>46</xdr:col>
      <xdr:colOff>38100</xdr:colOff>
      <xdr:row>57</xdr:row>
      <xdr:rowOff>19899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69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11026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78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45488</xdr:rowOff>
    </xdr:from>
    <xdr:to>
      <xdr:col>41</xdr:col>
      <xdr:colOff>101600</xdr:colOff>
      <xdr:row>57</xdr:row>
      <xdr:rowOff>147088</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81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138215</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1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121187</xdr:rowOff>
    </xdr:from>
    <xdr:to>
      <xdr:col>36</xdr:col>
      <xdr:colOff>165100</xdr:colOff>
      <xdr:row>58</xdr:row>
      <xdr:rowOff>51337</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89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42464</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98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10083</xdr:rowOff>
    </xdr:from>
    <xdr:to>
      <xdr:col>55</xdr:col>
      <xdr:colOff>0</xdr:colOff>
      <xdr:row>76</xdr:row>
      <xdr:rowOff>106211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040283"/>
          <a:ext cx="838200" cy="9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51325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5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10083</xdr:rowOff>
    </xdr:from>
    <xdr:to>
      <xdr:col>50</xdr:col>
      <xdr:colOff>114300</xdr:colOff>
      <xdr:row>76</xdr:row>
      <xdr:rowOff>92723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040283"/>
          <a:ext cx="889000" cy="8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41152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41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92723</xdr:rowOff>
    </xdr:from>
    <xdr:to>
      <xdr:col>45</xdr:col>
      <xdr:colOff>177800</xdr:colOff>
      <xdr:row>78</xdr:row>
      <xdr:rowOff>41517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122923"/>
          <a:ext cx="889000" cy="2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64812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41517</xdr:rowOff>
    </xdr:from>
    <xdr:to>
      <xdr:col>41</xdr:col>
      <xdr:colOff>50800</xdr:colOff>
      <xdr:row>78</xdr:row>
      <xdr:rowOff>81807</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414617"/>
          <a:ext cx="889000" cy="4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55411</xdr:rowOff>
    </xdr:from>
    <xdr:to>
      <xdr:col>55</xdr:col>
      <xdr:colOff>50800</xdr:colOff>
      <xdr:row>76</xdr:row>
      <xdr:rowOff>157011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08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78287</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93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130734</xdr:rowOff>
    </xdr:from>
    <xdr:to>
      <xdr:col>50</xdr:col>
      <xdr:colOff>165100</xdr:colOff>
      <xdr:row>76</xdr:row>
      <xdr:rowOff>60883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29894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77411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76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41923</xdr:rowOff>
    </xdr:from>
    <xdr:to>
      <xdr:col>46</xdr:col>
      <xdr:colOff>38100</xdr:colOff>
      <xdr:row>76</xdr:row>
      <xdr:rowOff>143523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0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160050</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284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162167</xdr:rowOff>
    </xdr:from>
    <xdr:to>
      <xdr:col>41</xdr:col>
      <xdr:colOff>101600</xdr:colOff>
      <xdr:row>78</xdr:row>
      <xdr:rowOff>92317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36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83444</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45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31007</xdr:rowOff>
    </xdr:from>
    <xdr:to>
      <xdr:col>36</xdr:col>
      <xdr:colOff>165100</xdr:colOff>
      <xdr:row>78</xdr:row>
      <xdr:rowOff>132607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0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123734</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49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131280</xdr:rowOff>
    </xdr:from>
    <xdr:to>
      <xdr:col>55</xdr:col>
      <xdr:colOff>0</xdr:colOff>
      <xdr:row>97</xdr:row>
      <xdr:rowOff>137401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590480"/>
          <a:ext cx="838200" cy="17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137401</xdr:rowOff>
    </xdr:from>
    <xdr:to>
      <xdr:col>50</xdr:col>
      <xdr:colOff>114300</xdr:colOff>
      <xdr:row>98</xdr:row>
      <xdr:rowOff>21552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768051"/>
          <a:ext cx="889000" cy="5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143433</xdr:rowOff>
    </xdr:from>
    <xdr:to>
      <xdr:col>45</xdr:col>
      <xdr:colOff>177800</xdr:colOff>
      <xdr:row>98</xdr:row>
      <xdr:rowOff>21552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774083"/>
          <a:ext cx="889000" cy="4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143433</xdr:rowOff>
    </xdr:from>
    <xdr:to>
      <xdr:col>41</xdr:col>
      <xdr:colOff>50800</xdr:colOff>
      <xdr:row>98</xdr:row>
      <xdr:rowOff>63094</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774083"/>
          <a:ext cx="889000" cy="9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80480</xdr:rowOff>
    </xdr:from>
    <xdr:to>
      <xdr:col>55</xdr:col>
      <xdr:colOff>50800</xdr:colOff>
      <xdr:row>97</xdr:row>
      <xdr:rowOff>10630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3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103357</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3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86601</xdr:rowOff>
    </xdr:from>
    <xdr:to>
      <xdr:col>50</xdr:col>
      <xdr:colOff>165100</xdr:colOff>
      <xdr:row>98</xdr:row>
      <xdr:rowOff>16751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71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7878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80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142202</xdr:rowOff>
    </xdr:from>
    <xdr:to>
      <xdr:col>46</xdr:col>
      <xdr:colOff>38100</xdr:colOff>
      <xdr:row>98</xdr:row>
      <xdr:rowOff>72352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7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63479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6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92633</xdr:rowOff>
    </xdr:from>
    <xdr:to>
      <xdr:col>41</xdr:col>
      <xdr:colOff>101600</xdr:colOff>
      <xdr:row>98</xdr:row>
      <xdr:rowOff>22783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72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13910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81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12294</xdr:rowOff>
    </xdr:from>
    <xdr:to>
      <xdr:col>36</xdr:col>
      <xdr:colOff>165100</xdr:colOff>
      <xdr:row>98</xdr:row>
      <xdr:rowOff>113894</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81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105021</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90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92129</xdr:rowOff>
    </xdr:from>
    <xdr:to>
      <xdr:col>85</xdr:col>
      <xdr:colOff>127000</xdr:colOff>
      <xdr:row>39</xdr:row>
      <xdr:rowOff>95254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5481300" y="6778679"/>
          <a:ext cx="838200" cy="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95254</xdr:rowOff>
    </xdr:from>
    <xdr:to>
      <xdr:col>81</xdr:col>
      <xdr:colOff>50800</xdr:colOff>
      <xdr:row>39</xdr:row>
      <xdr:rowOff>97605</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781804"/>
          <a:ext cx="889000" cy="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94710</xdr:rowOff>
    </xdr:from>
    <xdr:to>
      <xdr:col>76</xdr:col>
      <xdr:colOff>114300</xdr:colOff>
      <xdr:row>39</xdr:row>
      <xdr:rowOff>97605</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1260"/>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94710</xdr:rowOff>
    </xdr:from>
    <xdr:to>
      <xdr:col>71</xdr:col>
      <xdr:colOff>177800</xdr:colOff>
      <xdr:row>39</xdr:row>
      <xdr:rowOff>96745</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2814300" y="6781260"/>
          <a:ext cx="889000" cy="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41329</xdr:rowOff>
    </xdr:from>
    <xdr:to>
      <xdr:col>85</xdr:col>
      <xdr:colOff>177800</xdr:colOff>
      <xdr:row>39</xdr:row>
      <xdr:rowOff>142929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2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378565"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44454</xdr:rowOff>
    </xdr:from>
    <xdr:to>
      <xdr:col>81</xdr:col>
      <xdr:colOff>101600</xdr:colOff>
      <xdr:row>39</xdr:row>
      <xdr:rowOff>146054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137181</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92017" y="6823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46805</xdr:rowOff>
    </xdr:from>
    <xdr:to>
      <xdr:col>76</xdr:col>
      <xdr:colOff>165100</xdr:colOff>
      <xdr:row>39</xdr:row>
      <xdr:rowOff>148405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139532</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03017" y="6826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43910</xdr:rowOff>
    </xdr:from>
    <xdr:to>
      <xdr:col>72</xdr:col>
      <xdr:colOff>38100</xdr:colOff>
      <xdr:row>39</xdr:row>
      <xdr:rowOff>145510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136637</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14017" y="6823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45945</xdr:rowOff>
    </xdr:from>
    <xdr:to>
      <xdr:col>67</xdr:col>
      <xdr:colOff>101600</xdr:colOff>
      <xdr:row>39</xdr:row>
      <xdr:rowOff>147545</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138672</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25017" y="6825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45935</xdr:rowOff>
    </xdr:from>
    <xdr:to>
      <xdr:col>85</xdr:col>
      <xdr:colOff>127000</xdr:colOff>
      <xdr:row>77</xdr:row>
      <xdr:rowOff>57645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076135"/>
          <a:ext cx="838200" cy="18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45935</xdr:rowOff>
    </xdr:from>
    <xdr:to>
      <xdr:col>81</xdr:col>
      <xdr:colOff>50800</xdr:colOff>
      <xdr:row>76</xdr:row>
      <xdr:rowOff>94742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076135"/>
          <a:ext cx="889000" cy="4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148734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94742</xdr:rowOff>
    </xdr:from>
    <xdr:to>
      <xdr:col>76</xdr:col>
      <xdr:colOff>114300</xdr:colOff>
      <xdr:row>77</xdr:row>
      <xdr:rowOff>39243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24942"/>
          <a:ext cx="889000" cy="11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64808</xdr:rowOff>
    </xdr:from>
    <xdr:to>
      <xdr:col>71</xdr:col>
      <xdr:colOff>177800</xdr:colOff>
      <xdr:row>77</xdr:row>
      <xdr:rowOff>39243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095008"/>
          <a:ext cx="889000" cy="14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142245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6845</xdr:rowOff>
    </xdr:from>
    <xdr:to>
      <xdr:col>85</xdr:col>
      <xdr:colOff>177800</xdr:colOff>
      <xdr:row>77</xdr:row>
      <xdr:rowOff>108445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0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156722</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8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166585</xdr:rowOff>
    </xdr:from>
    <xdr:to>
      <xdr:col>81</xdr:col>
      <xdr:colOff>101600</xdr:colOff>
      <xdr:row>76</xdr:row>
      <xdr:rowOff>96735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2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113263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80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43942</xdr:rowOff>
    </xdr:from>
    <xdr:to>
      <xdr:col>76</xdr:col>
      <xdr:colOff>165100</xdr:colOff>
      <xdr:row>76</xdr:row>
      <xdr:rowOff>145542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7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162069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84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159893</xdr:rowOff>
    </xdr:from>
    <xdr:to>
      <xdr:col>72</xdr:col>
      <xdr:colOff>38100</xdr:colOff>
      <xdr:row>77</xdr:row>
      <xdr:rowOff>90043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9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81170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28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14008</xdr:rowOff>
    </xdr:from>
    <xdr:to>
      <xdr:col>67</xdr:col>
      <xdr:colOff>101600</xdr:colOff>
      <xdr:row>76</xdr:row>
      <xdr:rowOff>115608</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04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132135</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8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135494</xdr:rowOff>
    </xdr:from>
    <xdr:to>
      <xdr:col>85</xdr:col>
      <xdr:colOff>127000</xdr:colOff>
      <xdr:row>97</xdr:row>
      <xdr:rowOff>775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594694"/>
          <a:ext cx="838200" cy="3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38048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6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775</xdr:rowOff>
    </xdr:from>
    <xdr:to>
      <xdr:col>81</xdr:col>
      <xdr:colOff>50800</xdr:colOff>
      <xdr:row>97</xdr:row>
      <xdr:rowOff>143577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631425"/>
          <a:ext cx="889000" cy="14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111902</xdr:rowOff>
    </xdr:from>
    <xdr:to>
      <xdr:col>76</xdr:col>
      <xdr:colOff>114300</xdr:colOff>
      <xdr:row>97</xdr:row>
      <xdr:rowOff>143577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42552"/>
          <a:ext cx="889000" cy="3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111902</xdr:rowOff>
    </xdr:from>
    <xdr:to>
      <xdr:col>71</xdr:col>
      <xdr:colOff>177800</xdr:colOff>
      <xdr:row>97</xdr:row>
      <xdr:rowOff>170762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42552"/>
          <a:ext cx="889000" cy="5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41907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84694</xdr:rowOff>
    </xdr:from>
    <xdr:to>
      <xdr:col>85</xdr:col>
      <xdr:colOff>177800</xdr:colOff>
      <xdr:row>97</xdr:row>
      <xdr:rowOff>14844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54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107571</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39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121425</xdr:rowOff>
    </xdr:from>
    <xdr:to>
      <xdr:col>81</xdr:col>
      <xdr:colOff>101600</xdr:colOff>
      <xdr:row>97</xdr:row>
      <xdr:rowOff>51575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5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68102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35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92777</xdr:rowOff>
    </xdr:from>
    <xdr:to>
      <xdr:col>76</xdr:col>
      <xdr:colOff>165100</xdr:colOff>
      <xdr:row>98</xdr:row>
      <xdr:rowOff>22927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2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14054</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1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61102</xdr:rowOff>
    </xdr:from>
    <xdr:to>
      <xdr:col>72</xdr:col>
      <xdr:colOff>38100</xdr:colOff>
      <xdr:row>97</xdr:row>
      <xdr:rowOff>162702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9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153829</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78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119962</xdr:rowOff>
    </xdr:from>
    <xdr:to>
      <xdr:col>67</xdr:col>
      <xdr:colOff>101600</xdr:colOff>
      <xdr:row>98</xdr:row>
      <xdr:rowOff>50112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5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66639</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52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36830</xdr:rowOff>
    </xdr:from>
    <xdr:to>
      <xdr:col>116</xdr:col>
      <xdr:colOff>63500</xdr:colOff>
      <xdr:row>39</xdr:row>
      <xdr:rowOff>39116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2338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36830</xdr:rowOff>
    </xdr:from>
    <xdr:to>
      <xdr:col>111</xdr:col>
      <xdr:colOff>177800</xdr:colOff>
      <xdr:row>39</xdr:row>
      <xdr:rowOff>37338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723380"/>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37338</xdr:rowOff>
    </xdr:from>
    <xdr:to>
      <xdr:col>107</xdr:col>
      <xdr:colOff>50800</xdr:colOff>
      <xdr:row>39</xdr:row>
      <xdr:rowOff>39497</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723888"/>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39497</xdr:rowOff>
    </xdr:from>
    <xdr:to>
      <xdr:col>102</xdr:col>
      <xdr:colOff>114300</xdr:colOff>
      <xdr:row>39</xdr:row>
      <xdr:rowOff>40132</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726047"/>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159766</xdr:rowOff>
    </xdr:from>
    <xdr:to>
      <xdr:col>116</xdr:col>
      <xdr:colOff>114300</xdr:colOff>
      <xdr:row>39</xdr:row>
      <xdr:rowOff>89916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74693</xdr:rowOff>
    </xdr:from>
    <xdr:ext cx="313932"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897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157480</xdr:rowOff>
    </xdr:from>
    <xdr:to>
      <xdr:col>112</xdr:col>
      <xdr:colOff>38100</xdr:colOff>
      <xdr:row>39</xdr:row>
      <xdr:rowOff>87630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78757</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66333" y="6765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157988</xdr:rowOff>
    </xdr:from>
    <xdr:to>
      <xdr:col>107</xdr:col>
      <xdr:colOff>101600</xdr:colOff>
      <xdr:row>39</xdr:row>
      <xdr:rowOff>88138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79265</xdr:rowOff>
    </xdr:from>
    <xdr:ext cx="313932"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77333" y="67658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160147</xdr:rowOff>
    </xdr:from>
    <xdr:to>
      <xdr:col>102</xdr:col>
      <xdr:colOff>165100</xdr:colOff>
      <xdr:row>39</xdr:row>
      <xdr:rowOff>90297</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81424</xdr:rowOff>
    </xdr:from>
    <xdr:ext cx="313932"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88333" y="6767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160782</xdr:rowOff>
    </xdr:from>
    <xdr:to>
      <xdr:col>98</xdr:col>
      <xdr:colOff>38100</xdr:colOff>
      <xdr:row>39</xdr:row>
      <xdr:rowOff>90932</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7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82059</xdr:rowOff>
    </xdr:from>
    <xdr:ext cx="313932"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99333" y="6768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97226</xdr:rowOff>
    </xdr:from>
    <xdr:to>
      <xdr:col>116</xdr:col>
      <xdr:colOff>63500</xdr:colOff>
      <xdr:row>58</xdr:row>
      <xdr:rowOff>97317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41326"/>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97317</xdr:rowOff>
    </xdr:from>
    <xdr:to>
      <xdr:col>111</xdr:col>
      <xdr:colOff>177800</xdr:colOff>
      <xdr:row>58</xdr:row>
      <xdr:rowOff>97409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41417"/>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97363</xdr:rowOff>
    </xdr:from>
    <xdr:to>
      <xdr:col>107</xdr:col>
      <xdr:colOff>50800</xdr:colOff>
      <xdr:row>58</xdr:row>
      <xdr:rowOff>97409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41463"/>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97363</xdr:rowOff>
    </xdr:from>
    <xdr:to>
      <xdr:col>102</xdr:col>
      <xdr:colOff>114300</xdr:colOff>
      <xdr:row>58</xdr:row>
      <xdr:rowOff>97363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414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46426</xdr:rowOff>
    </xdr:from>
    <xdr:to>
      <xdr:col>116</xdr:col>
      <xdr:colOff>114300</xdr:colOff>
      <xdr:row>58</xdr:row>
      <xdr:rowOff>148026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9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46517</xdr:rowOff>
    </xdr:from>
    <xdr:to>
      <xdr:col>112</xdr:col>
      <xdr:colOff>38100</xdr:colOff>
      <xdr:row>58</xdr:row>
      <xdr:rowOff>148117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9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139244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08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46609</xdr:rowOff>
    </xdr:from>
    <xdr:to>
      <xdr:col>107</xdr:col>
      <xdr:colOff>101600</xdr:colOff>
      <xdr:row>58</xdr:row>
      <xdr:rowOff>148209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9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139336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08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46563</xdr:rowOff>
    </xdr:from>
    <xdr:to>
      <xdr:col>102</xdr:col>
      <xdr:colOff>165100</xdr:colOff>
      <xdr:row>58</xdr:row>
      <xdr:rowOff>148163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9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139290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08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46563</xdr:rowOff>
    </xdr:from>
    <xdr:to>
      <xdr:col>98</xdr:col>
      <xdr:colOff>38100</xdr:colOff>
      <xdr:row>58</xdr:row>
      <xdr:rowOff>148163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9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139290</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08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41554</xdr:rowOff>
    </xdr:from>
    <xdr:to>
      <xdr:col>116</xdr:col>
      <xdr:colOff>63500</xdr:colOff>
      <xdr:row>74</xdr:row>
      <xdr:rowOff>101676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728854"/>
          <a:ext cx="838200" cy="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41554</xdr:rowOff>
    </xdr:from>
    <xdr:to>
      <xdr:col>111</xdr:col>
      <xdr:colOff>177800</xdr:colOff>
      <xdr:row>74</xdr:row>
      <xdr:rowOff>146634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728854"/>
          <a:ext cx="889000" cy="10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146634</xdr:rowOff>
    </xdr:from>
    <xdr:to>
      <xdr:col>107</xdr:col>
      <xdr:colOff>50800</xdr:colOff>
      <xdr:row>75</xdr:row>
      <xdr:rowOff>5931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833934"/>
          <a:ext cx="889000" cy="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5931</xdr:rowOff>
    </xdr:from>
    <xdr:to>
      <xdr:col>102</xdr:col>
      <xdr:colOff>114300</xdr:colOff>
      <xdr:row>75</xdr:row>
      <xdr:rowOff>19038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864681"/>
          <a:ext cx="889000" cy="1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50876</xdr:rowOff>
    </xdr:from>
    <xdr:to>
      <xdr:col>116</xdr:col>
      <xdr:colOff>114300</xdr:colOff>
      <xdr:row>74</xdr:row>
      <xdr:rowOff>152476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3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73753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58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162204</xdr:rowOff>
    </xdr:from>
    <xdr:to>
      <xdr:col>112</xdr:col>
      <xdr:colOff>38100</xdr:colOff>
      <xdr:row>74</xdr:row>
      <xdr:rowOff>92354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67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108881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45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95834</xdr:rowOff>
    </xdr:from>
    <xdr:to>
      <xdr:col>107</xdr:col>
      <xdr:colOff>101600</xdr:colOff>
      <xdr:row>75</xdr:row>
      <xdr:rowOff>25984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78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42511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55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126581</xdr:rowOff>
    </xdr:from>
    <xdr:to>
      <xdr:col>102</xdr:col>
      <xdr:colOff>165100</xdr:colOff>
      <xdr:row>75</xdr:row>
      <xdr:rowOff>56731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8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73258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58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139688</xdr:rowOff>
    </xdr:from>
    <xdr:to>
      <xdr:col>98</xdr:col>
      <xdr:colOff>38100</xdr:colOff>
      <xdr:row>75</xdr:row>
      <xdr:rowOff>69838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8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86365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60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484,348</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143,561</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16,898</a:t>
          </a:r>
          <a:r>
            <a:rPr kumimoji="1" lang="ja-JP" altLang="en-US" sz="1300">
              <a:latin typeface="ＭＳ Ｐゴシック" panose="020B0600070205080204" pitchFamily="50" charset="-128"/>
              <a:ea typeface="ＭＳ Ｐゴシック" panose="020B0600070205080204" pitchFamily="50" charset="-128"/>
            </a:rPr>
            <a:t>円増加しており、類似団体の平均値と比較しても</a:t>
          </a:r>
          <a:r>
            <a:rPr kumimoji="1" lang="en-US" altLang="ja-JP" sz="1300">
              <a:latin typeface="ＭＳ Ｐゴシック" panose="020B0600070205080204" pitchFamily="50" charset="-128"/>
              <a:ea typeface="ＭＳ Ｐゴシック" panose="020B0600070205080204" pitchFamily="50" charset="-128"/>
            </a:rPr>
            <a:t>11,665</a:t>
          </a:r>
          <a:r>
            <a:rPr kumimoji="1" lang="ja-JP" altLang="en-US" sz="1300">
              <a:latin typeface="ＭＳ Ｐゴシック" panose="020B0600070205080204" pitchFamily="50" charset="-128"/>
              <a:ea typeface="ＭＳ Ｐゴシック" panose="020B0600070205080204" pitchFamily="50" charset="-128"/>
            </a:rPr>
            <a:t>円上回っている。これは、利用者増に伴う児童福祉費と障害者福祉費の増が主な要因である。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59,407</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8,191</a:t>
          </a:r>
          <a:r>
            <a:rPr kumimoji="1" lang="ja-JP" altLang="en-US" sz="1300">
              <a:latin typeface="ＭＳ Ｐゴシック" panose="020B0600070205080204" pitchFamily="50" charset="-128"/>
              <a:ea typeface="ＭＳ Ｐゴシック" panose="020B0600070205080204" pitchFamily="50" charset="-128"/>
            </a:rPr>
            <a:t>円増加しており、類似団体の平均値と比較しても</a:t>
          </a:r>
          <a:r>
            <a:rPr kumimoji="1" lang="en-US" altLang="ja-JP" sz="1300">
              <a:latin typeface="ＭＳ Ｐゴシック" panose="020B0600070205080204" pitchFamily="50" charset="-128"/>
              <a:ea typeface="ＭＳ Ｐゴシック" panose="020B0600070205080204" pitchFamily="50" charset="-128"/>
            </a:rPr>
            <a:t>8,869</a:t>
          </a:r>
          <a:r>
            <a:rPr kumimoji="1" lang="ja-JP" altLang="en-US" sz="1300">
              <a:latin typeface="ＭＳ Ｐゴシック" panose="020B0600070205080204" pitchFamily="50" charset="-128"/>
              <a:ea typeface="ＭＳ Ｐゴシック" panose="020B0600070205080204" pitchFamily="50" charset="-128"/>
            </a:rPr>
            <a:t>円上回っている。これは全市立学校の体育館に空調を整備した市立学校体育館空調設備整備事業費と庁舎別棟を建築した庁舎等整備事業費の増が主な要因である。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25,961</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14,422</a:t>
          </a:r>
          <a:r>
            <a:rPr kumimoji="1" lang="ja-JP" altLang="en-US" sz="1300">
              <a:latin typeface="ＭＳ Ｐゴシック" panose="020B0600070205080204" pitchFamily="50" charset="-128"/>
              <a:ea typeface="ＭＳ Ｐゴシック" panose="020B0600070205080204" pitchFamily="50" charset="-128"/>
            </a:rPr>
            <a:t>円減少しており、類似団体の平均値と比較しても</a:t>
          </a:r>
          <a:r>
            <a:rPr kumimoji="1" lang="en-US" altLang="ja-JP" sz="1300">
              <a:latin typeface="ＭＳ Ｐゴシック" panose="020B0600070205080204" pitchFamily="50" charset="-128"/>
              <a:ea typeface="ＭＳ Ｐゴシック" panose="020B0600070205080204" pitchFamily="50" charset="-128"/>
            </a:rPr>
            <a:t>9,294</a:t>
          </a:r>
          <a:r>
            <a:rPr kumimoji="1" lang="ja-JP" altLang="en-US" sz="1300">
              <a:latin typeface="ＭＳ Ｐゴシック" panose="020B0600070205080204" pitchFamily="50" charset="-128"/>
              <a:ea typeface="ＭＳ Ｐゴシック" panose="020B0600070205080204" pitchFamily="50" charset="-128"/>
            </a:rPr>
            <a:t>円下回っている。これは</a:t>
          </a:r>
          <a:r>
            <a:rPr kumimoji="1" lang="en-US" altLang="ja-JP" sz="1300">
              <a:latin typeface="ＭＳ Ｐゴシック" panose="020B0600070205080204" pitchFamily="50" charset="-128"/>
              <a:ea typeface="ＭＳ Ｐゴシック" panose="020B0600070205080204" pitchFamily="50" charset="-128"/>
            </a:rPr>
            <a:t>R06</a:t>
          </a:r>
          <a:r>
            <a:rPr kumimoji="1" lang="ja-JP" altLang="en-US" sz="1300">
              <a:latin typeface="ＭＳ Ｐゴシック" panose="020B0600070205080204" pitchFamily="50" charset="-128"/>
              <a:ea typeface="ＭＳ Ｐゴシック" panose="020B0600070205080204" pitchFamily="50" charset="-128"/>
            </a:rPr>
            <a:t>に繰上償還を行っていないことや過去の繰上償還の実施により元利償還金の額が減少していることが主な要因である。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96,869
95,673
119.94
48,597,413
46,918,339
1,306,289
22,152,843
21,219,466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139700</xdr:rowOff>
    </xdr:from>
    <xdr:to>
      <xdr:col>24</xdr:col>
      <xdr:colOff>63500</xdr:colOff>
      <xdr:row>37</xdr:row>
      <xdr:rowOff>163475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483350"/>
          <a:ext cx="8382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139700</xdr:rowOff>
    </xdr:from>
    <xdr:to>
      <xdr:col>19</xdr:col>
      <xdr:colOff>177800</xdr:colOff>
      <xdr:row>37</xdr:row>
      <xdr:rowOff>145186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483350"/>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124155</xdr:rowOff>
    </xdr:from>
    <xdr:to>
      <xdr:col>15</xdr:col>
      <xdr:colOff>50800</xdr:colOff>
      <xdr:row>37</xdr:row>
      <xdr:rowOff>145186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467805"/>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124155</xdr:rowOff>
    </xdr:from>
    <xdr:to>
      <xdr:col>10</xdr:col>
      <xdr:colOff>114300</xdr:colOff>
      <xdr:row>37</xdr:row>
      <xdr:rowOff>146101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467805"/>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112675</xdr:rowOff>
    </xdr:from>
    <xdr:to>
      <xdr:col>24</xdr:col>
      <xdr:colOff>114300</xdr:colOff>
      <xdr:row>38</xdr:row>
      <xdr:rowOff>42825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45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27602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71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88900</xdr:rowOff>
    </xdr:from>
    <xdr:to>
      <xdr:col>20</xdr:col>
      <xdr:colOff>38100</xdr:colOff>
      <xdr:row>38</xdr:row>
      <xdr:rowOff>19050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10177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52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94386</xdr:rowOff>
    </xdr:from>
    <xdr:to>
      <xdr:col>15</xdr:col>
      <xdr:colOff>101600</xdr:colOff>
      <xdr:row>38</xdr:row>
      <xdr:rowOff>24536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4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15663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53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73355</xdr:rowOff>
    </xdr:from>
    <xdr:to>
      <xdr:col>10</xdr:col>
      <xdr:colOff>165100</xdr:colOff>
      <xdr:row>38</xdr:row>
      <xdr:rowOff>3505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4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166082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509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95301</xdr:rowOff>
    </xdr:from>
    <xdr:to>
      <xdr:col>6</xdr:col>
      <xdr:colOff>38100</xdr:colOff>
      <xdr:row>38</xdr:row>
      <xdr:rowOff>25451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43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16578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53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146578</xdr:rowOff>
    </xdr:from>
    <xdr:to>
      <xdr:col>24</xdr:col>
      <xdr:colOff>63500</xdr:colOff>
      <xdr:row>56</xdr:row>
      <xdr:rowOff>61218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576328"/>
          <a:ext cx="838200" cy="8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84008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5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61218</xdr:rowOff>
    </xdr:from>
    <xdr:to>
      <xdr:col>19</xdr:col>
      <xdr:colOff>177800</xdr:colOff>
      <xdr:row>57</xdr:row>
      <xdr:rowOff>11188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662418"/>
          <a:ext cx="889000" cy="12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7935</xdr:rowOff>
    </xdr:from>
    <xdr:to>
      <xdr:col>15</xdr:col>
      <xdr:colOff>50800</xdr:colOff>
      <xdr:row>57</xdr:row>
      <xdr:rowOff>11188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80585"/>
          <a:ext cx="889000" cy="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56463</xdr:rowOff>
    </xdr:from>
    <xdr:to>
      <xdr:col>10</xdr:col>
      <xdr:colOff>114300</xdr:colOff>
      <xdr:row>57</xdr:row>
      <xdr:rowOff>7935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143313"/>
          <a:ext cx="889000" cy="63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145861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95778</xdr:rowOff>
    </xdr:from>
    <xdr:to>
      <xdr:col>24</xdr:col>
      <xdr:colOff>114300</xdr:colOff>
      <xdr:row>56</xdr:row>
      <xdr:rowOff>25928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2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118655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37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10418</xdr:rowOff>
    </xdr:from>
    <xdr:to>
      <xdr:col>20</xdr:col>
      <xdr:colOff>38100</xdr:colOff>
      <xdr:row>56</xdr:row>
      <xdr:rowOff>112018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1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128545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38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131838</xdr:rowOff>
    </xdr:from>
    <xdr:to>
      <xdr:col>15</xdr:col>
      <xdr:colOff>101600</xdr:colOff>
      <xdr:row>57</xdr:row>
      <xdr:rowOff>61988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3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53115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2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128585</xdr:rowOff>
    </xdr:from>
    <xdr:to>
      <xdr:col>10</xdr:col>
      <xdr:colOff>165100</xdr:colOff>
      <xdr:row>57</xdr:row>
      <xdr:rowOff>58735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2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49862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2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5663</xdr:rowOff>
    </xdr:from>
    <xdr:to>
      <xdr:col>6</xdr:col>
      <xdr:colOff>38100</xdr:colOff>
      <xdr:row>53</xdr:row>
      <xdr:rowOff>107263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09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123790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86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97537</xdr:rowOff>
    </xdr:from>
    <xdr:to>
      <xdr:col>24</xdr:col>
      <xdr:colOff>63500</xdr:colOff>
      <xdr:row>77</xdr:row>
      <xdr:rowOff>59635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27737"/>
          <a:ext cx="838200" cy="13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143387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59635</xdr:rowOff>
    </xdr:from>
    <xdr:to>
      <xdr:col>19</xdr:col>
      <xdr:colOff>177800</xdr:colOff>
      <xdr:row>78</xdr:row>
      <xdr:rowOff>7378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61285"/>
          <a:ext cx="889000" cy="11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106133</xdr:rowOff>
    </xdr:from>
    <xdr:to>
      <xdr:col>15</xdr:col>
      <xdr:colOff>50800</xdr:colOff>
      <xdr:row>78</xdr:row>
      <xdr:rowOff>7378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07783"/>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106133</xdr:rowOff>
    </xdr:from>
    <xdr:to>
      <xdr:col>10</xdr:col>
      <xdr:colOff>114300</xdr:colOff>
      <xdr:row>78</xdr:row>
      <xdr:rowOff>164353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07783"/>
          <a:ext cx="889000" cy="22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110932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46737</xdr:rowOff>
    </xdr:from>
    <xdr:to>
      <xdr:col>24</xdr:col>
      <xdr:colOff>114300</xdr:colOff>
      <xdr:row>76</xdr:row>
      <xdr:rowOff>148337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7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25164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55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8835</xdr:rowOff>
    </xdr:from>
    <xdr:to>
      <xdr:col>20</xdr:col>
      <xdr:colOff>38100</xdr:colOff>
      <xdr:row>77</xdr:row>
      <xdr:rowOff>110435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1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101562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0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128028</xdr:rowOff>
    </xdr:from>
    <xdr:to>
      <xdr:col>15</xdr:col>
      <xdr:colOff>101600</xdr:colOff>
      <xdr:row>78</xdr:row>
      <xdr:rowOff>58178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2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49305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22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55333</xdr:rowOff>
    </xdr:from>
    <xdr:to>
      <xdr:col>10</xdr:col>
      <xdr:colOff>165100</xdr:colOff>
      <xdr:row>77</xdr:row>
      <xdr:rowOff>156933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5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148060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4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113553</xdr:rowOff>
    </xdr:from>
    <xdr:to>
      <xdr:col>6</xdr:col>
      <xdr:colOff>38100</xdr:colOff>
      <xdr:row>79</xdr:row>
      <xdr:rowOff>43703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8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34830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7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77186</xdr:rowOff>
    </xdr:from>
    <xdr:to>
      <xdr:col>24</xdr:col>
      <xdr:colOff>63500</xdr:colOff>
      <xdr:row>98</xdr:row>
      <xdr:rowOff>78088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79286"/>
          <a:ext cx="838200" cy="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59229</xdr:rowOff>
    </xdr:from>
    <xdr:to>
      <xdr:col>19</xdr:col>
      <xdr:colOff>177800</xdr:colOff>
      <xdr:row>98</xdr:row>
      <xdr:rowOff>77186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61329"/>
          <a:ext cx="889000" cy="1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59229</xdr:rowOff>
    </xdr:from>
    <xdr:to>
      <xdr:col>15</xdr:col>
      <xdr:colOff>50800</xdr:colOff>
      <xdr:row>98</xdr:row>
      <xdr:rowOff>59705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61329"/>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59705</xdr:rowOff>
    </xdr:from>
    <xdr:to>
      <xdr:col>10</xdr:col>
      <xdr:colOff>114300</xdr:colOff>
      <xdr:row>98</xdr:row>
      <xdr:rowOff>107672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61805"/>
          <a:ext cx="889000" cy="4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27288</xdr:rowOff>
    </xdr:from>
    <xdr:to>
      <xdr:col>24</xdr:col>
      <xdr:colOff>114300</xdr:colOff>
      <xdr:row>98</xdr:row>
      <xdr:rowOff>128888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2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26386</xdr:rowOff>
    </xdr:from>
    <xdr:to>
      <xdr:col>20</xdr:col>
      <xdr:colOff>38100</xdr:colOff>
      <xdr:row>98</xdr:row>
      <xdr:rowOff>127986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2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119113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2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8429</xdr:rowOff>
    </xdr:from>
    <xdr:to>
      <xdr:col>15</xdr:col>
      <xdr:colOff>101600</xdr:colOff>
      <xdr:row>98</xdr:row>
      <xdr:rowOff>110029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1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101156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0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8905</xdr:rowOff>
    </xdr:from>
    <xdr:to>
      <xdr:col>10</xdr:col>
      <xdr:colOff>165100</xdr:colOff>
      <xdr:row>98</xdr:row>
      <xdr:rowOff>110505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1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101632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0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56872</xdr:rowOff>
    </xdr:from>
    <xdr:to>
      <xdr:col>6</xdr:col>
      <xdr:colOff>38100</xdr:colOff>
      <xdr:row>98</xdr:row>
      <xdr:rowOff>158472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5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149599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5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31369</xdr:rowOff>
    </xdr:from>
    <xdr:to>
      <xdr:col>55</xdr:col>
      <xdr:colOff>0</xdr:colOff>
      <xdr:row>39</xdr:row>
      <xdr:rowOff>32639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17919"/>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31369</xdr:rowOff>
    </xdr:from>
    <xdr:to>
      <xdr:col>50</xdr:col>
      <xdr:colOff>114300</xdr:colOff>
      <xdr:row>39</xdr:row>
      <xdr:rowOff>31369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179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31369</xdr:rowOff>
    </xdr:from>
    <xdr:to>
      <xdr:col>45</xdr:col>
      <xdr:colOff>177800</xdr:colOff>
      <xdr:row>39</xdr:row>
      <xdr:rowOff>31369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179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31369</xdr:rowOff>
    </xdr:from>
    <xdr:to>
      <xdr:col>41</xdr:col>
      <xdr:colOff>50800</xdr:colOff>
      <xdr:row>39</xdr:row>
      <xdr:rowOff>32639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717919"/>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153289</xdr:rowOff>
    </xdr:from>
    <xdr:to>
      <xdr:col>55</xdr:col>
      <xdr:colOff>50800</xdr:colOff>
      <xdr:row>39</xdr:row>
      <xdr:rowOff>83439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6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68216</xdr:rowOff>
    </xdr:from>
    <xdr:ext cx="313932"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833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152019</xdr:rowOff>
    </xdr:from>
    <xdr:to>
      <xdr:col>50</xdr:col>
      <xdr:colOff>165100</xdr:colOff>
      <xdr:row>39</xdr:row>
      <xdr:rowOff>82169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6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73296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59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152019</xdr:rowOff>
    </xdr:from>
    <xdr:to>
      <xdr:col>46</xdr:col>
      <xdr:colOff>38100</xdr:colOff>
      <xdr:row>39</xdr:row>
      <xdr:rowOff>82169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6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73296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59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152019</xdr:rowOff>
    </xdr:from>
    <xdr:to>
      <xdr:col>41</xdr:col>
      <xdr:colOff>101600</xdr:colOff>
      <xdr:row>39</xdr:row>
      <xdr:rowOff>82169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6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73296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59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153289</xdr:rowOff>
    </xdr:from>
    <xdr:to>
      <xdr:col>36</xdr:col>
      <xdr:colOff>165100</xdr:colOff>
      <xdr:row>39</xdr:row>
      <xdr:rowOff>83439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6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74566</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15333" y="67611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159055</xdr:rowOff>
    </xdr:from>
    <xdr:to>
      <xdr:col>55</xdr:col>
      <xdr:colOff>0</xdr:colOff>
      <xdr:row>57</xdr:row>
      <xdr:rowOff>18885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760255"/>
          <a:ext cx="838200" cy="3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84738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74549</xdr:rowOff>
    </xdr:from>
    <xdr:to>
      <xdr:col>50</xdr:col>
      <xdr:colOff>114300</xdr:colOff>
      <xdr:row>56</xdr:row>
      <xdr:rowOff>159055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675749"/>
          <a:ext cx="889000" cy="8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17530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9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74549</xdr:rowOff>
    </xdr:from>
    <xdr:to>
      <xdr:col>45</xdr:col>
      <xdr:colOff>177800</xdr:colOff>
      <xdr:row>56</xdr:row>
      <xdr:rowOff>108115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675749"/>
          <a:ext cx="889000" cy="3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19664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108115</xdr:rowOff>
    </xdr:from>
    <xdr:to>
      <xdr:col>41</xdr:col>
      <xdr:colOff>50800</xdr:colOff>
      <xdr:row>56</xdr:row>
      <xdr:rowOff>146329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709315"/>
          <a:ext cx="889000" cy="3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11930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32770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139535</xdr:rowOff>
    </xdr:from>
    <xdr:to>
      <xdr:col>55</xdr:col>
      <xdr:colOff>50800</xdr:colOff>
      <xdr:row>57</xdr:row>
      <xdr:rowOff>69685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4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162412</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92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108255</xdr:rowOff>
    </xdr:from>
    <xdr:to>
      <xdr:col>50</xdr:col>
      <xdr:colOff>165100</xdr:colOff>
      <xdr:row>57</xdr:row>
      <xdr:rowOff>38405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0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54932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48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23749</xdr:rowOff>
    </xdr:from>
    <xdr:to>
      <xdr:col>46</xdr:col>
      <xdr:colOff>38100</xdr:colOff>
      <xdr:row>56</xdr:row>
      <xdr:rowOff>125349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2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141876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40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57315</xdr:rowOff>
    </xdr:from>
    <xdr:to>
      <xdr:col>41</xdr:col>
      <xdr:colOff>101600</xdr:colOff>
      <xdr:row>56</xdr:row>
      <xdr:rowOff>158915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5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3992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43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95529</xdr:rowOff>
    </xdr:from>
    <xdr:to>
      <xdr:col>36</xdr:col>
      <xdr:colOff>165100</xdr:colOff>
      <xdr:row>57</xdr:row>
      <xdr:rowOff>25679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9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42206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47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171132</xdr:rowOff>
    </xdr:from>
    <xdr:to>
      <xdr:col>55</xdr:col>
      <xdr:colOff>0</xdr:colOff>
      <xdr:row>77</xdr:row>
      <xdr:rowOff>15990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201332"/>
          <a:ext cx="838200" cy="1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14177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1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2350</xdr:rowOff>
    </xdr:from>
    <xdr:to>
      <xdr:col>50</xdr:col>
      <xdr:colOff>114300</xdr:colOff>
      <xdr:row>77</xdr:row>
      <xdr:rowOff>15990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204000"/>
          <a:ext cx="8890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121124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32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153112</xdr:rowOff>
    </xdr:from>
    <xdr:to>
      <xdr:col>45</xdr:col>
      <xdr:colOff>177800</xdr:colOff>
      <xdr:row>77</xdr:row>
      <xdr:rowOff>2350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183312"/>
          <a:ext cx="8890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49458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325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73178</xdr:rowOff>
    </xdr:from>
    <xdr:to>
      <xdr:col>41</xdr:col>
      <xdr:colOff>50800</xdr:colOff>
      <xdr:row>76</xdr:row>
      <xdr:rowOff>153112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2931928"/>
          <a:ext cx="889000" cy="25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50677</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32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140707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7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120332</xdr:rowOff>
    </xdr:from>
    <xdr:to>
      <xdr:col>55</xdr:col>
      <xdr:colOff>50800</xdr:colOff>
      <xdr:row>77</xdr:row>
      <xdr:rowOff>50482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15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143209</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00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136640</xdr:rowOff>
    </xdr:from>
    <xdr:to>
      <xdr:col>50</xdr:col>
      <xdr:colOff>165100</xdr:colOff>
      <xdr:row>77</xdr:row>
      <xdr:rowOff>66790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83316</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294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123000</xdr:rowOff>
    </xdr:from>
    <xdr:to>
      <xdr:col>46</xdr:col>
      <xdr:colOff>38100</xdr:colOff>
      <xdr:row>77</xdr:row>
      <xdr:rowOff>53150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69676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92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102312</xdr:rowOff>
    </xdr:from>
    <xdr:to>
      <xdr:col>41</xdr:col>
      <xdr:colOff>101600</xdr:colOff>
      <xdr:row>77</xdr:row>
      <xdr:rowOff>32462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13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48989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90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22378</xdr:rowOff>
    </xdr:from>
    <xdr:to>
      <xdr:col>36</xdr:col>
      <xdr:colOff>165100</xdr:colOff>
      <xdr:row>75</xdr:row>
      <xdr:rowOff>123978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8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140505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65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99600</xdr:rowOff>
    </xdr:from>
    <xdr:to>
      <xdr:col>55</xdr:col>
      <xdr:colOff>0</xdr:colOff>
      <xdr:row>98</xdr:row>
      <xdr:rowOff>140157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901700"/>
          <a:ext cx="838200" cy="4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94666</xdr:rowOff>
    </xdr:from>
    <xdr:to>
      <xdr:col>50</xdr:col>
      <xdr:colOff>114300</xdr:colOff>
      <xdr:row>98</xdr:row>
      <xdr:rowOff>140157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896766"/>
          <a:ext cx="889000" cy="4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94666</xdr:rowOff>
    </xdr:from>
    <xdr:to>
      <xdr:col>45</xdr:col>
      <xdr:colOff>177800</xdr:colOff>
      <xdr:row>99</xdr:row>
      <xdr:rowOff>4121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96766"/>
          <a:ext cx="889000" cy="8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149854</xdr:rowOff>
    </xdr:from>
    <xdr:to>
      <xdr:col>41</xdr:col>
      <xdr:colOff>50800</xdr:colOff>
      <xdr:row>99</xdr:row>
      <xdr:rowOff>4121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951954"/>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48800</xdr:rowOff>
    </xdr:from>
    <xdr:to>
      <xdr:col>55</xdr:col>
      <xdr:colOff>50800</xdr:colOff>
      <xdr:row>98</xdr:row>
      <xdr:rowOff>150400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27227</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82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89357</xdr:rowOff>
    </xdr:from>
    <xdr:to>
      <xdr:col>50</xdr:col>
      <xdr:colOff>165100</xdr:colOff>
      <xdr:row>99</xdr:row>
      <xdr:rowOff>19507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9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10634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8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43866</xdr:rowOff>
    </xdr:from>
    <xdr:to>
      <xdr:col>46</xdr:col>
      <xdr:colOff>38100</xdr:colOff>
      <xdr:row>98</xdr:row>
      <xdr:rowOff>145466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4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136593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3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124771</xdr:rowOff>
    </xdr:from>
    <xdr:to>
      <xdr:col>41</xdr:col>
      <xdr:colOff>101600</xdr:colOff>
      <xdr:row>99</xdr:row>
      <xdr:rowOff>54921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9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46048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701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99054</xdr:rowOff>
    </xdr:from>
    <xdr:to>
      <xdr:col>36</xdr:col>
      <xdr:colOff>165100</xdr:colOff>
      <xdr:row>99</xdr:row>
      <xdr:rowOff>29204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90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20331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9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142158</xdr:rowOff>
    </xdr:from>
    <xdr:to>
      <xdr:col>85</xdr:col>
      <xdr:colOff>127000</xdr:colOff>
      <xdr:row>37</xdr:row>
      <xdr:rowOff>149682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85808"/>
          <a:ext cx="838200" cy="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149682</xdr:rowOff>
    </xdr:from>
    <xdr:to>
      <xdr:col>81</xdr:col>
      <xdr:colOff>50800</xdr:colOff>
      <xdr:row>37</xdr:row>
      <xdr:rowOff>158255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93332"/>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144881</xdr:rowOff>
    </xdr:from>
    <xdr:to>
      <xdr:col>76</xdr:col>
      <xdr:colOff>114300</xdr:colOff>
      <xdr:row>37</xdr:row>
      <xdr:rowOff>158255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88531"/>
          <a:ext cx="889000" cy="1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144881</xdr:rowOff>
    </xdr:from>
    <xdr:to>
      <xdr:col>71</xdr:col>
      <xdr:colOff>177800</xdr:colOff>
      <xdr:row>37</xdr:row>
      <xdr:rowOff>152940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88531"/>
          <a:ext cx="889000" cy="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91358</xdr:rowOff>
    </xdr:from>
    <xdr:to>
      <xdr:col>85</xdr:col>
      <xdr:colOff>177800</xdr:colOff>
      <xdr:row>38</xdr:row>
      <xdr:rowOff>21507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350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6285</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4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98882</xdr:rowOff>
    </xdr:from>
    <xdr:to>
      <xdr:col>81</xdr:col>
      <xdr:colOff>101600</xdr:colOff>
      <xdr:row>38</xdr:row>
      <xdr:rowOff>29032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4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20159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3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107455</xdr:rowOff>
    </xdr:from>
    <xdr:to>
      <xdr:col>76</xdr:col>
      <xdr:colOff>165100</xdr:colOff>
      <xdr:row>38</xdr:row>
      <xdr:rowOff>37605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5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28732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4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94081</xdr:rowOff>
    </xdr:from>
    <xdr:to>
      <xdr:col>72</xdr:col>
      <xdr:colOff>38100</xdr:colOff>
      <xdr:row>38</xdr:row>
      <xdr:rowOff>24231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3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15359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3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102140</xdr:rowOff>
    </xdr:from>
    <xdr:to>
      <xdr:col>67</xdr:col>
      <xdr:colOff>101600</xdr:colOff>
      <xdr:row>38</xdr:row>
      <xdr:rowOff>32290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4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23417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3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60973</xdr:rowOff>
    </xdr:from>
    <xdr:to>
      <xdr:col>85</xdr:col>
      <xdr:colOff>127000</xdr:colOff>
      <xdr:row>56</xdr:row>
      <xdr:rowOff>104597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662173"/>
          <a:ext cx="838200" cy="4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104597</xdr:rowOff>
    </xdr:from>
    <xdr:to>
      <xdr:col>81</xdr:col>
      <xdr:colOff>50800</xdr:colOff>
      <xdr:row>57</xdr:row>
      <xdr:rowOff>35789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705797"/>
          <a:ext cx="889000" cy="10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35789</xdr:rowOff>
    </xdr:from>
    <xdr:to>
      <xdr:col>76</xdr:col>
      <xdr:colOff>114300</xdr:colOff>
      <xdr:row>57</xdr:row>
      <xdr:rowOff>163894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808439"/>
          <a:ext cx="889000" cy="12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163894</xdr:rowOff>
    </xdr:from>
    <xdr:to>
      <xdr:col>71</xdr:col>
      <xdr:colOff>177800</xdr:colOff>
      <xdr:row>58</xdr:row>
      <xdr:rowOff>71920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936544"/>
          <a:ext cx="889000" cy="7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10173</xdr:rowOff>
    </xdr:from>
    <xdr:to>
      <xdr:col>85</xdr:col>
      <xdr:colOff>177800</xdr:colOff>
      <xdr:row>56</xdr:row>
      <xdr:rowOff>111773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1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33050</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46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53797</xdr:rowOff>
    </xdr:from>
    <xdr:to>
      <xdr:col>81</xdr:col>
      <xdr:colOff>101600</xdr:colOff>
      <xdr:row>56</xdr:row>
      <xdr:rowOff>155397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65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474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43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156439</xdr:rowOff>
    </xdr:from>
    <xdr:to>
      <xdr:col>76</xdr:col>
      <xdr:colOff>165100</xdr:colOff>
      <xdr:row>57</xdr:row>
      <xdr:rowOff>86589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5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103116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53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113094</xdr:rowOff>
    </xdr:from>
    <xdr:to>
      <xdr:col>72</xdr:col>
      <xdr:colOff>38100</xdr:colOff>
      <xdr:row>58</xdr:row>
      <xdr:rowOff>43244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8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59771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66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21120</xdr:rowOff>
    </xdr:from>
    <xdr:to>
      <xdr:col>67</xdr:col>
      <xdr:colOff>101600</xdr:colOff>
      <xdr:row>58</xdr:row>
      <xdr:rowOff>122720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6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113847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5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92129</xdr:rowOff>
    </xdr:from>
    <xdr:to>
      <xdr:col>85</xdr:col>
      <xdr:colOff>127000</xdr:colOff>
      <xdr:row>79</xdr:row>
      <xdr:rowOff>95253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636679"/>
          <a:ext cx="8382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95253</xdr:rowOff>
    </xdr:from>
    <xdr:to>
      <xdr:col>81</xdr:col>
      <xdr:colOff>50800</xdr:colOff>
      <xdr:row>79</xdr:row>
      <xdr:rowOff>97605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39803"/>
          <a:ext cx="889000" cy="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94709</xdr:rowOff>
    </xdr:from>
    <xdr:to>
      <xdr:col>76</xdr:col>
      <xdr:colOff>114300</xdr:colOff>
      <xdr:row>79</xdr:row>
      <xdr:rowOff>97605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39259"/>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94709</xdr:rowOff>
    </xdr:from>
    <xdr:to>
      <xdr:col>71</xdr:col>
      <xdr:colOff>177800</xdr:colOff>
      <xdr:row>79</xdr:row>
      <xdr:rowOff>96744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639259"/>
          <a:ext cx="889000" cy="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41329</xdr:rowOff>
    </xdr:from>
    <xdr:to>
      <xdr:col>85</xdr:col>
      <xdr:colOff>177800</xdr:colOff>
      <xdr:row>79</xdr:row>
      <xdr:rowOff>142929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8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9077</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44453</xdr:rowOff>
    </xdr:from>
    <xdr:to>
      <xdr:col>81</xdr:col>
      <xdr:colOff>101600</xdr:colOff>
      <xdr:row>79</xdr:row>
      <xdr:rowOff>146053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8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137180</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681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46805</xdr:rowOff>
    </xdr:from>
    <xdr:to>
      <xdr:col>76</xdr:col>
      <xdr:colOff>165100</xdr:colOff>
      <xdr:row>79</xdr:row>
      <xdr:rowOff>148405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139532</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684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43909</xdr:rowOff>
    </xdr:from>
    <xdr:to>
      <xdr:col>72</xdr:col>
      <xdr:colOff>38100</xdr:colOff>
      <xdr:row>79</xdr:row>
      <xdr:rowOff>145509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8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136636</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681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45944</xdr:rowOff>
    </xdr:from>
    <xdr:to>
      <xdr:col>67</xdr:col>
      <xdr:colOff>101600</xdr:colOff>
      <xdr:row>79</xdr:row>
      <xdr:rowOff>147544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138671</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683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45935</xdr:rowOff>
    </xdr:from>
    <xdr:to>
      <xdr:col>85</xdr:col>
      <xdr:colOff>127000</xdr:colOff>
      <xdr:row>97</xdr:row>
      <xdr:rowOff>57645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505135"/>
          <a:ext cx="838200" cy="18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45935</xdr:rowOff>
    </xdr:from>
    <xdr:to>
      <xdr:col>81</xdr:col>
      <xdr:colOff>50800</xdr:colOff>
      <xdr:row>96</xdr:row>
      <xdr:rowOff>94742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505135"/>
          <a:ext cx="889000" cy="4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94742</xdr:rowOff>
    </xdr:from>
    <xdr:to>
      <xdr:col>76</xdr:col>
      <xdr:colOff>114300</xdr:colOff>
      <xdr:row>97</xdr:row>
      <xdr:rowOff>39243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553942"/>
          <a:ext cx="889000" cy="11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64808</xdr:rowOff>
    </xdr:from>
    <xdr:to>
      <xdr:col>71</xdr:col>
      <xdr:colOff>177800</xdr:colOff>
      <xdr:row>97</xdr:row>
      <xdr:rowOff>39243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524008"/>
          <a:ext cx="889000" cy="14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6845</xdr:rowOff>
    </xdr:from>
    <xdr:to>
      <xdr:col>85</xdr:col>
      <xdr:colOff>177800</xdr:colOff>
      <xdr:row>97</xdr:row>
      <xdr:rowOff>108445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3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156722</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1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166585</xdr:rowOff>
    </xdr:from>
    <xdr:to>
      <xdr:col>81</xdr:col>
      <xdr:colOff>101600</xdr:colOff>
      <xdr:row>96</xdr:row>
      <xdr:rowOff>96735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4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113262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22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43942</xdr:rowOff>
    </xdr:from>
    <xdr:to>
      <xdr:col>76</xdr:col>
      <xdr:colOff>165100</xdr:colOff>
      <xdr:row>96</xdr:row>
      <xdr:rowOff>145542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0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162069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27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159893</xdr:rowOff>
    </xdr:from>
    <xdr:to>
      <xdr:col>72</xdr:col>
      <xdr:colOff>38100</xdr:colOff>
      <xdr:row>97</xdr:row>
      <xdr:rowOff>90043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1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81170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1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14008</xdr:rowOff>
    </xdr:from>
    <xdr:to>
      <xdr:col>67</xdr:col>
      <xdr:colOff>101600</xdr:colOff>
      <xdr:row>96</xdr:row>
      <xdr:rowOff>115608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47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132135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24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24577</xdr:rowOff>
    </xdr:from>
    <xdr:to>
      <xdr:col>116</xdr:col>
      <xdr:colOff>63500</xdr:colOff>
      <xdr:row>38</xdr:row>
      <xdr:rowOff>77932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539677"/>
          <a:ext cx="838200" cy="5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54251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69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24577</xdr:rowOff>
    </xdr:from>
    <xdr:to>
      <xdr:col>111</xdr:col>
      <xdr:colOff>177800</xdr:colOff>
      <xdr:row>38</xdr:row>
      <xdr:rowOff>65039</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0434300" y="6539677"/>
          <a:ext cx="889000" cy="4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7297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693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49403</xdr:rowOff>
    </xdr:from>
    <xdr:to>
      <xdr:col>107</xdr:col>
      <xdr:colOff>50800</xdr:colOff>
      <xdr:row>38</xdr:row>
      <xdr:rowOff>65039</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564503"/>
          <a:ext cx="889000" cy="1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8394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6949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47163</xdr:rowOff>
    </xdr:from>
    <xdr:to>
      <xdr:col>102</xdr:col>
      <xdr:colOff>114300</xdr:colOff>
      <xdr:row>38</xdr:row>
      <xdr:rowOff>49403</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562263"/>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2496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6890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4691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691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27132</xdr:rowOff>
    </xdr:from>
    <xdr:to>
      <xdr:col>116</xdr:col>
      <xdr:colOff>114300</xdr:colOff>
      <xdr:row>38</xdr:row>
      <xdr:rowOff>128732</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54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157959</xdr:rowOff>
    </xdr:from>
    <xdr:ext cx="469744"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330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145227</xdr:rowOff>
    </xdr:from>
    <xdr:to>
      <xdr:col>112</xdr:col>
      <xdr:colOff>38100</xdr:colOff>
      <xdr:row>38</xdr:row>
      <xdr:rowOff>75377</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48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91904</xdr:rowOff>
    </xdr:from>
    <xdr:ext cx="469744"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088428" y="626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14239</xdr:rowOff>
    </xdr:from>
    <xdr:to>
      <xdr:col>107</xdr:col>
      <xdr:colOff>101600</xdr:colOff>
      <xdr:row>38</xdr:row>
      <xdr:rowOff>115839</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52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132366</xdr:rowOff>
    </xdr:from>
    <xdr:ext cx="469744"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199428" y="630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170053</xdr:rowOff>
    </xdr:from>
    <xdr:to>
      <xdr:col>102</xdr:col>
      <xdr:colOff>165100</xdr:colOff>
      <xdr:row>38</xdr:row>
      <xdr:rowOff>100203</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51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116730</xdr:rowOff>
    </xdr:from>
    <xdr:ext cx="469744"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10428" y="6288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167813</xdr:rowOff>
    </xdr:from>
    <xdr:to>
      <xdr:col>98</xdr:col>
      <xdr:colOff>38100</xdr:colOff>
      <xdr:row>38</xdr:row>
      <xdr:rowOff>97963</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51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114490</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21428" y="628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97,697</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13,181</a:t>
          </a:r>
          <a:r>
            <a:rPr kumimoji="1" lang="ja-JP" altLang="en-US" sz="1300">
              <a:latin typeface="ＭＳ Ｐゴシック" panose="020B0600070205080204" pitchFamily="50" charset="-128"/>
              <a:ea typeface="ＭＳ Ｐゴシック" panose="020B0600070205080204" pitchFamily="50" charset="-128"/>
            </a:rPr>
            <a:t>円増加しており、類似団体の平均値と比較しても</a:t>
          </a:r>
          <a:r>
            <a:rPr kumimoji="1" lang="en-US" altLang="ja-JP" sz="1300">
              <a:latin typeface="ＭＳ Ｐゴシック" panose="020B0600070205080204" pitchFamily="50" charset="-128"/>
              <a:ea typeface="ＭＳ Ｐゴシック" panose="020B0600070205080204" pitchFamily="50" charset="-128"/>
            </a:rPr>
            <a:t>27,751</a:t>
          </a:r>
          <a:r>
            <a:rPr kumimoji="1" lang="ja-JP" altLang="en-US" sz="1300">
              <a:latin typeface="ＭＳ Ｐゴシック" panose="020B0600070205080204" pitchFamily="50" charset="-128"/>
              <a:ea typeface="ＭＳ Ｐゴシック" panose="020B0600070205080204" pitchFamily="50" charset="-128"/>
            </a:rPr>
            <a:t>円上回っている。これは新たな基金を新設したことによる基金積立金と庁舎別棟を建築した庁舎等整備事業費の増が主な要因である。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192,111</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14,605</a:t>
          </a:r>
          <a:r>
            <a:rPr kumimoji="1" lang="ja-JP" altLang="en-US" sz="1300">
              <a:latin typeface="ＭＳ Ｐゴシック" panose="020B0600070205080204" pitchFamily="50" charset="-128"/>
              <a:ea typeface="ＭＳ Ｐゴシック" panose="020B0600070205080204" pitchFamily="50" charset="-128"/>
            </a:rPr>
            <a:t>円増加しているものの、類似団体の平均値と比較して</a:t>
          </a:r>
          <a:r>
            <a:rPr kumimoji="1" lang="en-US" altLang="ja-JP" sz="1300">
              <a:latin typeface="ＭＳ Ｐゴシック" panose="020B0600070205080204" pitchFamily="50" charset="-128"/>
              <a:ea typeface="ＭＳ Ｐゴシック" panose="020B0600070205080204" pitchFamily="50" charset="-128"/>
            </a:rPr>
            <a:t>10,682</a:t>
          </a:r>
          <a:r>
            <a:rPr kumimoji="1" lang="ja-JP" altLang="en-US" sz="1300">
              <a:latin typeface="ＭＳ Ｐゴシック" panose="020B0600070205080204" pitchFamily="50" charset="-128"/>
              <a:ea typeface="ＭＳ Ｐゴシック" panose="020B0600070205080204" pitchFamily="50" charset="-128"/>
            </a:rPr>
            <a:t>円下回っている。これは、公定価格の変更の影響を受けた教育・保育施設型給付事業費やサービス利用者が増加した障害児通所支援事業費の増が主な要因である。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69,199</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3,435</a:t>
          </a:r>
          <a:r>
            <a:rPr kumimoji="1" lang="ja-JP" altLang="en-US" sz="1300">
              <a:latin typeface="ＭＳ Ｐゴシック" panose="020B0600070205080204" pitchFamily="50" charset="-128"/>
              <a:ea typeface="ＭＳ Ｐゴシック" panose="020B0600070205080204" pitchFamily="50" charset="-128"/>
            </a:rPr>
            <a:t>円増加しており、類似団体の平均値と比較しても</a:t>
          </a:r>
          <a:r>
            <a:rPr kumimoji="1" lang="en-US" altLang="ja-JP" sz="1300">
              <a:latin typeface="ＭＳ Ｐゴシック" panose="020B0600070205080204" pitchFamily="50" charset="-128"/>
              <a:ea typeface="ＭＳ Ｐゴシック" panose="020B0600070205080204" pitchFamily="50" charset="-128"/>
            </a:rPr>
            <a:t>13,435</a:t>
          </a:r>
          <a:r>
            <a:rPr kumimoji="1" lang="ja-JP" altLang="en-US" sz="1300">
              <a:latin typeface="ＭＳ Ｐゴシック" panose="020B0600070205080204" pitchFamily="50" charset="-128"/>
              <a:ea typeface="ＭＳ Ｐゴシック" panose="020B0600070205080204" pitchFamily="50" charset="-128"/>
            </a:rPr>
            <a:t>円上回っている。これは全市立学校の体育館に空調を整備した市立学校体育館空調設備整備事業費の増加が主な要因である。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25,961</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14,422</a:t>
          </a:r>
          <a:r>
            <a:rPr kumimoji="1" lang="ja-JP" altLang="en-US" sz="1300">
              <a:latin typeface="ＭＳ Ｐゴシック" panose="020B0600070205080204" pitchFamily="50" charset="-128"/>
              <a:ea typeface="ＭＳ Ｐゴシック" panose="020B0600070205080204" pitchFamily="50" charset="-128"/>
            </a:rPr>
            <a:t>円減少しており、類似団体の平均値と比較しても</a:t>
          </a:r>
          <a:r>
            <a:rPr kumimoji="1" lang="en-US" altLang="ja-JP" sz="1300">
              <a:latin typeface="ＭＳ Ｐゴシック" panose="020B0600070205080204" pitchFamily="50" charset="-128"/>
              <a:ea typeface="ＭＳ Ｐゴシック" panose="020B0600070205080204" pitchFamily="50" charset="-128"/>
            </a:rPr>
            <a:t>9,296</a:t>
          </a:r>
          <a:r>
            <a:rPr kumimoji="1" lang="ja-JP" altLang="en-US" sz="1300">
              <a:latin typeface="ＭＳ Ｐゴシック" panose="020B0600070205080204" pitchFamily="50" charset="-128"/>
              <a:ea typeface="ＭＳ Ｐゴシック" panose="020B0600070205080204" pitchFamily="50" charset="-128"/>
            </a:rPr>
            <a:t>円下回っている。これは</a:t>
          </a:r>
          <a:r>
            <a:rPr kumimoji="1" lang="en-US" altLang="ja-JP" sz="1300">
              <a:latin typeface="ＭＳ Ｐゴシック" panose="020B0600070205080204" pitchFamily="50" charset="-128"/>
              <a:ea typeface="ＭＳ Ｐゴシック" panose="020B0600070205080204" pitchFamily="50" charset="-128"/>
            </a:rPr>
            <a:t>R06</a:t>
          </a:r>
          <a:r>
            <a:rPr kumimoji="1" lang="ja-JP" altLang="en-US" sz="1300">
              <a:latin typeface="ＭＳ Ｐゴシック" panose="020B0600070205080204" pitchFamily="50" charset="-128"/>
              <a:ea typeface="ＭＳ Ｐゴシック" panose="020B0600070205080204" pitchFamily="50" charset="-128"/>
            </a:rPr>
            <a:t>に繰上償還を行っていないことや過去の繰上償還の実施により元利償還金の額が減少していることが主な要因である。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形式収支は</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7,907</a:t>
          </a:r>
          <a:r>
            <a:rPr kumimoji="1" lang="ja-JP" altLang="en-US" sz="1400">
              <a:latin typeface="ＭＳ ゴシック" pitchFamily="49" charset="-128"/>
              <a:ea typeface="ＭＳ ゴシック" pitchFamily="49" charset="-128"/>
            </a:rPr>
            <a:t>万円、翌年度に繰り越すべき財源は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7,278</a:t>
          </a:r>
          <a:r>
            <a:rPr kumimoji="1" lang="ja-JP" altLang="en-US" sz="1400">
              <a:latin typeface="ＭＳ ゴシック" pitchFamily="49" charset="-128"/>
              <a:ea typeface="ＭＳ ゴシック" pitchFamily="49" charset="-128"/>
            </a:rPr>
            <a:t>万円のため、実質収支は</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629</a:t>
          </a:r>
          <a:r>
            <a:rPr kumimoji="1" lang="ja-JP" altLang="en-US" sz="1400">
              <a:latin typeface="ＭＳ ゴシック" pitchFamily="49" charset="-128"/>
              <a:ea typeface="ＭＳ ゴシック" pitchFamily="49" charset="-128"/>
            </a:rPr>
            <a:t>万円となった。その結単年度収支は</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7,225</a:t>
          </a:r>
          <a:r>
            <a:rPr kumimoji="1" lang="ja-JP" altLang="en-US" sz="1400">
              <a:latin typeface="ＭＳ ゴシック" pitchFamily="49" charset="-128"/>
              <a:ea typeface="ＭＳ ゴシック" pitchFamily="49" charset="-128"/>
            </a:rPr>
            <a:t>万円の黒字となった。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また、財政調整基金残高の減と実質単年度収支が負の値となっている要因は、財政調整基金を特定目的基金の創設の原資として取り崩したためである。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引き続き業務効率化等により歳出経費の削減・適正化を進め、安定した財政運営を行えるように努める。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R06</a:t>
          </a:r>
          <a:r>
            <a:rPr kumimoji="1" lang="ja-JP" altLang="en-US" sz="1400">
              <a:latin typeface="ＭＳ ゴシック" pitchFamily="49" charset="-128"/>
              <a:ea typeface="ＭＳ ゴシック" pitchFamily="49" charset="-128"/>
            </a:rPr>
            <a:t>も引き続き、すべての会計において、赤字及び資金不足となっている会計はなく、連結実質赤字額はない。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48597413</v>
      </c>
      <c r="BO4" s="358"/>
      <c r="BP4" s="358"/>
      <c r="BQ4" s="358"/>
      <c r="BR4" s="358"/>
      <c r="BS4" s="358"/>
      <c r="BT4" s="358"/>
      <c r="BU4" s="359"/>
      <c r="BV4" s="357">
        <v>46724014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5.9</v>
      </c>
      <c r="CU4" s="364"/>
      <c r="CV4" s="364"/>
      <c r="CW4" s="364"/>
      <c r="CX4" s="364"/>
      <c r="CY4" s="364"/>
      <c r="CZ4" s="364"/>
      <c r="DA4" s="365"/>
      <c r="DB4" s="363">
        <v>2</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46918339</v>
      </c>
      <c r="BO5" s="395"/>
      <c r="BP5" s="395"/>
      <c r="BQ5" s="395"/>
      <c r="BR5" s="395"/>
      <c r="BS5" s="395"/>
      <c r="BT5" s="395"/>
      <c r="BU5" s="396"/>
      <c r="BV5" s="394">
        <v>45290309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93.7</v>
      </c>
      <c r="CU5" s="392"/>
      <c r="CV5" s="392"/>
      <c r="CW5" s="392"/>
      <c r="CX5" s="392"/>
      <c r="CY5" s="392"/>
      <c r="CZ5" s="392"/>
      <c r="DA5" s="393"/>
      <c r="DB5" s="391">
        <v>93.6</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1679074</v>
      </c>
      <c r="BO6" s="395"/>
      <c r="BP6" s="395"/>
      <c r="BQ6" s="395"/>
      <c r="BR6" s="395"/>
      <c r="BS6" s="395"/>
      <c r="BT6" s="395"/>
      <c r="BU6" s="396"/>
      <c r="BV6" s="394">
        <v>1433705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94</v>
      </c>
      <c r="CU6" s="432"/>
      <c r="CV6" s="432"/>
      <c r="CW6" s="432"/>
      <c r="CX6" s="432"/>
      <c r="CY6" s="432"/>
      <c r="CZ6" s="432"/>
      <c r="DA6" s="433"/>
      <c r="DB6" s="431">
        <v>94.4</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372785</v>
      </c>
      <c r="BO7" s="395"/>
      <c r="BP7" s="395"/>
      <c r="BQ7" s="395"/>
      <c r="BR7" s="395"/>
      <c r="BS7" s="395"/>
      <c r="BT7" s="395"/>
      <c r="BU7" s="396"/>
      <c r="BV7" s="394">
        <v>999661</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22152843</v>
      </c>
      <c r="CU7" s="395"/>
      <c r="CV7" s="395"/>
      <c r="CW7" s="395"/>
      <c r="CX7" s="395"/>
      <c r="CY7" s="395"/>
      <c r="CZ7" s="395"/>
      <c r="DA7" s="396"/>
      <c r="DB7" s="394">
        <v>21577440</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1306289</v>
      </c>
      <c r="BO8" s="395"/>
      <c r="BP8" s="395"/>
      <c r="BQ8" s="395"/>
      <c r="BR8" s="395"/>
      <c r="BS8" s="395"/>
      <c r="BT8" s="395"/>
      <c r="BU8" s="396"/>
      <c r="BV8" s="394">
        <v>434044</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0.56999999999999995</v>
      </c>
      <c r="CU8" s="435"/>
      <c r="CV8" s="435"/>
      <c r="CW8" s="435"/>
      <c r="CX8" s="435"/>
      <c r="CY8" s="435"/>
      <c r="CZ8" s="435"/>
      <c r="DA8" s="436"/>
      <c r="DB8" s="434">
        <v>0.57999999999999996</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97095</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872245</v>
      </c>
      <c r="BO9" s="395"/>
      <c r="BP9" s="395"/>
      <c r="BQ9" s="395"/>
      <c r="BR9" s="395"/>
      <c r="BS9" s="395"/>
      <c r="BT9" s="395"/>
      <c r="BU9" s="396"/>
      <c r="BV9" s="394">
        <v>-1574702</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8.1999999999999993</v>
      </c>
      <c r="CU9" s="392"/>
      <c r="CV9" s="392"/>
      <c r="CW9" s="392"/>
      <c r="CX9" s="392"/>
      <c r="CY9" s="392"/>
      <c r="CZ9" s="392"/>
      <c r="DA9" s="393"/>
      <c r="DB9" s="391">
        <v>12.8</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96516</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18650</v>
      </c>
      <c r="BO10" s="395"/>
      <c r="BP10" s="395"/>
      <c r="BQ10" s="395"/>
      <c r="BR10" s="395"/>
      <c r="BS10" s="395"/>
      <c r="BT10" s="395"/>
      <c r="BU10" s="396"/>
      <c r="BV10" s="394">
        <v>1495922</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1305000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96869</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3000000</v>
      </c>
      <c r="BO12" s="395"/>
      <c r="BP12" s="395"/>
      <c r="BQ12" s="395"/>
      <c r="BR12" s="395"/>
      <c r="BS12" s="395"/>
      <c r="BT12" s="395"/>
      <c r="BU12" s="396"/>
      <c r="BV12" s="394">
        <v>955180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95673</v>
      </c>
      <c r="S13" s="479"/>
      <c r="T13" s="479"/>
      <c r="U13" s="479"/>
      <c r="V13" s="480"/>
      <c r="W13" s="410" t="s">
        <v>131</v>
      </c>
      <c r="X13" s="411"/>
      <c r="Y13" s="411"/>
      <c r="Z13" s="411"/>
      <c r="AA13" s="411"/>
      <c r="AB13" s="401"/>
      <c r="AC13" s="445">
        <v>1209</v>
      </c>
      <c r="AD13" s="446"/>
      <c r="AE13" s="446"/>
      <c r="AF13" s="446"/>
      <c r="AG13" s="488"/>
      <c r="AH13" s="445">
        <v>1413</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-2109105</v>
      </c>
      <c r="BO13" s="395"/>
      <c r="BP13" s="395"/>
      <c r="BQ13" s="395"/>
      <c r="BR13" s="395"/>
      <c r="BS13" s="395"/>
      <c r="BT13" s="395"/>
      <c r="BU13" s="396"/>
      <c r="BV13" s="394">
        <v>271040</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-0.6</v>
      </c>
      <c r="CU13" s="392"/>
      <c r="CV13" s="392"/>
      <c r="CW13" s="392"/>
      <c r="CX13" s="392"/>
      <c r="CY13" s="392"/>
      <c r="CZ13" s="392"/>
      <c r="DA13" s="393"/>
      <c r="DB13" s="391">
        <v>-0.6</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97065</v>
      </c>
      <c r="S14" s="479"/>
      <c r="T14" s="479"/>
      <c r="U14" s="479"/>
      <c r="V14" s="480"/>
      <c r="W14" s="384"/>
      <c r="X14" s="385"/>
      <c r="Y14" s="385"/>
      <c r="Z14" s="385"/>
      <c r="AA14" s="385"/>
      <c r="AB14" s="374"/>
      <c r="AC14" s="481">
        <v>3.1</v>
      </c>
      <c r="AD14" s="482"/>
      <c r="AE14" s="482"/>
      <c r="AF14" s="482"/>
      <c r="AG14" s="483"/>
      <c r="AH14" s="481">
        <v>3.4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96094</v>
      </c>
      <c r="S15" s="479"/>
      <c r="T15" s="479"/>
      <c r="U15" s="479"/>
      <c r="V15" s="480"/>
      <c r="W15" s="410" t="s">
        <v>137</v>
      </c>
      <c r="X15" s="411"/>
      <c r="Y15" s="411"/>
      <c r="Z15" s="411"/>
      <c r="AA15" s="411"/>
      <c r="AB15" s="401"/>
      <c r="AC15" s="445">
        <v>8371</v>
      </c>
      <c r="AD15" s="446"/>
      <c r="AE15" s="446"/>
      <c r="AF15" s="446"/>
      <c r="AG15" s="488"/>
      <c r="AH15" s="445">
        <v>8801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10785171</v>
      </c>
      <c r="BO15" s="358"/>
      <c r="BP15" s="358"/>
      <c r="BQ15" s="358"/>
      <c r="BR15" s="358"/>
      <c r="BS15" s="358"/>
      <c r="BT15" s="358"/>
      <c r="BU15" s="359"/>
      <c r="BV15" s="357">
        <v>10766088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21.5</v>
      </c>
      <c r="AD16" s="482"/>
      <c r="AE16" s="482"/>
      <c r="AF16" s="482"/>
      <c r="AG16" s="483"/>
      <c r="AH16" s="481">
        <v>21.3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19353881</v>
      </c>
      <c r="BO16" s="395"/>
      <c r="BP16" s="395"/>
      <c r="BQ16" s="395"/>
      <c r="BR16" s="395"/>
      <c r="BS16" s="395"/>
      <c r="BT16" s="395"/>
      <c r="BU16" s="396"/>
      <c r="BV16" s="394">
        <v>18674145</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29334</v>
      </c>
      <c r="AD17" s="446"/>
      <c r="AE17" s="446"/>
      <c r="AF17" s="446"/>
      <c r="AG17" s="488"/>
      <c r="AH17" s="445">
        <v>31134</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13494145</v>
      </c>
      <c r="BO17" s="395"/>
      <c r="BP17" s="395"/>
      <c r="BQ17" s="395"/>
      <c r="BR17" s="395"/>
      <c r="BS17" s="395"/>
      <c r="BT17" s="395"/>
      <c r="BU17" s="396"/>
      <c r="BV17" s="394">
        <v>13475246</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119.94</v>
      </c>
      <c r="M18" s="518"/>
      <c r="N18" s="518"/>
      <c r="O18" s="518"/>
      <c r="P18" s="518"/>
      <c r="Q18" s="518"/>
      <c r="R18" s="519"/>
      <c r="S18" s="519"/>
      <c r="T18" s="519"/>
      <c r="U18" s="519"/>
      <c r="V18" s="520"/>
      <c r="W18" s="412"/>
      <c r="X18" s="413"/>
      <c r="Y18" s="413"/>
      <c r="Z18" s="413"/>
      <c r="AA18" s="413"/>
      <c r="AB18" s="404"/>
      <c r="AC18" s="521">
        <v>75.400000000000006</v>
      </c>
      <c r="AD18" s="522"/>
      <c r="AE18" s="522"/>
      <c r="AF18" s="522"/>
      <c r="AG18" s="523"/>
      <c r="AH18" s="521">
        <v>75.3</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21026583</v>
      </c>
      <c r="BO18" s="395"/>
      <c r="BP18" s="395"/>
      <c r="BQ18" s="395"/>
      <c r="BR18" s="395"/>
      <c r="BS18" s="395"/>
      <c r="BT18" s="395"/>
      <c r="BU18" s="396"/>
      <c r="BV18" s="394">
        <v>20138471</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810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30508525</v>
      </c>
      <c r="BO19" s="395"/>
      <c r="BP19" s="395"/>
      <c r="BQ19" s="395"/>
      <c r="BR19" s="395"/>
      <c r="BS19" s="395"/>
      <c r="BT19" s="395"/>
      <c r="BU19" s="396"/>
      <c r="BV19" s="394">
        <v>30370449</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41038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21219466</v>
      </c>
      <c r="BO22" s="358"/>
      <c r="BP22" s="358"/>
      <c r="BQ22" s="358"/>
      <c r="BR22" s="358"/>
      <c r="BS22" s="358"/>
      <c r="BT22" s="358"/>
      <c r="BU22" s="359"/>
      <c r="BV22" s="357">
        <v>20204850</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7748933</v>
      </c>
      <c r="BO23" s="395"/>
      <c r="BP23" s="395"/>
      <c r="BQ23" s="395"/>
      <c r="BR23" s="395"/>
      <c r="BS23" s="395"/>
      <c r="BT23" s="395"/>
      <c r="BU23" s="396"/>
      <c r="BV23" s="394">
        <v>7303405</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8480</v>
      </c>
      <c r="R24" s="446"/>
      <c r="S24" s="446"/>
      <c r="T24" s="446"/>
      <c r="U24" s="446"/>
      <c r="V24" s="488"/>
      <c r="W24" s="540"/>
      <c r="X24" s="541"/>
      <c r="Y24" s="542"/>
      <c r="Z24" s="444" t="s">
        <v>162</v>
      </c>
      <c r="AA24" s="424"/>
      <c r="AB24" s="424"/>
      <c r="AC24" s="424"/>
      <c r="AD24" s="424"/>
      <c r="AE24" s="424"/>
      <c r="AF24" s="424"/>
      <c r="AG24" s="425"/>
      <c r="AH24" s="445">
        <v>440</v>
      </c>
      <c r="AI24" s="446"/>
      <c r="AJ24" s="446"/>
      <c r="AK24" s="446"/>
      <c r="AL24" s="488"/>
      <c r="AM24" s="445">
        <v>1332320</v>
      </c>
      <c r="AN24" s="446"/>
      <c r="AO24" s="446"/>
      <c r="AP24" s="446"/>
      <c r="AQ24" s="446"/>
      <c r="AR24" s="488"/>
      <c r="AS24" s="445">
        <v>3028</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16723639</v>
      </c>
      <c r="BO24" s="395"/>
      <c r="BP24" s="395"/>
      <c r="BQ24" s="395"/>
      <c r="BR24" s="395"/>
      <c r="BS24" s="395"/>
      <c r="BT24" s="395"/>
      <c r="BU24" s="396"/>
      <c r="BV24" s="394">
        <v>15219612</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6810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5188879</v>
      </c>
      <c r="BO25" s="358"/>
      <c r="BP25" s="358"/>
      <c r="BQ25" s="358"/>
      <c r="BR25" s="358"/>
      <c r="BS25" s="358"/>
      <c r="BT25" s="358"/>
      <c r="BU25" s="359"/>
      <c r="BV25" s="357">
        <v>8055141</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6380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5330</v>
      </c>
      <c r="R27" s="446"/>
      <c r="S27" s="446"/>
      <c r="T27" s="446"/>
      <c r="U27" s="446"/>
      <c r="V27" s="488"/>
      <c r="W27" s="540"/>
      <c r="X27" s="541"/>
      <c r="Y27" s="542"/>
      <c r="Z27" s="444" t="s">
        <v>171</v>
      </c>
      <c r="AA27" s="424"/>
      <c r="AB27" s="424"/>
      <c r="AC27" s="424"/>
      <c r="AD27" s="424"/>
      <c r="AE27" s="424"/>
      <c r="AF27" s="424"/>
      <c r="AG27" s="425"/>
      <c r="AH27" s="445">
        <v>6</v>
      </c>
      <c r="AI27" s="446"/>
      <c r="AJ27" s="446"/>
      <c r="AK27" s="446"/>
      <c r="AL27" s="488"/>
      <c r="AM27" s="445">
        <v>23184</v>
      </c>
      <c r="AN27" s="446"/>
      <c r="AO27" s="446"/>
      <c r="AP27" s="446"/>
      <c r="AQ27" s="446"/>
      <c r="AR27" s="488"/>
      <c r="AS27" s="445">
        <v>3864</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4740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3430155</v>
      </c>
      <c r="BO28" s="358"/>
      <c r="BP28" s="358"/>
      <c r="BQ28" s="358"/>
      <c r="BR28" s="358"/>
      <c r="BS28" s="358"/>
      <c r="BT28" s="358"/>
      <c r="BU28" s="359"/>
      <c r="BV28" s="357">
        <v>6411505</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18</v>
      </c>
      <c r="M29" s="446"/>
      <c r="N29" s="446"/>
      <c r="O29" s="446"/>
      <c r="P29" s="488"/>
      <c r="Q29" s="445">
        <v>4410</v>
      </c>
      <c r="R29" s="446"/>
      <c r="S29" s="446"/>
      <c r="T29" s="446"/>
      <c r="U29" s="446"/>
      <c r="V29" s="488"/>
      <c r="W29" s="543"/>
      <c r="X29" s="544"/>
      <c r="Y29" s="545"/>
      <c r="Z29" s="444" t="s">
        <v>177</v>
      </c>
      <c r="AA29" s="424"/>
      <c r="AB29" s="424"/>
      <c r="AC29" s="424"/>
      <c r="AD29" s="424"/>
      <c r="AE29" s="424"/>
      <c r="AF29" s="424"/>
      <c r="AG29" s="425"/>
      <c r="AH29" s="445">
        <v>446</v>
      </c>
      <c r="AI29" s="446"/>
      <c r="AJ29" s="446"/>
      <c r="AK29" s="446"/>
      <c r="AL29" s="488"/>
      <c r="AM29" s="445">
        <v>1355504</v>
      </c>
      <c r="AN29" s="446"/>
      <c r="AO29" s="446"/>
      <c r="AP29" s="446"/>
      <c r="AQ29" s="446"/>
      <c r="AR29" s="488"/>
      <c r="AS29" s="445">
        <v>3039</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3179953</v>
      </c>
      <c r="BO29" s="395"/>
      <c r="BP29" s="395"/>
      <c r="BQ29" s="395"/>
      <c r="BR29" s="395"/>
      <c r="BS29" s="395"/>
      <c r="BT29" s="395"/>
      <c r="BU29" s="396"/>
      <c r="BV29" s="394">
        <v>3168453</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94.5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15395993</v>
      </c>
      <c r="BO30" s="514"/>
      <c r="BP30" s="514"/>
      <c r="BQ30" s="514"/>
      <c r="BR30" s="514"/>
      <c r="BS30" s="514"/>
      <c r="BT30" s="514"/>
      <c r="BU30" s="515"/>
      <c r="BV30" s="513">
        <v>12813016</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国民健康保険特別会計（事業勘定）</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下水道事業会計</v>
      </c>
      <c r="AP34" s="585"/>
      <c r="AQ34" s="585"/>
      <c r="AR34" s="585"/>
      <c r="AS34" s="585"/>
      <c r="AT34" s="585"/>
      <c r="AU34" s="585"/>
      <c r="AV34" s="585"/>
      <c r="AW34" s="585"/>
      <c r="AX34" s="585"/>
      <c r="AY34" s="585"/>
      <c r="AZ34" s="585"/>
      <c r="BA34" s="585"/>
      <c r="BB34" s="585"/>
      <c r="BC34" s="585"/>
      <c r="BD34" s="163"/>
      <c r="BE34" s="584">
        <f>IF(BG34="","",MAX(C34:D43,U34:V43,AM34:AN43)+1)</f>
        <v>7</v>
      </c>
      <c r="BF34" s="584"/>
      <c r="BG34" s="585" t="str">
        <f>IF('各会計、関係団体の財政状況及び健全化判断比率'!B33="","",'各会計、関係団体の財政状況及び健全化判断比率'!B33)</f>
        <v>渡船事業特別会計</v>
      </c>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玄界環境組合</v>
      </c>
      <c r="BZ34" s="585"/>
      <c r="CA34" s="585"/>
      <c r="CB34" s="585"/>
      <c r="CC34" s="585"/>
      <c r="CD34" s="585"/>
      <c r="CE34" s="585"/>
      <c r="CF34" s="585"/>
      <c r="CG34" s="585"/>
      <c r="CH34" s="585"/>
      <c r="CI34" s="585"/>
      <c r="CJ34" s="585"/>
      <c r="CK34" s="585"/>
      <c r="CL34" s="585"/>
      <c r="CM34" s="585"/>
      <c r="CN34" s="163"/>
      <c r="CO34" s="584">
        <f>IF(CQ34="","",MAX(C34:D43,U34:V43,AM34:AN43,BE34:BF43,BW34:BX43)+1)</f>
        <v>18</v>
      </c>
      <c r="CP34" s="584"/>
      <c r="CQ34" s="585" t="str">
        <f>IF('各会計、関係団体の財政状況及び健全化判断比率'!BS7="","",'各会計、関係団体の財政状況及び健全化判断比率'!BS7)</f>
        <v>宗像ユリックス</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国民健康保険特別会計（直営診療施設勘定）</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福岡県市町村消防団員等公務災害補償組合</v>
      </c>
      <c r="BZ35" s="585"/>
      <c r="CA35" s="585"/>
      <c r="CB35" s="585"/>
      <c r="CC35" s="585"/>
      <c r="CD35" s="585"/>
      <c r="CE35" s="585"/>
      <c r="CF35" s="585"/>
      <c r="CG35" s="585"/>
      <c r="CH35" s="585"/>
      <c r="CI35" s="585"/>
      <c r="CJ35" s="585"/>
      <c r="CK35" s="585"/>
      <c r="CL35" s="585"/>
      <c r="CM35" s="585"/>
      <c r="CN35" s="163"/>
      <c r="CO35" s="584">
        <f t="shared" ref="CO35:CO43" si="3">IF(CQ35="","",CO34+1)</f>
        <v>19</v>
      </c>
      <c r="CP35" s="584"/>
      <c r="CQ35" s="585" t="str">
        <f>IF('各会計、関係団体の財政状況及び健全化判断比率'!BS8="","",'各会計、関係団体の財政状況及び健全化判断比率'!BS8)</f>
        <v>宗像市土地開発公社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福岡県市町村職員退職手当組合(一般会計)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介護保険特別会計（保険事業勘定）</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福岡県市町村職員退職手当組合(基金特別会計)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福岡地区水道企業団</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宗像地区事務組合(一般会計)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宗像地区事務組合(急患センター事業特別会計)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宗像地区事務組合(水道用水供給事業会計)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16</v>
      </c>
      <c r="BX42" s="584"/>
      <c r="BY42" s="585" t="str">
        <f>IF('各会計、関係団体の財政状況及び健全化判断比率'!B76="","",'各会計、関係団体の財政状況及び健全化判断比率'!B76)</f>
        <v>宗像地区事務組合(簡易水道事業特別会計)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17</v>
      </c>
      <c r="BX43" s="584"/>
      <c r="BY43" s="585" t="str">
        <f>IF('各会計、関係団体の財政状況及び健全化判断比率'!B77="","",'各会計、関係団体の財政状況及び健全化判断比率'!B77)</f>
        <v>福岡県自治振興組合（一般会計）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9LN7qxAjQVq7mPW93ykiHI4WLmNPIC7SSFqacHu+4a6jOLSBhISezslVCCLnEQAmOZGwxYlAsila0PAX7rITpA==" saltValue="yqiSKYBXy7RTxjGc+aeFq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J35" sqref="J35"/>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532</v>
      </c>
      <c r="D34" s="1136"/>
      <c r="E34" s="1137"/>
      <c r="F34" s="32">
        <v>8.09</v>
      </c>
      <c r="G34" s="33">
        <v>8.58</v>
      </c>
      <c r="H34" s="33">
        <v>9.42</v>
      </c>
      <c r="I34" s="33">
        <v>9.5</v>
      </c>
      <c r="J34" s="34">
        <v>9.83</v>
      </c>
      <c r="K34" s="22"/>
      <c r="L34" s="22"/>
      <c r="M34" s="22"/>
      <c r="N34" s="22"/>
      <c r="O34" s="22"/>
      <c r="P34" s="22"/>
    </row>
    <row r="35" spans="1:16" ht="39" customHeight="1" x14ac:dyDescent="0.15">
      <c r="A35" s="22"/>
      <c r="B35" s="35"/>
      <c r="C35" s="1132" t="s">
        <v>533</v>
      </c>
      <c r="D35" s="1132"/>
      <c r="E35" s="1133"/>
      <c r="F35" s="36">
        <v>4.7300000000000004</v>
      </c>
      <c r="G35" s="37">
        <v>9.89</v>
      </c>
      <c r="H35" s="37">
        <v>9.61</v>
      </c>
      <c r="I35" s="37">
        <v>2.0099999999999998</v>
      </c>
      <c r="J35" s="38">
        <v>5.89</v>
      </c>
      <c r="K35" s="22"/>
      <c r="L35" s="22"/>
      <c r="M35" s="22"/>
      <c r="N35" s="22"/>
      <c r="O35" s="22"/>
      <c r="P35" s="22"/>
    </row>
    <row r="36" spans="1:16" ht="39" customHeight="1" x14ac:dyDescent="0.15">
      <c r="A36" s="22"/>
      <c r="B36" s="35"/>
      <c r="C36" s="1132" t="s">
        <v>534</v>
      </c>
      <c r="D36" s="1132"/>
      <c r="E36" s="1133"/>
      <c r="F36" s="36">
        <v>1</v>
      </c>
      <c r="G36" s="37">
        <v>0.9</v>
      </c>
      <c r="H36" s="37">
        <v>0.45</v>
      </c>
      <c r="I36" s="37">
        <v>0.47</v>
      </c>
      <c r="J36" s="38">
        <v>0.27</v>
      </c>
      <c r="K36" s="22"/>
      <c r="L36" s="22"/>
      <c r="M36" s="22"/>
      <c r="N36" s="22"/>
      <c r="O36" s="22"/>
      <c r="P36" s="22"/>
    </row>
    <row r="37" spans="1:16" ht="39" customHeight="1" x14ac:dyDescent="0.15">
      <c r="A37" s="22"/>
      <c r="B37" s="35"/>
      <c r="C37" s="1132" t="s">
        <v>535</v>
      </c>
      <c r="D37" s="1132"/>
      <c r="E37" s="1133"/>
      <c r="F37" s="36">
        <v>0.21</v>
      </c>
      <c r="G37" s="37">
        <v>0.2</v>
      </c>
      <c r="H37" s="37">
        <v>0.21</v>
      </c>
      <c r="I37" s="37">
        <v>0.22</v>
      </c>
      <c r="J37" s="38">
        <v>0.26</v>
      </c>
      <c r="K37" s="22"/>
      <c r="L37" s="22"/>
      <c r="M37" s="22"/>
      <c r="N37" s="22"/>
      <c r="O37" s="22"/>
      <c r="P37" s="22"/>
    </row>
    <row r="38" spans="1:16" ht="39" customHeight="1" x14ac:dyDescent="0.15">
      <c r="A38" s="22"/>
      <c r="B38" s="35"/>
      <c r="C38" s="1132" t="s">
        <v>536</v>
      </c>
      <c r="D38" s="1132"/>
      <c r="E38" s="1133"/>
      <c r="F38" s="36">
        <v>1.21</v>
      </c>
      <c r="G38" s="37">
        <v>0.98</v>
      </c>
      <c r="H38" s="37">
        <v>1.25</v>
      </c>
      <c r="I38" s="37">
        <v>0.96</v>
      </c>
      <c r="J38" s="38">
        <v>0.06</v>
      </c>
      <c r="K38" s="22"/>
      <c r="L38" s="22"/>
      <c r="M38" s="22"/>
      <c r="N38" s="22"/>
      <c r="O38" s="22"/>
      <c r="P38" s="22"/>
    </row>
    <row r="39" spans="1:16" ht="39" customHeight="1" x14ac:dyDescent="0.15">
      <c r="A39" s="22"/>
      <c r="B39" s="35"/>
      <c r="C39" s="1132" t="s">
        <v>537</v>
      </c>
      <c r="D39" s="1132"/>
      <c r="E39" s="1133"/>
      <c r="F39" s="36">
        <v>0</v>
      </c>
      <c r="G39" s="37">
        <v>0</v>
      </c>
      <c r="H39" s="37">
        <v>0</v>
      </c>
      <c r="I39" s="37">
        <v>0</v>
      </c>
      <c r="J39" s="38">
        <v>0.01</v>
      </c>
      <c r="K39" s="22"/>
      <c r="L39" s="22"/>
      <c r="M39" s="22"/>
      <c r="N39" s="22"/>
      <c r="O39" s="22"/>
      <c r="P39" s="22"/>
    </row>
    <row r="40" spans="1:16" ht="39" customHeight="1" x14ac:dyDescent="0.15">
      <c r="A40" s="22"/>
      <c r="B40" s="35"/>
      <c r="C40" s="1132" t="s">
        <v>538</v>
      </c>
      <c r="D40" s="1132"/>
      <c r="E40" s="1133"/>
      <c r="F40" s="36">
        <v>0.01</v>
      </c>
      <c r="G40" s="37">
        <v>0.03</v>
      </c>
      <c r="H40" s="37">
        <v>0.02</v>
      </c>
      <c r="I40" s="37">
        <v>0.01</v>
      </c>
      <c r="J40" s="38">
        <v>0.01</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539</v>
      </c>
      <c r="D42" s="1132"/>
      <c r="E42" s="1133"/>
      <c r="F42" s="36" t="s">
        <v>488</v>
      </c>
      <c r="G42" s="37" t="s">
        <v>488</v>
      </c>
      <c r="H42" s="37" t="s">
        <v>488</v>
      </c>
      <c r="I42" s="37" t="s">
        <v>488</v>
      </c>
      <c r="J42" s="38" t="s">
        <v>488</v>
      </c>
      <c r="K42" s="22"/>
      <c r="L42" s="22"/>
      <c r="M42" s="22"/>
      <c r="N42" s="22"/>
      <c r="O42" s="22"/>
      <c r="P42" s="22"/>
    </row>
    <row r="43" spans="1:16" ht="39" customHeight="1" thickBot="1" x14ac:dyDescent="0.2">
      <c r="A43" s="22"/>
      <c r="B43" s="40"/>
      <c r="C43" s="1134" t="s">
        <v>540</v>
      </c>
      <c r="D43" s="1134"/>
      <c r="E43" s="1135"/>
      <c r="F43" s="41">
        <v>0.01</v>
      </c>
      <c r="G43" s="42">
        <v>0</v>
      </c>
      <c r="H43" s="42" t="s">
        <v>488</v>
      </c>
      <c r="I43" s="42" t="s">
        <v>488</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uQpSNvPPgdvWRA8mP0HP4IkU/xRVRWgGGwDaE2UJkAHT5tH6uoAlaHhz72yAXtat7GocJ9eIMfI02dyPG6ceQ==" saltValue="Gpc4Pb9/Ak/es0waokhi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D58" sqref="D58:J60"/>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2604</v>
      </c>
      <c r="L45" s="58">
        <v>2665</v>
      </c>
      <c r="M45" s="58">
        <v>2734</v>
      </c>
      <c r="N45" s="58">
        <v>2615</v>
      </c>
      <c r="O45" s="59">
        <v>2515</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15">
      <c r="A47" s="46"/>
      <c r="B47" s="1140"/>
      <c r="C47" s="1141"/>
      <c r="D47" s="60"/>
      <c r="E47" s="1146" t="s">
        <v>12</v>
      </c>
      <c r="F47" s="1146"/>
      <c r="G47" s="1146"/>
      <c r="H47" s="1146"/>
      <c r="I47" s="1146"/>
      <c r="J47" s="1147"/>
      <c r="K47" s="61">
        <v>7</v>
      </c>
      <c r="L47" s="62" t="s">
        <v>488</v>
      </c>
      <c r="M47" s="62" t="s">
        <v>488</v>
      </c>
      <c r="N47" s="62" t="s">
        <v>488</v>
      </c>
      <c r="O47" s="63" t="s">
        <v>488</v>
      </c>
      <c r="P47" s="46"/>
      <c r="Q47" s="46"/>
      <c r="R47" s="46"/>
      <c r="S47" s="46"/>
      <c r="T47" s="46"/>
      <c r="U47" s="46"/>
    </row>
    <row r="48" spans="1:21" ht="30.75" customHeight="1" x14ac:dyDescent="0.15">
      <c r="A48" s="46"/>
      <c r="B48" s="1140"/>
      <c r="C48" s="1141"/>
      <c r="D48" s="60"/>
      <c r="E48" s="1146" t="s">
        <v>13</v>
      </c>
      <c r="F48" s="1146"/>
      <c r="G48" s="1146"/>
      <c r="H48" s="1146"/>
      <c r="I48" s="1146"/>
      <c r="J48" s="1147"/>
      <c r="K48" s="61">
        <v>396</v>
      </c>
      <c r="L48" s="62">
        <v>381</v>
      </c>
      <c r="M48" s="62">
        <v>412</v>
      </c>
      <c r="N48" s="62">
        <v>364</v>
      </c>
      <c r="O48" s="63">
        <v>339</v>
      </c>
      <c r="P48" s="46"/>
      <c r="Q48" s="46"/>
      <c r="R48" s="46"/>
      <c r="S48" s="46"/>
      <c r="T48" s="46"/>
      <c r="U48" s="46"/>
    </row>
    <row r="49" spans="1:21" ht="30.75" customHeight="1" x14ac:dyDescent="0.15">
      <c r="A49" s="46"/>
      <c r="B49" s="1140"/>
      <c r="C49" s="1141"/>
      <c r="D49" s="60"/>
      <c r="E49" s="1146" t="s">
        <v>14</v>
      </c>
      <c r="F49" s="1146"/>
      <c r="G49" s="1146"/>
      <c r="H49" s="1146"/>
      <c r="I49" s="1146"/>
      <c r="J49" s="1147"/>
      <c r="K49" s="61">
        <v>20</v>
      </c>
      <c r="L49" s="62">
        <v>39</v>
      </c>
      <c r="M49" s="62">
        <v>78</v>
      </c>
      <c r="N49" s="62">
        <v>10</v>
      </c>
      <c r="O49" s="63">
        <v>56</v>
      </c>
      <c r="P49" s="46"/>
      <c r="Q49" s="46"/>
      <c r="R49" s="46"/>
      <c r="S49" s="46"/>
      <c r="T49" s="46"/>
      <c r="U49" s="46"/>
    </row>
    <row r="50" spans="1:21" ht="30.75" customHeight="1" x14ac:dyDescent="0.15">
      <c r="A50" s="46"/>
      <c r="B50" s="1140"/>
      <c r="C50" s="1141"/>
      <c r="D50" s="60"/>
      <c r="E50" s="1146" t="s">
        <v>15</v>
      </c>
      <c r="F50" s="1146"/>
      <c r="G50" s="1146"/>
      <c r="H50" s="1146"/>
      <c r="I50" s="1146"/>
      <c r="J50" s="1147"/>
      <c r="K50" s="61">
        <v>269</v>
      </c>
      <c r="L50" s="62">
        <v>253</v>
      </c>
      <c r="M50" s="62">
        <v>207</v>
      </c>
      <c r="N50" s="62">
        <v>211</v>
      </c>
      <c r="O50" s="63">
        <v>154</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488</v>
      </c>
      <c r="L51" s="62" t="s">
        <v>488</v>
      </c>
      <c r="M51" s="62" t="s">
        <v>488</v>
      </c>
      <c r="N51" s="62" t="s">
        <v>488</v>
      </c>
      <c r="O51" s="63" t="s">
        <v>488</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3713</v>
      </c>
      <c r="L52" s="62">
        <v>3578</v>
      </c>
      <c r="M52" s="62">
        <v>3350</v>
      </c>
      <c r="N52" s="62">
        <v>3417</v>
      </c>
      <c r="O52" s="63">
        <v>3322</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-417</v>
      </c>
      <c r="L53" s="67">
        <v>-240</v>
      </c>
      <c r="M53" s="67">
        <v>81</v>
      </c>
      <c r="N53" s="67">
        <v>-217</v>
      </c>
      <c r="O53" s="68">
        <v>-258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f/vWolm+bNhS/jT9DLCJ557rIizey+W2MHignCN7gM9zL/fIrMRG9TkTnyA4HX6ed+JgrNp8ZXg8gWtY94DPQ==" saltValue="B1zh/6MjCV7B9aqZ2nbit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69" t="s">
        <v>30</v>
      </c>
      <c r="C41" s="1170"/>
      <c r="D41" s="103"/>
      <c r="E41" s="1175" t="s">
        <v>31</v>
      </c>
      <c r="F41" s="1175"/>
      <c r="G41" s="1175"/>
      <c r="H41" s="1176"/>
      <c r="I41" s="330">
        <v>23426</v>
      </c>
      <c r="J41" s="331">
        <v>22863</v>
      </c>
      <c r="K41" s="331">
        <v>21629</v>
      </c>
      <c r="L41" s="331">
        <v>20205</v>
      </c>
      <c r="M41" s="332">
        <v>21219</v>
      </c>
    </row>
    <row r="42" spans="2:13" ht="27.75" customHeight="1" x14ac:dyDescent="0.15">
      <c r="B42" s="1171"/>
      <c r="C42" s="1172"/>
      <c r="D42" s="104"/>
      <c r="E42" s="1177" t="s">
        <v>32</v>
      </c>
      <c r="F42" s="1177"/>
      <c r="G42" s="1177"/>
      <c r="H42" s="1178"/>
      <c r="I42" s="333">
        <v>103</v>
      </c>
      <c r="J42" s="334">
        <v>104</v>
      </c>
      <c r="K42" s="334">
        <v>104</v>
      </c>
      <c r="L42" s="334">
        <v>104</v>
      </c>
      <c r="M42" s="335" t="s">
        <v>488</v>
      </c>
    </row>
    <row r="43" spans="2:13" ht="27.75" customHeight="1" x14ac:dyDescent="0.15">
      <c r="B43" s="1171"/>
      <c r="C43" s="1172"/>
      <c r="D43" s="104"/>
      <c r="E43" s="1177" t="s">
        <v>33</v>
      </c>
      <c r="F43" s="1177"/>
      <c r="G43" s="1177"/>
      <c r="H43" s="1178"/>
      <c r="I43" s="333">
        <v>2953</v>
      </c>
      <c r="J43" s="334">
        <v>2798</v>
      </c>
      <c r="K43" s="334">
        <v>2646</v>
      </c>
      <c r="L43" s="334">
        <v>2294</v>
      </c>
      <c r="M43" s="335">
        <v>2012</v>
      </c>
    </row>
    <row r="44" spans="2:13" ht="27.75" customHeight="1" x14ac:dyDescent="0.15">
      <c r="B44" s="1171"/>
      <c r="C44" s="1172"/>
      <c r="D44" s="104"/>
      <c r="E44" s="1177" t="s">
        <v>34</v>
      </c>
      <c r="F44" s="1177"/>
      <c r="G44" s="1177"/>
      <c r="H44" s="1178"/>
      <c r="I44" s="333">
        <v>1601</v>
      </c>
      <c r="J44" s="334">
        <v>1316</v>
      </c>
      <c r="K44" s="334">
        <v>1100</v>
      </c>
      <c r="L44" s="334">
        <v>1103</v>
      </c>
      <c r="M44" s="335">
        <v>1484</v>
      </c>
    </row>
    <row r="45" spans="2:13" ht="27.75" customHeight="1" x14ac:dyDescent="0.15">
      <c r="B45" s="1171"/>
      <c r="C45" s="1172"/>
      <c r="D45" s="104"/>
      <c r="E45" s="1177" t="s">
        <v>35</v>
      </c>
      <c r="F45" s="1177"/>
      <c r="G45" s="1177"/>
      <c r="H45" s="1178"/>
      <c r="I45" s="333">
        <v>1873</v>
      </c>
      <c r="J45" s="334">
        <v>1830</v>
      </c>
      <c r="K45" s="334">
        <v>1697</v>
      </c>
      <c r="L45" s="334">
        <v>1725</v>
      </c>
      <c r="M45" s="335">
        <v>1623</v>
      </c>
    </row>
    <row r="46" spans="2:13" ht="27.75" customHeight="1" x14ac:dyDescent="0.15">
      <c r="B46" s="1171"/>
      <c r="C46" s="1172"/>
      <c r="D46" s="105"/>
      <c r="E46" s="1177" t="s">
        <v>36</v>
      </c>
      <c r="F46" s="1177"/>
      <c r="G46" s="1177"/>
      <c r="H46" s="1178"/>
      <c r="I46" s="333" t="s">
        <v>488</v>
      </c>
      <c r="J46" s="334" t="s">
        <v>488</v>
      </c>
      <c r="K46" s="334" t="s">
        <v>488</v>
      </c>
      <c r="L46" s="334" t="s">
        <v>488</v>
      </c>
      <c r="M46" s="335" t="s">
        <v>488</v>
      </c>
    </row>
    <row r="47" spans="2:13" ht="27.75" customHeight="1" x14ac:dyDescent="0.15">
      <c r="B47" s="1171"/>
      <c r="C47" s="1172"/>
      <c r="D47" s="106"/>
      <c r="E47" s="1179" t="s">
        <v>37</v>
      </c>
      <c r="F47" s="1180"/>
      <c r="G47" s="1180"/>
      <c r="H47" s="1181"/>
      <c r="I47" s="333" t="s">
        <v>488</v>
      </c>
      <c r="J47" s="334" t="s">
        <v>488</v>
      </c>
      <c r="K47" s="334" t="s">
        <v>488</v>
      </c>
      <c r="L47" s="334" t="s">
        <v>488</v>
      </c>
      <c r="M47" s="335" t="s">
        <v>488</v>
      </c>
    </row>
    <row r="48" spans="2:13" ht="27.75" customHeight="1" x14ac:dyDescent="0.15">
      <c r="B48" s="1171"/>
      <c r="C48" s="1172"/>
      <c r="D48" s="104"/>
      <c r="E48" s="1177" t="s">
        <v>38</v>
      </c>
      <c r="F48" s="1177"/>
      <c r="G48" s="1177"/>
      <c r="H48" s="1178"/>
      <c r="I48" s="333" t="s">
        <v>488</v>
      </c>
      <c r="J48" s="334" t="s">
        <v>488</v>
      </c>
      <c r="K48" s="334" t="s">
        <v>488</v>
      </c>
      <c r="L48" s="334" t="s">
        <v>488</v>
      </c>
      <c r="M48" s="335" t="s">
        <v>488</v>
      </c>
    </row>
    <row r="49" spans="2:13" ht="27.75" customHeight="1" x14ac:dyDescent="0.15">
      <c r="B49" s="1173"/>
      <c r="C49" s="1174"/>
      <c r="D49" s="104"/>
      <c r="E49" s="1177" t="s">
        <v>39</v>
      </c>
      <c r="F49" s="1177"/>
      <c r="G49" s="1177"/>
      <c r="H49" s="1178"/>
      <c r="I49" s="333" t="s">
        <v>488</v>
      </c>
      <c r="J49" s="334" t="s">
        <v>488</v>
      </c>
      <c r="K49" s="334" t="s">
        <v>488</v>
      </c>
      <c r="L49" s="334" t="s">
        <v>488</v>
      </c>
      <c r="M49" s="335" t="s">
        <v>488</v>
      </c>
    </row>
    <row r="50" spans="2:13" ht="27.75" customHeight="1" x14ac:dyDescent="0.15">
      <c r="B50" s="1182" t="s">
        <v>40</v>
      </c>
      <c r="C50" s="1183"/>
      <c r="D50" s="107"/>
      <c r="E50" s="1177" t="s">
        <v>41</v>
      </c>
      <c r="F50" s="1177"/>
      <c r="G50" s="1177"/>
      <c r="H50" s="1178"/>
      <c r="I50" s="333">
        <v>16310</v>
      </c>
      <c r="J50" s="334">
        <v>17382</v>
      </c>
      <c r="K50" s="334">
        <v>18169</v>
      </c>
      <c r="L50" s="334">
        <v>17984</v>
      </c>
      <c r="M50" s="335">
        <v>17711</v>
      </c>
    </row>
    <row r="51" spans="2:13" ht="27.75" customHeight="1" x14ac:dyDescent="0.15">
      <c r="B51" s="1171"/>
      <c r="C51" s="1172"/>
      <c r="D51" s="104"/>
      <c r="E51" s="1177" t="s">
        <v>42</v>
      </c>
      <c r="F51" s="1177"/>
      <c r="G51" s="1177"/>
      <c r="H51" s="1178"/>
      <c r="I51" s="333">
        <v>2414</v>
      </c>
      <c r="J51" s="334">
        <v>2523</v>
      </c>
      <c r="K51" s="334">
        <v>2245</v>
      </c>
      <c r="L51" s="334">
        <v>1943</v>
      </c>
      <c r="M51" s="335">
        <v>1704</v>
      </c>
    </row>
    <row r="52" spans="2:13" ht="27.75" customHeight="1" x14ac:dyDescent="0.15">
      <c r="B52" s="1173"/>
      <c r="C52" s="1174"/>
      <c r="D52" s="104"/>
      <c r="E52" s="1177" t="s">
        <v>43</v>
      </c>
      <c r="F52" s="1177"/>
      <c r="G52" s="1177"/>
      <c r="H52" s="1178"/>
      <c r="I52" s="333">
        <v>32912</v>
      </c>
      <c r="J52" s="334">
        <v>31343</v>
      </c>
      <c r="K52" s="334">
        <v>29567</v>
      </c>
      <c r="L52" s="334">
        <v>28275</v>
      </c>
      <c r="M52" s="335">
        <v>28045</v>
      </c>
    </row>
    <row r="53" spans="2:13" ht="27.75" customHeight="1" thickBot="1" x14ac:dyDescent="0.2">
      <c r="B53" s="1184" t="s">
        <v>19</v>
      </c>
      <c r="C53" s="1185"/>
      <c r="D53" s="108"/>
      <c r="E53" s="1186" t="s">
        <v>44</v>
      </c>
      <c r="F53" s="1186"/>
      <c r="G53" s="1186"/>
      <c r="H53" s="1187"/>
      <c r="I53" s="336">
        <v>-21679</v>
      </c>
      <c r="J53" s="337">
        <v>-22337</v>
      </c>
      <c r="K53" s="337">
        <v>-22806</v>
      </c>
      <c r="L53" s="337">
        <v>-22771</v>
      </c>
      <c r="M53" s="338">
        <v>-21121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9kk4YrqlVKLdYDwIdNWT5y7Ey00EyLVLjIPzGKx3SUa4VMYQVijfxO8iomqr4fXZycbQQ7Fa+5p4yHngPfPytg==" saltValue="z70vm14PqZbcnEunD83N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C59" sqref="C59:E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339">
        <v>5871</v>
      </c>
      <c r="G55" s="339">
        <v>6412</v>
      </c>
      <c r="H55" s="340">
        <v>3430</v>
      </c>
    </row>
    <row r="56" spans="2:8" ht="52.5" customHeight="1" x14ac:dyDescent="0.15">
      <c r="B56" s="120"/>
      <c r="C56" s="1198" t="s">
        <v>47</v>
      </c>
      <c r="D56" s="1198"/>
      <c r="E56" s="1199"/>
      <c r="F56" s="341">
        <v>3650</v>
      </c>
      <c r="G56" s="341">
        <v>3168</v>
      </c>
      <c r="H56" s="342">
        <v>3180</v>
      </c>
    </row>
    <row r="57" spans="2:8" ht="53.25" customHeight="1" x14ac:dyDescent="0.15">
      <c r="B57" s="120"/>
      <c r="C57" s="1200" t="s">
        <v>48</v>
      </c>
      <c r="D57" s="1200"/>
      <c r="E57" s="1201"/>
      <c r="F57" s="343">
        <v>13248</v>
      </c>
      <c r="G57" s="343">
        <v>12813</v>
      </c>
      <c r="H57" s="344">
        <v>15396</v>
      </c>
    </row>
    <row r="58" spans="2:8" ht="45.75" customHeight="1" x14ac:dyDescent="0.15">
      <c r="B58" s="121"/>
      <c r="C58" s="1188" t="s">
        <v>563</v>
      </c>
      <c r="D58" s="1189"/>
      <c r="E58" s="1190"/>
      <c r="F58" s="345">
        <v>6751</v>
      </c>
      <c r="G58" s="345">
        <v>6496</v>
      </c>
      <c r="H58" s="346">
        <v>6131</v>
      </c>
    </row>
    <row r="59" spans="2:8" ht="45.75" customHeight="1" x14ac:dyDescent="0.15">
      <c r="B59" s="121"/>
      <c r="C59" s="1188" t="s">
        <v>564</v>
      </c>
      <c r="D59" s="1189"/>
      <c r="E59" s="1190"/>
      <c r="F59" s="345">
        <v>3600</v>
      </c>
      <c r="G59" s="345">
        <v>3600</v>
      </c>
      <c r="H59" s="346">
        <v>3600</v>
      </c>
    </row>
    <row r="60" spans="2:8" ht="45.75" customHeight="1" x14ac:dyDescent="0.15">
      <c r="B60" s="121"/>
      <c r="C60" s="1188" t="s">
        <v>565</v>
      </c>
      <c r="D60" s="1189"/>
      <c r="E60" s="1190"/>
      <c r="F60" s="345">
        <v>0</v>
      </c>
      <c r="G60" s="345">
        <v>0</v>
      </c>
      <c r="H60" s="346">
        <v>3100</v>
      </c>
    </row>
    <row r="61" spans="2:8" ht="45.75" customHeight="1" x14ac:dyDescent="0.15">
      <c r="B61" s="121"/>
      <c r="C61" s="1188" t="s">
        <v>566</v>
      </c>
      <c r="D61" s="1189"/>
      <c r="E61" s="1190"/>
      <c r="F61" s="345">
        <v>1796</v>
      </c>
      <c r="G61" s="345">
        <v>1734</v>
      </c>
      <c r="H61" s="346">
        <v>1579</v>
      </c>
    </row>
    <row r="62" spans="2:8" ht="45.75" customHeight="1" thickBot="1" x14ac:dyDescent="0.2">
      <c r="B62" s="122"/>
      <c r="C62" s="1191" t="s">
        <v>567</v>
      </c>
      <c r="D62" s="1192"/>
      <c r="E62" s="1193"/>
      <c r="F62" s="347">
        <v>500</v>
      </c>
      <c r="G62" s="347">
        <v>500</v>
      </c>
      <c r="H62" s="348">
        <v>500</v>
      </c>
    </row>
    <row r="63" spans="2:8" ht="52.5" customHeight="1" thickBot="1" x14ac:dyDescent="0.2">
      <c r="B63" s="123"/>
      <c r="C63" s="1194" t="s">
        <v>49</v>
      </c>
      <c r="D63" s="1194"/>
      <c r="E63" s="1195"/>
      <c r="F63" s="349">
        <v>22769</v>
      </c>
      <c r="G63" s="349">
        <v>22393</v>
      </c>
      <c r="H63" s="350">
        <v>22006</v>
      </c>
    </row>
    <row r="64" spans="2:8" x14ac:dyDescent="0.15"/>
  </sheetData>
  <sheetProtection algorithmName="SHA-512" hashValue="Q1o3t58B2UFuK/GzjsOzDS89+eGUnGw/t5KK7mKfLuqwBm6Zru0RpVaLdoYWiOVy5CxTd77uY6rABkr3FcTJhw==" saltValue="EMegtdnaJ2hNeIZseW2P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24784</v>
      </c>
      <c r="E3" s="142"/>
      <c r="F3" s="143">
        <v>45483</v>
      </c>
      <c r="G3" s="144"/>
      <c r="H3" s="145"/>
    </row>
    <row r="4" spans="1:8" x14ac:dyDescent="0.15">
      <c r="A4" s="146"/>
      <c r="B4" s="147"/>
      <c r="C4" s="148"/>
      <c r="D4" s="149">
        <v>13811</v>
      </c>
      <c r="E4" s="150"/>
      <c r="F4" s="151">
        <v>24241</v>
      </c>
      <c r="G4" s="152"/>
      <c r="H4" s="153"/>
    </row>
    <row r="5" spans="1:8" x14ac:dyDescent="0.15">
      <c r="A5" s="134" t="s">
        <v>520</v>
      </c>
      <c r="B5" s="139"/>
      <c r="C5" s="140"/>
      <c r="D5" s="141">
        <v>31738</v>
      </c>
      <c r="E5" s="142"/>
      <c r="F5" s="143">
        <v>45945</v>
      </c>
      <c r="G5" s="144"/>
      <c r="H5" s="145"/>
    </row>
    <row r="6" spans="1:8" x14ac:dyDescent="0.15">
      <c r="A6" s="146"/>
      <c r="B6" s="147"/>
      <c r="C6" s="148"/>
      <c r="D6" s="149">
        <v>16997</v>
      </c>
      <c r="E6" s="150"/>
      <c r="F6" s="151">
        <v>25180</v>
      </c>
      <c r="G6" s="152"/>
      <c r="H6" s="153"/>
    </row>
    <row r="7" spans="1:8" x14ac:dyDescent="0.15">
      <c r="A7" s="134" t="s">
        <v>521</v>
      </c>
      <c r="B7" s="139"/>
      <c r="C7" s="140"/>
      <c r="D7" s="141">
        <v>43422</v>
      </c>
      <c r="E7" s="142"/>
      <c r="F7" s="143">
        <v>44475</v>
      </c>
      <c r="G7" s="144"/>
      <c r="H7" s="145"/>
    </row>
    <row r="8" spans="1:8" x14ac:dyDescent="0.15">
      <c r="A8" s="146"/>
      <c r="B8" s="147"/>
      <c r="C8" s="148"/>
      <c r="D8" s="149">
        <v>24162</v>
      </c>
      <c r="E8" s="150"/>
      <c r="F8" s="151">
        <v>24780</v>
      </c>
      <c r="G8" s="152"/>
      <c r="H8" s="153"/>
    </row>
    <row r="9" spans="1:8" x14ac:dyDescent="0.15">
      <c r="A9" s="134" t="s">
        <v>522</v>
      </c>
      <c r="B9" s="139"/>
      <c r="C9" s="140"/>
      <c r="D9" s="141">
        <v>51216</v>
      </c>
      <c r="E9" s="142"/>
      <c r="F9" s="143">
        <v>45982</v>
      </c>
      <c r="G9" s="144"/>
      <c r="H9" s="145"/>
    </row>
    <row r="10" spans="1:8" x14ac:dyDescent="0.15">
      <c r="A10" s="146"/>
      <c r="B10" s="147"/>
      <c r="C10" s="148"/>
      <c r="D10" s="149">
        <v>21615</v>
      </c>
      <c r="E10" s="150"/>
      <c r="F10" s="151">
        <v>25583</v>
      </c>
      <c r="G10" s="152"/>
      <c r="H10" s="153"/>
    </row>
    <row r="11" spans="1:8" x14ac:dyDescent="0.15">
      <c r="A11" s="134" t="s">
        <v>523</v>
      </c>
      <c r="B11" s="139"/>
      <c r="C11" s="140"/>
      <c r="D11" s="141">
        <v>59407</v>
      </c>
      <c r="E11" s="142"/>
      <c r="F11" s="143">
        <v>50538</v>
      </c>
      <c r="G11" s="144"/>
      <c r="H11" s="145"/>
    </row>
    <row r="12" spans="1:8" x14ac:dyDescent="0.15">
      <c r="A12" s="146"/>
      <c r="B12" s="147"/>
      <c r="C12" s="154"/>
      <c r="D12" s="149">
        <v>46882</v>
      </c>
      <c r="E12" s="150"/>
      <c r="F12" s="151">
        <v>29053</v>
      </c>
      <c r="G12" s="152"/>
      <c r="H12" s="153"/>
    </row>
    <row r="13" spans="1:8" x14ac:dyDescent="0.15">
      <c r="A13" s="134"/>
      <c r="B13" s="139"/>
      <c r="C13" s="140"/>
      <c r="D13" s="141">
        <v>42113</v>
      </c>
      <c r="E13" s="142"/>
      <c r="F13" s="143">
        <v>46485</v>
      </c>
      <c r="G13" s="155"/>
      <c r="H13" s="145"/>
    </row>
    <row r="14" spans="1:8" x14ac:dyDescent="0.15">
      <c r="A14" s="146"/>
      <c r="B14" s="147"/>
      <c r="C14" s="148"/>
      <c r="D14" s="149">
        <v>24693</v>
      </c>
      <c r="E14" s="150"/>
      <c r="F14" s="151">
        <v>25767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4.75</v>
      </c>
      <c r="C19" s="156">
        <f>ROUND(VALUE(SUBSTITUTE(実質収支比率等に係る経年分析!G$48,"▲","-")),2)</f>
        <v>9.9</v>
      </c>
      <c r="D19" s="156">
        <f>ROUND(VALUE(SUBSTITUTE(実質収支比率等に係る経年分析!H$48,"▲","-")),2)</f>
        <v>9.61</v>
      </c>
      <c r="E19" s="156">
        <f>ROUND(VALUE(SUBSTITUTE(実質収支比率等に係る経年分析!I$48,"▲","-")),2)</f>
        <v>2.0099999999999998</v>
      </c>
      <c r="F19" s="156">
        <f>ROUND(VALUE(SUBSTITUTE(実質収支比率等に係る経年分析!J$48,"▲","-")),2)</f>
        <v>5.9</v>
      </c>
    </row>
    <row r="20" spans="1:11" x14ac:dyDescent="0.15">
      <c r="A20" s="156" t="s">
        <v>53</v>
      </c>
      <c r="B20" s="156">
        <f>ROUND(VALUE(SUBSTITUTE(実質収支比率等に係る経年分析!F$47,"▲","-")),2)</f>
        <v>28.8</v>
      </c>
      <c r="C20" s="156">
        <f>ROUND(VALUE(SUBSTITUTE(実質収支比率等に係る経年分析!G$47,"▲","-")),2)</f>
        <v>27.35</v>
      </c>
      <c r="D20" s="156">
        <f>ROUND(VALUE(SUBSTITUTE(実質収支比率等に係る経年分析!H$47,"▲","-")),2)</f>
        <v>28.1</v>
      </c>
      <c r="E20" s="156">
        <f>ROUND(VALUE(SUBSTITUTE(実質収支比率等に係る経年分析!I$47,"▲","-")),2)</f>
        <v>29.71</v>
      </c>
      <c r="F20" s="156">
        <f>ROUND(VALUE(SUBSTITUTE(実質収支比率等に係る経年分析!J$47,"▲","-")),2)</f>
        <v>15.48</v>
      </c>
    </row>
    <row r="21" spans="1:11" x14ac:dyDescent="0.15">
      <c r="A21" s="156" t="s">
        <v>54</v>
      </c>
      <c r="B21" s="156">
        <f>IF(ISNUMBER(VALUE(SUBSTITUTE(実質収支比率等に係る経年分析!F$49,"▲","-"))),ROUND(VALUE(SUBSTITUTE(実質収支比率等に係る経年分析!F$49,"▲","-")),2),NA())</f>
        <v>6.24</v>
      </c>
      <c r="C21" s="156">
        <f>IF(ISNUMBER(VALUE(SUBSTITUTE(実質収支比率等に係る経年分析!G$49,"▲","-"))),ROUND(VALUE(SUBSTITUTE(実質収支比率等に係る経年分析!G$49,"▲","-")),2),NA())</f>
        <v>5.52</v>
      </c>
      <c r="D21" s="156">
        <f>IF(ISNUMBER(VALUE(SUBSTITUTE(実質収支比率等に係る経年分析!H$49,"▲","-"))),ROUND(VALUE(SUBSTITUTE(実質収支比率等に係る経年分析!H$49,"▲","-")),2),NA())</f>
        <v>3.49</v>
      </c>
      <c r="E21" s="156">
        <f>IF(ISNUMBER(VALUE(SUBSTITUTE(実質収支比率等に係る経年分析!I$49,"▲","-"))),ROUND(VALUE(SUBSTITUTE(実質収支比率等に係る経年分析!I$49,"▲","-")),2),NA())</f>
        <v>1.26</v>
      </c>
      <c r="F21" s="156">
        <f>IF(ISNUMBER(VALUE(SUBSTITUTE(実質収支比率等に係る経年分析!J$49,"▲","-"))),ROUND(VALUE(SUBSTITUTE(実質収支比率等に係る経年分析!J$49,"▲","-")),2),NA())</f>
        <v>-9.52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国民健康保険特別会計（直営診療施設勘定）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15">
      <c r="A31" s="157" t="str">
        <f>IF(連結実質赤字比率に係る赤字・黒字の構成分析!C$39="",NA(),連結実質赤字比率に係る赤字・黒字の構成分析!C$39)</f>
        <v>渡船事業特別会計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15">
      <c r="A32" s="157" t="str">
        <f>IF(連結実質赤字比率に係る赤字・黒字の構成分析!C$38="",NA(),連結実質赤字比率に係る赤字・黒字の構成分析!C$38)</f>
        <v>介護保険特別会計（保険事業勘定）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1.21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0.98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1.25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0.96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0.06</v>
      </c>
    </row>
    <row r="33" spans="1:16" x14ac:dyDescent="0.15">
      <c r="A33" s="157" t="str">
        <f>IF(連結実質赤字比率に係る赤字・黒字の構成分析!C$37="",NA(),連結実質赤字比率に係る赤字・黒字の構成分析!C$37)</f>
        <v>後期高齢者医療特別会計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0.21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0.21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0.22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0.26</v>
      </c>
    </row>
    <row r="34" spans="1:16" x14ac:dyDescent="0.15">
      <c r="A34" s="157" t="str">
        <f>IF(連結実質赤字比率に係る赤字・黒字の構成分析!C$36="",NA(),連結実質赤字比率に係る赤字・黒字の構成分析!C$36)</f>
        <v>国民健康保険特別会計（事業勘定）</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0.45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0.47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0.27</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4.7300000000000004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9.89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9.61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2.0099999999999998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5.89</v>
      </c>
    </row>
    <row r="36" spans="1:16" x14ac:dyDescent="0.15">
      <c r="A36" s="157" t="str">
        <f>IF(連結実質赤字比率に係る赤字・黒字の構成分析!C$34="",NA(),連結実質赤字比率に係る赤字・黒字の構成分析!C$34)</f>
        <v>下水道事業会計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8.09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8.58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9.42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9.83</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3713</v>
      </c>
      <c r="E42" s="158"/>
      <c r="F42" s="158"/>
      <c r="G42" s="158">
        <f>'実質公債費比率（分子）の構造'!L$52</f>
        <v>3578</v>
      </c>
      <c r="H42" s="158"/>
      <c r="I42" s="158"/>
      <c r="J42" s="158">
        <f>'実質公債費比率（分子）の構造'!M$52</f>
        <v>3350</v>
      </c>
      <c r="K42" s="158"/>
      <c r="L42" s="158"/>
      <c r="M42" s="158">
        <f>'実質公債費比率（分子）の構造'!N$52</f>
        <v>3417</v>
      </c>
      <c r="N42" s="158"/>
      <c r="O42" s="158"/>
      <c r="P42" s="158">
        <f>'実質公債費比率（分子）の構造'!O$52</f>
        <v>3322</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269</v>
      </c>
      <c r="C44" s="158"/>
      <c r="D44" s="158"/>
      <c r="E44" s="158">
        <f>'実質公債費比率（分子）の構造'!L$50</f>
        <v>253</v>
      </c>
      <c r="F44" s="158"/>
      <c r="G44" s="158"/>
      <c r="H44" s="158">
        <f>'実質公債費比率（分子）の構造'!M$50</f>
        <v>207</v>
      </c>
      <c r="I44" s="158"/>
      <c r="J44" s="158"/>
      <c r="K44" s="158">
        <f>'実質公債費比率（分子）の構造'!N$50</f>
        <v>211</v>
      </c>
      <c r="L44" s="158"/>
      <c r="M44" s="158"/>
      <c r="N44" s="158">
        <f>'実質公債費比率（分子）の構造'!O$50</f>
        <v>154</v>
      </c>
      <c r="O44" s="158"/>
      <c r="P44" s="158"/>
    </row>
    <row r="45" spans="1:16" x14ac:dyDescent="0.15">
      <c r="A45" s="158" t="s">
        <v>63</v>
      </c>
      <c r="B45" s="158">
        <f>'実質公債費比率（分子）の構造'!K$49</f>
        <v>20</v>
      </c>
      <c r="C45" s="158"/>
      <c r="D45" s="158"/>
      <c r="E45" s="158">
        <f>'実質公債費比率（分子）の構造'!L$49</f>
        <v>39</v>
      </c>
      <c r="F45" s="158"/>
      <c r="G45" s="158"/>
      <c r="H45" s="158">
        <f>'実質公債費比率（分子）の構造'!M$49</f>
        <v>78</v>
      </c>
      <c r="I45" s="158"/>
      <c r="J45" s="158"/>
      <c r="K45" s="158">
        <f>'実質公債費比率（分子）の構造'!N$49</f>
        <v>10</v>
      </c>
      <c r="L45" s="158"/>
      <c r="M45" s="158"/>
      <c r="N45" s="158">
        <f>'実質公債費比率（分子）の構造'!O$49</f>
        <v>56</v>
      </c>
      <c r="O45" s="158"/>
      <c r="P45" s="158"/>
    </row>
    <row r="46" spans="1:16" x14ac:dyDescent="0.15">
      <c r="A46" s="158" t="s">
        <v>64</v>
      </c>
      <c r="B46" s="158">
        <f>'実質公債費比率（分子）の構造'!K$48</f>
        <v>396</v>
      </c>
      <c r="C46" s="158"/>
      <c r="D46" s="158"/>
      <c r="E46" s="158">
        <f>'実質公債費比率（分子）の構造'!L$48</f>
        <v>381</v>
      </c>
      <c r="F46" s="158"/>
      <c r="G46" s="158"/>
      <c r="H46" s="158">
        <f>'実質公債費比率（分子）の構造'!M$48</f>
        <v>412</v>
      </c>
      <c r="I46" s="158"/>
      <c r="J46" s="158"/>
      <c r="K46" s="158">
        <f>'実質公債費比率（分子）の構造'!N$48</f>
        <v>364</v>
      </c>
      <c r="L46" s="158"/>
      <c r="M46" s="158"/>
      <c r="N46" s="158">
        <f>'実質公債費比率（分子）の構造'!O$48</f>
        <v>339</v>
      </c>
      <c r="O46" s="158"/>
      <c r="P46" s="158"/>
    </row>
    <row r="47" spans="1:16" x14ac:dyDescent="0.15">
      <c r="A47" s="158" t="s">
        <v>12</v>
      </c>
      <c r="B47" s="158">
        <f>'実質公債費比率（分子）の構造'!K$47</f>
        <v>7</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2604</v>
      </c>
      <c r="C49" s="158"/>
      <c r="D49" s="158"/>
      <c r="E49" s="158">
        <f>'実質公債費比率（分子）の構造'!L$45</f>
        <v>2665</v>
      </c>
      <c r="F49" s="158"/>
      <c r="G49" s="158"/>
      <c r="H49" s="158">
        <f>'実質公債費比率（分子）の構造'!M$45</f>
        <v>2734</v>
      </c>
      <c r="I49" s="158"/>
      <c r="J49" s="158"/>
      <c r="K49" s="158">
        <f>'実質公債費比率（分子）の構造'!N$45</f>
        <v>2615</v>
      </c>
      <c r="L49" s="158"/>
      <c r="M49" s="158"/>
      <c r="N49" s="158">
        <f>'実質公債費比率（分子）の構造'!O$45</f>
        <v>2515</v>
      </c>
      <c r="O49" s="158"/>
      <c r="P49" s="158"/>
    </row>
    <row r="50" spans="1:16" x14ac:dyDescent="0.15">
      <c r="A50" s="158" t="s">
        <v>67</v>
      </c>
      <c r="B50" s="158" t="e">
        <f>NA()</f>
        <v>#N/A</v>
      </c>
      <c r="C50" s="158">
        <f>IF(ISNUMBER('実質公債費比率（分子）の構造'!K$53),'実質公債費比率（分子）の構造'!K$53,NA())</f>
        <v>-417</v>
      </c>
      <c r="D50" s="158" t="e">
        <f>NA()</f>
        <v>#N/A</v>
      </c>
      <c r="E50" s="158" t="e">
        <f>NA()</f>
        <v>#N/A</v>
      </c>
      <c r="F50" s="158">
        <f>IF(ISNUMBER('実質公債費比率（分子）の構造'!L$53),'実質公債費比率（分子）の構造'!L$53,NA())</f>
        <v>-240</v>
      </c>
      <c r="G50" s="158" t="e">
        <f>NA()</f>
        <v>#N/A</v>
      </c>
      <c r="H50" s="158" t="e">
        <f>NA()</f>
        <v>#N/A</v>
      </c>
      <c r="I50" s="158">
        <f>IF(ISNUMBER('実質公債費比率（分子）の構造'!M$53),'実質公債費比率（分子）の構造'!M$53,NA())</f>
        <v>81</v>
      </c>
      <c r="J50" s="158" t="e">
        <f>NA()</f>
        <v>#N/A</v>
      </c>
      <c r="K50" s="158" t="e">
        <f>NA()</f>
        <v>#N/A</v>
      </c>
      <c r="L50" s="158">
        <f>IF(ISNUMBER('実質公債費比率（分子）の構造'!N$53),'実質公債費比率（分子）の構造'!N$53,NA())</f>
        <v>-217</v>
      </c>
      <c r="M50" s="158" t="e">
        <f>NA()</f>
        <v>#N/A</v>
      </c>
      <c r="N50" s="158" t="e">
        <f>NA()</f>
        <v>#N/A</v>
      </c>
      <c r="O50" s="158">
        <f>IF(ISNUMBER('実質公債費比率（分子）の構造'!O$53),'実質公債費比率（分子）の構造'!O$53,NA())</f>
        <v>-258</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32912</v>
      </c>
      <c r="E56" s="157"/>
      <c r="F56" s="157"/>
      <c r="G56" s="157">
        <f>'将来負担比率（分子）の構造'!J$52</f>
        <v>31343</v>
      </c>
      <c r="H56" s="157"/>
      <c r="I56" s="157"/>
      <c r="J56" s="157">
        <f>'将来負担比率（分子）の構造'!K$52</f>
        <v>29567</v>
      </c>
      <c r="K56" s="157"/>
      <c r="L56" s="157"/>
      <c r="M56" s="157">
        <f>'将来負担比率（分子）の構造'!L$52</f>
        <v>28275</v>
      </c>
      <c r="N56" s="157"/>
      <c r="O56" s="157"/>
      <c r="P56" s="157">
        <f>'将来負担比率（分子）の構造'!M$52</f>
        <v>28045</v>
      </c>
    </row>
    <row r="57" spans="1:16" x14ac:dyDescent="0.15">
      <c r="A57" s="157" t="s">
        <v>42</v>
      </c>
      <c r="B57" s="157"/>
      <c r="C57" s="157"/>
      <c r="D57" s="157">
        <f>'将来負担比率（分子）の構造'!I$51</f>
        <v>2414</v>
      </c>
      <c r="E57" s="157"/>
      <c r="F57" s="157"/>
      <c r="G57" s="157">
        <f>'将来負担比率（分子）の構造'!J$51</f>
        <v>2523</v>
      </c>
      <c r="H57" s="157"/>
      <c r="I57" s="157"/>
      <c r="J57" s="157">
        <f>'将来負担比率（分子）の構造'!K$51</f>
        <v>2245</v>
      </c>
      <c r="K57" s="157"/>
      <c r="L57" s="157"/>
      <c r="M57" s="157">
        <f>'将来負担比率（分子）の構造'!L$51</f>
        <v>1943</v>
      </c>
      <c r="N57" s="157"/>
      <c r="O57" s="157"/>
      <c r="P57" s="157">
        <f>'将来負担比率（分子）の構造'!M$51</f>
        <v>1704</v>
      </c>
    </row>
    <row r="58" spans="1:16" x14ac:dyDescent="0.15">
      <c r="A58" s="157" t="s">
        <v>41</v>
      </c>
      <c r="B58" s="157"/>
      <c r="C58" s="157"/>
      <c r="D58" s="157">
        <f>'将来負担比率（分子）の構造'!I$50</f>
        <v>16310</v>
      </c>
      <c r="E58" s="157"/>
      <c r="F58" s="157"/>
      <c r="G58" s="157">
        <f>'将来負担比率（分子）の構造'!J$50</f>
        <v>17382</v>
      </c>
      <c r="H58" s="157"/>
      <c r="I58" s="157"/>
      <c r="J58" s="157">
        <f>'将来負担比率（分子）の構造'!K$50</f>
        <v>18169</v>
      </c>
      <c r="K58" s="157"/>
      <c r="L58" s="157"/>
      <c r="M58" s="157">
        <f>'将来負担比率（分子）の構造'!L$50</f>
        <v>17984</v>
      </c>
      <c r="N58" s="157"/>
      <c r="O58" s="157"/>
      <c r="P58" s="157">
        <f>'将来負担比率（分子）の構造'!M$50</f>
        <v>17711</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1873</v>
      </c>
      <c r="C62" s="157"/>
      <c r="D62" s="157"/>
      <c r="E62" s="157">
        <f>'将来負担比率（分子）の構造'!J$45</f>
        <v>1830</v>
      </c>
      <c r="F62" s="157"/>
      <c r="G62" s="157"/>
      <c r="H62" s="157">
        <f>'将来負担比率（分子）の構造'!K$45</f>
        <v>1697</v>
      </c>
      <c r="I62" s="157"/>
      <c r="J62" s="157"/>
      <c r="K62" s="157">
        <f>'将来負担比率（分子）の構造'!L$45</f>
        <v>1725</v>
      </c>
      <c r="L62" s="157"/>
      <c r="M62" s="157"/>
      <c r="N62" s="157">
        <f>'将来負担比率（分子）の構造'!M$45</f>
        <v>1623</v>
      </c>
      <c r="O62" s="157"/>
      <c r="P62" s="157"/>
    </row>
    <row r="63" spans="1:16" x14ac:dyDescent="0.15">
      <c r="A63" s="157" t="s">
        <v>34</v>
      </c>
      <c r="B63" s="157">
        <f>'将来負担比率（分子）の構造'!I$44</f>
        <v>1601</v>
      </c>
      <c r="C63" s="157"/>
      <c r="D63" s="157"/>
      <c r="E63" s="157">
        <f>'将来負担比率（分子）の構造'!J$44</f>
        <v>1316</v>
      </c>
      <c r="F63" s="157"/>
      <c r="G63" s="157"/>
      <c r="H63" s="157">
        <f>'将来負担比率（分子）の構造'!K$44</f>
        <v>1100</v>
      </c>
      <c r="I63" s="157"/>
      <c r="J63" s="157"/>
      <c r="K63" s="157">
        <f>'将来負担比率（分子）の構造'!L$44</f>
        <v>1103</v>
      </c>
      <c r="L63" s="157"/>
      <c r="M63" s="157"/>
      <c r="N63" s="157">
        <f>'将来負担比率（分子）の構造'!M$44</f>
        <v>1484</v>
      </c>
      <c r="O63" s="157"/>
      <c r="P63" s="157"/>
    </row>
    <row r="64" spans="1:16" x14ac:dyDescent="0.15">
      <c r="A64" s="157" t="s">
        <v>33</v>
      </c>
      <c r="B64" s="157">
        <f>'将来負担比率（分子）の構造'!I$43</f>
        <v>2953</v>
      </c>
      <c r="C64" s="157"/>
      <c r="D64" s="157"/>
      <c r="E64" s="157">
        <f>'将来負担比率（分子）の構造'!J$43</f>
        <v>2798</v>
      </c>
      <c r="F64" s="157"/>
      <c r="G64" s="157"/>
      <c r="H64" s="157">
        <f>'将来負担比率（分子）の構造'!K$43</f>
        <v>2646</v>
      </c>
      <c r="I64" s="157"/>
      <c r="J64" s="157"/>
      <c r="K64" s="157">
        <f>'将来負担比率（分子）の構造'!L$43</f>
        <v>2294</v>
      </c>
      <c r="L64" s="157"/>
      <c r="M64" s="157"/>
      <c r="N64" s="157">
        <f>'将来負担比率（分子）の構造'!M$43</f>
        <v>2012</v>
      </c>
      <c r="O64" s="157"/>
      <c r="P64" s="157"/>
    </row>
    <row r="65" spans="1:16" x14ac:dyDescent="0.15">
      <c r="A65" s="157" t="s">
        <v>32</v>
      </c>
      <c r="B65" s="157">
        <f>'将来負担比率（分子）の構造'!I$42</f>
        <v>103</v>
      </c>
      <c r="C65" s="157"/>
      <c r="D65" s="157"/>
      <c r="E65" s="157">
        <f>'将来負担比率（分子）の構造'!J$42</f>
        <v>104</v>
      </c>
      <c r="F65" s="157"/>
      <c r="G65" s="157"/>
      <c r="H65" s="157">
        <f>'将来負担比率（分子）の構造'!K$42</f>
        <v>104</v>
      </c>
      <c r="I65" s="157"/>
      <c r="J65" s="157"/>
      <c r="K65" s="157">
        <f>'将来負担比率（分子）の構造'!L$42</f>
        <v>104</v>
      </c>
      <c r="L65" s="157"/>
      <c r="M65" s="157"/>
      <c r="N65" s="157" t="str">
        <f>'将来負担比率（分子）の構造'!M$42</f>
        <v>-</v>
      </c>
      <c r="O65" s="157"/>
      <c r="P65" s="157"/>
    </row>
    <row r="66" spans="1:16" x14ac:dyDescent="0.15">
      <c r="A66" s="157" t="s">
        <v>31</v>
      </c>
      <c r="B66" s="157">
        <f>'将来負担比率（分子）の構造'!I$41</f>
        <v>23426</v>
      </c>
      <c r="C66" s="157"/>
      <c r="D66" s="157"/>
      <c r="E66" s="157">
        <f>'将来負担比率（分子）の構造'!J$41</f>
        <v>22863</v>
      </c>
      <c r="F66" s="157"/>
      <c r="G66" s="157"/>
      <c r="H66" s="157">
        <f>'将来負担比率（分子）の構造'!K$41</f>
        <v>21629</v>
      </c>
      <c r="I66" s="157"/>
      <c r="J66" s="157"/>
      <c r="K66" s="157">
        <f>'将来負担比率（分子）の構造'!L$41</f>
        <v>20205</v>
      </c>
      <c r="L66" s="157"/>
      <c r="M66" s="157"/>
      <c r="N66" s="157">
        <f>'将来負担比率（分子）の構造'!M$41</f>
        <v>21219</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5871</v>
      </c>
      <c r="C72" s="161">
        <f>基金残高に係る経年分析!G55</f>
        <v>6412</v>
      </c>
      <c r="D72" s="161">
        <f>基金残高に係る経年分析!H55</f>
        <v>3430</v>
      </c>
    </row>
    <row r="73" spans="1:16" x14ac:dyDescent="0.15">
      <c r="A73" s="160" t="s">
        <v>74</v>
      </c>
      <c r="B73" s="161">
        <f>基金残高に係る経年分析!F56</f>
        <v>3650</v>
      </c>
      <c r="C73" s="161">
        <f>基金残高に係る経年分析!G56</f>
        <v>3168</v>
      </c>
      <c r="D73" s="161">
        <f>基金残高に係る経年分析!H56</f>
        <v>3180</v>
      </c>
    </row>
    <row r="74" spans="1:16" x14ac:dyDescent="0.15">
      <c r="A74" s="160" t="s">
        <v>75</v>
      </c>
      <c r="B74" s="161">
        <f>基金残高に係る経年分析!F57</f>
        <v>13248</v>
      </c>
      <c r="C74" s="161">
        <f>基金残高に係る経年分析!G57</f>
        <v>12813</v>
      </c>
      <c r="D74" s="161">
        <f>基金残高に係る経年分析!H57</f>
        <v>15396</v>
      </c>
    </row>
  </sheetData>
  <sheetProtection algorithmName="SHA-512" hashValue="vW3MRx/d5uU1DSErw+NNGP4IHc/NdKJ45tsi7b+TZNUAD3uNfz7xcpcUbtsePSQ9MWl+1fC07yA2nfcfwIHINQ==" saltValue="LrHeBq6yPN1cTavSBGwlX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10559299</v>
      </c>
      <c r="S5" s="600"/>
      <c r="T5" s="600"/>
      <c r="U5" s="600"/>
      <c r="V5" s="600"/>
      <c r="W5" s="600"/>
      <c r="X5" s="600"/>
      <c r="Y5" s="601"/>
      <c r="Z5" s="602">
        <v>21.7</v>
      </c>
      <c r="AA5" s="602"/>
      <c r="AB5" s="602"/>
      <c r="AC5" s="602"/>
      <c r="AD5" s="603">
        <v>10039097</v>
      </c>
      <c r="AE5" s="603"/>
      <c r="AF5" s="603"/>
      <c r="AG5" s="603"/>
      <c r="AH5" s="603"/>
      <c r="AI5" s="603"/>
      <c r="AJ5" s="603"/>
      <c r="AK5" s="603"/>
      <c r="AL5" s="604">
        <v>44.9</v>
      </c>
      <c r="AM5" s="605"/>
      <c r="AN5" s="605"/>
      <c r="AO5" s="606"/>
      <c r="AP5" s="596" t="s">
        <v>216</v>
      </c>
      <c r="AQ5" s="597"/>
      <c r="AR5" s="597"/>
      <c r="AS5" s="597"/>
      <c r="AT5" s="597"/>
      <c r="AU5" s="597"/>
      <c r="AV5" s="597"/>
      <c r="AW5" s="597"/>
      <c r="AX5" s="597"/>
      <c r="AY5" s="597"/>
      <c r="AZ5" s="597"/>
      <c r="BA5" s="597"/>
      <c r="BB5" s="597"/>
      <c r="BC5" s="597"/>
      <c r="BD5" s="597"/>
      <c r="BE5" s="597"/>
      <c r="BF5" s="598"/>
      <c r="BG5" s="610">
        <v>10013024</v>
      </c>
      <c r="BH5" s="611"/>
      <c r="BI5" s="611"/>
      <c r="BJ5" s="611"/>
      <c r="BK5" s="611"/>
      <c r="BL5" s="611"/>
      <c r="BM5" s="611"/>
      <c r="BN5" s="612"/>
      <c r="BO5" s="613">
        <v>94.8</v>
      </c>
      <c r="BP5" s="613"/>
      <c r="BQ5" s="613"/>
      <c r="BR5" s="613"/>
      <c r="BS5" s="614">
        <v>47824</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362409</v>
      </c>
      <c r="S6" s="611"/>
      <c r="T6" s="611"/>
      <c r="U6" s="611"/>
      <c r="V6" s="611"/>
      <c r="W6" s="611"/>
      <c r="X6" s="611"/>
      <c r="Y6" s="612"/>
      <c r="Z6" s="613">
        <v>0.7</v>
      </c>
      <c r="AA6" s="613"/>
      <c r="AB6" s="613"/>
      <c r="AC6" s="613"/>
      <c r="AD6" s="614">
        <v>362409</v>
      </c>
      <c r="AE6" s="614"/>
      <c r="AF6" s="614"/>
      <c r="AG6" s="614"/>
      <c r="AH6" s="614"/>
      <c r="AI6" s="614"/>
      <c r="AJ6" s="614"/>
      <c r="AK6" s="614"/>
      <c r="AL6" s="615">
        <v>1.6</v>
      </c>
      <c r="AM6" s="616"/>
      <c r="AN6" s="616"/>
      <c r="AO6" s="617"/>
      <c r="AP6" s="607" t="s">
        <v>221</v>
      </c>
      <c r="AQ6" s="608"/>
      <c r="AR6" s="608"/>
      <c r="AS6" s="608"/>
      <c r="AT6" s="608"/>
      <c r="AU6" s="608"/>
      <c r="AV6" s="608"/>
      <c r="AW6" s="608"/>
      <c r="AX6" s="608"/>
      <c r="AY6" s="608"/>
      <c r="AZ6" s="608"/>
      <c r="BA6" s="608"/>
      <c r="BB6" s="608"/>
      <c r="BC6" s="608"/>
      <c r="BD6" s="608"/>
      <c r="BE6" s="608"/>
      <c r="BF6" s="609"/>
      <c r="BG6" s="610">
        <v>10013024</v>
      </c>
      <c r="BH6" s="611"/>
      <c r="BI6" s="611"/>
      <c r="BJ6" s="611"/>
      <c r="BK6" s="611"/>
      <c r="BL6" s="611"/>
      <c r="BM6" s="611"/>
      <c r="BN6" s="612"/>
      <c r="BO6" s="613">
        <v>94.8</v>
      </c>
      <c r="BP6" s="613"/>
      <c r="BQ6" s="613"/>
      <c r="BR6" s="613"/>
      <c r="BS6" s="614">
        <v>47824</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224983</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224983</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4609</v>
      </c>
      <c r="S7" s="611"/>
      <c r="T7" s="611"/>
      <c r="U7" s="611"/>
      <c r="V7" s="611"/>
      <c r="W7" s="611"/>
      <c r="X7" s="611"/>
      <c r="Y7" s="612"/>
      <c r="Z7" s="613">
        <v>0</v>
      </c>
      <c r="AA7" s="613"/>
      <c r="AB7" s="613"/>
      <c r="AC7" s="613"/>
      <c r="AD7" s="614">
        <v>4609</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4839684</v>
      </c>
      <c r="BH7" s="611"/>
      <c r="BI7" s="611"/>
      <c r="BJ7" s="611"/>
      <c r="BK7" s="611"/>
      <c r="BL7" s="611"/>
      <c r="BM7" s="611"/>
      <c r="BN7" s="612"/>
      <c r="BO7" s="613">
        <v>45.8</v>
      </c>
      <c r="BP7" s="613"/>
      <c r="BQ7" s="613"/>
      <c r="BR7" s="613"/>
      <c r="BS7" s="614">
        <v>47824</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9463818</v>
      </c>
      <c r="CS7" s="611"/>
      <c r="CT7" s="611"/>
      <c r="CU7" s="611"/>
      <c r="CV7" s="611"/>
      <c r="CW7" s="611"/>
      <c r="CX7" s="611"/>
      <c r="CY7" s="612"/>
      <c r="CZ7" s="613">
        <v>20.2</v>
      </c>
      <c r="DA7" s="613"/>
      <c r="DB7" s="613"/>
      <c r="DC7" s="613"/>
      <c r="DD7" s="619">
        <v>997064</v>
      </c>
      <c r="DE7" s="611"/>
      <c r="DF7" s="611"/>
      <c r="DG7" s="611"/>
      <c r="DH7" s="611"/>
      <c r="DI7" s="611"/>
      <c r="DJ7" s="611"/>
      <c r="DK7" s="611"/>
      <c r="DL7" s="611"/>
      <c r="DM7" s="611"/>
      <c r="DN7" s="611"/>
      <c r="DO7" s="611"/>
      <c r="DP7" s="612"/>
      <c r="DQ7" s="619">
        <v>7391206</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94769</v>
      </c>
      <c r="S8" s="611"/>
      <c r="T8" s="611"/>
      <c r="U8" s="611"/>
      <c r="V8" s="611"/>
      <c r="W8" s="611"/>
      <c r="X8" s="611"/>
      <c r="Y8" s="612"/>
      <c r="Z8" s="613">
        <v>0.2</v>
      </c>
      <c r="AA8" s="613"/>
      <c r="AB8" s="613"/>
      <c r="AC8" s="613"/>
      <c r="AD8" s="614">
        <v>94769</v>
      </c>
      <c r="AE8" s="614"/>
      <c r="AF8" s="614"/>
      <c r="AG8" s="614"/>
      <c r="AH8" s="614"/>
      <c r="AI8" s="614"/>
      <c r="AJ8" s="614"/>
      <c r="AK8" s="614"/>
      <c r="AL8" s="615">
        <v>0.4</v>
      </c>
      <c r="AM8" s="616"/>
      <c r="AN8" s="616"/>
      <c r="AO8" s="617"/>
      <c r="AP8" s="607" t="s">
        <v>227</v>
      </c>
      <c r="AQ8" s="608"/>
      <c r="AR8" s="608"/>
      <c r="AS8" s="608"/>
      <c r="AT8" s="608"/>
      <c r="AU8" s="608"/>
      <c r="AV8" s="608"/>
      <c r="AW8" s="608"/>
      <c r="AX8" s="608"/>
      <c r="AY8" s="608"/>
      <c r="AZ8" s="608"/>
      <c r="BA8" s="608"/>
      <c r="BB8" s="608"/>
      <c r="BC8" s="608"/>
      <c r="BD8" s="608"/>
      <c r="BE8" s="608"/>
      <c r="BF8" s="609"/>
      <c r="BG8" s="610">
        <v>144712</v>
      </c>
      <c r="BH8" s="611"/>
      <c r="BI8" s="611"/>
      <c r="BJ8" s="611"/>
      <c r="BK8" s="611"/>
      <c r="BL8" s="611"/>
      <c r="BM8" s="611"/>
      <c r="BN8" s="612"/>
      <c r="BO8" s="613">
        <v>1.4</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18609567</v>
      </c>
      <c r="CS8" s="611"/>
      <c r="CT8" s="611"/>
      <c r="CU8" s="611"/>
      <c r="CV8" s="611"/>
      <c r="CW8" s="611"/>
      <c r="CX8" s="611"/>
      <c r="CY8" s="612"/>
      <c r="CZ8" s="613">
        <v>39.700000000000003</v>
      </c>
      <c r="DA8" s="613"/>
      <c r="DB8" s="613"/>
      <c r="DC8" s="613"/>
      <c r="DD8" s="619">
        <v>5299</v>
      </c>
      <c r="DE8" s="611"/>
      <c r="DF8" s="611"/>
      <c r="DG8" s="611"/>
      <c r="DH8" s="611"/>
      <c r="DI8" s="611"/>
      <c r="DJ8" s="611"/>
      <c r="DK8" s="611"/>
      <c r="DL8" s="611"/>
      <c r="DM8" s="611"/>
      <c r="DN8" s="611"/>
      <c r="DO8" s="611"/>
      <c r="DP8" s="612"/>
      <c r="DQ8" s="619">
        <v>8489397</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132844</v>
      </c>
      <c r="S9" s="611"/>
      <c r="T9" s="611"/>
      <c r="U9" s="611"/>
      <c r="V9" s="611"/>
      <c r="W9" s="611"/>
      <c r="X9" s="611"/>
      <c r="Y9" s="612"/>
      <c r="Z9" s="613">
        <v>0.3</v>
      </c>
      <c r="AA9" s="613"/>
      <c r="AB9" s="613"/>
      <c r="AC9" s="613"/>
      <c r="AD9" s="614">
        <v>132844</v>
      </c>
      <c r="AE9" s="614"/>
      <c r="AF9" s="614"/>
      <c r="AG9" s="614"/>
      <c r="AH9" s="614"/>
      <c r="AI9" s="614"/>
      <c r="AJ9" s="614"/>
      <c r="AK9" s="614"/>
      <c r="AL9" s="615">
        <v>0.6</v>
      </c>
      <c r="AM9" s="616"/>
      <c r="AN9" s="616"/>
      <c r="AO9" s="617"/>
      <c r="AP9" s="607" t="s">
        <v>230</v>
      </c>
      <c r="AQ9" s="608"/>
      <c r="AR9" s="608"/>
      <c r="AS9" s="608"/>
      <c r="AT9" s="608"/>
      <c r="AU9" s="608"/>
      <c r="AV9" s="608"/>
      <c r="AW9" s="608"/>
      <c r="AX9" s="608"/>
      <c r="AY9" s="608"/>
      <c r="AZ9" s="608"/>
      <c r="BA9" s="608"/>
      <c r="BB9" s="608"/>
      <c r="BC9" s="608"/>
      <c r="BD9" s="608"/>
      <c r="BE9" s="608"/>
      <c r="BF9" s="609"/>
      <c r="BG9" s="610">
        <v>4311512</v>
      </c>
      <c r="BH9" s="611"/>
      <c r="BI9" s="611"/>
      <c r="BJ9" s="611"/>
      <c r="BK9" s="611"/>
      <c r="BL9" s="611"/>
      <c r="BM9" s="611"/>
      <c r="BN9" s="612"/>
      <c r="BO9" s="613">
        <v>40.799999999999997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3503895</v>
      </c>
      <c r="CS9" s="611"/>
      <c r="CT9" s="611"/>
      <c r="CU9" s="611"/>
      <c r="CV9" s="611"/>
      <c r="CW9" s="611"/>
      <c r="CX9" s="611"/>
      <c r="CY9" s="612"/>
      <c r="CZ9" s="613">
        <v>7.5</v>
      </c>
      <c r="DA9" s="613"/>
      <c r="DB9" s="613"/>
      <c r="DC9" s="613"/>
      <c r="DD9" s="619">
        <v>37138</v>
      </c>
      <c r="DE9" s="611"/>
      <c r="DF9" s="611"/>
      <c r="DG9" s="611"/>
      <c r="DH9" s="611"/>
      <c r="DI9" s="611"/>
      <c r="DJ9" s="611"/>
      <c r="DK9" s="611"/>
      <c r="DL9" s="611"/>
      <c r="DM9" s="611"/>
      <c r="DN9" s="611"/>
      <c r="DO9" s="611"/>
      <c r="DP9" s="612"/>
      <c r="DQ9" s="619">
        <v>2889094</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179063</v>
      </c>
      <c r="BH10" s="611"/>
      <c r="BI10" s="611"/>
      <c r="BJ10" s="611"/>
      <c r="BK10" s="611"/>
      <c r="BL10" s="611"/>
      <c r="BM10" s="611"/>
      <c r="BN10" s="612"/>
      <c r="BO10" s="613">
        <v>1.7</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9010</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9010</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2271022</v>
      </c>
      <c r="S11" s="611"/>
      <c r="T11" s="611"/>
      <c r="U11" s="611"/>
      <c r="V11" s="611"/>
      <c r="W11" s="611"/>
      <c r="X11" s="611"/>
      <c r="Y11" s="612"/>
      <c r="Z11" s="615">
        <v>4.7</v>
      </c>
      <c r="AA11" s="616"/>
      <c r="AB11" s="616"/>
      <c r="AC11" s="622"/>
      <c r="AD11" s="619">
        <v>2271022</v>
      </c>
      <c r="AE11" s="611"/>
      <c r="AF11" s="611"/>
      <c r="AG11" s="611"/>
      <c r="AH11" s="611"/>
      <c r="AI11" s="611"/>
      <c r="AJ11" s="611"/>
      <c r="AK11" s="612"/>
      <c r="AL11" s="615">
        <v>10.199999999999999</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204397</v>
      </c>
      <c r="BH11" s="611"/>
      <c r="BI11" s="611"/>
      <c r="BJ11" s="611"/>
      <c r="BK11" s="611"/>
      <c r="BL11" s="611"/>
      <c r="BM11" s="611"/>
      <c r="BN11" s="612"/>
      <c r="BO11" s="613">
        <v>1.9</v>
      </c>
      <c r="BP11" s="613"/>
      <c r="BQ11" s="613"/>
      <c r="BR11" s="613"/>
      <c r="BS11" s="614">
        <v>47824</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936852</v>
      </c>
      <c r="CS11" s="611"/>
      <c r="CT11" s="611"/>
      <c r="CU11" s="611"/>
      <c r="CV11" s="611"/>
      <c r="CW11" s="611"/>
      <c r="CX11" s="611"/>
      <c r="CY11" s="612"/>
      <c r="CZ11" s="613">
        <v>2</v>
      </c>
      <c r="DA11" s="613"/>
      <c r="DB11" s="613"/>
      <c r="DC11" s="613"/>
      <c r="DD11" s="619">
        <v>456211</v>
      </c>
      <c r="DE11" s="611"/>
      <c r="DF11" s="611"/>
      <c r="DG11" s="611"/>
      <c r="DH11" s="611"/>
      <c r="DI11" s="611"/>
      <c r="DJ11" s="611"/>
      <c r="DK11" s="611"/>
      <c r="DL11" s="611"/>
      <c r="DM11" s="611"/>
      <c r="DN11" s="611"/>
      <c r="DO11" s="611"/>
      <c r="DP11" s="612"/>
      <c r="DQ11" s="619">
        <v>390396</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46210</v>
      </c>
      <c r="S12" s="611"/>
      <c r="T12" s="611"/>
      <c r="U12" s="611"/>
      <c r="V12" s="611"/>
      <c r="W12" s="611"/>
      <c r="X12" s="611"/>
      <c r="Y12" s="612"/>
      <c r="Z12" s="613">
        <v>0.1</v>
      </c>
      <c r="AA12" s="613"/>
      <c r="AB12" s="613"/>
      <c r="AC12" s="613"/>
      <c r="AD12" s="614">
        <v>46210</v>
      </c>
      <c r="AE12" s="614"/>
      <c r="AF12" s="614"/>
      <c r="AG12" s="614"/>
      <c r="AH12" s="614"/>
      <c r="AI12" s="614"/>
      <c r="AJ12" s="614"/>
      <c r="AK12" s="614"/>
      <c r="AL12" s="615">
        <v>0.2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4320380</v>
      </c>
      <c r="BH12" s="611"/>
      <c r="BI12" s="611"/>
      <c r="BJ12" s="611"/>
      <c r="BK12" s="611"/>
      <c r="BL12" s="611"/>
      <c r="BM12" s="611"/>
      <c r="BN12" s="612"/>
      <c r="BO12" s="613">
        <v>40.9</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985623</v>
      </c>
      <c r="CS12" s="611"/>
      <c r="CT12" s="611"/>
      <c r="CU12" s="611"/>
      <c r="CV12" s="611"/>
      <c r="CW12" s="611"/>
      <c r="CX12" s="611"/>
      <c r="CY12" s="612"/>
      <c r="CZ12" s="613">
        <v>2.1</v>
      </c>
      <c r="DA12" s="613"/>
      <c r="DB12" s="613"/>
      <c r="DC12" s="613"/>
      <c r="DD12" s="619">
        <v>112222</v>
      </c>
      <c r="DE12" s="611"/>
      <c r="DF12" s="611"/>
      <c r="DG12" s="611"/>
      <c r="DH12" s="611"/>
      <c r="DI12" s="611"/>
      <c r="DJ12" s="611"/>
      <c r="DK12" s="611"/>
      <c r="DL12" s="611"/>
      <c r="DM12" s="611"/>
      <c r="DN12" s="611"/>
      <c r="DO12" s="611"/>
      <c r="DP12" s="612"/>
      <c r="DQ12" s="619">
        <v>473311</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4314059</v>
      </c>
      <c r="BH13" s="611"/>
      <c r="BI13" s="611"/>
      <c r="BJ13" s="611"/>
      <c r="BK13" s="611"/>
      <c r="BL13" s="611"/>
      <c r="BM13" s="611"/>
      <c r="BN13" s="612"/>
      <c r="BO13" s="613">
        <v>40.9</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2528783</v>
      </c>
      <c r="CS13" s="611"/>
      <c r="CT13" s="611"/>
      <c r="CU13" s="611"/>
      <c r="CV13" s="611"/>
      <c r="CW13" s="611"/>
      <c r="CX13" s="611"/>
      <c r="CY13" s="612"/>
      <c r="CZ13" s="613">
        <v>5.4</v>
      </c>
      <c r="DA13" s="613"/>
      <c r="DB13" s="613"/>
      <c r="DC13" s="613"/>
      <c r="DD13" s="619">
        <v>902237</v>
      </c>
      <c r="DE13" s="611"/>
      <c r="DF13" s="611"/>
      <c r="DG13" s="611"/>
      <c r="DH13" s="611"/>
      <c r="DI13" s="611"/>
      <c r="DJ13" s="611"/>
      <c r="DK13" s="611"/>
      <c r="DL13" s="611"/>
      <c r="DM13" s="611"/>
      <c r="DN13" s="611"/>
      <c r="DO13" s="611"/>
      <c r="DP13" s="612"/>
      <c r="DQ13" s="619">
        <v>1924992</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303712</v>
      </c>
      <c r="BH14" s="611"/>
      <c r="BI14" s="611"/>
      <c r="BJ14" s="611"/>
      <c r="BK14" s="611"/>
      <c r="BL14" s="611"/>
      <c r="BM14" s="611"/>
      <c r="BN14" s="612"/>
      <c r="BO14" s="613">
        <v>2.9</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1246839</v>
      </c>
      <c r="CS14" s="611"/>
      <c r="CT14" s="611"/>
      <c r="CU14" s="611"/>
      <c r="CV14" s="611"/>
      <c r="CW14" s="611"/>
      <c r="CX14" s="611"/>
      <c r="CY14" s="612"/>
      <c r="CZ14" s="613">
        <v>2.7</v>
      </c>
      <c r="DA14" s="613"/>
      <c r="DB14" s="613"/>
      <c r="DC14" s="613"/>
      <c r="DD14" s="619">
        <v>78048</v>
      </c>
      <c r="DE14" s="611"/>
      <c r="DF14" s="611"/>
      <c r="DG14" s="611"/>
      <c r="DH14" s="611"/>
      <c r="DI14" s="611"/>
      <c r="DJ14" s="611"/>
      <c r="DK14" s="611"/>
      <c r="DL14" s="611"/>
      <c r="DM14" s="611"/>
      <c r="DN14" s="611"/>
      <c r="DO14" s="611"/>
      <c r="DP14" s="612"/>
      <c r="DQ14" s="619">
        <v>1157701</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67239</v>
      </c>
      <c r="S15" s="611"/>
      <c r="T15" s="611"/>
      <c r="U15" s="611"/>
      <c r="V15" s="611"/>
      <c r="W15" s="611"/>
      <c r="X15" s="611"/>
      <c r="Y15" s="612"/>
      <c r="Z15" s="613">
        <v>0.1</v>
      </c>
      <c r="AA15" s="613"/>
      <c r="AB15" s="613"/>
      <c r="AC15" s="613"/>
      <c r="AD15" s="614">
        <v>67239</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549248</v>
      </c>
      <c r="BH15" s="611"/>
      <c r="BI15" s="611"/>
      <c r="BJ15" s="611"/>
      <c r="BK15" s="611"/>
      <c r="BL15" s="611"/>
      <c r="BM15" s="611"/>
      <c r="BN15" s="612"/>
      <c r="BO15" s="613">
        <v>5.2</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6703249</v>
      </c>
      <c r="CS15" s="611"/>
      <c r="CT15" s="611"/>
      <c r="CU15" s="611"/>
      <c r="CV15" s="611"/>
      <c r="CW15" s="611"/>
      <c r="CX15" s="611"/>
      <c r="CY15" s="612"/>
      <c r="CZ15" s="613">
        <v>14.3</v>
      </c>
      <c r="DA15" s="613"/>
      <c r="DB15" s="613"/>
      <c r="DC15" s="613"/>
      <c r="DD15" s="619">
        <v>3166474</v>
      </c>
      <c r="DE15" s="611"/>
      <c r="DF15" s="611"/>
      <c r="DG15" s="611"/>
      <c r="DH15" s="611"/>
      <c r="DI15" s="611"/>
      <c r="DJ15" s="611"/>
      <c r="DK15" s="611"/>
      <c r="DL15" s="611"/>
      <c r="DM15" s="611"/>
      <c r="DN15" s="611"/>
      <c r="DO15" s="611"/>
      <c r="DP15" s="612"/>
      <c r="DQ15" s="619">
        <v>3217231</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165071</v>
      </c>
      <c r="S16" s="611"/>
      <c r="T16" s="611"/>
      <c r="U16" s="611"/>
      <c r="V16" s="611"/>
      <c r="W16" s="611"/>
      <c r="X16" s="611"/>
      <c r="Y16" s="612"/>
      <c r="Z16" s="613">
        <v>0.3</v>
      </c>
      <c r="AA16" s="613"/>
      <c r="AB16" s="613"/>
      <c r="AC16" s="613"/>
      <c r="AD16" s="614">
        <v>165071</v>
      </c>
      <c r="AE16" s="614"/>
      <c r="AF16" s="614"/>
      <c r="AG16" s="614"/>
      <c r="AH16" s="614"/>
      <c r="AI16" s="614"/>
      <c r="AJ16" s="614"/>
      <c r="AK16" s="614"/>
      <c r="AL16" s="615">
        <v>0.7</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60035</v>
      </c>
      <c r="CS16" s="611"/>
      <c r="CT16" s="611"/>
      <c r="CU16" s="611"/>
      <c r="CV16" s="611"/>
      <c r="CW16" s="611"/>
      <c r="CX16" s="611"/>
      <c r="CY16" s="612"/>
      <c r="CZ16" s="613">
        <v>0.1</v>
      </c>
      <c r="DA16" s="613"/>
      <c r="DB16" s="613"/>
      <c r="DC16" s="613"/>
      <c r="DD16" s="619" t="s">
        <v>122</v>
      </c>
      <c r="DE16" s="611"/>
      <c r="DF16" s="611"/>
      <c r="DG16" s="611"/>
      <c r="DH16" s="611"/>
      <c r="DI16" s="611"/>
      <c r="DJ16" s="611"/>
      <c r="DK16" s="611"/>
      <c r="DL16" s="611"/>
      <c r="DM16" s="611"/>
      <c r="DN16" s="611"/>
      <c r="DO16" s="611"/>
      <c r="DP16" s="612"/>
      <c r="DQ16" s="619">
        <v>27902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559012</v>
      </c>
      <c r="S17" s="611"/>
      <c r="T17" s="611"/>
      <c r="U17" s="611"/>
      <c r="V17" s="611"/>
      <c r="W17" s="611"/>
      <c r="X17" s="611"/>
      <c r="Y17" s="612"/>
      <c r="Z17" s="613">
        <v>1.2</v>
      </c>
      <c r="AA17" s="613"/>
      <c r="AB17" s="613"/>
      <c r="AC17" s="613"/>
      <c r="AD17" s="614">
        <v>559012</v>
      </c>
      <c r="AE17" s="614"/>
      <c r="AF17" s="614"/>
      <c r="AG17" s="614"/>
      <c r="AH17" s="614"/>
      <c r="AI17" s="614"/>
      <c r="AJ17" s="614"/>
      <c r="AK17" s="614"/>
      <c r="AL17" s="615">
        <v>2.5</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2514839</v>
      </c>
      <c r="CS17" s="611"/>
      <c r="CT17" s="611"/>
      <c r="CU17" s="611"/>
      <c r="CV17" s="611"/>
      <c r="CW17" s="611"/>
      <c r="CX17" s="611"/>
      <c r="CY17" s="612"/>
      <c r="CZ17" s="613">
        <v>5.4</v>
      </c>
      <c r="DA17" s="613"/>
      <c r="DB17" s="613"/>
      <c r="DC17" s="613"/>
      <c r="DD17" s="619" t="s">
        <v>122</v>
      </c>
      <c r="DE17" s="611"/>
      <c r="DF17" s="611"/>
      <c r="DG17" s="611"/>
      <c r="DH17" s="611"/>
      <c r="DI17" s="611"/>
      <c r="DJ17" s="611"/>
      <c r="DK17" s="611"/>
      <c r="DL17" s="611"/>
      <c r="DM17" s="611"/>
      <c r="DN17" s="611"/>
      <c r="DO17" s="611"/>
      <c r="DP17" s="612"/>
      <c r="DQ17" s="619">
        <v>2503382</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120399</v>
      </c>
      <c r="S18" s="611"/>
      <c r="T18" s="611"/>
      <c r="U18" s="611"/>
      <c r="V18" s="611"/>
      <c r="W18" s="611"/>
      <c r="X18" s="611"/>
      <c r="Y18" s="612"/>
      <c r="Z18" s="613">
        <v>0.2</v>
      </c>
      <c r="AA18" s="613"/>
      <c r="AB18" s="613"/>
      <c r="AC18" s="613"/>
      <c r="AD18" s="614">
        <v>120399</v>
      </c>
      <c r="AE18" s="614"/>
      <c r="AF18" s="614"/>
      <c r="AG18" s="614"/>
      <c r="AH18" s="614"/>
      <c r="AI18" s="614"/>
      <c r="AJ18" s="614"/>
      <c r="AK18" s="614"/>
      <c r="AL18" s="615">
        <v>0.5</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v>130846</v>
      </c>
      <c r="CS18" s="611"/>
      <c r="CT18" s="611"/>
      <c r="CU18" s="611"/>
      <c r="CV18" s="611"/>
      <c r="CW18" s="611"/>
      <c r="CX18" s="611"/>
      <c r="CY18" s="612"/>
      <c r="CZ18" s="613">
        <v>0.3</v>
      </c>
      <c r="DA18" s="613"/>
      <c r="DB18" s="613"/>
      <c r="DC18" s="613"/>
      <c r="DD18" s="619" t="s">
        <v>122</v>
      </c>
      <c r="DE18" s="611"/>
      <c r="DF18" s="611"/>
      <c r="DG18" s="611"/>
      <c r="DH18" s="611"/>
      <c r="DI18" s="611"/>
      <c r="DJ18" s="611"/>
      <c r="DK18" s="611"/>
      <c r="DL18" s="611"/>
      <c r="DM18" s="611"/>
      <c r="DN18" s="611"/>
      <c r="DO18" s="611"/>
      <c r="DP18" s="612"/>
      <c r="DQ18" s="619">
        <v>130846</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437480</v>
      </c>
      <c r="S19" s="611"/>
      <c r="T19" s="611"/>
      <c r="U19" s="611"/>
      <c r="V19" s="611"/>
      <c r="W19" s="611"/>
      <c r="X19" s="611"/>
      <c r="Y19" s="612"/>
      <c r="Z19" s="613">
        <v>0.9</v>
      </c>
      <c r="AA19" s="613"/>
      <c r="AB19" s="613"/>
      <c r="AC19" s="613"/>
      <c r="AD19" s="614">
        <v>437480</v>
      </c>
      <c r="AE19" s="614"/>
      <c r="AF19" s="614"/>
      <c r="AG19" s="614"/>
      <c r="AH19" s="614"/>
      <c r="AI19" s="614"/>
      <c r="AJ19" s="614"/>
      <c r="AK19" s="614"/>
      <c r="AL19" s="615">
        <v>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546275</v>
      </c>
      <c r="BH19" s="611"/>
      <c r="BI19" s="611"/>
      <c r="BJ19" s="611"/>
      <c r="BK19" s="611"/>
      <c r="BL19" s="611"/>
      <c r="BM19" s="611"/>
      <c r="BN19" s="612"/>
      <c r="BO19" s="613">
        <v>5.2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1133</v>
      </c>
      <c r="S20" s="611"/>
      <c r="T20" s="611"/>
      <c r="U20" s="611"/>
      <c r="V20" s="611"/>
      <c r="W20" s="611"/>
      <c r="X20" s="611"/>
      <c r="Y20" s="612"/>
      <c r="Z20" s="613">
        <v>0</v>
      </c>
      <c r="AA20" s="613"/>
      <c r="AB20" s="613"/>
      <c r="AC20" s="613"/>
      <c r="AD20" s="614">
        <v>1133</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546275</v>
      </c>
      <c r="BH20" s="611"/>
      <c r="BI20" s="611"/>
      <c r="BJ20" s="611"/>
      <c r="BK20" s="611"/>
      <c r="BL20" s="611"/>
      <c r="BM20" s="611"/>
      <c r="BN20" s="612"/>
      <c r="BO20" s="613">
        <v>5.2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46918339</v>
      </c>
      <c r="CS20" s="611"/>
      <c r="CT20" s="611"/>
      <c r="CU20" s="611"/>
      <c r="CV20" s="611"/>
      <c r="CW20" s="611"/>
      <c r="CX20" s="611"/>
      <c r="CY20" s="612"/>
      <c r="CZ20" s="613">
        <v>100</v>
      </c>
      <c r="DA20" s="613"/>
      <c r="DB20" s="613"/>
      <c r="DC20" s="613"/>
      <c r="DD20" s="619">
        <v>5754693</v>
      </c>
      <c r="DE20" s="611"/>
      <c r="DF20" s="611"/>
      <c r="DG20" s="611"/>
      <c r="DH20" s="611"/>
      <c r="DI20" s="611"/>
      <c r="DJ20" s="611"/>
      <c r="DK20" s="611"/>
      <c r="DL20" s="611"/>
      <c r="DM20" s="611"/>
      <c r="DN20" s="611"/>
      <c r="DO20" s="611"/>
      <c r="DP20" s="612"/>
      <c r="DQ20" s="619">
        <v>28829451</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9349501</v>
      </c>
      <c r="S21" s="611"/>
      <c r="T21" s="611"/>
      <c r="U21" s="611"/>
      <c r="V21" s="611"/>
      <c r="W21" s="611"/>
      <c r="X21" s="611"/>
      <c r="Y21" s="612"/>
      <c r="Z21" s="613">
        <v>19.2</v>
      </c>
      <c r="AA21" s="613"/>
      <c r="AB21" s="613"/>
      <c r="AC21" s="613"/>
      <c r="AD21" s="614">
        <v>8568710</v>
      </c>
      <c r="AE21" s="614"/>
      <c r="AF21" s="614"/>
      <c r="AG21" s="614"/>
      <c r="AH21" s="614"/>
      <c r="AI21" s="614"/>
      <c r="AJ21" s="614"/>
      <c r="AK21" s="614"/>
      <c r="AL21" s="615">
        <v>38.299999999999997</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26073</v>
      </c>
      <c r="BH21" s="611"/>
      <c r="BI21" s="611"/>
      <c r="BJ21" s="611"/>
      <c r="BK21" s="611"/>
      <c r="BL21" s="611"/>
      <c r="BM21" s="611"/>
      <c r="BN21" s="612"/>
      <c r="BO21" s="613">
        <v>0.2</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8568710</v>
      </c>
      <c r="S22" s="611"/>
      <c r="T22" s="611"/>
      <c r="U22" s="611"/>
      <c r="V22" s="611"/>
      <c r="W22" s="611"/>
      <c r="X22" s="611"/>
      <c r="Y22" s="612"/>
      <c r="Z22" s="613">
        <v>17.600000000000001</v>
      </c>
      <c r="AA22" s="613"/>
      <c r="AB22" s="613"/>
      <c r="AC22" s="613"/>
      <c r="AD22" s="614">
        <v>8568710</v>
      </c>
      <c r="AE22" s="614"/>
      <c r="AF22" s="614"/>
      <c r="AG22" s="614"/>
      <c r="AH22" s="614"/>
      <c r="AI22" s="614"/>
      <c r="AJ22" s="614"/>
      <c r="AK22" s="614"/>
      <c r="AL22" s="615">
        <v>38.299999999999997</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780791</v>
      </c>
      <c r="S23" s="611"/>
      <c r="T23" s="611"/>
      <c r="U23" s="611"/>
      <c r="V23" s="611"/>
      <c r="W23" s="611"/>
      <c r="X23" s="611"/>
      <c r="Y23" s="612"/>
      <c r="Z23" s="613">
        <v>1.6</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520202</v>
      </c>
      <c r="BH23" s="611"/>
      <c r="BI23" s="611"/>
      <c r="BJ23" s="611"/>
      <c r="BK23" s="611"/>
      <c r="BL23" s="611"/>
      <c r="BM23" s="611"/>
      <c r="BN23" s="612"/>
      <c r="BO23" s="613">
        <v>4.9000000000000004</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21030766</v>
      </c>
      <c r="CS24" s="600"/>
      <c r="CT24" s="600"/>
      <c r="CU24" s="600"/>
      <c r="CV24" s="600"/>
      <c r="CW24" s="600"/>
      <c r="CX24" s="600"/>
      <c r="CY24" s="601"/>
      <c r="CZ24" s="604">
        <v>44.8</v>
      </c>
      <c r="DA24" s="605"/>
      <c r="DB24" s="605"/>
      <c r="DC24" s="621"/>
      <c r="DD24" s="642">
        <v>11113877</v>
      </c>
      <c r="DE24" s="600"/>
      <c r="DF24" s="600"/>
      <c r="DG24" s="600"/>
      <c r="DH24" s="600"/>
      <c r="DI24" s="600"/>
      <c r="DJ24" s="600"/>
      <c r="DK24" s="601"/>
      <c r="DL24" s="642">
        <v>9702867</v>
      </c>
      <c r="DM24" s="600"/>
      <c r="DN24" s="600"/>
      <c r="DO24" s="600"/>
      <c r="DP24" s="600"/>
      <c r="DQ24" s="600"/>
      <c r="DR24" s="600"/>
      <c r="DS24" s="600"/>
      <c r="DT24" s="600"/>
      <c r="DU24" s="600"/>
      <c r="DV24" s="601"/>
      <c r="DW24" s="604">
        <v>43.2</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23611985</v>
      </c>
      <c r="S25" s="611"/>
      <c r="T25" s="611"/>
      <c r="U25" s="611"/>
      <c r="V25" s="611"/>
      <c r="W25" s="611"/>
      <c r="X25" s="611"/>
      <c r="Y25" s="612"/>
      <c r="Z25" s="613">
        <v>48.6</v>
      </c>
      <c r="AA25" s="613"/>
      <c r="AB25" s="613"/>
      <c r="AC25" s="613"/>
      <c r="AD25" s="614">
        <v>22310992</v>
      </c>
      <c r="AE25" s="614"/>
      <c r="AF25" s="614"/>
      <c r="AG25" s="614"/>
      <c r="AH25" s="614"/>
      <c r="AI25" s="614"/>
      <c r="AJ25" s="614"/>
      <c r="AK25" s="614"/>
      <c r="AL25" s="615">
        <v>99.8</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4609319</v>
      </c>
      <c r="CS25" s="631"/>
      <c r="CT25" s="631"/>
      <c r="CU25" s="631"/>
      <c r="CV25" s="631"/>
      <c r="CW25" s="631"/>
      <c r="CX25" s="631"/>
      <c r="CY25" s="632"/>
      <c r="CZ25" s="615">
        <v>9.8000000000000007</v>
      </c>
      <c r="DA25" s="643"/>
      <c r="DB25" s="643"/>
      <c r="DC25" s="645"/>
      <c r="DD25" s="619">
        <v>4144777</v>
      </c>
      <c r="DE25" s="631"/>
      <c r="DF25" s="631"/>
      <c r="DG25" s="631"/>
      <c r="DH25" s="631"/>
      <c r="DI25" s="631"/>
      <c r="DJ25" s="631"/>
      <c r="DK25" s="632"/>
      <c r="DL25" s="619">
        <v>4129426</v>
      </c>
      <c r="DM25" s="631"/>
      <c r="DN25" s="631"/>
      <c r="DO25" s="631"/>
      <c r="DP25" s="631"/>
      <c r="DQ25" s="631"/>
      <c r="DR25" s="631"/>
      <c r="DS25" s="631"/>
      <c r="DT25" s="631"/>
      <c r="DU25" s="631"/>
      <c r="DV25" s="632"/>
      <c r="DW25" s="615">
        <v>18.399999999999999</v>
      </c>
      <c r="DX25" s="643"/>
      <c r="DY25" s="643"/>
      <c r="DZ25" s="643"/>
      <c r="EA25" s="643"/>
      <c r="EB25" s="643"/>
      <c r="EC25" s="644"/>
    </row>
    <row r="26" spans="2:133" ht="11.25" customHeight="1" x14ac:dyDescent="0.15">
      <c r="B26" s="607" t="s">
        <v>283</v>
      </c>
      <c r="C26" s="608"/>
      <c r="D26" s="608"/>
      <c r="E26" s="608"/>
      <c r="F26" s="608"/>
      <c r="G26" s="608"/>
      <c r="H26" s="608"/>
      <c r="I26" s="608"/>
      <c r="J26" s="608"/>
      <c r="K26" s="608"/>
      <c r="L26" s="608"/>
      <c r="M26" s="608"/>
      <c r="N26" s="608"/>
      <c r="O26" s="608"/>
      <c r="P26" s="608"/>
      <c r="Q26" s="609"/>
      <c r="R26" s="610">
        <v>12125</v>
      </c>
      <c r="S26" s="611"/>
      <c r="T26" s="611"/>
      <c r="U26" s="611"/>
      <c r="V26" s="611"/>
      <c r="W26" s="611"/>
      <c r="X26" s="611"/>
      <c r="Y26" s="612"/>
      <c r="Z26" s="613">
        <v>0</v>
      </c>
      <c r="AA26" s="613"/>
      <c r="AB26" s="613"/>
      <c r="AC26" s="613"/>
      <c r="AD26" s="614">
        <v>12125</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2879775</v>
      </c>
      <c r="CS26" s="611"/>
      <c r="CT26" s="611"/>
      <c r="CU26" s="611"/>
      <c r="CV26" s="611"/>
      <c r="CW26" s="611"/>
      <c r="CX26" s="611"/>
      <c r="CY26" s="612"/>
      <c r="CZ26" s="615">
        <v>6.1</v>
      </c>
      <c r="DA26" s="643"/>
      <c r="DB26" s="643"/>
      <c r="DC26" s="645"/>
      <c r="DD26" s="619">
        <v>2564235</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286</v>
      </c>
      <c r="C27" s="608"/>
      <c r="D27" s="608"/>
      <c r="E27" s="608"/>
      <c r="F27" s="608"/>
      <c r="G27" s="608"/>
      <c r="H27" s="608"/>
      <c r="I27" s="608"/>
      <c r="J27" s="608"/>
      <c r="K27" s="608"/>
      <c r="L27" s="608"/>
      <c r="M27" s="608"/>
      <c r="N27" s="608"/>
      <c r="O27" s="608"/>
      <c r="P27" s="608"/>
      <c r="Q27" s="609"/>
      <c r="R27" s="610">
        <v>419279</v>
      </c>
      <c r="S27" s="611"/>
      <c r="T27" s="611"/>
      <c r="U27" s="611"/>
      <c r="V27" s="611"/>
      <c r="W27" s="611"/>
      <c r="X27" s="611"/>
      <c r="Y27" s="612"/>
      <c r="Z27" s="613">
        <v>0.9</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10559299</v>
      </c>
      <c r="BH27" s="611"/>
      <c r="BI27" s="611"/>
      <c r="BJ27" s="611"/>
      <c r="BK27" s="611"/>
      <c r="BL27" s="611"/>
      <c r="BM27" s="611"/>
      <c r="BN27" s="612"/>
      <c r="BO27" s="613">
        <v>100</v>
      </c>
      <c r="BP27" s="613"/>
      <c r="BQ27" s="613"/>
      <c r="BR27" s="613"/>
      <c r="BS27" s="614">
        <v>47824</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13906608</v>
      </c>
      <c r="CS27" s="631"/>
      <c r="CT27" s="631"/>
      <c r="CU27" s="631"/>
      <c r="CV27" s="631"/>
      <c r="CW27" s="631"/>
      <c r="CX27" s="631"/>
      <c r="CY27" s="632"/>
      <c r="CZ27" s="615">
        <v>29.6</v>
      </c>
      <c r="DA27" s="643"/>
      <c r="DB27" s="643"/>
      <c r="DC27" s="645"/>
      <c r="DD27" s="619">
        <v>4465718</v>
      </c>
      <c r="DE27" s="631"/>
      <c r="DF27" s="631"/>
      <c r="DG27" s="631"/>
      <c r="DH27" s="631"/>
      <c r="DI27" s="631"/>
      <c r="DJ27" s="631"/>
      <c r="DK27" s="632"/>
      <c r="DL27" s="619">
        <v>3070059</v>
      </c>
      <c r="DM27" s="631"/>
      <c r="DN27" s="631"/>
      <c r="DO27" s="631"/>
      <c r="DP27" s="631"/>
      <c r="DQ27" s="631"/>
      <c r="DR27" s="631"/>
      <c r="DS27" s="631"/>
      <c r="DT27" s="631"/>
      <c r="DU27" s="631"/>
      <c r="DV27" s="632"/>
      <c r="DW27" s="615">
        <v>13.7</v>
      </c>
      <c r="DX27" s="643"/>
      <c r="DY27" s="643"/>
      <c r="DZ27" s="643"/>
      <c r="EA27" s="643"/>
      <c r="EB27" s="643"/>
      <c r="EC27" s="644"/>
    </row>
    <row r="28" spans="2:133" ht="11.25" customHeight="1" x14ac:dyDescent="0.15">
      <c r="B28" s="607" t="s">
        <v>289</v>
      </c>
      <c r="C28" s="608"/>
      <c r="D28" s="608"/>
      <c r="E28" s="608"/>
      <c r="F28" s="608"/>
      <c r="G28" s="608"/>
      <c r="H28" s="608"/>
      <c r="I28" s="608"/>
      <c r="J28" s="608"/>
      <c r="K28" s="608"/>
      <c r="L28" s="608"/>
      <c r="M28" s="608"/>
      <c r="N28" s="608"/>
      <c r="O28" s="608"/>
      <c r="P28" s="608"/>
      <c r="Q28" s="609"/>
      <c r="R28" s="610">
        <v>176635</v>
      </c>
      <c r="S28" s="611"/>
      <c r="T28" s="611"/>
      <c r="U28" s="611"/>
      <c r="V28" s="611"/>
      <c r="W28" s="611"/>
      <c r="X28" s="611"/>
      <c r="Y28" s="612"/>
      <c r="Z28" s="613">
        <v>0.4</v>
      </c>
      <c r="AA28" s="613"/>
      <c r="AB28" s="613"/>
      <c r="AC28" s="613"/>
      <c r="AD28" s="614">
        <v>31803</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2514839</v>
      </c>
      <c r="CS28" s="611"/>
      <c r="CT28" s="611"/>
      <c r="CU28" s="611"/>
      <c r="CV28" s="611"/>
      <c r="CW28" s="611"/>
      <c r="CX28" s="611"/>
      <c r="CY28" s="612"/>
      <c r="CZ28" s="615">
        <v>5.4</v>
      </c>
      <c r="DA28" s="643"/>
      <c r="DB28" s="643"/>
      <c r="DC28" s="645"/>
      <c r="DD28" s="619">
        <v>2503382</v>
      </c>
      <c r="DE28" s="611"/>
      <c r="DF28" s="611"/>
      <c r="DG28" s="611"/>
      <c r="DH28" s="611"/>
      <c r="DI28" s="611"/>
      <c r="DJ28" s="611"/>
      <c r="DK28" s="612"/>
      <c r="DL28" s="619">
        <v>2503382</v>
      </c>
      <c r="DM28" s="611"/>
      <c r="DN28" s="611"/>
      <c r="DO28" s="611"/>
      <c r="DP28" s="611"/>
      <c r="DQ28" s="611"/>
      <c r="DR28" s="611"/>
      <c r="DS28" s="611"/>
      <c r="DT28" s="611"/>
      <c r="DU28" s="611"/>
      <c r="DV28" s="612"/>
      <c r="DW28" s="615">
        <v>11.2</v>
      </c>
      <c r="DX28" s="643"/>
      <c r="DY28" s="643"/>
      <c r="DZ28" s="643"/>
      <c r="EA28" s="643"/>
      <c r="EB28" s="643"/>
      <c r="EC28" s="644"/>
    </row>
    <row r="29" spans="2:133" ht="11.25" customHeight="1" x14ac:dyDescent="0.15">
      <c r="B29" s="607" t="s">
        <v>291</v>
      </c>
      <c r="C29" s="608"/>
      <c r="D29" s="608"/>
      <c r="E29" s="608"/>
      <c r="F29" s="608"/>
      <c r="G29" s="608"/>
      <c r="H29" s="608"/>
      <c r="I29" s="608"/>
      <c r="J29" s="608"/>
      <c r="K29" s="608"/>
      <c r="L29" s="608"/>
      <c r="M29" s="608"/>
      <c r="N29" s="608"/>
      <c r="O29" s="608"/>
      <c r="P29" s="608"/>
      <c r="Q29" s="609"/>
      <c r="R29" s="610">
        <v>334555</v>
      </c>
      <c r="S29" s="611"/>
      <c r="T29" s="611"/>
      <c r="U29" s="611"/>
      <c r="V29" s="611"/>
      <c r="W29" s="611"/>
      <c r="X29" s="611"/>
      <c r="Y29" s="612"/>
      <c r="Z29" s="613">
        <v>0.7</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2514839</v>
      </c>
      <c r="CS29" s="631"/>
      <c r="CT29" s="631"/>
      <c r="CU29" s="631"/>
      <c r="CV29" s="631"/>
      <c r="CW29" s="631"/>
      <c r="CX29" s="631"/>
      <c r="CY29" s="632"/>
      <c r="CZ29" s="615">
        <v>5.4</v>
      </c>
      <c r="DA29" s="643"/>
      <c r="DB29" s="643"/>
      <c r="DC29" s="645"/>
      <c r="DD29" s="619">
        <v>2503382</v>
      </c>
      <c r="DE29" s="631"/>
      <c r="DF29" s="631"/>
      <c r="DG29" s="631"/>
      <c r="DH29" s="631"/>
      <c r="DI29" s="631"/>
      <c r="DJ29" s="631"/>
      <c r="DK29" s="632"/>
      <c r="DL29" s="619">
        <v>2503382</v>
      </c>
      <c r="DM29" s="631"/>
      <c r="DN29" s="631"/>
      <c r="DO29" s="631"/>
      <c r="DP29" s="631"/>
      <c r="DQ29" s="631"/>
      <c r="DR29" s="631"/>
      <c r="DS29" s="631"/>
      <c r="DT29" s="631"/>
      <c r="DU29" s="631"/>
      <c r="DV29" s="632"/>
      <c r="DW29" s="615">
        <v>11.2</v>
      </c>
      <c r="DX29" s="643"/>
      <c r="DY29" s="643"/>
      <c r="DZ29" s="643"/>
      <c r="EA29" s="643"/>
      <c r="EB29" s="643"/>
      <c r="EC29" s="644"/>
    </row>
    <row r="30" spans="2:133" ht="11.25" customHeight="1" x14ac:dyDescent="0.15">
      <c r="B30" s="607" t="s">
        <v>293</v>
      </c>
      <c r="C30" s="608"/>
      <c r="D30" s="608"/>
      <c r="E30" s="608"/>
      <c r="F30" s="608"/>
      <c r="G30" s="608"/>
      <c r="H30" s="608"/>
      <c r="I30" s="608"/>
      <c r="J30" s="608"/>
      <c r="K30" s="608"/>
      <c r="L30" s="608"/>
      <c r="M30" s="608"/>
      <c r="N30" s="608"/>
      <c r="O30" s="608"/>
      <c r="P30" s="608"/>
      <c r="Q30" s="609"/>
      <c r="R30" s="610">
        <v>9498379</v>
      </c>
      <c r="S30" s="611"/>
      <c r="T30" s="611"/>
      <c r="U30" s="611"/>
      <c r="V30" s="611"/>
      <c r="W30" s="611"/>
      <c r="X30" s="611"/>
      <c r="Y30" s="612"/>
      <c r="Z30" s="613">
        <v>19.5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2445884</v>
      </c>
      <c r="CS30" s="611"/>
      <c r="CT30" s="611"/>
      <c r="CU30" s="611"/>
      <c r="CV30" s="611"/>
      <c r="CW30" s="611"/>
      <c r="CX30" s="611"/>
      <c r="CY30" s="612"/>
      <c r="CZ30" s="615">
        <v>5.2</v>
      </c>
      <c r="DA30" s="643"/>
      <c r="DB30" s="643"/>
      <c r="DC30" s="645"/>
      <c r="DD30" s="619">
        <v>2434427</v>
      </c>
      <c r="DE30" s="611"/>
      <c r="DF30" s="611"/>
      <c r="DG30" s="611"/>
      <c r="DH30" s="611"/>
      <c r="DI30" s="611"/>
      <c r="DJ30" s="611"/>
      <c r="DK30" s="612"/>
      <c r="DL30" s="619">
        <v>2434427</v>
      </c>
      <c r="DM30" s="611"/>
      <c r="DN30" s="611"/>
      <c r="DO30" s="611"/>
      <c r="DP30" s="611"/>
      <c r="DQ30" s="611"/>
      <c r="DR30" s="611"/>
      <c r="DS30" s="611"/>
      <c r="DT30" s="611"/>
      <c r="DU30" s="611"/>
      <c r="DV30" s="612"/>
      <c r="DW30" s="615">
        <v>10.8</v>
      </c>
      <c r="DX30" s="643"/>
      <c r="DY30" s="643"/>
      <c r="DZ30" s="643"/>
      <c r="EA30" s="643"/>
      <c r="EB30" s="643"/>
      <c r="EC30" s="644"/>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99.3</v>
      </c>
      <c r="BH31" s="654"/>
      <c r="BI31" s="654"/>
      <c r="BJ31" s="654"/>
      <c r="BK31" s="654"/>
      <c r="BL31" s="654"/>
      <c r="BM31" s="605">
        <v>98.1</v>
      </c>
      <c r="BN31" s="654"/>
      <c r="BO31" s="654"/>
      <c r="BP31" s="654"/>
      <c r="BQ31" s="655"/>
      <c r="BR31" s="657">
        <v>99.3</v>
      </c>
      <c r="BS31" s="654"/>
      <c r="BT31" s="654"/>
      <c r="BU31" s="654"/>
      <c r="BV31" s="654"/>
      <c r="BW31" s="654"/>
      <c r="BX31" s="605">
        <v>98.2</v>
      </c>
      <c r="BY31" s="654"/>
      <c r="BZ31" s="654"/>
      <c r="CA31" s="654"/>
      <c r="CB31" s="655"/>
      <c r="CD31" s="650"/>
      <c r="CE31" s="651"/>
      <c r="CF31" s="607" t="s">
        <v>300</v>
      </c>
      <c r="CG31" s="608"/>
      <c r="CH31" s="608"/>
      <c r="CI31" s="608"/>
      <c r="CJ31" s="608"/>
      <c r="CK31" s="608"/>
      <c r="CL31" s="608"/>
      <c r="CM31" s="608"/>
      <c r="CN31" s="608"/>
      <c r="CO31" s="608"/>
      <c r="CP31" s="608"/>
      <c r="CQ31" s="609"/>
      <c r="CR31" s="610">
        <v>68955</v>
      </c>
      <c r="CS31" s="631"/>
      <c r="CT31" s="631"/>
      <c r="CU31" s="631"/>
      <c r="CV31" s="631"/>
      <c r="CW31" s="631"/>
      <c r="CX31" s="631"/>
      <c r="CY31" s="632"/>
      <c r="CZ31" s="615">
        <v>0.1</v>
      </c>
      <c r="DA31" s="643"/>
      <c r="DB31" s="643"/>
      <c r="DC31" s="645"/>
      <c r="DD31" s="619">
        <v>68955</v>
      </c>
      <c r="DE31" s="631"/>
      <c r="DF31" s="631"/>
      <c r="DG31" s="631"/>
      <c r="DH31" s="631"/>
      <c r="DI31" s="631"/>
      <c r="DJ31" s="631"/>
      <c r="DK31" s="632"/>
      <c r="DL31" s="619">
        <v>68955</v>
      </c>
      <c r="DM31" s="631"/>
      <c r="DN31" s="631"/>
      <c r="DO31" s="631"/>
      <c r="DP31" s="631"/>
      <c r="DQ31" s="631"/>
      <c r="DR31" s="631"/>
      <c r="DS31" s="631"/>
      <c r="DT31" s="631"/>
      <c r="DU31" s="631"/>
      <c r="DV31" s="632"/>
      <c r="DW31" s="615">
        <v>0.3</v>
      </c>
      <c r="DX31" s="643"/>
      <c r="DY31" s="643"/>
      <c r="DZ31" s="643"/>
      <c r="EA31" s="643"/>
      <c r="EB31" s="643"/>
      <c r="EC31" s="644"/>
    </row>
    <row r="32" spans="2:133" ht="11.25" customHeight="1" x14ac:dyDescent="0.15">
      <c r="B32" s="607" t="s">
        <v>301</v>
      </c>
      <c r="C32" s="608"/>
      <c r="D32" s="608"/>
      <c r="E32" s="608"/>
      <c r="F32" s="608"/>
      <c r="G32" s="608"/>
      <c r="H32" s="608"/>
      <c r="I32" s="608"/>
      <c r="J32" s="608"/>
      <c r="K32" s="608"/>
      <c r="L32" s="608"/>
      <c r="M32" s="608"/>
      <c r="N32" s="608"/>
      <c r="O32" s="608"/>
      <c r="P32" s="608"/>
      <c r="Q32" s="609"/>
      <c r="R32" s="610">
        <v>3845041</v>
      </c>
      <c r="S32" s="611"/>
      <c r="T32" s="611"/>
      <c r="U32" s="611"/>
      <c r="V32" s="611"/>
      <c r="W32" s="611"/>
      <c r="X32" s="611"/>
      <c r="Y32" s="612"/>
      <c r="Z32" s="613">
        <v>7.9</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99.3</v>
      </c>
      <c r="BH32" s="631"/>
      <c r="BI32" s="631"/>
      <c r="BJ32" s="631"/>
      <c r="BK32" s="631"/>
      <c r="BL32" s="631"/>
      <c r="BM32" s="616">
        <v>98.2</v>
      </c>
      <c r="BN32" s="631"/>
      <c r="BO32" s="631"/>
      <c r="BP32" s="631"/>
      <c r="BQ32" s="656"/>
      <c r="BR32" s="667">
        <v>99.2</v>
      </c>
      <c r="BS32" s="631"/>
      <c r="BT32" s="631"/>
      <c r="BU32" s="631"/>
      <c r="BV32" s="631"/>
      <c r="BW32" s="631"/>
      <c r="BX32" s="616">
        <v>98.1</v>
      </c>
      <c r="BY32" s="631"/>
      <c r="BZ32" s="631"/>
      <c r="CA32" s="631"/>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15">
      <c r="B33" s="607" t="s">
        <v>305</v>
      </c>
      <c r="C33" s="608"/>
      <c r="D33" s="608"/>
      <c r="E33" s="608"/>
      <c r="F33" s="608"/>
      <c r="G33" s="608"/>
      <c r="H33" s="608"/>
      <c r="I33" s="608"/>
      <c r="J33" s="608"/>
      <c r="K33" s="608"/>
      <c r="L33" s="608"/>
      <c r="M33" s="608"/>
      <c r="N33" s="608"/>
      <c r="O33" s="608"/>
      <c r="P33" s="608"/>
      <c r="Q33" s="609"/>
      <c r="R33" s="610">
        <v>91551</v>
      </c>
      <c r="S33" s="611"/>
      <c r="T33" s="611"/>
      <c r="U33" s="611"/>
      <c r="V33" s="611"/>
      <c r="W33" s="611"/>
      <c r="X33" s="611"/>
      <c r="Y33" s="612"/>
      <c r="Z33" s="613">
        <v>0.2</v>
      </c>
      <c r="AA33" s="613"/>
      <c r="AB33" s="613"/>
      <c r="AC33" s="613"/>
      <c r="AD33" s="614">
        <v>4907</v>
      </c>
      <c r="AE33" s="614"/>
      <c r="AF33" s="614"/>
      <c r="AG33" s="614"/>
      <c r="AH33" s="614"/>
      <c r="AI33" s="614"/>
      <c r="AJ33" s="614"/>
      <c r="AK33" s="614"/>
      <c r="AL33" s="615">
        <v>0</v>
      </c>
      <c r="AM33" s="616"/>
      <c r="AN33" s="616"/>
      <c r="AO33" s="617"/>
      <c r="AP33" s="662"/>
      <c r="AQ33" s="663"/>
      <c r="AR33" s="663"/>
      <c r="AS33" s="663"/>
      <c r="AT33" s="666"/>
      <c r="AU33" s="201"/>
      <c r="AV33" s="201"/>
      <c r="AW33" s="201"/>
      <c r="AX33" s="633" t="s">
        <v>306</v>
      </c>
      <c r="AY33" s="634"/>
      <c r="AZ33" s="634"/>
      <c r="BA33" s="634"/>
      <c r="BB33" s="634"/>
      <c r="BC33" s="634"/>
      <c r="BD33" s="634"/>
      <c r="BE33" s="634"/>
      <c r="BF33" s="635"/>
      <c r="BG33" s="668">
        <v>99.3</v>
      </c>
      <c r="BH33" s="669"/>
      <c r="BI33" s="669"/>
      <c r="BJ33" s="669"/>
      <c r="BK33" s="669"/>
      <c r="BL33" s="669"/>
      <c r="BM33" s="670">
        <v>97.8</v>
      </c>
      <c r="BN33" s="669"/>
      <c r="BO33" s="669"/>
      <c r="BP33" s="669"/>
      <c r="BQ33" s="671"/>
      <c r="BR33" s="668">
        <v>99.3</v>
      </c>
      <c r="BS33" s="669"/>
      <c r="BT33" s="669"/>
      <c r="BU33" s="669"/>
      <c r="BV33" s="669"/>
      <c r="BW33" s="669"/>
      <c r="BX33" s="670">
        <v>97.9</v>
      </c>
      <c r="BY33" s="669"/>
      <c r="BZ33" s="669"/>
      <c r="CA33" s="669"/>
      <c r="CB33" s="671"/>
      <c r="CD33" s="607" t="s">
        <v>307</v>
      </c>
      <c r="CE33" s="608"/>
      <c r="CF33" s="608"/>
      <c r="CG33" s="608"/>
      <c r="CH33" s="608"/>
      <c r="CI33" s="608"/>
      <c r="CJ33" s="608"/>
      <c r="CK33" s="608"/>
      <c r="CL33" s="608"/>
      <c r="CM33" s="608"/>
      <c r="CN33" s="608"/>
      <c r="CO33" s="608"/>
      <c r="CP33" s="608"/>
      <c r="CQ33" s="609"/>
      <c r="CR33" s="610">
        <v>20072845</v>
      </c>
      <c r="CS33" s="631"/>
      <c r="CT33" s="631"/>
      <c r="CU33" s="631"/>
      <c r="CV33" s="631"/>
      <c r="CW33" s="631"/>
      <c r="CX33" s="631"/>
      <c r="CY33" s="632"/>
      <c r="CZ33" s="615">
        <v>42.8</v>
      </c>
      <c r="DA33" s="643"/>
      <c r="DB33" s="643"/>
      <c r="DC33" s="645"/>
      <c r="DD33" s="619">
        <v>16795539</v>
      </c>
      <c r="DE33" s="631"/>
      <c r="DF33" s="631"/>
      <c r="DG33" s="631"/>
      <c r="DH33" s="631"/>
      <c r="DI33" s="631"/>
      <c r="DJ33" s="631"/>
      <c r="DK33" s="632"/>
      <c r="DL33" s="619">
        <v>11323716</v>
      </c>
      <c r="DM33" s="631"/>
      <c r="DN33" s="631"/>
      <c r="DO33" s="631"/>
      <c r="DP33" s="631"/>
      <c r="DQ33" s="631"/>
      <c r="DR33" s="631"/>
      <c r="DS33" s="631"/>
      <c r="DT33" s="631"/>
      <c r="DU33" s="631"/>
      <c r="DV33" s="632"/>
      <c r="DW33" s="615">
        <v>50.4</v>
      </c>
      <c r="DX33" s="643"/>
      <c r="DY33" s="643"/>
      <c r="DZ33" s="643"/>
      <c r="EA33" s="643"/>
      <c r="EB33" s="643"/>
      <c r="EC33" s="644"/>
    </row>
    <row r="34" spans="2:133" ht="11.25" customHeight="1" x14ac:dyDescent="0.15">
      <c r="B34" s="607" t="s">
        <v>308</v>
      </c>
      <c r="C34" s="608"/>
      <c r="D34" s="608"/>
      <c r="E34" s="608"/>
      <c r="F34" s="608"/>
      <c r="G34" s="608"/>
      <c r="H34" s="608"/>
      <c r="I34" s="608"/>
      <c r="J34" s="608"/>
      <c r="K34" s="608"/>
      <c r="L34" s="608"/>
      <c r="M34" s="608"/>
      <c r="N34" s="608"/>
      <c r="O34" s="608"/>
      <c r="P34" s="608"/>
      <c r="Q34" s="609"/>
      <c r="R34" s="610">
        <v>1006708</v>
      </c>
      <c r="S34" s="611"/>
      <c r="T34" s="611"/>
      <c r="U34" s="611"/>
      <c r="V34" s="611"/>
      <c r="W34" s="611"/>
      <c r="X34" s="611"/>
      <c r="Y34" s="612"/>
      <c r="Z34" s="613">
        <v>2.1</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6506442</v>
      </c>
      <c r="CS34" s="611"/>
      <c r="CT34" s="611"/>
      <c r="CU34" s="611"/>
      <c r="CV34" s="611"/>
      <c r="CW34" s="611"/>
      <c r="CX34" s="611"/>
      <c r="CY34" s="612"/>
      <c r="CZ34" s="615">
        <v>13.9</v>
      </c>
      <c r="DA34" s="643"/>
      <c r="DB34" s="643"/>
      <c r="DC34" s="645"/>
      <c r="DD34" s="619">
        <v>5062366</v>
      </c>
      <c r="DE34" s="611"/>
      <c r="DF34" s="611"/>
      <c r="DG34" s="611"/>
      <c r="DH34" s="611"/>
      <c r="DI34" s="611"/>
      <c r="DJ34" s="611"/>
      <c r="DK34" s="612"/>
      <c r="DL34" s="619">
        <v>4699191</v>
      </c>
      <c r="DM34" s="611"/>
      <c r="DN34" s="611"/>
      <c r="DO34" s="611"/>
      <c r="DP34" s="611"/>
      <c r="DQ34" s="611"/>
      <c r="DR34" s="611"/>
      <c r="DS34" s="611"/>
      <c r="DT34" s="611"/>
      <c r="DU34" s="611"/>
      <c r="DV34" s="612"/>
      <c r="DW34" s="615">
        <v>20.9</v>
      </c>
      <c r="DX34" s="643"/>
      <c r="DY34" s="643"/>
      <c r="DZ34" s="643"/>
      <c r="EA34" s="643"/>
      <c r="EB34" s="643"/>
      <c r="EC34" s="644"/>
    </row>
    <row r="35" spans="2:133" ht="11.25" customHeight="1" x14ac:dyDescent="0.15">
      <c r="B35" s="607" t="s">
        <v>310</v>
      </c>
      <c r="C35" s="608"/>
      <c r="D35" s="608"/>
      <c r="E35" s="608"/>
      <c r="F35" s="608"/>
      <c r="G35" s="608"/>
      <c r="H35" s="608"/>
      <c r="I35" s="608"/>
      <c r="J35" s="608"/>
      <c r="K35" s="608"/>
      <c r="L35" s="608"/>
      <c r="M35" s="608"/>
      <c r="N35" s="608"/>
      <c r="O35" s="608"/>
      <c r="P35" s="608"/>
      <c r="Q35" s="609"/>
      <c r="R35" s="610">
        <v>4064012</v>
      </c>
      <c r="S35" s="611"/>
      <c r="T35" s="611"/>
      <c r="U35" s="611"/>
      <c r="V35" s="611"/>
      <c r="W35" s="611"/>
      <c r="X35" s="611"/>
      <c r="Y35" s="612"/>
      <c r="Z35" s="613">
        <v>8.4</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181208</v>
      </c>
      <c r="CS35" s="631"/>
      <c r="CT35" s="631"/>
      <c r="CU35" s="631"/>
      <c r="CV35" s="631"/>
      <c r="CW35" s="631"/>
      <c r="CX35" s="631"/>
      <c r="CY35" s="632"/>
      <c r="CZ35" s="615">
        <v>0.4</v>
      </c>
      <c r="DA35" s="643"/>
      <c r="DB35" s="643"/>
      <c r="DC35" s="645"/>
      <c r="DD35" s="619">
        <v>170055</v>
      </c>
      <c r="DE35" s="631"/>
      <c r="DF35" s="631"/>
      <c r="DG35" s="631"/>
      <c r="DH35" s="631"/>
      <c r="DI35" s="631"/>
      <c r="DJ35" s="631"/>
      <c r="DK35" s="632"/>
      <c r="DL35" s="619">
        <v>170055</v>
      </c>
      <c r="DM35" s="631"/>
      <c r="DN35" s="631"/>
      <c r="DO35" s="631"/>
      <c r="DP35" s="631"/>
      <c r="DQ35" s="631"/>
      <c r="DR35" s="631"/>
      <c r="DS35" s="631"/>
      <c r="DT35" s="631"/>
      <c r="DU35" s="631"/>
      <c r="DV35" s="632"/>
      <c r="DW35" s="615">
        <v>0.8</v>
      </c>
      <c r="DX35" s="643"/>
      <c r="DY35" s="643"/>
      <c r="DZ35" s="643"/>
      <c r="EA35" s="643"/>
      <c r="EB35" s="643"/>
      <c r="EC35" s="644"/>
    </row>
    <row r="36" spans="2:133" ht="11.25" customHeight="1" x14ac:dyDescent="0.15">
      <c r="B36" s="607" t="s">
        <v>314</v>
      </c>
      <c r="C36" s="608"/>
      <c r="D36" s="608"/>
      <c r="E36" s="608"/>
      <c r="F36" s="608"/>
      <c r="G36" s="608"/>
      <c r="H36" s="608"/>
      <c r="I36" s="608"/>
      <c r="J36" s="608"/>
      <c r="K36" s="608"/>
      <c r="L36" s="608"/>
      <c r="M36" s="608"/>
      <c r="N36" s="608"/>
      <c r="O36" s="608"/>
      <c r="P36" s="608"/>
      <c r="Q36" s="609"/>
      <c r="R36" s="610">
        <v>1433705</v>
      </c>
      <c r="S36" s="611"/>
      <c r="T36" s="611"/>
      <c r="U36" s="611"/>
      <c r="V36" s="611"/>
      <c r="W36" s="611"/>
      <c r="X36" s="611"/>
      <c r="Y36" s="612"/>
      <c r="Z36" s="613">
        <v>3</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4625312</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60656</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5552556</v>
      </c>
      <c r="CS36" s="611"/>
      <c r="CT36" s="611"/>
      <c r="CU36" s="611"/>
      <c r="CV36" s="611"/>
      <c r="CW36" s="611"/>
      <c r="CX36" s="611"/>
      <c r="CY36" s="612"/>
      <c r="CZ36" s="615">
        <v>11.8</v>
      </c>
      <c r="DA36" s="643"/>
      <c r="DB36" s="643"/>
      <c r="DC36" s="645"/>
      <c r="DD36" s="619">
        <v>4743137</v>
      </c>
      <c r="DE36" s="611"/>
      <c r="DF36" s="611"/>
      <c r="DG36" s="611"/>
      <c r="DH36" s="611"/>
      <c r="DI36" s="611"/>
      <c r="DJ36" s="611"/>
      <c r="DK36" s="612"/>
      <c r="DL36" s="619">
        <v>3531236</v>
      </c>
      <c r="DM36" s="611"/>
      <c r="DN36" s="611"/>
      <c r="DO36" s="611"/>
      <c r="DP36" s="611"/>
      <c r="DQ36" s="611"/>
      <c r="DR36" s="611"/>
      <c r="DS36" s="611"/>
      <c r="DT36" s="611"/>
      <c r="DU36" s="611"/>
      <c r="DV36" s="612"/>
      <c r="DW36" s="615">
        <v>15.7</v>
      </c>
      <c r="DX36" s="643"/>
      <c r="DY36" s="643"/>
      <c r="DZ36" s="643"/>
      <c r="EA36" s="643"/>
      <c r="EB36" s="643"/>
      <c r="EC36" s="644"/>
    </row>
    <row r="37" spans="2:133" ht="11.25" customHeight="1" x14ac:dyDescent="0.15">
      <c r="B37" s="607" t="s">
        <v>318</v>
      </c>
      <c r="C37" s="608"/>
      <c r="D37" s="608"/>
      <c r="E37" s="608"/>
      <c r="F37" s="608"/>
      <c r="G37" s="608"/>
      <c r="H37" s="608"/>
      <c r="I37" s="608"/>
      <c r="J37" s="608"/>
      <c r="K37" s="608"/>
      <c r="L37" s="608"/>
      <c r="M37" s="608"/>
      <c r="N37" s="608"/>
      <c r="O37" s="608"/>
      <c r="P37" s="608"/>
      <c r="Q37" s="609"/>
      <c r="R37" s="610">
        <v>642938</v>
      </c>
      <c r="S37" s="611"/>
      <c r="T37" s="611"/>
      <c r="U37" s="611"/>
      <c r="V37" s="611"/>
      <c r="W37" s="611"/>
      <c r="X37" s="611"/>
      <c r="Y37" s="612"/>
      <c r="Z37" s="613">
        <v>1.3</v>
      </c>
      <c r="AA37" s="613"/>
      <c r="AB37" s="613"/>
      <c r="AC37" s="613"/>
      <c r="AD37" s="614" t="s">
        <v>122</v>
      </c>
      <c r="AE37" s="614"/>
      <c r="AF37" s="614"/>
      <c r="AG37" s="614"/>
      <c r="AH37" s="614"/>
      <c r="AI37" s="614"/>
      <c r="AJ37" s="614"/>
      <c r="AK37" s="614"/>
      <c r="AL37" s="615" t="s">
        <v>122</v>
      </c>
      <c r="AM37" s="616"/>
      <c r="AN37" s="616"/>
      <c r="AO37" s="617"/>
      <c r="AQ37" s="673" t="s">
        <v>319</v>
      </c>
      <c r="AR37" s="674"/>
      <c r="AS37" s="674"/>
      <c r="AT37" s="674"/>
      <c r="AU37" s="674"/>
      <c r="AV37" s="674"/>
      <c r="AW37" s="674"/>
      <c r="AX37" s="674"/>
      <c r="AY37" s="675"/>
      <c r="AZ37" s="610">
        <v>618510</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-52347</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2604347</v>
      </c>
      <c r="CS37" s="631"/>
      <c r="CT37" s="631"/>
      <c r="CU37" s="631"/>
      <c r="CV37" s="631"/>
      <c r="CW37" s="631"/>
      <c r="CX37" s="631"/>
      <c r="CY37" s="632"/>
      <c r="CZ37" s="615">
        <v>5.6</v>
      </c>
      <c r="DA37" s="643"/>
      <c r="DB37" s="643"/>
      <c r="DC37" s="645"/>
      <c r="DD37" s="619">
        <v>2540542</v>
      </c>
      <c r="DE37" s="631"/>
      <c r="DF37" s="631"/>
      <c r="DG37" s="631"/>
      <c r="DH37" s="631"/>
      <c r="DI37" s="631"/>
      <c r="DJ37" s="631"/>
      <c r="DK37" s="632"/>
      <c r="DL37" s="619">
        <v>2330075</v>
      </c>
      <c r="DM37" s="631"/>
      <c r="DN37" s="631"/>
      <c r="DO37" s="631"/>
      <c r="DP37" s="631"/>
      <c r="DQ37" s="631"/>
      <c r="DR37" s="631"/>
      <c r="DS37" s="631"/>
      <c r="DT37" s="631"/>
      <c r="DU37" s="631"/>
      <c r="DV37" s="632"/>
      <c r="DW37" s="615">
        <v>10.4</v>
      </c>
      <c r="DX37" s="643"/>
      <c r="DY37" s="643"/>
      <c r="DZ37" s="643"/>
      <c r="EA37" s="643"/>
      <c r="EB37" s="643"/>
      <c r="EC37" s="644"/>
    </row>
    <row r="38" spans="2:133" ht="11.25" customHeight="1" x14ac:dyDescent="0.15">
      <c r="B38" s="607" t="s">
        <v>322</v>
      </c>
      <c r="C38" s="608"/>
      <c r="D38" s="608"/>
      <c r="E38" s="608"/>
      <c r="F38" s="608"/>
      <c r="G38" s="608"/>
      <c r="H38" s="608"/>
      <c r="I38" s="608"/>
      <c r="J38" s="608"/>
      <c r="K38" s="608"/>
      <c r="L38" s="608"/>
      <c r="M38" s="608"/>
      <c r="N38" s="608"/>
      <c r="O38" s="608"/>
      <c r="P38" s="608"/>
      <c r="Q38" s="609"/>
      <c r="R38" s="610">
        <v>3460500</v>
      </c>
      <c r="S38" s="611"/>
      <c r="T38" s="611"/>
      <c r="U38" s="611"/>
      <c r="V38" s="611"/>
      <c r="W38" s="611"/>
      <c r="X38" s="611"/>
      <c r="Y38" s="612"/>
      <c r="Z38" s="613">
        <v>7.1</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130846</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11781</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3971395</v>
      </c>
      <c r="CS38" s="611"/>
      <c r="CT38" s="611"/>
      <c r="CU38" s="611"/>
      <c r="CV38" s="611"/>
      <c r="CW38" s="611"/>
      <c r="CX38" s="611"/>
      <c r="CY38" s="612"/>
      <c r="CZ38" s="615">
        <v>8.5</v>
      </c>
      <c r="DA38" s="643"/>
      <c r="DB38" s="643"/>
      <c r="DC38" s="645"/>
      <c r="DD38" s="619">
        <v>3216285</v>
      </c>
      <c r="DE38" s="611"/>
      <c r="DF38" s="611"/>
      <c r="DG38" s="611"/>
      <c r="DH38" s="611"/>
      <c r="DI38" s="611"/>
      <c r="DJ38" s="611"/>
      <c r="DK38" s="612"/>
      <c r="DL38" s="619">
        <v>2923234</v>
      </c>
      <c r="DM38" s="611"/>
      <c r="DN38" s="611"/>
      <c r="DO38" s="611"/>
      <c r="DP38" s="611"/>
      <c r="DQ38" s="611"/>
      <c r="DR38" s="611"/>
      <c r="DS38" s="611"/>
      <c r="DT38" s="611"/>
      <c r="DU38" s="611"/>
      <c r="DV38" s="612"/>
      <c r="DW38" s="615">
        <v>13</v>
      </c>
      <c r="DX38" s="643"/>
      <c r="DY38" s="643"/>
      <c r="DZ38" s="643"/>
      <c r="EA38" s="643"/>
      <c r="EB38" s="643"/>
      <c r="EC38" s="644"/>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35407</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17478</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3677139</v>
      </c>
      <c r="CS39" s="631"/>
      <c r="CT39" s="631"/>
      <c r="CU39" s="631"/>
      <c r="CV39" s="631"/>
      <c r="CW39" s="631"/>
      <c r="CX39" s="631"/>
      <c r="CY39" s="632"/>
      <c r="CZ39" s="615">
        <v>7.8</v>
      </c>
      <c r="DA39" s="643"/>
      <c r="DB39" s="643"/>
      <c r="DC39" s="645"/>
      <c r="DD39" s="619">
        <v>3603091</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15">
      <c r="B40" s="607" t="s">
        <v>330</v>
      </c>
      <c r="C40" s="608"/>
      <c r="D40" s="608"/>
      <c r="E40" s="608"/>
      <c r="F40" s="608"/>
      <c r="G40" s="608"/>
      <c r="H40" s="608"/>
      <c r="I40" s="608"/>
      <c r="J40" s="608"/>
      <c r="K40" s="608"/>
      <c r="L40" s="608"/>
      <c r="M40" s="608"/>
      <c r="N40" s="608"/>
      <c r="O40" s="608"/>
      <c r="P40" s="608"/>
      <c r="Q40" s="609"/>
      <c r="R40" s="610">
        <v>89900</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31"/>
      <c r="BE40" s="631"/>
      <c r="BF40" s="656"/>
      <c r="BG40" s="660" t="s">
        <v>332</v>
      </c>
      <c r="BH40" s="661"/>
      <c r="BI40" s="661"/>
      <c r="BJ40" s="661"/>
      <c r="BK40" s="661"/>
      <c r="BL40" s="205"/>
      <c r="BM40" s="608" t="s">
        <v>333</v>
      </c>
      <c r="BN40" s="608"/>
      <c r="BO40" s="608"/>
      <c r="BP40" s="608"/>
      <c r="BQ40" s="608"/>
      <c r="BR40" s="608"/>
      <c r="BS40" s="608"/>
      <c r="BT40" s="608"/>
      <c r="BU40" s="609"/>
      <c r="BV40" s="610">
        <v>101</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184105</v>
      </c>
      <c r="CS40" s="611"/>
      <c r="CT40" s="611"/>
      <c r="CU40" s="611"/>
      <c r="CV40" s="611"/>
      <c r="CW40" s="611"/>
      <c r="CX40" s="611"/>
      <c r="CY40" s="612"/>
      <c r="CZ40" s="615">
        <v>0.4</v>
      </c>
      <c r="DA40" s="643"/>
      <c r="DB40" s="643"/>
      <c r="DC40" s="645"/>
      <c r="DD40" s="619">
        <v>605</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15">
      <c r="B41" s="633" t="s">
        <v>335</v>
      </c>
      <c r="C41" s="634"/>
      <c r="D41" s="634"/>
      <c r="E41" s="634"/>
      <c r="F41" s="634"/>
      <c r="G41" s="634"/>
      <c r="H41" s="634"/>
      <c r="I41" s="634"/>
      <c r="J41" s="634"/>
      <c r="K41" s="634"/>
      <c r="L41" s="634"/>
      <c r="M41" s="634"/>
      <c r="N41" s="634"/>
      <c r="O41" s="634"/>
      <c r="P41" s="634"/>
      <c r="Q41" s="635"/>
      <c r="R41" s="682">
        <v>48597413</v>
      </c>
      <c r="S41" s="683"/>
      <c r="T41" s="683"/>
      <c r="U41" s="683"/>
      <c r="V41" s="683"/>
      <c r="W41" s="683"/>
      <c r="X41" s="683"/>
      <c r="Y41" s="687"/>
      <c r="Z41" s="688">
        <v>100</v>
      </c>
      <c r="AA41" s="688"/>
      <c r="AB41" s="688"/>
      <c r="AC41" s="688"/>
      <c r="AD41" s="689">
        <v>22359827</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766989</v>
      </c>
      <c r="BA41" s="611"/>
      <c r="BB41" s="611"/>
      <c r="BC41" s="611"/>
      <c r="BD41" s="631"/>
      <c r="BE41" s="631"/>
      <c r="BF41" s="656"/>
      <c r="BG41" s="660"/>
      <c r="BH41" s="661"/>
      <c r="BI41" s="661"/>
      <c r="BJ41" s="661"/>
      <c r="BK41" s="661"/>
      <c r="BL41" s="205"/>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3073560</v>
      </c>
      <c r="BA42" s="683"/>
      <c r="BB42" s="683"/>
      <c r="BC42" s="683"/>
      <c r="BD42" s="669"/>
      <c r="BE42" s="669"/>
      <c r="BF42" s="671"/>
      <c r="BG42" s="662"/>
      <c r="BH42" s="663"/>
      <c r="BI42" s="663"/>
      <c r="BJ42" s="663"/>
      <c r="BK42" s="663"/>
      <c r="BL42" s="206"/>
      <c r="BM42" s="634" t="s">
        <v>340</v>
      </c>
      <c r="BN42" s="634"/>
      <c r="BO42" s="634"/>
      <c r="BP42" s="634"/>
      <c r="BQ42" s="634"/>
      <c r="BR42" s="634"/>
      <c r="BS42" s="634"/>
      <c r="BT42" s="634"/>
      <c r="BU42" s="635"/>
      <c r="BV42" s="682">
        <v>386</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5814728</v>
      </c>
      <c r="CS42" s="631"/>
      <c r="CT42" s="631"/>
      <c r="CU42" s="631"/>
      <c r="CV42" s="631"/>
      <c r="CW42" s="631"/>
      <c r="CX42" s="631"/>
      <c r="CY42" s="632"/>
      <c r="CZ42" s="615">
        <v>12.4</v>
      </c>
      <c r="DA42" s="643"/>
      <c r="DB42" s="643"/>
      <c r="DC42" s="645"/>
      <c r="DD42" s="619">
        <v>920035</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92207</v>
      </c>
      <c r="CS43" s="631"/>
      <c r="CT43" s="631"/>
      <c r="CU43" s="631"/>
      <c r="CV43" s="631"/>
      <c r="CW43" s="631"/>
      <c r="CX43" s="631"/>
      <c r="CY43" s="632"/>
      <c r="CZ43" s="615">
        <v>0.2</v>
      </c>
      <c r="DA43" s="643"/>
      <c r="DB43" s="643"/>
      <c r="DC43" s="645"/>
      <c r="DD43" s="619">
        <v>92207</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5754693</v>
      </c>
      <c r="CS44" s="611"/>
      <c r="CT44" s="611"/>
      <c r="CU44" s="611"/>
      <c r="CV44" s="611"/>
      <c r="CW44" s="611"/>
      <c r="CX44" s="611"/>
      <c r="CY44" s="612"/>
      <c r="CZ44" s="615">
        <v>12.3</v>
      </c>
      <c r="DA44" s="616"/>
      <c r="DB44" s="616"/>
      <c r="DC44" s="622"/>
      <c r="DD44" s="619">
        <v>892133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1123709</v>
      </c>
      <c r="CS45" s="631"/>
      <c r="CT45" s="631"/>
      <c r="CU45" s="631"/>
      <c r="CV45" s="631"/>
      <c r="CW45" s="631"/>
      <c r="CX45" s="631"/>
      <c r="CY45" s="632"/>
      <c r="CZ45" s="615">
        <v>2.4</v>
      </c>
      <c r="DA45" s="643"/>
      <c r="DB45" s="643"/>
      <c r="DC45" s="645"/>
      <c r="DD45" s="619">
        <v>42916</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4541379</v>
      </c>
      <c r="CS46" s="611"/>
      <c r="CT46" s="611"/>
      <c r="CU46" s="611"/>
      <c r="CV46" s="611"/>
      <c r="CW46" s="611"/>
      <c r="CX46" s="611"/>
      <c r="CY46" s="612"/>
      <c r="CZ46" s="615">
        <v>9.6999999999999993</v>
      </c>
      <c r="DA46" s="616"/>
      <c r="DB46" s="616"/>
      <c r="DC46" s="622"/>
      <c r="DD46" s="619">
        <v>839712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v>60035</v>
      </c>
      <c r="CS47" s="631"/>
      <c r="CT47" s="631"/>
      <c r="CU47" s="631"/>
      <c r="CV47" s="631"/>
      <c r="CW47" s="631"/>
      <c r="CX47" s="631"/>
      <c r="CY47" s="632"/>
      <c r="CZ47" s="615">
        <v>0.1</v>
      </c>
      <c r="DA47" s="643"/>
      <c r="DB47" s="643"/>
      <c r="DC47" s="645"/>
      <c r="DD47" s="619">
        <v>27902</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3" t="s">
        <v>351</v>
      </c>
      <c r="CE49" s="634"/>
      <c r="CF49" s="634"/>
      <c r="CG49" s="634"/>
      <c r="CH49" s="634"/>
      <c r="CI49" s="634"/>
      <c r="CJ49" s="634"/>
      <c r="CK49" s="634"/>
      <c r="CL49" s="634"/>
      <c r="CM49" s="634"/>
      <c r="CN49" s="634"/>
      <c r="CO49" s="634"/>
      <c r="CP49" s="634"/>
      <c r="CQ49" s="635"/>
      <c r="CR49" s="682">
        <v>46918339</v>
      </c>
      <c r="CS49" s="669"/>
      <c r="CT49" s="669"/>
      <c r="CU49" s="669"/>
      <c r="CV49" s="669"/>
      <c r="CW49" s="669"/>
      <c r="CX49" s="669"/>
      <c r="CY49" s="698"/>
      <c r="CZ49" s="690">
        <v>100</v>
      </c>
      <c r="DA49" s="699"/>
      <c r="DB49" s="699"/>
      <c r="DC49" s="700"/>
      <c r="DD49" s="701">
        <v>28829451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xA5ZYYCO3RnMlMDJu25oUcnzq1ro3S20QHVsRn/UEorgjzAGMPXhBXASEBk1xavJlRZSgFhPNL4NlXyM6H7WPQ==" saltValue="U3Ae+sH/HVjNurExiSgRu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374</v>
      </c>
      <c r="C7" s="737"/>
      <c r="D7" s="737"/>
      <c r="E7" s="737"/>
      <c r="F7" s="737"/>
      <c r="G7" s="737"/>
      <c r="H7" s="737"/>
      <c r="I7" s="737"/>
      <c r="J7" s="737"/>
      <c r="K7" s="737"/>
      <c r="L7" s="737"/>
      <c r="M7" s="737"/>
      <c r="N7" s="737"/>
      <c r="O7" s="737"/>
      <c r="P7" s="738"/>
      <c r="Q7" s="739">
        <v>48616</v>
      </c>
      <c r="R7" s="740"/>
      <c r="S7" s="740"/>
      <c r="T7" s="740"/>
      <c r="U7" s="740"/>
      <c r="V7" s="740">
        <v>46936</v>
      </c>
      <c r="W7" s="740"/>
      <c r="X7" s="740"/>
      <c r="Y7" s="740"/>
      <c r="Z7" s="740"/>
      <c r="AA7" s="740">
        <v>1679</v>
      </c>
      <c r="AB7" s="740"/>
      <c r="AC7" s="740"/>
      <c r="AD7" s="740"/>
      <c r="AE7" s="741"/>
      <c r="AF7" s="742">
        <v>1306</v>
      </c>
      <c r="AG7" s="743"/>
      <c r="AH7" s="743"/>
      <c r="AI7" s="743"/>
      <c r="AJ7" s="744"/>
      <c r="AK7" s="745">
        <v>4064</v>
      </c>
      <c r="AL7" s="746"/>
      <c r="AM7" s="746"/>
      <c r="AN7" s="746"/>
      <c r="AO7" s="746"/>
      <c r="AP7" s="746">
        <v>21219</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561</v>
      </c>
      <c r="BT7" s="734"/>
      <c r="BU7" s="734"/>
      <c r="BV7" s="734"/>
      <c r="BW7" s="734"/>
      <c r="BX7" s="734"/>
      <c r="BY7" s="734"/>
      <c r="BZ7" s="734"/>
      <c r="CA7" s="734"/>
      <c r="CB7" s="734"/>
      <c r="CC7" s="734"/>
      <c r="CD7" s="734"/>
      <c r="CE7" s="734"/>
      <c r="CF7" s="734"/>
      <c r="CG7" s="749"/>
      <c r="CH7" s="730">
        <v>-24</v>
      </c>
      <c r="CI7" s="731"/>
      <c r="CJ7" s="731"/>
      <c r="CK7" s="731"/>
      <c r="CL7" s="732"/>
      <c r="CM7" s="730">
        <v>162</v>
      </c>
      <c r="CN7" s="731"/>
      <c r="CO7" s="731"/>
      <c r="CP7" s="731"/>
      <c r="CQ7" s="732"/>
      <c r="CR7" s="730">
        <v>10</v>
      </c>
      <c r="CS7" s="731"/>
      <c r="CT7" s="731"/>
      <c r="CU7" s="731"/>
      <c r="CV7" s="732"/>
      <c r="CW7" s="730">
        <v>0</v>
      </c>
      <c r="CX7" s="731"/>
      <c r="CY7" s="731"/>
      <c r="CZ7" s="731"/>
      <c r="DA7" s="732"/>
      <c r="DB7" s="730">
        <v>0</v>
      </c>
      <c r="DC7" s="731"/>
      <c r="DD7" s="731"/>
      <c r="DE7" s="731"/>
      <c r="DF7" s="732"/>
      <c r="DG7" s="730">
        <v>45</v>
      </c>
      <c r="DH7" s="731"/>
      <c r="DI7" s="731"/>
      <c r="DJ7" s="731"/>
      <c r="DK7" s="732"/>
      <c r="DL7" s="730">
        <v>0</v>
      </c>
      <c r="DM7" s="731"/>
      <c r="DN7" s="731"/>
      <c r="DO7" s="731"/>
      <c r="DP7" s="732"/>
      <c r="DQ7" s="730">
        <v>0</v>
      </c>
      <c r="DR7" s="731"/>
      <c r="DS7" s="731"/>
      <c r="DT7" s="731"/>
      <c r="DU7" s="732"/>
      <c r="DV7" s="733"/>
      <c r="DW7" s="734"/>
      <c r="DX7" s="734"/>
      <c r="DY7" s="734"/>
      <c r="DZ7" s="735"/>
      <c r="EA7" s="216"/>
    </row>
    <row r="8" spans="1:131" s="217" customFormat="1" ht="26.25" customHeight="1" x14ac:dyDescent="0.15">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t="s">
        <v>568</v>
      </c>
      <c r="BS8" s="760" t="s">
        <v>562</v>
      </c>
      <c r="BT8" s="761"/>
      <c r="BU8" s="761"/>
      <c r="BV8" s="761"/>
      <c r="BW8" s="761"/>
      <c r="BX8" s="761"/>
      <c r="BY8" s="761"/>
      <c r="BZ8" s="761"/>
      <c r="CA8" s="761"/>
      <c r="CB8" s="761"/>
      <c r="CC8" s="761"/>
      <c r="CD8" s="761"/>
      <c r="CE8" s="761"/>
      <c r="CF8" s="761"/>
      <c r="CG8" s="762"/>
      <c r="CH8" s="763">
        <v>-1</v>
      </c>
      <c r="CI8" s="764"/>
      <c r="CJ8" s="764"/>
      <c r="CK8" s="764"/>
      <c r="CL8" s="765"/>
      <c r="CM8" s="763">
        <v>-277</v>
      </c>
      <c r="CN8" s="764"/>
      <c r="CO8" s="764"/>
      <c r="CP8" s="764"/>
      <c r="CQ8" s="765"/>
      <c r="CR8" s="763">
        <v>5</v>
      </c>
      <c r="CS8" s="764"/>
      <c r="CT8" s="764"/>
      <c r="CU8" s="764"/>
      <c r="CV8" s="765"/>
      <c r="CW8" s="763">
        <v>0</v>
      </c>
      <c r="CX8" s="764"/>
      <c r="CY8" s="764"/>
      <c r="CZ8" s="764"/>
      <c r="DA8" s="765"/>
      <c r="DB8" s="763">
        <v>337</v>
      </c>
      <c r="DC8" s="764"/>
      <c r="DD8" s="764"/>
      <c r="DE8" s="764"/>
      <c r="DF8" s="765"/>
      <c r="DG8" s="763">
        <v>0</v>
      </c>
      <c r="DH8" s="764"/>
      <c r="DI8" s="764"/>
      <c r="DJ8" s="764"/>
      <c r="DK8" s="765"/>
      <c r="DL8" s="763">
        <v>0</v>
      </c>
      <c r="DM8" s="764"/>
      <c r="DN8" s="764"/>
      <c r="DO8" s="764"/>
      <c r="DP8" s="765"/>
      <c r="DQ8" s="763">
        <v>0</v>
      </c>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376</v>
      </c>
      <c r="B23" s="776" t="s">
        <v>377</v>
      </c>
      <c r="C23" s="777"/>
      <c r="D23" s="777"/>
      <c r="E23" s="777"/>
      <c r="F23" s="777"/>
      <c r="G23" s="777"/>
      <c r="H23" s="777"/>
      <c r="I23" s="777"/>
      <c r="J23" s="777"/>
      <c r="K23" s="777"/>
      <c r="L23" s="777"/>
      <c r="M23" s="777"/>
      <c r="N23" s="777"/>
      <c r="O23" s="777"/>
      <c r="P23" s="778"/>
      <c r="Q23" s="779">
        <v>48597</v>
      </c>
      <c r="R23" s="780"/>
      <c r="S23" s="780"/>
      <c r="T23" s="780"/>
      <c r="U23" s="780"/>
      <c r="V23" s="780">
        <v>46918</v>
      </c>
      <c r="W23" s="780"/>
      <c r="X23" s="780"/>
      <c r="Y23" s="780"/>
      <c r="Z23" s="780"/>
      <c r="AA23" s="780">
        <v>1679</v>
      </c>
      <c r="AB23" s="780"/>
      <c r="AC23" s="780"/>
      <c r="AD23" s="780"/>
      <c r="AE23" s="781"/>
      <c r="AF23" s="782">
        <v>1306</v>
      </c>
      <c r="AG23" s="780"/>
      <c r="AH23" s="780"/>
      <c r="AI23" s="780"/>
      <c r="AJ23" s="783"/>
      <c r="AK23" s="784"/>
      <c r="AL23" s="785"/>
      <c r="AM23" s="785"/>
      <c r="AN23" s="785"/>
      <c r="AO23" s="785"/>
      <c r="AP23" s="780">
        <v>21219</v>
      </c>
      <c r="AQ23" s="780"/>
      <c r="AR23" s="780"/>
      <c r="AS23" s="780"/>
      <c r="AT23" s="780"/>
      <c r="AU23" s="796"/>
      <c r="AV23" s="796"/>
      <c r="AW23" s="796"/>
      <c r="AX23" s="796"/>
      <c r="AY23" s="797"/>
      <c r="AZ23" s="798">
        <v>1306</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388</v>
      </c>
      <c r="C28" s="737"/>
      <c r="D28" s="737"/>
      <c r="E28" s="737"/>
      <c r="F28" s="737"/>
      <c r="G28" s="737"/>
      <c r="H28" s="737"/>
      <c r="I28" s="737"/>
      <c r="J28" s="737"/>
      <c r="K28" s="737"/>
      <c r="L28" s="737"/>
      <c r="M28" s="737"/>
      <c r="N28" s="737"/>
      <c r="O28" s="737"/>
      <c r="P28" s="738"/>
      <c r="Q28" s="809">
        <v>9723</v>
      </c>
      <c r="R28" s="810"/>
      <c r="S28" s="810"/>
      <c r="T28" s="810"/>
      <c r="U28" s="810"/>
      <c r="V28" s="810">
        <v>9662</v>
      </c>
      <c r="W28" s="810"/>
      <c r="X28" s="810"/>
      <c r="Y28" s="810"/>
      <c r="Z28" s="810"/>
      <c r="AA28" s="810">
        <v>61</v>
      </c>
      <c r="AB28" s="810"/>
      <c r="AC28" s="810"/>
      <c r="AD28" s="810"/>
      <c r="AE28" s="811"/>
      <c r="AF28" s="812">
        <v>61</v>
      </c>
      <c r="AG28" s="810"/>
      <c r="AH28" s="810"/>
      <c r="AI28" s="810"/>
      <c r="AJ28" s="813"/>
      <c r="AK28" s="814">
        <v>872</v>
      </c>
      <c r="AL28" s="815"/>
      <c r="AM28" s="815"/>
      <c r="AN28" s="815"/>
      <c r="AO28" s="815"/>
      <c r="AP28" s="815" t="s">
        <v>546</v>
      </c>
      <c r="AQ28" s="815"/>
      <c r="AR28" s="815"/>
      <c r="AS28" s="815"/>
      <c r="AT28" s="815"/>
      <c r="AU28" s="815" t="s">
        <v>546</v>
      </c>
      <c r="AV28" s="815"/>
      <c r="AW28" s="815"/>
      <c r="AX28" s="815"/>
      <c r="AY28" s="815"/>
      <c r="AZ28" s="816"/>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389</v>
      </c>
      <c r="C29" s="768"/>
      <c r="D29" s="768"/>
      <c r="E29" s="768"/>
      <c r="F29" s="768"/>
      <c r="G29" s="768"/>
      <c r="H29" s="768"/>
      <c r="I29" s="768"/>
      <c r="J29" s="768"/>
      <c r="K29" s="768"/>
      <c r="L29" s="768"/>
      <c r="M29" s="768"/>
      <c r="N29" s="768"/>
      <c r="O29" s="768"/>
      <c r="P29" s="769"/>
      <c r="Q29" s="770">
        <v>72</v>
      </c>
      <c r="R29" s="771"/>
      <c r="S29" s="771"/>
      <c r="T29" s="771"/>
      <c r="U29" s="771"/>
      <c r="V29" s="771">
        <v>69</v>
      </c>
      <c r="W29" s="771"/>
      <c r="X29" s="771"/>
      <c r="Y29" s="771"/>
      <c r="Z29" s="771"/>
      <c r="AA29" s="771">
        <v>2</v>
      </c>
      <c r="AB29" s="771"/>
      <c r="AC29" s="771"/>
      <c r="AD29" s="771"/>
      <c r="AE29" s="772"/>
      <c r="AF29" s="773">
        <v>2</v>
      </c>
      <c r="AG29" s="774"/>
      <c r="AH29" s="774"/>
      <c r="AI29" s="774"/>
      <c r="AJ29" s="775"/>
      <c r="AK29" s="821">
        <v>32</v>
      </c>
      <c r="AL29" s="817"/>
      <c r="AM29" s="817"/>
      <c r="AN29" s="817"/>
      <c r="AO29" s="817"/>
      <c r="AP29" s="817">
        <v>8</v>
      </c>
      <c r="AQ29" s="817"/>
      <c r="AR29" s="817"/>
      <c r="AS29" s="817"/>
      <c r="AT29" s="817"/>
      <c r="AU29" s="817" t="s">
        <v>546</v>
      </c>
      <c r="AV29" s="817"/>
      <c r="AW29" s="817"/>
      <c r="AX29" s="817"/>
      <c r="AY29" s="817"/>
      <c r="AZ29" s="818"/>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390</v>
      </c>
      <c r="C30" s="768"/>
      <c r="D30" s="768"/>
      <c r="E30" s="768"/>
      <c r="F30" s="768"/>
      <c r="G30" s="768"/>
      <c r="H30" s="768"/>
      <c r="I30" s="768"/>
      <c r="J30" s="768"/>
      <c r="K30" s="768"/>
      <c r="L30" s="768"/>
      <c r="M30" s="768"/>
      <c r="N30" s="768"/>
      <c r="O30" s="768"/>
      <c r="P30" s="769"/>
      <c r="Q30" s="770">
        <v>2044</v>
      </c>
      <c r="R30" s="771"/>
      <c r="S30" s="771"/>
      <c r="T30" s="771"/>
      <c r="U30" s="771"/>
      <c r="V30" s="771">
        <v>1986</v>
      </c>
      <c r="W30" s="771"/>
      <c r="X30" s="771"/>
      <c r="Y30" s="771"/>
      <c r="Z30" s="771"/>
      <c r="AA30" s="771">
        <v>58</v>
      </c>
      <c r="AB30" s="771"/>
      <c r="AC30" s="771"/>
      <c r="AD30" s="771"/>
      <c r="AE30" s="772"/>
      <c r="AF30" s="773">
        <v>58</v>
      </c>
      <c r="AG30" s="774"/>
      <c r="AH30" s="774"/>
      <c r="AI30" s="774"/>
      <c r="AJ30" s="775"/>
      <c r="AK30" s="821">
        <v>411</v>
      </c>
      <c r="AL30" s="817"/>
      <c r="AM30" s="817"/>
      <c r="AN30" s="817"/>
      <c r="AO30" s="817"/>
      <c r="AP30" s="817" t="s">
        <v>546</v>
      </c>
      <c r="AQ30" s="817"/>
      <c r="AR30" s="817"/>
      <c r="AS30" s="817"/>
      <c r="AT30" s="817"/>
      <c r="AU30" s="817" t="s">
        <v>546</v>
      </c>
      <c r="AV30" s="817"/>
      <c r="AW30" s="817"/>
      <c r="AX30" s="817"/>
      <c r="AY30" s="817"/>
      <c r="AZ30" s="818"/>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391</v>
      </c>
      <c r="C31" s="768"/>
      <c r="D31" s="768"/>
      <c r="E31" s="768"/>
      <c r="F31" s="768"/>
      <c r="G31" s="768"/>
      <c r="H31" s="768"/>
      <c r="I31" s="768"/>
      <c r="J31" s="768"/>
      <c r="K31" s="768"/>
      <c r="L31" s="768"/>
      <c r="M31" s="768"/>
      <c r="N31" s="768"/>
      <c r="O31" s="768"/>
      <c r="P31" s="769"/>
      <c r="Q31" s="770">
        <v>8221</v>
      </c>
      <c r="R31" s="771"/>
      <c r="S31" s="771"/>
      <c r="T31" s="771"/>
      <c r="U31" s="771"/>
      <c r="V31" s="771">
        <v>8207</v>
      </c>
      <c r="W31" s="771"/>
      <c r="X31" s="771"/>
      <c r="Y31" s="771"/>
      <c r="Z31" s="771"/>
      <c r="AA31" s="771">
        <v>14</v>
      </c>
      <c r="AB31" s="771"/>
      <c r="AC31" s="771"/>
      <c r="AD31" s="771"/>
      <c r="AE31" s="772"/>
      <c r="AF31" s="773">
        <v>14</v>
      </c>
      <c r="AG31" s="774"/>
      <c r="AH31" s="774"/>
      <c r="AI31" s="774"/>
      <c r="AJ31" s="775"/>
      <c r="AK31" s="821">
        <v>1399</v>
      </c>
      <c r="AL31" s="817"/>
      <c r="AM31" s="817"/>
      <c r="AN31" s="817"/>
      <c r="AO31" s="817"/>
      <c r="AP31" s="817" t="s">
        <v>546</v>
      </c>
      <c r="AQ31" s="817"/>
      <c r="AR31" s="817"/>
      <c r="AS31" s="817"/>
      <c r="AT31" s="817"/>
      <c r="AU31" s="817" t="s">
        <v>546</v>
      </c>
      <c r="AV31" s="817"/>
      <c r="AW31" s="817"/>
      <c r="AX31" s="817"/>
      <c r="AY31" s="817"/>
      <c r="AZ31" s="818"/>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392</v>
      </c>
      <c r="C32" s="768"/>
      <c r="D32" s="768"/>
      <c r="E32" s="768"/>
      <c r="F32" s="768"/>
      <c r="G32" s="768"/>
      <c r="H32" s="768"/>
      <c r="I32" s="768"/>
      <c r="J32" s="768"/>
      <c r="K32" s="768"/>
      <c r="L32" s="768"/>
      <c r="M32" s="768"/>
      <c r="N32" s="768"/>
      <c r="O32" s="768"/>
      <c r="P32" s="769"/>
      <c r="Q32" s="770">
        <v>2806</v>
      </c>
      <c r="R32" s="771"/>
      <c r="S32" s="771"/>
      <c r="T32" s="771"/>
      <c r="U32" s="771"/>
      <c r="V32" s="771">
        <v>2490</v>
      </c>
      <c r="W32" s="771"/>
      <c r="X32" s="771"/>
      <c r="Y32" s="771"/>
      <c r="Z32" s="771"/>
      <c r="AA32" s="771">
        <v>316</v>
      </c>
      <c r="AB32" s="771"/>
      <c r="AC32" s="771"/>
      <c r="AD32" s="771"/>
      <c r="AE32" s="772"/>
      <c r="AF32" s="773">
        <v>2179</v>
      </c>
      <c r="AG32" s="774"/>
      <c r="AH32" s="774"/>
      <c r="AI32" s="774"/>
      <c r="AJ32" s="775"/>
      <c r="AK32" s="821">
        <v>601</v>
      </c>
      <c r="AL32" s="817"/>
      <c r="AM32" s="817"/>
      <c r="AN32" s="817"/>
      <c r="AO32" s="817"/>
      <c r="AP32" s="817">
        <v>6108</v>
      </c>
      <c r="AQ32" s="817"/>
      <c r="AR32" s="817"/>
      <c r="AS32" s="817"/>
      <c r="AT32" s="817"/>
      <c r="AU32" s="817">
        <v>1955</v>
      </c>
      <c r="AV32" s="817"/>
      <c r="AW32" s="817"/>
      <c r="AX32" s="817"/>
      <c r="AY32" s="817"/>
      <c r="AZ32" s="818"/>
      <c r="BA32" s="818"/>
      <c r="BB32" s="818"/>
      <c r="BC32" s="818"/>
      <c r="BD32" s="818"/>
      <c r="BE32" s="819" t="s">
        <v>393</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t="s">
        <v>394</v>
      </c>
      <c r="C33" s="768"/>
      <c r="D33" s="768"/>
      <c r="E33" s="768"/>
      <c r="F33" s="768"/>
      <c r="G33" s="768"/>
      <c r="H33" s="768"/>
      <c r="I33" s="768"/>
      <c r="J33" s="768"/>
      <c r="K33" s="768"/>
      <c r="L33" s="768"/>
      <c r="M33" s="768"/>
      <c r="N33" s="768"/>
      <c r="O33" s="768"/>
      <c r="P33" s="769"/>
      <c r="Q33" s="770">
        <v>494</v>
      </c>
      <c r="R33" s="771"/>
      <c r="S33" s="771"/>
      <c r="T33" s="771"/>
      <c r="U33" s="771"/>
      <c r="V33" s="771">
        <v>490</v>
      </c>
      <c r="W33" s="771"/>
      <c r="X33" s="771"/>
      <c r="Y33" s="771"/>
      <c r="Z33" s="771"/>
      <c r="AA33" s="771">
        <v>4</v>
      </c>
      <c r="AB33" s="771"/>
      <c r="AC33" s="771"/>
      <c r="AD33" s="771"/>
      <c r="AE33" s="772"/>
      <c r="AF33" s="773">
        <v>4</v>
      </c>
      <c r="AG33" s="774"/>
      <c r="AH33" s="774"/>
      <c r="AI33" s="774"/>
      <c r="AJ33" s="775"/>
      <c r="AK33" s="821">
        <v>131</v>
      </c>
      <c r="AL33" s="817"/>
      <c r="AM33" s="817"/>
      <c r="AN33" s="817"/>
      <c r="AO33" s="817"/>
      <c r="AP33" s="817">
        <v>221</v>
      </c>
      <c r="AQ33" s="817"/>
      <c r="AR33" s="817"/>
      <c r="AS33" s="817"/>
      <c r="AT33" s="817"/>
      <c r="AU33" s="817">
        <v>58</v>
      </c>
      <c r="AV33" s="817"/>
      <c r="AW33" s="817"/>
      <c r="AX33" s="817"/>
      <c r="AY33" s="817"/>
      <c r="AZ33" s="818"/>
      <c r="BA33" s="818"/>
      <c r="BB33" s="818"/>
      <c r="BC33" s="818"/>
      <c r="BD33" s="818"/>
      <c r="BE33" s="819" t="s">
        <v>395</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376</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2318</v>
      </c>
      <c r="AG63" s="831"/>
      <c r="AH63" s="831"/>
      <c r="AI63" s="831"/>
      <c r="AJ63" s="832"/>
      <c r="AK63" s="833"/>
      <c r="AL63" s="828"/>
      <c r="AM63" s="828"/>
      <c r="AN63" s="828"/>
      <c r="AO63" s="828"/>
      <c r="AP63" s="831">
        <f>SUM(AP28:AT62)</f>
        <v>6337</v>
      </c>
      <c r="AQ63" s="831"/>
      <c r="AR63" s="831"/>
      <c r="AS63" s="831"/>
      <c r="AT63" s="831"/>
      <c r="AU63" s="831">
        <f>SUM(AU28:AY62)</f>
        <v>2013</v>
      </c>
      <c r="AV63" s="831"/>
      <c r="AW63" s="831"/>
      <c r="AX63" s="831"/>
      <c r="AY63" s="831"/>
      <c r="AZ63" s="835"/>
      <c r="BA63" s="835"/>
      <c r="BB63" s="835"/>
      <c r="BC63" s="835"/>
      <c r="BD63" s="835"/>
      <c r="BE63" s="836"/>
      <c r="BF63" s="836"/>
      <c r="BG63" s="836"/>
      <c r="BH63" s="836"/>
      <c r="BI63" s="837"/>
      <c r="BJ63" s="838">
        <v>3625</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399</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400</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547</v>
      </c>
      <c r="C68" s="857"/>
      <c r="D68" s="857"/>
      <c r="E68" s="857"/>
      <c r="F68" s="857"/>
      <c r="G68" s="857"/>
      <c r="H68" s="857"/>
      <c r="I68" s="857"/>
      <c r="J68" s="857"/>
      <c r="K68" s="857"/>
      <c r="L68" s="857"/>
      <c r="M68" s="857"/>
      <c r="N68" s="857"/>
      <c r="O68" s="857"/>
      <c r="P68" s="858"/>
      <c r="Q68" s="859">
        <v>3750</v>
      </c>
      <c r="R68" s="853"/>
      <c r="S68" s="853"/>
      <c r="T68" s="853"/>
      <c r="U68" s="853"/>
      <c r="V68" s="853">
        <v>3703</v>
      </c>
      <c r="W68" s="853"/>
      <c r="X68" s="853"/>
      <c r="Y68" s="853"/>
      <c r="Z68" s="853"/>
      <c r="AA68" s="853">
        <v>47</v>
      </c>
      <c r="AB68" s="853"/>
      <c r="AC68" s="853"/>
      <c r="AD68" s="853"/>
      <c r="AE68" s="853"/>
      <c r="AF68" s="853">
        <v>47</v>
      </c>
      <c r="AG68" s="853"/>
      <c r="AH68" s="853"/>
      <c r="AI68" s="853"/>
      <c r="AJ68" s="853"/>
      <c r="AK68" s="853">
        <v>30</v>
      </c>
      <c r="AL68" s="853"/>
      <c r="AM68" s="853"/>
      <c r="AN68" s="853"/>
      <c r="AO68" s="853"/>
      <c r="AP68" s="853">
        <v>859</v>
      </c>
      <c r="AQ68" s="853"/>
      <c r="AR68" s="853"/>
      <c r="AS68" s="853"/>
      <c r="AT68" s="853"/>
      <c r="AU68" s="853">
        <v>590</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548</v>
      </c>
      <c r="C69" s="861"/>
      <c r="D69" s="861"/>
      <c r="E69" s="861"/>
      <c r="F69" s="861"/>
      <c r="G69" s="861"/>
      <c r="H69" s="861"/>
      <c r="I69" s="861"/>
      <c r="J69" s="861"/>
      <c r="K69" s="861"/>
      <c r="L69" s="861"/>
      <c r="M69" s="861"/>
      <c r="N69" s="861"/>
      <c r="O69" s="861"/>
      <c r="P69" s="862"/>
      <c r="Q69" s="863">
        <v>90</v>
      </c>
      <c r="R69" s="817"/>
      <c r="S69" s="817"/>
      <c r="T69" s="817"/>
      <c r="U69" s="817"/>
      <c r="V69" s="817">
        <v>88</v>
      </c>
      <c r="W69" s="817"/>
      <c r="X69" s="817"/>
      <c r="Y69" s="817"/>
      <c r="Z69" s="817"/>
      <c r="AA69" s="817">
        <v>1</v>
      </c>
      <c r="AB69" s="817"/>
      <c r="AC69" s="817"/>
      <c r="AD69" s="817"/>
      <c r="AE69" s="817"/>
      <c r="AF69" s="817">
        <v>1</v>
      </c>
      <c r="AG69" s="817"/>
      <c r="AH69" s="817"/>
      <c r="AI69" s="817"/>
      <c r="AJ69" s="817"/>
      <c r="AK69" s="817" t="s">
        <v>546</v>
      </c>
      <c r="AL69" s="817"/>
      <c r="AM69" s="817"/>
      <c r="AN69" s="817"/>
      <c r="AO69" s="817"/>
      <c r="AP69" s="817" t="s">
        <v>546</v>
      </c>
      <c r="AQ69" s="817"/>
      <c r="AR69" s="817"/>
      <c r="AS69" s="817"/>
      <c r="AT69" s="817"/>
      <c r="AU69" s="817" t="s">
        <v>546</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549</v>
      </c>
      <c r="C70" s="861"/>
      <c r="D70" s="861"/>
      <c r="E70" s="861"/>
      <c r="F70" s="861"/>
      <c r="G70" s="861"/>
      <c r="H70" s="861"/>
      <c r="I70" s="861"/>
      <c r="J70" s="861"/>
      <c r="K70" s="861"/>
      <c r="L70" s="861"/>
      <c r="M70" s="861"/>
      <c r="N70" s="861"/>
      <c r="O70" s="861"/>
      <c r="P70" s="862"/>
      <c r="Q70" s="863">
        <v>7985</v>
      </c>
      <c r="R70" s="817"/>
      <c r="S70" s="817"/>
      <c r="T70" s="817"/>
      <c r="U70" s="817"/>
      <c r="V70" s="817">
        <v>7978</v>
      </c>
      <c r="W70" s="817"/>
      <c r="X70" s="817"/>
      <c r="Y70" s="817"/>
      <c r="Z70" s="817"/>
      <c r="AA70" s="817">
        <v>7</v>
      </c>
      <c r="AB70" s="817"/>
      <c r="AC70" s="817"/>
      <c r="AD70" s="817"/>
      <c r="AE70" s="817"/>
      <c r="AF70" s="817">
        <v>7</v>
      </c>
      <c r="AG70" s="817"/>
      <c r="AH70" s="817"/>
      <c r="AI70" s="817"/>
      <c r="AJ70" s="817"/>
      <c r="AK70" s="817" t="s">
        <v>546</v>
      </c>
      <c r="AL70" s="817"/>
      <c r="AM70" s="817"/>
      <c r="AN70" s="817"/>
      <c r="AO70" s="817"/>
      <c r="AP70" s="817" t="s">
        <v>546</v>
      </c>
      <c r="AQ70" s="817"/>
      <c r="AR70" s="817"/>
      <c r="AS70" s="817"/>
      <c r="AT70" s="817"/>
      <c r="AU70" s="817" t="s">
        <v>546</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550</v>
      </c>
      <c r="C71" s="861"/>
      <c r="D71" s="861"/>
      <c r="E71" s="861"/>
      <c r="F71" s="861"/>
      <c r="G71" s="861"/>
      <c r="H71" s="861"/>
      <c r="I71" s="861"/>
      <c r="J71" s="861"/>
      <c r="K71" s="861"/>
      <c r="L71" s="861"/>
      <c r="M71" s="861"/>
      <c r="N71" s="861"/>
      <c r="O71" s="861"/>
      <c r="P71" s="862"/>
      <c r="Q71" s="863">
        <v>196</v>
      </c>
      <c r="R71" s="817"/>
      <c r="S71" s="817"/>
      <c r="T71" s="817"/>
      <c r="U71" s="817"/>
      <c r="V71" s="817">
        <v>196</v>
      </c>
      <c r="W71" s="817"/>
      <c r="X71" s="817"/>
      <c r="Y71" s="817"/>
      <c r="Z71" s="817"/>
      <c r="AA71" s="817" t="s">
        <v>546</v>
      </c>
      <c r="AB71" s="817"/>
      <c r="AC71" s="817"/>
      <c r="AD71" s="817"/>
      <c r="AE71" s="817"/>
      <c r="AF71" s="817" t="s">
        <v>546</v>
      </c>
      <c r="AG71" s="817"/>
      <c r="AH71" s="817"/>
      <c r="AI71" s="817"/>
      <c r="AJ71" s="817"/>
      <c r="AK71" s="817" t="s">
        <v>546</v>
      </c>
      <c r="AL71" s="817"/>
      <c r="AM71" s="817"/>
      <c r="AN71" s="817"/>
      <c r="AO71" s="817"/>
      <c r="AP71" s="817" t="s">
        <v>546</v>
      </c>
      <c r="AQ71" s="817"/>
      <c r="AR71" s="817"/>
      <c r="AS71" s="817"/>
      <c r="AT71" s="817"/>
      <c r="AU71" s="817" t="s">
        <v>546</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t="s">
        <v>551</v>
      </c>
      <c r="C72" s="861"/>
      <c r="D72" s="861"/>
      <c r="E72" s="861"/>
      <c r="F72" s="861"/>
      <c r="G72" s="861"/>
      <c r="H72" s="861"/>
      <c r="I72" s="861"/>
      <c r="J72" s="861"/>
      <c r="K72" s="861"/>
      <c r="L72" s="861"/>
      <c r="M72" s="861"/>
      <c r="N72" s="861"/>
      <c r="O72" s="861"/>
      <c r="P72" s="862"/>
      <c r="Q72" s="863">
        <v>11533</v>
      </c>
      <c r="R72" s="817"/>
      <c r="S72" s="817"/>
      <c r="T72" s="817"/>
      <c r="U72" s="817"/>
      <c r="V72" s="817">
        <v>10798</v>
      </c>
      <c r="W72" s="817"/>
      <c r="X72" s="817"/>
      <c r="Y72" s="817"/>
      <c r="Z72" s="817"/>
      <c r="AA72" s="817">
        <v>735</v>
      </c>
      <c r="AB72" s="817"/>
      <c r="AC72" s="817"/>
      <c r="AD72" s="817"/>
      <c r="AE72" s="817"/>
      <c r="AF72" s="817">
        <v>7338</v>
      </c>
      <c r="AG72" s="817"/>
      <c r="AH72" s="817"/>
      <c r="AI72" s="817"/>
      <c r="AJ72" s="817"/>
      <c r="AK72" s="817">
        <v>1117</v>
      </c>
      <c r="AL72" s="817"/>
      <c r="AM72" s="817"/>
      <c r="AN72" s="817"/>
      <c r="AO72" s="817"/>
      <c r="AP72" s="817">
        <v>7338</v>
      </c>
      <c r="AQ72" s="817"/>
      <c r="AR72" s="817"/>
      <c r="AS72" s="817"/>
      <c r="AT72" s="817"/>
      <c r="AU72" s="817" t="s">
        <v>546</v>
      </c>
      <c r="AV72" s="817"/>
      <c r="AW72" s="817"/>
      <c r="AX72" s="817"/>
      <c r="AY72" s="817"/>
      <c r="AZ72" s="819" t="s">
        <v>569</v>
      </c>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t="s">
        <v>552</v>
      </c>
      <c r="C73" s="861"/>
      <c r="D73" s="861"/>
      <c r="E73" s="861"/>
      <c r="F73" s="861"/>
      <c r="G73" s="861"/>
      <c r="H73" s="861"/>
      <c r="I73" s="861"/>
      <c r="J73" s="861"/>
      <c r="K73" s="861"/>
      <c r="L73" s="861"/>
      <c r="M73" s="861"/>
      <c r="N73" s="861"/>
      <c r="O73" s="861"/>
      <c r="P73" s="862"/>
      <c r="Q73" s="863">
        <v>3039</v>
      </c>
      <c r="R73" s="817"/>
      <c r="S73" s="817"/>
      <c r="T73" s="817"/>
      <c r="U73" s="817"/>
      <c r="V73" s="817">
        <v>3007</v>
      </c>
      <c r="W73" s="817"/>
      <c r="X73" s="817"/>
      <c r="Y73" s="817"/>
      <c r="Z73" s="817"/>
      <c r="AA73" s="817">
        <v>32</v>
      </c>
      <c r="AB73" s="817"/>
      <c r="AC73" s="817"/>
      <c r="AD73" s="817"/>
      <c r="AE73" s="817"/>
      <c r="AF73" s="817">
        <v>32</v>
      </c>
      <c r="AG73" s="817"/>
      <c r="AH73" s="817"/>
      <c r="AI73" s="817"/>
      <c r="AJ73" s="817"/>
      <c r="AK73" s="817" t="s">
        <v>546</v>
      </c>
      <c r="AL73" s="817"/>
      <c r="AM73" s="817"/>
      <c r="AN73" s="817"/>
      <c r="AO73" s="817"/>
      <c r="AP73" s="817">
        <v>1020</v>
      </c>
      <c r="AQ73" s="817"/>
      <c r="AR73" s="817"/>
      <c r="AS73" s="817"/>
      <c r="AT73" s="817"/>
      <c r="AU73" s="817">
        <v>586</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t="s">
        <v>553</v>
      </c>
      <c r="C74" s="861"/>
      <c r="D74" s="861"/>
      <c r="E74" s="861"/>
      <c r="F74" s="861"/>
      <c r="G74" s="861"/>
      <c r="H74" s="861"/>
      <c r="I74" s="861"/>
      <c r="J74" s="861"/>
      <c r="K74" s="861"/>
      <c r="L74" s="861"/>
      <c r="M74" s="861"/>
      <c r="N74" s="861"/>
      <c r="O74" s="861"/>
      <c r="P74" s="862"/>
      <c r="Q74" s="863">
        <v>303</v>
      </c>
      <c r="R74" s="817"/>
      <c r="S74" s="817"/>
      <c r="T74" s="817"/>
      <c r="U74" s="817"/>
      <c r="V74" s="817">
        <v>268</v>
      </c>
      <c r="W74" s="817"/>
      <c r="X74" s="817"/>
      <c r="Y74" s="817"/>
      <c r="Z74" s="817"/>
      <c r="AA74" s="817">
        <v>35</v>
      </c>
      <c r="AB74" s="817"/>
      <c r="AC74" s="817"/>
      <c r="AD74" s="817"/>
      <c r="AE74" s="817"/>
      <c r="AF74" s="817">
        <v>35</v>
      </c>
      <c r="AG74" s="817"/>
      <c r="AH74" s="817"/>
      <c r="AI74" s="817"/>
      <c r="AJ74" s="817"/>
      <c r="AK74" s="817" t="s">
        <v>546</v>
      </c>
      <c r="AL74" s="817"/>
      <c r="AM74" s="817"/>
      <c r="AN74" s="817"/>
      <c r="AO74" s="817"/>
      <c r="AP74" s="817">
        <v>51</v>
      </c>
      <c r="AQ74" s="817"/>
      <c r="AR74" s="817"/>
      <c r="AS74" s="817"/>
      <c r="AT74" s="817"/>
      <c r="AU74" s="817">
        <v>30</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t="s">
        <v>554</v>
      </c>
      <c r="C75" s="861"/>
      <c r="D75" s="861"/>
      <c r="E75" s="861"/>
      <c r="F75" s="861"/>
      <c r="G75" s="861"/>
      <c r="H75" s="861"/>
      <c r="I75" s="861"/>
      <c r="J75" s="861"/>
      <c r="K75" s="861"/>
      <c r="L75" s="861"/>
      <c r="M75" s="861"/>
      <c r="N75" s="861"/>
      <c r="O75" s="861"/>
      <c r="P75" s="862"/>
      <c r="Q75" s="864">
        <v>3390</v>
      </c>
      <c r="R75" s="865"/>
      <c r="S75" s="865"/>
      <c r="T75" s="865"/>
      <c r="U75" s="821"/>
      <c r="V75" s="866">
        <v>3061</v>
      </c>
      <c r="W75" s="865"/>
      <c r="X75" s="865"/>
      <c r="Y75" s="865"/>
      <c r="Z75" s="821"/>
      <c r="AA75" s="866">
        <v>329</v>
      </c>
      <c r="AB75" s="865"/>
      <c r="AC75" s="865"/>
      <c r="AD75" s="865"/>
      <c r="AE75" s="821"/>
      <c r="AF75" s="866">
        <v>4875</v>
      </c>
      <c r="AG75" s="865"/>
      <c r="AH75" s="865"/>
      <c r="AI75" s="865"/>
      <c r="AJ75" s="821"/>
      <c r="AK75" s="866" t="s">
        <v>546</v>
      </c>
      <c r="AL75" s="865"/>
      <c r="AM75" s="865"/>
      <c r="AN75" s="865"/>
      <c r="AO75" s="821"/>
      <c r="AP75" s="866">
        <v>2384</v>
      </c>
      <c r="AQ75" s="865"/>
      <c r="AR75" s="865"/>
      <c r="AS75" s="865"/>
      <c r="AT75" s="821"/>
      <c r="AU75" s="866">
        <v>140</v>
      </c>
      <c r="AV75" s="865"/>
      <c r="AW75" s="865"/>
      <c r="AX75" s="865"/>
      <c r="AY75" s="821"/>
      <c r="AZ75" s="819" t="s">
        <v>572</v>
      </c>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t="s">
        <v>560</v>
      </c>
      <c r="C76" s="861"/>
      <c r="D76" s="861"/>
      <c r="E76" s="861"/>
      <c r="F76" s="861"/>
      <c r="G76" s="861"/>
      <c r="H76" s="861"/>
      <c r="I76" s="861"/>
      <c r="J76" s="861"/>
      <c r="K76" s="861"/>
      <c r="L76" s="861"/>
      <c r="M76" s="861"/>
      <c r="N76" s="861"/>
      <c r="O76" s="861"/>
      <c r="P76" s="862"/>
      <c r="Q76" s="864">
        <v>17</v>
      </c>
      <c r="R76" s="865"/>
      <c r="S76" s="865"/>
      <c r="T76" s="865"/>
      <c r="U76" s="821"/>
      <c r="V76" s="866">
        <v>17</v>
      </c>
      <c r="W76" s="865"/>
      <c r="X76" s="865"/>
      <c r="Y76" s="865"/>
      <c r="Z76" s="821"/>
      <c r="AA76" s="866" t="s">
        <v>546</v>
      </c>
      <c r="AB76" s="865"/>
      <c r="AC76" s="865"/>
      <c r="AD76" s="865"/>
      <c r="AE76" s="821"/>
      <c r="AF76" s="866" t="s">
        <v>546</v>
      </c>
      <c r="AG76" s="865"/>
      <c r="AH76" s="865"/>
      <c r="AI76" s="865"/>
      <c r="AJ76" s="821"/>
      <c r="AK76" s="866" t="s">
        <v>546</v>
      </c>
      <c r="AL76" s="865"/>
      <c r="AM76" s="865"/>
      <c r="AN76" s="865"/>
      <c r="AO76" s="821"/>
      <c r="AP76" s="866">
        <v>146</v>
      </c>
      <c r="AQ76" s="865"/>
      <c r="AR76" s="865"/>
      <c r="AS76" s="865"/>
      <c r="AT76" s="821"/>
      <c r="AU76" s="866" t="s">
        <v>546</v>
      </c>
      <c r="AV76" s="865"/>
      <c r="AW76" s="865"/>
      <c r="AX76" s="865"/>
      <c r="AY76" s="821"/>
      <c r="AZ76" s="819" t="s">
        <v>572</v>
      </c>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t="s">
        <v>570</v>
      </c>
      <c r="C77" s="861"/>
      <c r="D77" s="861"/>
      <c r="E77" s="861"/>
      <c r="F77" s="861"/>
      <c r="G77" s="861"/>
      <c r="H77" s="861"/>
      <c r="I77" s="861"/>
      <c r="J77" s="861"/>
      <c r="K77" s="861"/>
      <c r="L77" s="861"/>
      <c r="M77" s="861"/>
      <c r="N77" s="861"/>
      <c r="O77" s="861"/>
      <c r="P77" s="862"/>
      <c r="Q77" s="864">
        <v>257</v>
      </c>
      <c r="R77" s="865"/>
      <c r="S77" s="865"/>
      <c r="T77" s="865"/>
      <c r="U77" s="821"/>
      <c r="V77" s="866">
        <v>256</v>
      </c>
      <c r="W77" s="865"/>
      <c r="X77" s="865"/>
      <c r="Y77" s="865"/>
      <c r="Z77" s="821"/>
      <c r="AA77" s="866">
        <v>1</v>
      </c>
      <c r="AB77" s="865"/>
      <c r="AC77" s="865"/>
      <c r="AD77" s="865"/>
      <c r="AE77" s="821"/>
      <c r="AF77" s="866">
        <v>1</v>
      </c>
      <c r="AG77" s="865"/>
      <c r="AH77" s="865"/>
      <c r="AI77" s="865"/>
      <c r="AJ77" s="821"/>
      <c r="AK77" s="866">
        <v>57</v>
      </c>
      <c r="AL77" s="865"/>
      <c r="AM77" s="865"/>
      <c r="AN77" s="865"/>
      <c r="AO77" s="821"/>
      <c r="AP77" s="866" t="s">
        <v>546</v>
      </c>
      <c r="AQ77" s="865"/>
      <c r="AR77" s="865"/>
      <c r="AS77" s="865"/>
      <c r="AT77" s="821"/>
      <c r="AU77" s="866" t="s">
        <v>546</v>
      </c>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t="s">
        <v>571</v>
      </c>
      <c r="C78" s="861"/>
      <c r="D78" s="861"/>
      <c r="E78" s="861"/>
      <c r="F78" s="861"/>
      <c r="G78" s="861"/>
      <c r="H78" s="861"/>
      <c r="I78" s="861"/>
      <c r="J78" s="861"/>
      <c r="K78" s="861"/>
      <c r="L78" s="861"/>
      <c r="M78" s="861"/>
      <c r="N78" s="861"/>
      <c r="O78" s="861"/>
      <c r="P78" s="862"/>
      <c r="Q78" s="863">
        <v>73</v>
      </c>
      <c r="R78" s="817"/>
      <c r="S78" s="817"/>
      <c r="T78" s="817"/>
      <c r="U78" s="817"/>
      <c r="V78" s="817">
        <v>73</v>
      </c>
      <c r="W78" s="817"/>
      <c r="X78" s="817"/>
      <c r="Y78" s="817"/>
      <c r="Z78" s="817"/>
      <c r="AA78" s="817" t="s">
        <v>546</v>
      </c>
      <c r="AB78" s="817"/>
      <c r="AC78" s="817"/>
      <c r="AD78" s="817"/>
      <c r="AE78" s="817"/>
      <c r="AF78" s="817" t="s">
        <v>546</v>
      </c>
      <c r="AG78" s="817"/>
      <c r="AH78" s="817"/>
      <c r="AI78" s="817"/>
      <c r="AJ78" s="817"/>
      <c r="AK78" s="817" t="s">
        <v>546</v>
      </c>
      <c r="AL78" s="817"/>
      <c r="AM78" s="817"/>
      <c r="AN78" s="817"/>
      <c r="AO78" s="817"/>
      <c r="AP78" s="817" t="s">
        <v>546</v>
      </c>
      <c r="AQ78" s="817"/>
      <c r="AR78" s="817"/>
      <c r="AS78" s="817"/>
      <c r="AT78" s="817"/>
      <c r="AU78" s="817" t="s">
        <v>546</v>
      </c>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t="s">
        <v>555</v>
      </c>
      <c r="C79" s="861"/>
      <c r="D79" s="861"/>
      <c r="E79" s="861"/>
      <c r="F79" s="861"/>
      <c r="G79" s="861"/>
      <c r="H79" s="861"/>
      <c r="I79" s="861"/>
      <c r="J79" s="861"/>
      <c r="K79" s="861"/>
      <c r="L79" s="861"/>
      <c r="M79" s="861"/>
      <c r="N79" s="861"/>
      <c r="O79" s="861"/>
      <c r="P79" s="862"/>
      <c r="Q79" s="863">
        <v>254</v>
      </c>
      <c r="R79" s="817"/>
      <c r="S79" s="817"/>
      <c r="T79" s="817"/>
      <c r="U79" s="817"/>
      <c r="V79" s="817">
        <v>223</v>
      </c>
      <c r="W79" s="817"/>
      <c r="X79" s="817"/>
      <c r="Y79" s="817"/>
      <c r="Z79" s="817"/>
      <c r="AA79" s="817">
        <v>32</v>
      </c>
      <c r="AB79" s="817"/>
      <c r="AC79" s="817"/>
      <c r="AD79" s="817"/>
      <c r="AE79" s="817"/>
      <c r="AF79" s="817">
        <v>32</v>
      </c>
      <c r="AG79" s="817"/>
      <c r="AH79" s="817"/>
      <c r="AI79" s="817"/>
      <c r="AJ79" s="817"/>
      <c r="AK79" s="817" t="s">
        <v>546</v>
      </c>
      <c r="AL79" s="817"/>
      <c r="AM79" s="817"/>
      <c r="AN79" s="817"/>
      <c r="AO79" s="817"/>
      <c r="AP79" s="817" t="s">
        <v>546</v>
      </c>
      <c r="AQ79" s="817"/>
      <c r="AR79" s="817"/>
      <c r="AS79" s="817"/>
      <c r="AT79" s="817"/>
      <c r="AU79" s="817" t="s">
        <v>546</v>
      </c>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t="s">
        <v>556</v>
      </c>
      <c r="C80" s="861"/>
      <c r="D80" s="861"/>
      <c r="E80" s="861"/>
      <c r="F80" s="861"/>
      <c r="G80" s="861"/>
      <c r="H80" s="861"/>
      <c r="I80" s="861"/>
      <c r="J80" s="861"/>
      <c r="K80" s="861"/>
      <c r="L80" s="861"/>
      <c r="M80" s="861"/>
      <c r="N80" s="861"/>
      <c r="O80" s="861"/>
      <c r="P80" s="862"/>
      <c r="Q80" s="863">
        <v>5867</v>
      </c>
      <c r="R80" s="817"/>
      <c r="S80" s="817"/>
      <c r="T80" s="817"/>
      <c r="U80" s="817"/>
      <c r="V80" s="817">
        <v>5795</v>
      </c>
      <c r="W80" s="817"/>
      <c r="X80" s="817"/>
      <c r="Y80" s="817"/>
      <c r="Z80" s="817"/>
      <c r="AA80" s="817">
        <v>72</v>
      </c>
      <c r="AB80" s="817"/>
      <c r="AC80" s="817"/>
      <c r="AD80" s="817"/>
      <c r="AE80" s="817"/>
      <c r="AF80" s="817">
        <v>72</v>
      </c>
      <c r="AG80" s="817"/>
      <c r="AH80" s="817"/>
      <c r="AI80" s="817"/>
      <c r="AJ80" s="817"/>
      <c r="AK80" s="817" t="s">
        <v>488</v>
      </c>
      <c r="AL80" s="817"/>
      <c r="AM80" s="817"/>
      <c r="AN80" s="817"/>
      <c r="AO80" s="817"/>
      <c r="AP80" s="817" t="s">
        <v>546</v>
      </c>
      <c r="AQ80" s="817"/>
      <c r="AR80" s="817"/>
      <c r="AS80" s="817"/>
      <c r="AT80" s="817"/>
      <c r="AU80" s="817" t="s">
        <v>546</v>
      </c>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t="s">
        <v>557</v>
      </c>
      <c r="C81" s="861"/>
      <c r="D81" s="861"/>
      <c r="E81" s="861"/>
      <c r="F81" s="861"/>
      <c r="G81" s="861"/>
      <c r="H81" s="861"/>
      <c r="I81" s="861"/>
      <c r="J81" s="861"/>
      <c r="K81" s="861"/>
      <c r="L81" s="861"/>
      <c r="M81" s="861"/>
      <c r="N81" s="861"/>
      <c r="O81" s="861"/>
      <c r="P81" s="862"/>
      <c r="Q81" s="863">
        <v>29</v>
      </c>
      <c r="R81" s="817"/>
      <c r="S81" s="817"/>
      <c r="T81" s="817"/>
      <c r="U81" s="817"/>
      <c r="V81" s="817">
        <v>29</v>
      </c>
      <c r="W81" s="817"/>
      <c r="X81" s="817"/>
      <c r="Y81" s="817"/>
      <c r="Z81" s="817"/>
      <c r="AA81" s="817" t="s">
        <v>546</v>
      </c>
      <c r="AB81" s="817"/>
      <c r="AC81" s="817"/>
      <c r="AD81" s="817"/>
      <c r="AE81" s="817"/>
      <c r="AF81" s="817" t="s">
        <v>546</v>
      </c>
      <c r="AG81" s="817"/>
      <c r="AH81" s="817"/>
      <c r="AI81" s="817"/>
      <c r="AJ81" s="817"/>
      <c r="AK81" s="817">
        <v>29</v>
      </c>
      <c r="AL81" s="817"/>
      <c r="AM81" s="817"/>
      <c r="AN81" s="817"/>
      <c r="AO81" s="817"/>
      <c r="AP81" s="817" t="s">
        <v>546</v>
      </c>
      <c r="AQ81" s="817"/>
      <c r="AR81" s="817"/>
      <c r="AS81" s="817"/>
      <c r="AT81" s="817"/>
      <c r="AU81" s="817" t="s">
        <v>546</v>
      </c>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t="s">
        <v>558</v>
      </c>
      <c r="C82" s="861"/>
      <c r="D82" s="861"/>
      <c r="E82" s="861"/>
      <c r="F82" s="861"/>
      <c r="G82" s="861"/>
      <c r="H82" s="861"/>
      <c r="I82" s="861"/>
      <c r="J82" s="861"/>
      <c r="K82" s="861"/>
      <c r="L82" s="861"/>
      <c r="M82" s="861"/>
      <c r="N82" s="861"/>
      <c r="O82" s="861"/>
      <c r="P82" s="862"/>
      <c r="Q82" s="863">
        <v>295</v>
      </c>
      <c r="R82" s="817"/>
      <c r="S82" s="817"/>
      <c r="T82" s="817"/>
      <c r="U82" s="817"/>
      <c r="V82" s="817">
        <v>258</v>
      </c>
      <c r="W82" s="817"/>
      <c r="X82" s="817"/>
      <c r="Y82" s="817"/>
      <c r="Z82" s="817"/>
      <c r="AA82" s="817">
        <v>37</v>
      </c>
      <c r="AB82" s="817"/>
      <c r="AC82" s="817"/>
      <c r="AD82" s="817"/>
      <c r="AE82" s="817"/>
      <c r="AF82" s="817">
        <v>37</v>
      </c>
      <c r="AG82" s="817"/>
      <c r="AH82" s="817"/>
      <c r="AI82" s="817"/>
      <c r="AJ82" s="817"/>
      <c r="AK82" s="817" t="s">
        <v>546</v>
      </c>
      <c r="AL82" s="817"/>
      <c r="AM82" s="817"/>
      <c r="AN82" s="817"/>
      <c r="AO82" s="817"/>
      <c r="AP82" s="817" t="s">
        <v>546</v>
      </c>
      <c r="AQ82" s="817"/>
      <c r="AR82" s="817"/>
      <c r="AS82" s="817"/>
      <c r="AT82" s="817"/>
      <c r="AU82" s="817" t="s">
        <v>546</v>
      </c>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t="s">
        <v>559</v>
      </c>
      <c r="C83" s="861"/>
      <c r="D83" s="861"/>
      <c r="E83" s="861"/>
      <c r="F83" s="861"/>
      <c r="G83" s="861"/>
      <c r="H83" s="861"/>
      <c r="I83" s="861"/>
      <c r="J83" s="861"/>
      <c r="K83" s="861"/>
      <c r="L83" s="861"/>
      <c r="M83" s="861"/>
      <c r="N83" s="861"/>
      <c r="O83" s="861"/>
      <c r="P83" s="862"/>
      <c r="Q83" s="863">
        <v>881857</v>
      </c>
      <c r="R83" s="817"/>
      <c r="S83" s="817"/>
      <c r="T83" s="817"/>
      <c r="U83" s="817"/>
      <c r="V83" s="817">
        <v>868577</v>
      </c>
      <c r="W83" s="817"/>
      <c r="X83" s="817"/>
      <c r="Y83" s="817"/>
      <c r="Z83" s="817"/>
      <c r="AA83" s="817">
        <v>13281</v>
      </c>
      <c r="AB83" s="817"/>
      <c r="AC83" s="817"/>
      <c r="AD83" s="817"/>
      <c r="AE83" s="817"/>
      <c r="AF83" s="817">
        <v>13281</v>
      </c>
      <c r="AG83" s="817"/>
      <c r="AH83" s="817"/>
      <c r="AI83" s="817"/>
      <c r="AJ83" s="817"/>
      <c r="AK83" s="817" t="s">
        <v>546</v>
      </c>
      <c r="AL83" s="817"/>
      <c r="AM83" s="817"/>
      <c r="AN83" s="817"/>
      <c r="AO83" s="817"/>
      <c r="AP83" s="817" t="s">
        <v>546</v>
      </c>
      <c r="AQ83" s="817"/>
      <c r="AR83" s="817"/>
      <c r="AS83" s="817"/>
      <c r="AT83" s="817"/>
      <c r="AU83" s="817" t="s">
        <v>546</v>
      </c>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376</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25756</v>
      </c>
      <c r="AG88" s="831"/>
      <c r="AH88" s="831"/>
      <c r="AI88" s="831"/>
      <c r="AJ88" s="831"/>
      <c r="AK88" s="828"/>
      <c r="AL88" s="828"/>
      <c r="AM88" s="828"/>
      <c r="AN88" s="828"/>
      <c r="AO88" s="828"/>
      <c r="AP88" s="831">
        <f t="shared" ref="AP88" si="0">SUM(AP68:AT87)</f>
        <v>11798</v>
      </c>
      <c r="AQ88" s="831"/>
      <c r="AR88" s="831"/>
      <c r="AS88" s="831"/>
      <c r="AT88" s="831"/>
      <c r="AU88" s="831">
        <f t="shared" ref="AU88" si="1">SUM(AU68:AY87)</f>
        <v>1346</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15</v>
      </c>
      <c r="CS102" s="839"/>
      <c r="CT102" s="839"/>
      <c r="CU102" s="839"/>
      <c r="CV102" s="878"/>
      <c r="CW102" s="877" t="s">
        <v>546</v>
      </c>
      <c r="CX102" s="839"/>
      <c r="CY102" s="839"/>
      <c r="CZ102" s="839"/>
      <c r="DA102" s="878"/>
      <c r="DB102" s="877">
        <v>337</v>
      </c>
      <c r="DC102" s="839"/>
      <c r="DD102" s="839"/>
      <c r="DE102" s="839"/>
      <c r="DF102" s="878"/>
      <c r="DG102" s="877">
        <v>45</v>
      </c>
      <c r="DH102" s="839"/>
      <c r="DI102" s="839"/>
      <c r="DJ102" s="839"/>
      <c r="DK102" s="878"/>
      <c r="DL102" s="877" t="s">
        <v>546</v>
      </c>
      <c r="DM102" s="839"/>
      <c r="DN102" s="839"/>
      <c r="DO102" s="839"/>
      <c r="DP102" s="878"/>
      <c r="DQ102" s="877" t="s">
        <v>546</v>
      </c>
      <c r="DR102" s="839"/>
      <c r="DS102" s="839"/>
      <c r="DT102" s="839"/>
      <c r="DU102" s="878"/>
      <c r="DV102" s="776"/>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294</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294</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294</v>
      </c>
      <c r="DR109" s="880"/>
      <c r="DS109" s="880"/>
      <c r="DT109" s="880"/>
      <c r="DU109" s="881"/>
      <c r="DV109" s="879" t="s">
        <v>412</v>
      </c>
      <c r="DW109" s="880"/>
      <c r="DX109" s="880"/>
      <c r="DY109" s="880"/>
      <c r="DZ109" s="882"/>
    </row>
    <row r="110" spans="1:131" s="212" customFormat="1" ht="26.25" customHeight="1" x14ac:dyDescent="0.15">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2733623</v>
      </c>
      <c r="AB110" s="887"/>
      <c r="AC110" s="887"/>
      <c r="AD110" s="887"/>
      <c r="AE110" s="888"/>
      <c r="AF110" s="889">
        <v>2614774</v>
      </c>
      <c r="AG110" s="887"/>
      <c r="AH110" s="887"/>
      <c r="AI110" s="887"/>
      <c r="AJ110" s="888"/>
      <c r="AK110" s="889">
        <v>2514839</v>
      </c>
      <c r="AL110" s="887"/>
      <c r="AM110" s="887"/>
      <c r="AN110" s="887"/>
      <c r="AO110" s="888"/>
      <c r="AP110" s="890">
        <v>13.1</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21629202</v>
      </c>
      <c r="BR110" s="918"/>
      <c r="BS110" s="918"/>
      <c r="BT110" s="918"/>
      <c r="BU110" s="918"/>
      <c r="BV110" s="918">
        <v>20204850</v>
      </c>
      <c r="BW110" s="918"/>
      <c r="BX110" s="918"/>
      <c r="BY110" s="918"/>
      <c r="BZ110" s="918"/>
      <c r="CA110" s="918">
        <v>21219466</v>
      </c>
      <c r="CB110" s="918"/>
      <c r="CC110" s="918"/>
      <c r="CD110" s="918"/>
      <c r="CE110" s="918"/>
      <c r="CF110" s="931">
        <v>110.8</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v>103721</v>
      </c>
      <c r="BR111" s="913"/>
      <c r="BS111" s="913"/>
      <c r="BT111" s="913"/>
      <c r="BU111" s="913"/>
      <c r="BV111" s="913">
        <v>103721</v>
      </c>
      <c r="BW111" s="913"/>
      <c r="BX111" s="913"/>
      <c r="BY111" s="913"/>
      <c r="BZ111" s="913"/>
      <c r="CA111" s="913" t="s">
        <v>122</v>
      </c>
      <c r="CB111" s="913"/>
      <c r="CC111" s="913"/>
      <c r="CD111" s="913"/>
      <c r="CE111" s="913"/>
      <c r="CF111" s="907" t="s">
        <v>122</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2645911</v>
      </c>
      <c r="BR112" s="913"/>
      <c r="BS112" s="913"/>
      <c r="BT112" s="913"/>
      <c r="BU112" s="913"/>
      <c r="BV112" s="913">
        <v>2294014</v>
      </c>
      <c r="BW112" s="913"/>
      <c r="BX112" s="913"/>
      <c r="BY112" s="913"/>
      <c r="BZ112" s="913"/>
      <c r="CA112" s="913">
        <v>2012440</v>
      </c>
      <c r="CB112" s="913"/>
      <c r="CC112" s="913"/>
      <c r="CD112" s="913"/>
      <c r="CE112" s="913"/>
      <c r="CF112" s="907">
        <v>10.5</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411668</v>
      </c>
      <c r="AB113" s="925"/>
      <c r="AC113" s="925"/>
      <c r="AD113" s="925"/>
      <c r="AE113" s="926"/>
      <c r="AF113" s="927">
        <v>364354</v>
      </c>
      <c r="AG113" s="925"/>
      <c r="AH113" s="925"/>
      <c r="AI113" s="925"/>
      <c r="AJ113" s="926"/>
      <c r="AK113" s="927">
        <v>339490</v>
      </c>
      <c r="AL113" s="925"/>
      <c r="AM113" s="925"/>
      <c r="AN113" s="925"/>
      <c r="AO113" s="926"/>
      <c r="AP113" s="928">
        <v>1.8</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1100165</v>
      </c>
      <c r="BR113" s="913"/>
      <c r="BS113" s="913"/>
      <c r="BT113" s="913"/>
      <c r="BU113" s="913"/>
      <c r="BV113" s="913">
        <v>1103321</v>
      </c>
      <c r="BW113" s="913"/>
      <c r="BX113" s="913"/>
      <c r="BY113" s="913"/>
      <c r="BZ113" s="913"/>
      <c r="CA113" s="913">
        <v>1483845</v>
      </c>
      <c r="CB113" s="913"/>
      <c r="CC113" s="913"/>
      <c r="CD113" s="913"/>
      <c r="CE113" s="913"/>
      <c r="CF113" s="907">
        <v>7.7</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77751</v>
      </c>
      <c r="AB114" s="946"/>
      <c r="AC114" s="946"/>
      <c r="AD114" s="946"/>
      <c r="AE114" s="947"/>
      <c r="AF114" s="948">
        <v>9862</v>
      </c>
      <c r="AG114" s="946"/>
      <c r="AH114" s="946"/>
      <c r="AI114" s="946"/>
      <c r="AJ114" s="947"/>
      <c r="AK114" s="948">
        <v>55603</v>
      </c>
      <c r="AL114" s="946"/>
      <c r="AM114" s="946"/>
      <c r="AN114" s="946"/>
      <c r="AO114" s="947"/>
      <c r="AP114" s="949">
        <v>0.3</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1697098</v>
      </c>
      <c r="BR114" s="913"/>
      <c r="BS114" s="913"/>
      <c r="BT114" s="913"/>
      <c r="BU114" s="913"/>
      <c r="BV114" s="913">
        <v>1724782</v>
      </c>
      <c r="BW114" s="913"/>
      <c r="BX114" s="913"/>
      <c r="BY114" s="913"/>
      <c r="BZ114" s="913"/>
      <c r="CA114" s="913">
        <v>1623385</v>
      </c>
      <c r="CB114" s="913"/>
      <c r="CC114" s="913"/>
      <c r="CD114" s="913"/>
      <c r="CE114" s="913"/>
      <c r="CF114" s="907">
        <v>8.5</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206693</v>
      </c>
      <c r="AB115" s="925"/>
      <c r="AC115" s="925"/>
      <c r="AD115" s="925"/>
      <c r="AE115" s="926"/>
      <c r="AF115" s="927">
        <v>211133</v>
      </c>
      <c r="AG115" s="925"/>
      <c r="AH115" s="925"/>
      <c r="AI115" s="925"/>
      <c r="AJ115" s="926"/>
      <c r="AK115" s="927">
        <v>153528</v>
      </c>
      <c r="AL115" s="925"/>
      <c r="AM115" s="925"/>
      <c r="AN115" s="925"/>
      <c r="AO115" s="926"/>
      <c r="AP115" s="928">
        <v>0.8</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103721</v>
      </c>
      <c r="DH115" s="946"/>
      <c r="DI115" s="946"/>
      <c r="DJ115" s="946"/>
      <c r="DK115" s="947"/>
      <c r="DL115" s="948">
        <v>103721</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3429735</v>
      </c>
      <c r="AB117" s="966"/>
      <c r="AC117" s="966"/>
      <c r="AD117" s="966"/>
      <c r="AE117" s="967"/>
      <c r="AF117" s="968">
        <v>3200123</v>
      </c>
      <c r="AG117" s="966"/>
      <c r="AH117" s="966"/>
      <c r="AI117" s="966"/>
      <c r="AJ117" s="967"/>
      <c r="AK117" s="968">
        <v>3063460</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294</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442</v>
      </c>
      <c r="BP119" s="992"/>
      <c r="BQ119" s="986">
        <v>27176097</v>
      </c>
      <c r="BR119" s="987"/>
      <c r="BS119" s="987"/>
      <c r="BT119" s="987"/>
      <c r="BU119" s="987"/>
      <c r="BV119" s="987">
        <v>25430688</v>
      </c>
      <c r="BW119" s="987"/>
      <c r="BX119" s="987"/>
      <c r="BY119" s="987"/>
      <c r="BZ119" s="987"/>
      <c r="CA119" s="987">
        <v>26339136</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18169308</v>
      </c>
      <c r="BR120" s="918"/>
      <c r="BS120" s="918"/>
      <c r="BT120" s="918"/>
      <c r="BU120" s="918"/>
      <c r="BV120" s="918">
        <v>17983834</v>
      </c>
      <c r="BW120" s="918"/>
      <c r="BX120" s="918"/>
      <c r="BY120" s="918"/>
      <c r="BZ120" s="918"/>
      <c r="CA120" s="918">
        <v>17710680</v>
      </c>
      <c r="CB120" s="918"/>
      <c r="CC120" s="918"/>
      <c r="CD120" s="918"/>
      <c r="CE120" s="918"/>
      <c r="CF120" s="931">
        <v>92.5</v>
      </c>
      <c r="CG120" s="932"/>
      <c r="CH120" s="932"/>
      <c r="CI120" s="932"/>
      <c r="CJ120" s="932"/>
      <c r="CK120" s="993" t="s">
        <v>446</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v>2524564</v>
      </c>
      <c r="DH120" s="918"/>
      <c r="DI120" s="918"/>
      <c r="DJ120" s="918"/>
      <c r="DK120" s="918"/>
      <c r="DL120" s="918">
        <v>2208988</v>
      </c>
      <c r="DM120" s="918"/>
      <c r="DN120" s="918"/>
      <c r="DO120" s="918"/>
      <c r="DP120" s="918"/>
      <c r="DQ120" s="918">
        <v>1954570</v>
      </c>
      <c r="DR120" s="918"/>
      <c r="DS120" s="918"/>
      <c r="DT120" s="918"/>
      <c r="DU120" s="918"/>
      <c r="DV120" s="919">
        <v>10.199999999999999</v>
      </c>
      <c r="DW120" s="919"/>
      <c r="DX120" s="919"/>
      <c r="DY120" s="919"/>
      <c r="DZ120" s="920"/>
    </row>
    <row r="121" spans="1:130" s="212" customFormat="1" ht="26.25" customHeight="1" x14ac:dyDescent="0.15">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2245192</v>
      </c>
      <c r="BR121" s="913"/>
      <c r="BS121" s="913"/>
      <c r="BT121" s="913"/>
      <c r="BU121" s="913"/>
      <c r="BV121" s="913">
        <v>1942532</v>
      </c>
      <c r="BW121" s="913"/>
      <c r="BX121" s="913"/>
      <c r="BY121" s="913"/>
      <c r="BZ121" s="913"/>
      <c r="CA121" s="913">
        <v>1703639</v>
      </c>
      <c r="CB121" s="913"/>
      <c r="CC121" s="913"/>
      <c r="CD121" s="913"/>
      <c r="CE121" s="913"/>
      <c r="CF121" s="907">
        <v>8.9</v>
      </c>
      <c r="CG121" s="908"/>
      <c r="CH121" s="908"/>
      <c r="CI121" s="908"/>
      <c r="CJ121" s="908"/>
      <c r="CK121" s="996"/>
      <c r="CL121" s="997"/>
      <c r="CM121" s="997"/>
      <c r="CN121" s="997"/>
      <c r="CO121" s="998"/>
      <c r="CP121" s="1006" t="s">
        <v>394</v>
      </c>
      <c r="CQ121" s="1007"/>
      <c r="CR121" s="1007"/>
      <c r="CS121" s="1007"/>
      <c r="CT121" s="1007"/>
      <c r="CU121" s="1007"/>
      <c r="CV121" s="1007"/>
      <c r="CW121" s="1007"/>
      <c r="CX121" s="1007"/>
      <c r="CY121" s="1007"/>
      <c r="CZ121" s="1007"/>
      <c r="DA121" s="1007"/>
      <c r="DB121" s="1007"/>
      <c r="DC121" s="1007"/>
      <c r="DD121" s="1007"/>
      <c r="DE121" s="1007"/>
      <c r="DF121" s="1008"/>
      <c r="DG121" s="912">
        <v>121347</v>
      </c>
      <c r="DH121" s="913"/>
      <c r="DI121" s="913"/>
      <c r="DJ121" s="913"/>
      <c r="DK121" s="913"/>
      <c r="DL121" s="913">
        <v>85026</v>
      </c>
      <c r="DM121" s="913"/>
      <c r="DN121" s="913"/>
      <c r="DO121" s="913"/>
      <c r="DP121" s="913"/>
      <c r="DQ121" s="913">
        <v>57870</v>
      </c>
      <c r="DR121" s="913"/>
      <c r="DS121" s="913"/>
      <c r="DT121" s="913"/>
      <c r="DU121" s="913"/>
      <c r="DV121" s="914">
        <v>0.3</v>
      </c>
      <c r="DW121" s="914"/>
      <c r="DX121" s="914"/>
      <c r="DY121" s="914"/>
      <c r="DZ121" s="915"/>
    </row>
    <row r="122" spans="1:130" s="212" customFormat="1" ht="26.25" customHeight="1" x14ac:dyDescent="0.15">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29567213</v>
      </c>
      <c r="BR122" s="987"/>
      <c r="BS122" s="987"/>
      <c r="BT122" s="987"/>
      <c r="BU122" s="987"/>
      <c r="BV122" s="987">
        <v>28275477</v>
      </c>
      <c r="BW122" s="987"/>
      <c r="BX122" s="987"/>
      <c r="BY122" s="987"/>
      <c r="BZ122" s="987"/>
      <c r="CA122" s="987">
        <v>28045324</v>
      </c>
      <c r="CB122" s="987"/>
      <c r="CC122" s="987"/>
      <c r="CD122" s="987"/>
      <c r="CE122" s="987"/>
      <c r="CF122" s="1004">
        <v>146.5</v>
      </c>
      <c r="CG122" s="1005"/>
      <c r="CH122" s="1005"/>
      <c r="CI122" s="1005"/>
      <c r="CJ122" s="1005"/>
      <c r="CK122" s="996"/>
      <c r="CL122" s="997"/>
      <c r="CM122" s="997"/>
      <c r="CN122" s="997"/>
      <c r="CO122" s="998"/>
      <c r="CP122" s="1006" t="s">
        <v>389</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450</v>
      </c>
      <c r="BP123" s="992"/>
      <c r="BQ123" s="1050">
        <v>49981713</v>
      </c>
      <c r="BR123" s="1051"/>
      <c r="BS123" s="1051"/>
      <c r="BT123" s="1051"/>
      <c r="BU123" s="1051"/>
      <c r="BV123" s="1051">
        <v>48201843</v>
      </c>
      <c r="BW123" s="1051"/>
      <c r="BX123" s="1051"/>
      <c r="BY123" s="1051"/>
      <c r="BZ123" s="1051"/>
      <c r="CA123" s="1051">
        <v>47459643</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205850</v>
      </c>
      <c r="AB126" s="946"/>
      <c r="AC126" s="946"/>
      <c r="AD126" s="946"/>
      <c r="AE126" s="947"/>
      <c r="AF126" s="948">
        <v>210434</v>
      </c>
      <c r="AG126" s="946"/>
      <c r="AH126" s="946"/>
      <c r="AI126" s="946"/>
      <c r="AJ126" s="947"/>
      <c r="AK126" s="948">
        <v>152890</v>
      </c>
      <c r="AL126" s="946"/>
      <c r="AM126" s="946"/>
      <c r="AN126" s="946"/>
      <c r="AO126" s="947"/>
      <c r="AP126" s="949">
        <v>0.8</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843</v>
      </c>
      <c r="AB127" s="946"/>
      <c r="AC127" s="946"/>
      <c r="AD127" s="946"/>
      <c r="AE127" s="947"/>
      <c r="AF127" s="948">
        <v>699</v>
      </c>
      <c r="AG127" s="946"/>
      <c r="AH127" s="946"/>
      <c r="AI127" s="946"/>
      <c r="AJ127" s="947"/>
      <c r="AK127" s="948">
        <v>638</v>
      </c>
      <c r="AL127" s="946"/>
      <c r="AM127" s="946"/>
      <c r="AN127" s="946"/>
      <c r="AO127" s="947"/>
      <c r="AP127" s="949">
        <v>0</v>
      </c>
      <c r="AQ127" s="950"/>
      <c r="AR127" s="950"/>
      <c r="AS127" s="950"/>
      <c r="AT127" s="951"/>
      <c r="AU127" s="214"/>
      <c r="AV127" s="214"/>
      <c r="AW127" s="214"/>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254318</v>
      </c>
      <c r="AB128" s="1033"/>
      <c r="AC128" s="1033"/>
      <c r="AD128" s="1033"/>
      <c r="AE128" s="1034"/>
      <c r="AF128" s="1035">
        <v>341156</v>
      </c>
      <c r="AG128" s="1033"/>
      <c r="AH128" s="1033"/>
      <c r="AI128" s="1033"/>
      <c r="AJ128" s="1034"/>
      <c r="AK128" s="1035">
        <v>317402</v>
      </c>
      <c r="AL128" s="1033"/>
      <c r="AM128" s="1033"/>
      <c r="AN128" s="1033"/>
      <c r="AO128" s="1034"/>
      <c r="AP128" s="1036"/>
      <c r="AQ128" s="1037"/>
      <c r="AR128" s="1037"/>
      <c r="AS128" s="1037"/>
      <c r="AT128" s="1038"/>
      <c r="AU128" s="214"/>
      <c r="AV128" s="214"/>
      <c r="AW128" s="214"/>
      <c r="AX128" s="883" t="s">
        <v>464</v>
      </c>
      <c r="AY128" s="884"/>
      <c r="AZ128" s="884"/>
      <c r="BA128" s="884"/>
      <c r="BB128" s="884"/>
      <c r="BC128" s="884"/>
      <c r="BD128" s="884"/>
      <c r="BE128" s="885"/>
      <c r="BF128" s="1039" t="s">
        <v>122</v>
      </c>
      <c r="BG128" s="1040"/>
      <c r="BH128" s="1040"/>
      <c r="BI128" s="1040"/>
      <c r="BJ128" s="1040"/>
      <c r="BK128" s="1040"/>
      <c r="BL128" s="1041"/>
      <c r="BM128" s="1039">
        <v>12.3</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20894967</v>
      </c>
      <c r="AB129" s="946"/>
      <c r="AC129" s="946"/>
      <c r="AD129" s="946"/>
      <c r="AE129" s="947"/>
      <c r="AF129" s="948">
        <v>21577440</v>
      </c>
      <c r="AG129" s="946"/>
      <c r="AH129" s="946"/>
      <c r="AI129" s="946"/>
      <c r="AJ129" s="947"/>
      <c r="AK129" s="948">
        <v>22152843</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122</v>
      </c>
      <c r="BG129" s="1054"/>
      <c r="BH129" s="1054"/>
      <c r="BI129" s="1054"/>
      <c r="BJ129" s="1054"/>
      <c r="BK129" s="1054"/>
      <c r="BL129" s="1055"/>
      <c r="BM129" s="1053">
        <v>17.3</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3095896</v>
      </c>
      <c r="AB130" s="946"/>
      <c r="AC130" s="946"/>
      <c r="AD130" s="946"/>
      <c r="AE130" s="947"/>
      <c r="AF130" s="948">
        <v>3075588</v>
      </c>
      <c r="AG130" s="946"/>
      <c r="AH130" s="946"/>
      <c r="AI130" s="946"/>
      <c r="AJ130" s="947"/>
      <c r="AK130" s="948">
        <v>3004305</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-0.6</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17799071</v>
      </c>
      <c r="AB131" s="973"/>
      <c r="AC131" s="973"/>
      <c r="AD131" s="973"/>
      <c r="AE131" s="974"/>
      <c r="AF131" s="972">
        <v>18501852</v>
      </c>
      <c r="AG131" s="973"/>
      <c r="AH131" s="973"/>
      <c r="AI131" s="973"/>
      <c r="AJ131" s="974"/>
      <c r="AK131" s="972">
        <v>19148538</v>
      </c>
      <c r="AL131" s="973"/>
      <c r="AM131" s="973"/>
      <c r="AN131" s="973"/>
      <c r="AO131" s="974"/>
      <c r="AP131" s="1097"/>
      <c r="AQ131" s="1098"/>
      <c r="AR131" s="1098"/>
      <c r="AS131" s="1098"/>
      <c r="AT131" s="1099"/>
      <c r="AU131" s="215"/>
      <c r="AV131" s="215"/>
      <c r="AW131" s="215"/>
      <c r="AX131" s="1070" t="s">
        <v>472</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0.44677050800000001</v>
      </c>
      <c r="AB132" s="1084"/>
      <c r="AC132" s="1084"/>
      <c r="AD132" s="1084"/>
      <c r="AE132" s="1085"/>
      <c r="AF132" s="1086">
        <v>-1.1708071170000001</v>
      </c>
      <c r="AG132" s="1084"/>
      <c r="AH132" s="1084"/>
      <c r="AI132" s="1084"/>
      <c r="AJ132" s="1085"/>
      <c r="AK132" s="1086">
        <v>-1.348651265</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-1.1000000000000001</v>
      </c>
      <c r="AB133" s="1067"/>
      <c r="AC133" s="1067"/>
      <c r="AD133" s="1067"/>
      <c r="AE133" s="1068"/>
      <c r="AF133" s="1066">
        <v>-0.6</v>
      </c>
      <c r="AG133" s="1067"/>
      <c r="AH133" s="1067"/>
      <c r="AI133" s="1067"/>
      <c r="AJ133" s="1068"/>
      <c r="AK133" s="1066">
        <v>-0.6</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lBJMDEp7aQOm/BOup2GX7aJzTIXy6NsiIbdGnNetirm6wDFi1Ln+EtGbRhcAAOTCHz+rcJPcbLGKrMg0+31CiA==" saltValue="OEDT9ULS8tTIDgToZQsH2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OUcZ3/sITSlq0ZCNqZHBcdnZSXlGvtT36JOv1FuVn5i+WdIDzy/po+2podV87poA65VsOtasfJ1NRfBNf3Tvfw==" saltValue="AA0lNAju2VbLM8mrVcmv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cubNgZPqd8Lx6+JK1kwMu1Yg0Pl3Vq5k2La7QiQEK1DMQiyyiJfePZVF2q1HDtVJtoi6l3z0gF+RGA+PWDhQg==" saltValue="h6I3Q0XyMBG1DUBMXWU0k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1" t="s">
        <v>479</v>
      </c>
      <c r="AP7" s="253"/>
      <c r="AQ7" s="254" t="s">
        <v>480</v>
      </c>
      <c r="AR7" s="255"/>
    </row>
    <row r="8" spans="1:46" x14ac:dyDescent="0.15">
      <c r="A8" s="247"/>
      <c r="AK8" s="256"/>
      <c r="AL8" s="257"/>
      <c r="AM8" s="257"/>
      <c r="AN8" s="258"/>
      <c r="AO8" s="1102"/>
      <c r="AP8" s="259" t="s">
        <v>481</v>
      </c>
      <c r="AQ8" s="260" t="s">
        <v>482</v>
      </c>
      <c r="AR8" s="261" t="s">
        <v>483</v>
      </c>
    </row>
    <row r="9" spans="1:46" x14ac:dyDescent="0.15">
      <c r="A9" s="247"/>
      <c r="AK9" s="1103" t="s">
        <v>484</v>
      </c>
      <c r="AL9" s="1104"/>
      <c r="AM9" s="1104"/>
      <c r="AN9" s="1105"/>
      <c r="AO9" s="262">
        <v>4609319</v>
      </c>
      <c r="AP9" s="262">
        <v>47583</v>
      </c>
      <c r="AQ9" s="263">
        <v>72348</v>
      </c>
      <c r="AR9" s="264">
        <v>-34.200000000000003</v>
      </c>
    </row>
    <row r="10" spans="1:46" ht="13.5" customHeight="1" x14ac:dyDescent="0.15">
      <c r="A10" s="247"/>
      <c r="AK10" s="1103" t="s">
        <v>485</v>
      </c>
      <c r="AL10" s="1104"/>
      <c r="AM10" s="1104"/>
      <c r="AN10" s="1105"/>
      <c r="AO10" s="265">
        <v>804241</v>
      </c>
      <c r="AP10" s="265">
        <v>8302</v>
      </c>
      <c r="AQ10" s="266">
        <v>6364</v>
      </c>
      <c r="AR10" s="267">
        <v>30.5</v>
      </c>
    </row>
    <row r="11" spans="1:46" ht="13.5" customHeight="1" x14ac:dyDescent="0.15">
      <c r="A11" s="247"/>
      <c r="AK11" s="1103" t="s">
        <v>486</v>
      </c>
      <c r="AL11" s="1104"/>
      <c r="AM11" s="1104"/>
      <c r="AN11" s="1105"/>
      <c r="AO11" s="265">
        <v>23300</v>
      </c>
      <c r="AP11" s="265">
        <v>241</v>
      </c>
      <c r="AQ11" s="266">
        <v>1262</v>
      </c>
      <c r="AR11" s="267">
        <v>-80.900000000000006</v>
      </c>
    </row>
    <row r="12" spans="1:46" ht="13.5" customHeight="1" x14ac:dyDescent="0.15">
      <c r="A12" s="247"/>
      <c r="AK12" s="1103" t="s">
        <v>487</v>
      </c>
      <c r="AL12" s="1104"/>
      <c r="AM12" s="1104"/>
      <c r="AN12" s="1105"/>
      <c r="AO12" s="265" t="s">
        <v>488</v>
      </c>
      <c r="AP12" s="265" t="s">
        <v>488</v>
      </c>
      <c r="AQ12" s="266">
        <v>10</v>
      </c>
      <c r="AR12" s="267" t="s">
        <v>488</v>
      </c>
    </row>
    <row r="13" spans="1:46" ht="13.5" customHeight="1" x14ac:dyDescent="0.15">
      <c r="A13" s="247"/>
      <c r="AK13" s="1103" t="s">
        <v>489</v>
      </c>
      <c r="AL13" s="1104"/>
      <c r="AM13" s="1104"/>
      <c r="AN13" s="1105"/>
      <c r="AO13" s="265">
        <v>257068</v>
      </c>
      <c r="AP13" s="265">
        <v>2654</v>
      </c>
      <c r="AQ13" s="266">
        <v>3257</v>
      </c>
      <c r="AR13" s="267">
        <v>-18.5</v>
      </c>
    </row>
    <row r="14" spans="1:46" ht="13.5" customHeight="1" x14ac:dyDescent="0.15">
      <c r="A14" s="247"/>
      <c r="AK14" s="1103" t="s">
        <v>490</v>
      </c>
      <c r="AL14" s="1104"/>
      <c r="AM14" s="1104"/>
      <c r="AN14" s="1105"/>
      <c r="AO14" s="265">
        <v>92207</v>
      </c>
      <c r="AP14" s="265">
        <v>952</v>
      </c>
      <c r="AQ14" s="266">
        <v>1617</v>
      </c>
      <c r="AR14" s="267">
        <v>-41.1</v>
      </c>
    </row>
    <row r="15" spans="1:46" ht="13.5" customHeight="1" x14ac:dyDescent="0.15">
      <c r="A15" s="247"/>
      <c r="AK15" s="1106" t="s">
        <v>491</v>
      </c>
      <c r="AL15" s="1107"/>
      <c r="AM15" s="1107"/>
      <c r="AN15" s="1108"/>
      <c r="AO15" s="265">
        <v>-207412</v>
      </c>
      <c r="AP15" s="265">
        <v>-2141</v>
      </c>
      <c r="AQ15" s="266">
        <v>-3947</v>
      </c>
      <c r="AR15" s="267">
        <v>-45.8</v>
      </c>
    </row>
    <row r="16" spans="1:46" x14ac:dyDescent="0.15">
      <c r="A16" s="247"/>
      <c r="AK16" s="1106" t="s">
        <v>177</v>
      </c>
      <c r="AL16" s="1107"/>
      <c r="AM16" s="1107"/>
      <c r="AN16" s="1108"/>
      <c r="AO16" s="265">
        <v>5578723</v>
      </c>
      <c r="AP16" s="265">
        <v>57590</v>
      </c>
      <c r="AQ16" s="266">
        <v>80912</v>
      </c>
      <c r="AR16" s="267">
        <v>-28.8</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09" t="s">
        <v>496</v>
      </c>
      <c r="AL21" s="1110"/>
      <c r="AM21" s="1110"/>
      <c r="AN21" s="1111"/>
      <c r="AO21" s="277">
        <v>4.5999999999999996</v>
      </c>
      <c r="AP21" s="278">
        <v>6.71</v>
      </c>
      <c r="AQ21" s="279">
        <v>-2.11</v>
      </c>
      <c r="AS21" s="280"/>
      <c r="AT21" s="276"/>
    </row>
    <row r="22" spans="1:46" s="248" customFormat="1" x14ac:dyDescent="0.15">
      <c r="A22" s="276"/>
      <c r="AK22" s="1109" t="s">
        <v>497</v>
      </c>
      <c r="AL22" s="1110"/>
      <c r="AM22" s="1110"/>
      <c r="AN22" s="1111"/>
      <c r="AO22" s="281">
        <v>94.5</v>
      </c>
      <c r="AP22" s="282">
        <v>98.3</v>
      </c>
      <c r="AQ22" s="283">
        <v>-3.8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1" t="s">
        <v>479</v>
      </c>
      <c r="AP30" s="253"/>
      <c r="AQ30" s="254" t="s">
        <v>480</v>
      </c>
      <c r="AR30" s="255"/>
    </row>
    <row r="31" spans="1:46" x14ac:dyDescent="0.15">
      <c r="A31" s="247"/>
      <c r="AK31" s="256"/>
      <c r="AL31" s="257"/>
      <c r="AM31" s="257"/>
      <c r="AN31" s="258"/>
      <c r="AO31" s="1102"/>
      <c r="AP31" s="259" t="s">
        <v>481</v>
      </c>
      <c r="AQ31" s="260" t="s">
        <v>482</v>
      </c>
      <c r="AR31" s="261" t="s">
        <v>483</v>
      </c>
    </row>
    <row r="32" spans="1:46" ht="27" customHeight="1" x14ac:dyDescent="0.15">
      <c r="A32" s="247"/>
      <c r="AK32" s="1117" t="s">
        <v>501</v>
      </c>
      <c r="AL32" s="1118"/>
      <c r="AM32" s="1118"/>
      <c r="AN32" s="1119"/>
      <c r="AO32" s="291">
        <v>2514839</v>
      </c>
      <c r="AP32" s="291">
        <v>25961</v>
      </c>
      <c r="AQ32" s="292">
        <v>34344</v>
      </c>
      <c r="AR32" s="293">
        <v>-24.4</v>
      </c>
    </row>
    <row r="33" spans="1:46" ht="13.5" customHeight="1" x14ac:dyDescent="0.15">
      <c r="A33" s="247"/>
      <c r="AK33" s="1117" t="s">
        <v>502</v>
      </c>
      <c r="AL33" s="1118"/>
      <c r="AM33" s="1118"/>
      <c r="AN33" s="1119"/>
      <c r="AO33" s="291" t="s">
        <v>488</v>
      </c>
      <c r="AP33" s="291" t="s">
        <v>488</v>
      </c>
      <c r="AQ33" s="292" t="s">
        <v>488</v>
      </c>
      <c r="AR33" s="293" t="s">
        <v>488</v>
      </c>
    </row>
    <row r="34" spans="1:46" ht="27" customHeight="1" x14ac:dyDescent="0.15">
      <c r="A34" s="247"/>
      <c r="AK34" s="1117" t="s">
        <v>503</v>
      </c>
      <c r="AL34" s="1118"/>
      <c r="AM34" s="1118"/>
      <c r="AN34" s="1119"/>
      <c r="AO34" s="291" t="s">
        <v>488</v>
      </c>
      <c r="AP34" s="291" t="s">
        <v>488</v>
      </c>
      <c r="AQ34" s="292">
        <v>3</v>
      </c>
      <c r="AR34" s="293" t="s">
        <v>488</v>
      </c>
    </row>
    <row r="35" spans="1:46" ht="27" customHeight="1" x14ac:dyDescent="0.15">
      <c r="A35" s="247"/>
      <c r="AK35" s="1117" t="s">
        <v>504</v>
      </c>
      <c r="AL35" s="1118"/>
      <c r="AM35" s="1118"/>
      <c r="AN35" s="1119"/>
      <c r="AO35" s="291">
        <v>339490</v>
      </c>
      <c r="AP35" s="291">
        <v>3505</v>
      </c>
      <c r="AQ35" s="292">
        <v>7806</v>
      </c>
      <c r="AR35" s="293">
        <v>-55.1</v>
      </c>
    </row>
    <row r="36" spans="1:46" ht="27" customHeight="1" x14ac:dyDescent="0.15">
      <c r="A36" s="247"/>
      <c r="AK36" s="1117" t="s">
        <v>505</v>
      </c>
      <c r="AL36" s="1118"/>
      <c r="AM36" s="1118"/>
      <c r="AN36" s="1119"/>
      <c r="AO36" s="291">
        <v>55603</v>
      </c>
      <c r="AP36" s="291">
        <v>574</v>
      </c>
      <c r="AQ36" s="292">
        <v>1690</v>
      </c>
      <c r="AR36" s="293">
        <v>-66</v>
      </c>
    </row>
    <row r="37" spans="1:46" ht="13.5" customHeight="1" x14ac:dyDescent="0.15">
      <c r="A37" s="247"/>
      <c r="AK37" s="1117" t="s">
        <v>506</v>
      </c>
      <c r="AL37" s="1118"/>
      <c r="AM37" s="1118"/>
      <c r="AN37" s="1119"/>
      <c r="AO37" s="291">
        <v>153528</v>
      </c>
      <c r="AP37" s="291">
        <v>1585</v>
      </c>
      <c r="AQ37" s="292">
        <v>666</v>
      </c>
      <c r="AR37" s="293">
        <v>138</v>
      </c>
    </row>
    <row r="38" spans="1:46" ht="27" customHeight="1" x14ac:dyDescent="0.15">
      <c r="A38" s="247"/>
      <c r="AK38" s="1120" t="s">
        <v>507</v>
      </c>
      <c r="AL38" s="1121"/>
      <c r="AM38" s="1121"/>
      <c r="AN38" s="1122"/>
      <c r="AO38" s="294" t="s">
        <v>488</v>
      </c>
      <c r="AP38" s="294" t="s">
        <v>488</v>
      </c>
      <c r="AQ38" s="295">
        <v>3</v>
      </c>
      <c r="AR38" s="283" t="s">
        <v>488</v>
      </c>
      <c r="AS38" s="290"/>
    </row>
    <row r="39" spans="1:46" x14ac:dyDescent="0.15">
      <c r="A39" s="247"/>
      <c r="AK39" s="1120" t="s">
        <v>508</v>
      </c>
      <c r="AL39" s="1121"/>
      <c r="AM39" s="1121"/>
      <c r="AN39" s="1122"/>
      <c r="AO39" s="291">
        <v>-317402</v>
      </c>
      <c r="AP39" s="291">
        <v>-3277</v>
      </c>
      <c r="AQ39" s="292">
        <v>-5822</v>
      </c>
      <c r="AR39" s="293">
        <v>-43.7</v>
      </c>
      <c r="AS39" s="290"/>
    </row>
    <row r="40" spans="1:46" ht="27" customHeight="1" x14ac:dyDescent="0.15">
      <c r="A40" s="247"/>
      <c r="AK40" s="1117" t="s">
        <v>509</v>
      </c>
      <c r="AL40" s="1118"/>
      <c r="AM40" s="1118"/>
      <c r="AN40" s="1119"/>
      <c r="AO40" s="291">
        <v>-3004305</v>
      </c>
      <c r="AP40" s="291">
        <v>-31014</v>
      </c>
      <c r="AQ40" s="292">
        <v>-26710</v>
      </c>
      <c r="AR40" s="293">
        <v>16.100000000000001</v>
      </c>
      <c r="AS40" s="290"/>
    </row>
    <row r="41" spans="1:46" x14ac:dyDescent="0.15">
      <c r="A41" s="247"/>
      <c r="AK41" s="1123" t="s">
        <v>287</v>
      </c>
      <c r="AL41" s="1124"/>
      <c r="AM41" s="1124"/>
      <c r="AN41" s="1125"/>
      <c r="AO41" s="291">
        <v>-258247</v>
      </c>
      <c r="AP41" s="291">
        <v>-2666</v>
      </c>
      <c r="AQ41" s="292">
        <v>11979</v>
      </c>
      <c r="AR41" s="293">
        <v>-122.3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12" t="s">
        <v>479</v>
      </c>
      <c r="AN49" s="1114" t="s">
        <v>512</v>
      </c>
      <c r="AO49" s="1115"/>
      <c r="AP49" s="1115"/>
      <c r="AQ49" s="1115"/>
      <c r="AR49" s="1116"/>
    </row>
    <row r="50" spans="1:44" x14ac:dyDescent="0.15">
      <c r="A50" s="247"/>
      <c r="AK50" s="305"/>
      <c r="AL50" s="306"/>
      <c r="AM50" s="1113"/>
      <c r="AN50" s="307" t="s">
        <v>513</v>
      </c>
      <c r="AO50" s="308" t="s">
        <v>514</v>
      </c>
      <c r="AP50" s="309" t="s">
        <v>515</v>
      </c>
      <c r="AQ50" s="310" t="s">
        <v>516</v>
      </c>
      <c r="AR50" s="311" t="s">
        <v>517</v>
      </c>
    </row>
    <row r="51" spans="1:44" x14ac:dyDescent="0.15">
      <c r="A51" s="247"/>
      <c r="AK51" s="303" t="s">
        <v>518</v>
      </c>
      <c r="AL51" s="304"/>
      <c r="AM51" s="312">
        <v>2409009</v>
      </c>
      <c r="AN51" s="313">
        <v>24784</v>
      </c>
      <c r="AO51" s="314">
        <v>-42.4</v>
      </c>
      <c r="AP51" s="315">
        <v>45483</v>
      </c>
      <c r="AQ51" s="316">
        <v>-0.2</v>
      </c>
      <c r="AR51" s="317">
        <v>-42.2</v>
      </c>
    </row>
    <row r="52" spans="1:44" x14ac:dyDescent="0.15">
      <c r="A52" s="247"/>
      <c r="AK52" s="318"/>
      <c r="AL52" s="319" t="s">
        <v>519</v>
      </c>
      <c r="AM52" s="320">
        <v>1342416</v>
      </c>
      <c r="AN52" s="321">
        <v>13811</v>
      </c>
      <c r="AO52" s="322">
        <v>-27.2</v>
      </c>
      <c r="AP52" s="323">
        <v>24241</v>
      </c>
      <c r="AQ52" s="324">
        <v>0.4</v>
      </c>
      <c r="AR52" s="325">
        <v>-27.6</v>
      </c>
    </row>
    <row r="53" spans="1:44" x14ac:dyDescent="0.15">
      <c r="A53" s="247"/>
      <c r="AK53" s="303" t="s">
        <v>520</v>
      </c>
      <c r="AL53" s="304"/>
      <c r="AM53" s="312">
        <v>3085402</v>
      </c>
      <c r="AN53" s="313">
        <v>31738</v>
      </c>
      <c r="AO53" s="314">
        <v>28.1</v>
      </c>
      <c r="AP53" s="315">
        <v>45945</v>
      </c>
      <c r="AQ53" s="316">
        <v>1</v>
      </c>
      <c r="AR53" s="317">
        <v>27.1</v>
      </c>
    </row>
    <row r="54" spans="1:44" x14ac:dyDescent="0.15">
      <c r="A54" s="247"/>
      <c r="AK54" s="318"/>
      <c r="AL54" s="319" t="s">
        <v>519</v>
      </c>
      <c r="AM54" s="320">
        <v>1652311</v>
      </c>
      <c r="AN54" s="321">
        <v>16997</v>
      </c>
      <c r="AO54" s="322">
        <v>23.1</v>
      </c>
      <c r="AP54" s="323">
        <v>25180</v>
      </c>
      <c r="AQ54" s="324">
        <v>3.9</v>
      </c>
      <c r="AR54" s="325">
        <v>19.2</v>
      </c>
    </row>
    <row r="55" spans="1:44" x14ac:dyDescent="0.15">
      <c r="A55" s="247"/>
      <c r="AK55" s="303" t="s">
        <v>521</v>
      </c>
      <c r="AL55" s="304"/>
      <c r="AM55" s="312">
        <v>4225802</v>
      </c>
      <c r="AN55" s="313">
        <v>43422</v>
      </c>
      <c r="AO55" s="314">
        <v>36.799999999999997</v>
      </c>
      <c r="AP55" s="315">
        <v>44475</v>
      </c>
      <c r="AQ55" s="316">
        <v>-3.2</v>
      </c>
      <c r="AR55" s="317">
        <v>40</v>
      </c>
    </row>
    <row r="56" spans="1:44" x14ac:dyDescent="0.15">
      <c r="A56" s="247"/>
      <c r="AK56" s="318"/>
      <c r="AL56" s="319" t="s">
        <v>519</v>
      </c>
      <c r="AM56" s="320">
        <v>2351431</v>
      </c>
      <c r="AN56" s="321">
        <v>24162</v>
      </c>
      <c r="AO56" s="322">
        <v>42.2</v>
      </c>
      <c r="AP56" s="323">
        <v>24780</v>
      </c>
      <c r="AQ56" s="324">
        <v>-1.6</v>
      </c>
      <c r="AR56" s="325">
        <v>43.8</v>
      </c>
    </row>
    <row r="57" spans="1:44" x14ac:dyDescent="0.15">
      <c r="A57" s="247"/>
      <c r="AK57" s="303" t="s">
        <v>522</v>
      </c>
      <c r="AL57" s="304"/>
      <c r="AM57" s="312">
        <v>4971264</v>
      </c>
      <c r="AN57" s="313">
        <v>51216</v>
      </c>
      <c r="AO57" s="314">
        <v>17.899999999999999</v>
      </c>
      <c r="AP57" s="315">
        <v>45982</v>
      </c>
      <c r="AQ57" s="316">
        <v>3.4</v>
      </c>
      <c r="AR57" s="317">
        <v>14.5</v>
      </c>
    </row>
    <row r="58" spans="1:44" x14ac:dyDescent="0.15">
      <c r="A58" s="247"/>
      <c r="AK58" s="318"/>
      <c r="AL58" s="319" t="s">
        <v>519</v>
      </c>
      <c r="AM58" s="320">
        <v>2098021</v>
      </c>
      <c r="AN58" s="321">
        <v>21615</v>
      </c>
      <c r="AO58" s="322">
        <v>-10.5</v>
      </c>
      <c r="AP58" s="323">
        <v>25583</v>
      </c>
      <c r="AQ58" s="324">
        <v>3.2</v>
      </c>
      <c r="AR58" s="325">
        <v>-13.7</v>
      </c>
    </row>
    <row r="59" spans="1:44" x14ac:dyDescent="0.15">
      <c r="A59" s="247"/>
      <c r="AK59" s="303" t="s">
        <v>523</v>
      </c>
      <c r="AL59" s="304"/>
      <c r="AM59" s="312">
        <v>5754693</v>
      </c>
      <c r="AN59" s="313">
        <v>59407</v>
      </c>
      <c r="AO59" s="314">
        <v>16</v>
      </c>
      <c r="AP59" s="315">
        <v>50538</v>
      </c>
      <c r="AQ59" s="316">
        <v>9.9</v>
      </c>
      <c r="AR59" s="317">
        <v>6.1</v>
      </c>
    </row>
    <row r="60" spans="1:44" x14ac:dyDescent="0.15">
      <c r="A60" s="247"/>
      <c r="AK60" s="318"/>
      <c r="AL60" s="319" t="s">
        <v>519</v>
      </c>
      <c r="AM60" s="320">
        <v>4541379</v>
      </c>
      <c r="AN60" s="321">
        <v>46882</v>
      </c>
      <c r="AO60" s="322">
        <v>116.9</v>
      </c>
      <c r="AP60" s="323">
        <v>29053</v>
      </c>
      <c r="AQ60" s="324">
        <v>13.6</v>
      </c>
      <c r="AR60" s="325">
        <v>103.3</v>
      </c>
    </row>
    <row r="61" spans="1:44" x14ac:dyDescent="0.15">
      <c r="A61" s="247"/>
      <c r="AK61" s="303" t="s">
        <v>524</v>
      </c>
      <c r="AL61" s="326"/>
      <c r="AM61" s="312">
        <v>4089234</v>
      </c>
      <c r="AN61" s="313">
        <v>42113</v>
      </c>
      <c r="AO61" s="314">
        <v>11.3</v>
      </c>
      <c r="AP61" s="315">
        <v>46485</v>
      </c>
      <c r="AQ61" s="327">
        <v>2.2000000000000002</v>
      </c>
      <c r="AR61" s="317">
        <v>9.1</v>
      </c>
    </row>
    <row r="62" spans="1:44" x14ac:dyDescent="0.15">
      <c r="A62" s="247"/>
      <c r="AK62" s="318"/>
      <c r="AL62" s="319" t="s">
        <v>519</v>
      </c>
      <c r="AM62" s="320">
        <v>2397112</v>
      </c>
      <c r="AN62" s="321">
        <v>24693</v>
      </c>
      <c r="AO62" s="322">
        <v>28.9</v>
      </c>
      <c r="AP62" s="323">
        <v>25767</v>
      </c>
      <c r="AQ62" s="324">
        <v>3.9</v>
      </c>
      <c r="AR62" s="325">
        <v>25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ANgMmnWQdW3XfjrHb4bty5e+FAAvLOf8/gelGN6fSGcHoJDMiUPvJ+nmRIpQ3OzobkYnDBXIqIQHf4C2qN5ZAQ==" saltValue="Tj1p0L2eRk57cDCDUCvZe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yDZFMGe3vZg9dHHWfRXsk+3Rkypp783yR4kZXDkGFEUa2le3U1rLrXsF9TXXBjdfCAjMKJlV0ieIMgQQL22B/Q==" saltValue="G1+R5vfTNrfa0JaisATy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TqljljLBgYWM2DtXZPk2vTIMJdrCQo0nWwjcz2INTEaChyU9adH829P8B4jDlAb7LmHowe4tugIFZpchnt6QpA==" saltValue="BIq8x9BUGzd9359Z9szK9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J44" sqref="J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28.8</v>
      </c>
      <c r="G47" s="12">
        <v>27.35</v>
      </c>
      <c r="H47" s="12">
        <v>28.1</v>
      </c>
      <c r="I47" s="12">
        <v>29.71</v>
      </c>
      <c r="J47" s="13">
        <v>15.48</v>
      </c>
    </row>
    <row r="48" spans="2:10" ht="57.75" customHeight="1" x14ac:dyDescent="0.15">
      <c r="B48" s="14"/>
      <c r="C48" s="1128" t="s">
        <v>4</v>
      </c>
      <c r="D48" s="1128"/>
      <c r="E48" s="1129"/>
      <c r="F48" s="15">
        <v>4.75</v>
      </c>
      <c r="G48" s="16">
        <v>9.9</v>
      </c>
      <c r="H48" s="16">
        <v>9.61</v>
      </c>
      <c r="I48" s="16">
        <v>2.0099999999999998</v>
      </c>
      <c r="J48" s="17">
        <v>5.9</v>
      </c>
    </row>
    <row r="49" spans="2:10" ht="57.75" customHeight="1" thickBot="1" x14ac:dyDescent="0.2">
      <c r="B49" s="18"/>
      <c r="C49" s="1130" t="s">
        <v>5</v>
      </c>
      <c r="D49" s="1130"/>
      <c r="E49" s="1131"/>
      <c r="F49" s="19">
        <v>6.24</v>
      </c>
      <c r="G49" s="20">
        <v>5.52</v>
      </c>
      <c r="H49" s="20">
        <v>3.49</v>
      </c>
      <c r="I49" s="20">
        <v>1.26</v>
      </c>
      <c r="J49" s="21" t="s">
        <v>531</v>
      </c>
    </row>
    <row r="50" spans="2:10" x14ac:dyDescent="0.15"/>
  </sheetData>
  <sheetProtection algorithmName="SHA-512" hashValue="vx9iiFudLfMNnR00VtpdrqzDyd2lNQqR7JX3PWHgfvG3ix1YAgC/Fi4frxAg87jpQSORmboz4vdfBSfUQ96FPw==" saltValue="o0CicMbESv0chcbm2p8i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cp:lastPrinted>2026-03-09T04:26:59Z</cp:lastPrinted>
  <dcterms:created xsi:type="dcterms:W3CDTF">2026-02-23T09:07:04Z</dcterms:created>
  <dcterms:modified xsi:type="dcterms:W3CDTF">2026-04-03T06:21:19Z</dcterms:modified>
  <cp:category/>
</cp:coreProperties>
</file>