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mc:AlternateContent xmlns:mc="http://schemas.openxmlformats.org/markup-compatibility/2006">
    <mc:Choice Requires="x15">
      <x15ac:absPath xmlns:x15ac="http://schemas.microsoft.com/office/spreadsheetml/2010/11/ac" url="L:\064市町村行財政支援課\00.一時保存フォルダ（令和７年度）\M_財政\M4_財政診断\M409_財政状況資料集\03_令和６年度財政状況資料集の作成・公表について\07　最終データ\"/>
    </mc:Choice>
  </mc:AlternateContent>
  <xr:revisionPtr revIDLastSave="0" documentId="13_ncr:1_{C1C704DE-6993-4B69-B529-5E2935A4098D}" xr6:coauthVersionLast="47" xr6:coauthVersionMax="47" xr10:uidLastSave="{00000000-0000-0000-0000-000000000000}"/>
  <bookViews>
    <workbookView xWindow="-120" yWindow="-120" windowWidth="20730" windowHeight="1116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fileRecoveryPr repair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4"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E35" i="10"/>
  <c r="AM35" i="10"/>
  <c r="C35" i="10"/>
  <c r="BE34" i="10"/>
  <c r="C34" i="10"/>
  <c r="U34" i="10" s="1"/>
  <c r="U35" i="10" s="1"/>
  <c r="AM34" i="10" l="1"/>
  <c r="BW34" i="10" s="1"/>
  <c r="BW35" i="10" s="1"/>
  <c r="BW36" i="10" s="1"/>
  <c r="BW37" i="10" s="1"/>
  <c r="BW38" i="10" s="1"/>
  <c r="BW39" i="10" s="1"/>
  <c r="BW40" i="10" s="1"/>
  <c r="BW41" i="10" s="1"/>
  <c r="BW42" i="10" s="1"/>
  <c r="BW43"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alcChain>
</file>

<file path=xl/sharedStrings.xml><?xml version="1.0" encoding="utf-8"?>
<sst xmlns="http://schemas.openxmlformats.org/spreadsheetml/2006/main" count="1122" uniqueCount="564">
  <si>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</si>
  <si>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</si>
  <si>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</si>
  <si>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</si>
  <si>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</si>
  <si>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</si>
  <si>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</si>
  <si>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</si>
  <si>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</si>
  <si>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</si>
  <si>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</si>
  <si>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</si>
  <si>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</si>
  <si>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</si>
  <si>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</si>
  <si>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</si>
  <si>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</si>
  <si>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</si>
  <si>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</si>
  <si>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</si>
  <si>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</si>
  <si>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</si>
  <si>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</si>
  <si>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</si>
  <si>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</si>
  <si>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</si>
  <si>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</si>
  <si>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</si>
  <si>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</si>
  <si>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</si>
  <si>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</si>
  <si>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</si>
  <si>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</si>
  <si>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</si>
  <si>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</si>
  <si>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</si>
  <si>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</si>
  <si>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</si>
  <si>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</si>
  <si>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</si>
  <si>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</si>
  <si>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</si>
  <si>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</si>
  <si>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</si>
  <si>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</si>
  <si>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</si>
  <si>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</si>
  <si>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</si>
  <si>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</si>
  <si>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</si>
  <si>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</si>
  <si>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</si>
  <si>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</si>
  <si>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</si>
  <si>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</si>
  <si>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</si>
  <si>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</si>
  <si>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</si>
  <si>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</si>
  <si>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</si>
  <si>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</si>
  <si>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</si>
  <si>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</si>
  <si>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</si>
  <si>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</si>
  <si>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</si>
  <si>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</si>
  <si>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</si>
  <si>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</si>
  <si>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</si>
  <si>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</si>
  <si>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</si>
  <si>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</si>
  <si>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</si>
  <si>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</si>
  <si>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</si>
  <si>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</si>
  <si>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</si>
  <si>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</si>
  <si>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</si>
  <si>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</si>
  <si>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Ⅰ－１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</si>
  <si>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</si>
  <si>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</si>
  <si>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</si>
  <si>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</si>
  <si>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</si>
  <si>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</si>
  <si>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</si>
  <si>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</si>
  <si>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</si>
  <si>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</si>
  <si>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</si>
  <si>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</si>
  <si>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東峰村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</si>
  <si>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</si>
  <si>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</si>
  <si>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</si>
  <si>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</si>
  <si>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</si>
  <si>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</si>
  <si>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</si>
  <si>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</si>
  <si>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</si>
  <si>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</si>
  <si>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</si>
  <si>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</si>
  <si>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</si>
  <si>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</si>
  <si>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</si>
  <si>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</si>
  <si>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</si>
  <si>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</si>
  <si>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</si>
  <si>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</si>
  <si>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</si>
  <si>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</si>
  <si>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</si>
  <si>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</si>
  <si>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</si>
  <si>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</si>
  <si>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</si>
  <si>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</si>
  <si>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</si>
  <si>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</si>
  <si>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</si>
  <si>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</si>
  <si>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</si>
  <si>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</si>
  <si>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</si>
  <si>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</si>
  <si>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</si>
  <si>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</si>
  <si>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</si>
  <si>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</si>
  <si>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</si>
  <si>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</si>
  <si>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</si>
  <si>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</si>
  <si>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</si>
  <si>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</si>
  <si>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-4.3</t>
    <phoneticPr fontId="5"/>
  </si>
  <si>
    <t>基準財政需要額</t>
    <phoneticPr fontId="25"/>
  </si>
  <si>
    <t>うち日本人(％)</t>
    <phoneticPr fontId="5"/>
  </si>
  <si>
    <t>-4.5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</si>
  <si>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</si>
  <si>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</si>
  <si>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</si>
  <si>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</si>
  <si>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</si>
  <si>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</si>
  <si>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</si>
  <si>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</si>
  <si>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</si>
  <si>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</si>
  <si>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</si>
  <si>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</si>
  <si>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</si>
  <si>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</si>
  <si>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</si>
  <si>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</si>
  <si>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</si>
  <si>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</si>
  <si>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</si>
  <si>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</si>
  <si>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</si>
  <si>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</si>
  <si>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</si>
  <si>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</si>
  <si>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</si>
  <si>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</si>
  <si>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</si>
  <si>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</si>
  <si>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</si>
  <si>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</si>
  <si>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</si>
  <si>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</si>
  <si>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</si>
  <si>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</si>
  <si>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</si>
  <si>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</si>
  <si>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</si>
  <si>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</si>
  <si>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</si>
  <si>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</si>
  <si>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</si>
  <si>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</si>
  <si>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</si>
  <si>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</si>
  <si>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</si>
  <si>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</si>
  <si>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</si>
  <si>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</si>
  <si>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</si>
  <si>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</si>
  <si>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</si>
  <si>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</si>
  <si>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</si>
  <si>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</si>
  <si>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</si>
  <si>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</si>
  <si>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</si>
  <si>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</si>
  <si>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</si>
  <si>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福岡県東峰村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</si>
  <si>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</si>
  <si>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</si>
  <si>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</si>
  <si>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</si>
  <si>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</si>
  <si>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</si>
  <si>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</si>
  <si>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</si>
  <si>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</si>
  <si>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</si>
  <si>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</si>
  <si>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</si>
  <si>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</si>
  <si>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</si>
  <si>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</si>
  <si>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</si>
  <si>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</si>
  <si>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</si>
  <si>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</si>
  <si>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</si>
  <si>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</si>
  <si>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</si>
  <si>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</si>
  <si>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</si>
  <si>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</si>
  <si>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</si>
  <si>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</si>
  <si>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</si>
  <si>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</si>
  <si>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</si>
  <si>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</si>
  <si>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</si>
  <si>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</si>
  <si>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</si>
  <si>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</si>
  <si>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</si>
  <si>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</si>
  <si>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</si>
  <si>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</si>
  <si>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</si>
  <si>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</si>
  <si>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</si>
  <si>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</si>
  <si>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</si>
  <si>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</si>
  <si>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</si>
  <si>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</si>
  <si>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</si>
  <si>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</si>
  <si>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</si>
  <si>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</si>
  <si>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</si>
  <si>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</si>
  <si>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</si>
  <si>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</si>
  <si>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</si>
  <si>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</si>
  <si>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</si>
  <si>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</si>
  <si>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</si>
  <si>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</si>
  <si>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</si>
  <si>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</si>
  <si>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</si>
  <si>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</si>
  <si>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</si>
  <si>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</si>
  <si>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</si>
  <si>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</si>
  <si>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</si>
  <si>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</si>
  <si>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</si>
  <si>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</si>
  <si>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</si>
  <si>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</si>
  <si>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</si>
  <si>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</si>
  <si>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</si>
  <si>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</si>
  <si>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</si>
  <si>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</si>
  <si>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</si>
  <si>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</si>
  <si>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</si>
  <si>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</si>
  <si>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</si>
  <si>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</si>
  <si>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</si>
  <si>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</si>
  <si>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</si>
  <si>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</si>
  <si>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</si>
  <si>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</si>
  <si>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</si>
  <si>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</si>
  <si>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</si>
  <si>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</si>
  <si>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</si>
  <si>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</si>
  <si>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</si>
  <si>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</si>
  <si>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</si>
  <si>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</si>
  <si>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</si>
  <si>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</si>
  <si>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</si>
  <si>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</si>
  <si>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</si>
  <si>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</si>
  <si>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</si>
  <si>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</si>
  <si>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</si>
  <si>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</si>
  <si>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</si>
  <si>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</si>
  <si>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</si>
  <si>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</si>
  <si>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</si>
  <si>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</si>
  <si>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</si>
  <si>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</si>
  <si>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</si>
  <si>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</si>
  <si>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</si>
  <si>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</si>
  <si>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</si>
  <si>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</si>
  <si>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</si>
  <si>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</si>
  <si>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</si>
  <si>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</si>
  <si>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</si>
  <si>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</si>
  <si>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</si>
  <si>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</si>
  <si>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</si>
  <si>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</si>
  <si>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</si>
  <si>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</si>
  <si>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</si>
  <si>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</si>
  <si>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</si>
  <si>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</si>
  <si>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</si>
  <si>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</si>
  <si>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</si>
  <si>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</si>
  <si>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</si>
  <si>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</si>
  <si>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</si>
  <si>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福岡県東峰村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</si>
  <si>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</si>
  <si>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</si>
  <si>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</si>
  <si>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</si>
  <si>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</si>
  <si>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</si>
  <si>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</si>
  <si>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</si>
  <si>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</si>
  <si>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</si>
  <si>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</si>
  <si>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</si>
  <si>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</si>
  <si>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</si>
  <si>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</si>
  <si>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</si>
  <si>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</si>
  <si>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</si>
  <si>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</si>
  <si>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</si>
  <si>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</si>
  <si>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</si>
  <si>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</si>
  <si>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</si>
  <si>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</si>
  <si>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</si>
  <si>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</si>
  <si>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</si>
  <si>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</si>
  <si>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</si>
  <si>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</si>
  <si>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</si>
  <si>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</si>
  <si>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t>
    <phoneticPr fontId="5"/>
  </si>
  <si>
    <t>後期高齢者医療</t>
    <phoneticPr fontId="5"/>
  </si>
  <si>
    <t>簡易水道事業</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</si>
  <si>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</si>
  <si>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</si>
  <si>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</si>
  <si>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</si>
  <si>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</si>
  <si>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</si>
  <si>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</si>
  <si>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</si>
  <si>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</si>
  <si>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</si>
  <si>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</si>
  <si>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</si>
  <si>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</si>
  <si>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</si>
  <si>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</si>
  <si>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</si>
  <si>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</si>
  <si>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</si>
  <si>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</si>
  <si>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</si>
  <si>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</si>
  <si>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</si>
  <si>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</si>
  <si>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</si>
  <si>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</si>
  <si>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</si>
  <si>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</si>
  <si>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</si>
  <si>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</si>
  <si>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</si>
  <si>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</si>
  <si>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</si>
  <si>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</si>
  <si>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</si>
  <si>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</si>
  <si>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</si>
  <si>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</si>
  <si>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</si>
  <si>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</si>
  <si>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</si>
  <si>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</si>
  <si>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</si>
  <si>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</si>
  <si>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</si>
  <si>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</si>
  <si>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</si>
  <si>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</si>
  <si>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</si>
  <si>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</si>
  <si>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</si>
  <si>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</si>
  <si>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</si>
  <si>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</si>
  <si>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</si>
  <si>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</si>
  <si>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</si>
  <si>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</si>
  <si>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</si>
  <si>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</si>
  <si>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</si>
  <si>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</si>
  <si>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</si>
  <si>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</si>
  <si>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</si>
  <si>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</si>
  <si>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</si>
  <si>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</si>
  <si>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</si>
  <si>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</si>
  <si>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</si>
  <si>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</si>
  <si>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</si>
  <si>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</si>
  <si>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</si>
  <si>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</si>
  <si>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</si>
  <si>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</si>
  <si>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</si>
  <si>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</si>
  <si>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</si>
  <si>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</si>
  <si>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</si>
  <si>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</si>
  <si>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</si>
  <si>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</si>
  <si>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</si>
  <si>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</si>
  <si>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</si>
  <si>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</si>
  <si>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</si>
  <si>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</si>
  <si>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</si>
  <si>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</si>
  <si>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</si>
  <si>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</si>
  <si>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</si>
  <si>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</si>
  <si>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</si>
  <si>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</si>
  <si>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</si>
  <si>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</si>
  <si>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</si>
  <si>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</si>
  <si>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</si>
  <si>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</si>
  <si>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</si>
  <si>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</si>
  <si>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</si>
  <si>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</si>
  <si>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</si>
  <si>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</si>
  <si>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</si>
  <si>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</si>
  <si>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</si>
  <si>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</si>
  <si>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</si>
  <si>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</si>
  <si>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</si>
  <si>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</si>
  <si>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</si>
  <si>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</si>
  <si>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</si>
  <si>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</si>
  <si>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</si>
  <si>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</si>
  <si>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</si>
  <si>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</si>
  <si>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</si>
  <si>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</si>
  <si>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</si>
  <si>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</si>
  <si>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</si>
  <si>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</si>
  <si>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</si>
  <si>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</si>
  <si>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</si>
  <si>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8.13</t>
  </si>
  <si>
    <t>▲ 2.65</t>
  </si>
  <si>
    <t>▲ 9.92</t>
  </si>
  <si>
    <t>▲ 4.38</t>
  </si>
  <si>
    <t>一般会計</t>
  </si>
  <si>
    <t>簡易水道事業</t>
  </si>
  <si>
    <t>後期高齢者医療</t>
  </si>
  <si>
    <t>国民健康保険事業</t>
  </si>
  <si>
    <t>その他会計（赤字）</t>
  </si>
  <si>
    <t>その他会計（黒字）</t>
  </si>
  <si>
    <t>R02</t>
    <phoneticPr fontId="5"/>
  </si>
  <si>
    <t>R03</t>
    <phoneticPr fontId="5"/>
  </si>
  <si>
    <t>R04</t>
    <phoneticPr fontId="5"/>
  </si>
  <si>
    <t>R05</t>
    <phoneticPr fontId="5"/>
  </si>
  <si>
    <t>R06</t>
    <phoneticPr fontId="5"/>
  </si>
  <si>
    <t>-</t>
    <phoneticPr fontId="2"/>
  </si>
  <si>
    <t>小石原陶の里</t>
  </si>
  <si>
    <t>宝珠山ふるさと村</t>
  </si>
  <si>
    <t>合併振興基金</t>
    <rPh sb="0" eb="2">
      <t>ガッペイ</t>
    </rPh>
    <rPh sb="2" eb="4">
      <t>シンコウ</t>
    </rPh>
    <rPh sb="4" eb="6">
      <t>キキン</t>
    </rPh>
    <phoneticPr fontId="5"/>
  </si>
  <si>
    <t>施設改修等基金</t>
    <rPh sb="0" eb="2">
      <t>シセツ</t>
    </rPh>
    <rPh sb="2" eb="4">
      <t>カイシュウ</t>
    </rPh>
    <rPh sb="4" eb="5">
      <t>トウ</t>
    </rPh>
    <rPh sb="5" eb="7">
      <t>キキン</t>
    </rPh>
    <phoneticPr fontId="2"/>
  </si>
  <si>
    <t>すこやか子育て基金</t>
    <rPh sb="4" eb="6">
      <t>コソダ</t>
    </rPh>
    <rPh sb="7" eb="9">
      <t>キキン</t>
    </rPh>
    <phoneticPr fontId="2"/>
  </si>
  <si>
    <t>水源かん養基金</t>
    <rPh sb="0" eb="2">
      <t>スイゲン</t>
    </rPh>
    <rPh sb="4" eb="5">
      <t>ヤシナ</t>
    </rPh>
    <rPh sb="5" eb="7">
      <t>キキン</t>
    </rPh>
    <phoneticPr fontId="2"/>
  </si>
  <si>
    <t>振興開発事業基金</t>
    <rPh sb="0" eb="4">
      <t>シンコウカイハツ</t>
    </rPh>
    <rPh sb="4" eb="6">
      <t>ジギョウ</t>
    </rPh>
    <rPh sb="6" eb="8">
      <t>キキン</t>
    </rPh>
    <phoneticPr fontId="2"/>
  </si>
  <si>
    <t>福岡県市町村消防団員等公務災害補償組合</t>
  </si>
  <si>
    <t>福岡県市町村職員退職手当組合（一般会計）</t>
  </si>
  <si>
    <t>福岡県市町村職員退職手当組合（基金特別会計）</t>
  </si>
  <si>
    <t>福岡県自治会館管理組合</t>
  </si>
  <si>
    <t>甘木・朝倉広域市町村圏事務組合（一般会計）</t>
  </si>
  <si>
    <t>甘木・朝倉広域市町村圏事務組合（消防特別会計）</t>
  </si>
  <si>
    <t>甘木・朝倉・三井環境施設組合</t>
  </si>
  <si>
    <t>福岡県自治振興組合（一般会計）</t>
  </si>
  <si>
    <t>福岡県自治振興組合（公文書館事業特別会計）</t>
  </si>
  <si>
    <t>福岡県介護保険広域連合（普通会計）</t>
  </si>
  <si>
    <t>福岡県介護保険広域連合（介護保険事業特別会計）</t>
  </si>
  <si>
    <t>福岡県後期高齢者医療広域連合（一般会計）</t>
  </si>
  <si>
    <t>福岡県後期高齢者医療広域連合（後期高齢者医療特別会計）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</si>
</sst>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quot;▲ &quot;#,##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91" fontId="34" fillId="0" borderId="117" xfId="12" applyNumberFormat="1" applyFont="1" applyBorder="1" applyAlignment="1" applyProtection="1">
      <alignment horizontal="right" vertical="center" shrinkToFit="1"/>
      <protection locked="0"/>
    </xf>
    <xf numFmtId="191" fontId="34" fillId="0" borderId="113" xfId="12" applyNumberFormat="1" applyFont="1" applyBorder="1" applyAlignment="1" applyProtection="1">
      <alignment horizontal="right" vertical="center" shrinkToFit="1"/>
      <protection locked="0"/>
    </xf>
    <xf numFmtId="191" fontId="34" fillId="0" borderId="120" xfId="12" applyNumberFormat="1" applyFont="1" applyBorder="1" applyAlignment="1" applyProtection="1">
      <alignment horizontal="right" vertical="center" shrinkToFit="1"/>
      <protection locked="0"/>
    </xf>
    <xf numFmtId="0" fontId="34" fillId="0" borderId="117"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9"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91" fontId="34" fillId="0" borderId="112" xfId="12" applyNumberFormat="1" applyFont="1" applyBorder="1" applyAlignment="1" applyProtection="1">
      <alignment horizontal="righ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30" xfId="12" applyNumberFormat="1" applyFont="1" applyFill="1" applyBorder="1" applyAlignment="1" applyProtection="1">
      <alignment horizontal="right" vertical="center" shrinkToFit="1"/>
      <protection locked="0"/>
    </xf>
    <xf numFmtId="177" fontId="34" fillId="8" borderId="184" xfId="12" applyNumberFormat="1" applyFont="1" applyFill="1" applyBorder="1" applyAlignment="1" applyProtection="1">
      <alignment horizontal="righ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263613</c:v>
                </c:pt>
                <c:pt idx="1">
                  <c:v>330026</c:v>
                </c:pt>
                <c:pt idx="2">
                  <c:v>278179</c:v>
                </c:pt>
                <c:pt idx="3">
                  <c:v>283153</c:v>
                </c:pt>
                <c:pt idx="4">
                  <c:v>262169</c:v>
                </c:pt>
              </c:numCache>
            </c:numRef>
          </c:val>
          <c:smooth val="0"/>
          <c:extLst>
            <c:ext xmlns:c16="http://schemas.microsoft.com/office/drawing/2014/chart" uri="{C3380CC4-5D6E-409C-BE32-E72D297353CC}">
              <c16:uniqueId val="{00000000-D353-4AC1-997C-BD08BBAA104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401068</c:v>
                </c:pt>
                <c:pt idx="1">
                  <c:v>223588</c:v>
                </c:pt>
                <c:pt idx="2">
                  <c:v>391649</c:v>
                </c:pt>
                <c:pt idx="3">
                  <c:v>222113</c:v>
                </c:pt>
                <c:pt idx="4">
                  <c:v>360659</c:v>
                </c:pt>
              </c:numCache>
            </c:numRef>
          </c:val>
          <c:smooth val="0"/>
          <c:extLst>
            <c:ext xmlns:c16="http://schemas.microsoft.com/office/drawing/2014/chart" uri="{C3380CC4-5D6E-409C-BE32-E72D297353CC}">
              <c16:uniqueId val="{00000001-D353-4AC1-997C-BD08BBAA1046}"/>
            </c:ext>
          </c:extLst>
        </c:ser>
        <c:dLbls>
          <c:showLegendKey val="0"/>
          <c:showVal val="0"/>
          <c:showCatName val="0"/>
          <c:showSerName val="0"/>
          <c:showPercent val="0"/>
          <c:showBubbleSize val="0"/>
        </c:dLbls>
        <c:marker val="1"/>
        <c:smooth val="0"/>
        <c:axId val="818159136"/>
        <c:axId val="818166584"/>
      </c:lineChart>
      <c:catAx>
        <c:axId val="81815913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8166584"/>
        <c:crosses val="autoZero"/>
        <c:auto val="1"/>
        <c:lblAlgn val="ctr"/>
        <c:lblOffset val="100"/>
        <c:tickLblSkip val="1"/>
        <c:tickMarkSkip val="1"/>
        <c:noMultiLvlLbl val="0"/>
      </c:catAx>
      <c:valAx>
        <c:axId val="818166584"/>
        <c:scaling>
          <c:orientation val="minMax"/>
          <c:max val="5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815913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4.58</c:v>
                </c:pt>
                <c:pt idx="1">
                  <c:v>7.21</c:v>
                </c:pt>
                <c:pt idx="2">
                  <c:v>6.93</c:v>
                </c:pt>
                <c:pt idx="3">
                  <c:v>5.42</c:v>
                </c:pt>
                <c:pt idx="4">
                  <c:v>3.5</c:v>
                </c:pt>
              </c:numCache>
            </c:numRef>
          </c:val>
          <c:extLst>
            <c:ext xmlns:c16="http://schemas.microsoft.com/office/drawing/2014/chart" uri="{C3380CC4-5D6E-409C-BE32-E72D297353CC}">
              <c16:uniqueId val="{00000000-BA57-4463-8E4A-B4059CDF128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70.099999999999994</c:v>
                </c:pt>
                <c:pt idx="1">
                  <c:v>63.92</c:v>
                </c:pt>
                <c:pt idx="2">
                  <c:v>60.95</c:v>
                </c:pt>
                <c:pt idx="3">
                  <c:v>49.69</c:v>
                </c:pt>
                <c:pt idx="4">
                  <c:v>45.28</c:v>
                </c:pt>
              </c:numCache>
            </c:numRef>
          </c:val>
          <c:extLst>
            <c:ext xmlns:c16="http://schemas.microsoft.com/office/drawing/2014/chart" uri="{C3380CC4-5D6E-409C-BE32-E72D297353CC}">
              <c16:uniqueId val="{00000001-BA57-4463-8E4A-B4059CDF1281}"/>
            </c:ext>
          </c:extLst>
        </c:ser>
        <c:dLbls>
          <c:showLegendKey val="0"/>
          <c:showVal val="0"/>
          <c:showCatName val="0"/>
          <c:showSerName val="0"/>
          <c:showPercent val="0"/>
          <c:showBubbleSize val="0"/>
        </c:dLbls>
        <c:gapWidth val="250"/>
        <c:overlap val="100"/>
        <c:axId val="818157176"/>
        <c:axId val="81816109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-8.1300000000000008</c:v>
                </c:pt>
                <c:pt idx="1">
                  <c:v>3.15</c:v>
                </c:pt>
                <c:pt idx="2">
                  <c:v>-2.65</c:v>
                </c:pt>
                <c:pt idx="3">
                  <c:v>-9.92</c:v>
                </c:pt>
                <c:pt idx="4">
                  <c:v>-4.38</c:v>
                </c:pt>
              </c:numCache>
            </c:numRef>
          </c:val>
          <c:smooth val="0"/>
          <c:extLst>
            <c:ext xmlns:c16="http://schemas.microsoft.com/office/drawing/2014/chart" uri="{C3380CC4-5D6E-409C-BE32-E72D297353CC}">
              <c16:uniqueId val="{00000002-BA57-4463-8E4A-B4059CDF1281}"/>
            </c:ext>
          </c:extLst>
        </c:ser>
        <c:dLbls>
          <c:showLegendKey val="0"/>
          <c:showVal val="0"/>
          <c:showCatName val="0"/>
          <c:showSerName val="0"/>
          <c:showPercent val="0"/>
          <c:showBubbleSize val="0"/>
        </c:dLbls>
        <c:marker val="1"/>
        <c:smooth val="0"/>
        <c:axId val="818157176"/>
        <c:axId val="818161096"/>
      </c:lineChart>
      <c:catAx>
        <c:axId val="8181571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818161096"/>
        <c:crosses val="autoZero"/>
        <c:auto val="1"/>
        <c:lblAlgn val="ctr"/>
        <c:lblOffset val="100"/>
        <c:tickLblSkip val="1"/>
        <c:tickMarkSkip val="1"/>
        <c:noMultiLvlLbl val="0"/>
      </c:catAx>
      <c:valAx>
        <c:axId val="81816109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181571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1E3B-4EC1-90DE-6D655B3ABB7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E3B-4EC1-90DE-6D655B3ABB7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1E3B-4EC1-90DE-6D655B3ABB79}"/>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1E3B-4EC1-90DE-6D655B3ABB79}"/>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1E3B-4EC1-90DE-6D655B3ABB79}"/>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1E3B-4EC1-90DE-6D655B3ABB79}"/>
            </c:ext>
          </c:extLst>
        </c:ser>
        <c:ser>
          <c:idx val="6"/>
          <c:order val="6"/>
          <c:tx>
            <c:strRef>
              <c:f>データシート!$A$33</c:f>
              <c:strCache>
                <c:ptCount val="1"/>
                <c:pt idx="0">
                  <c:v>国民健康保険事業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2.94</c:v>
                </c:pt>
                <c:pt idx="2">
                  <c:v>#N/A</c:v>
                </c:pt>
                <c:pt idx="3">
                  <c:v>1.72</c:v>
                </c:pt>
                <c:pt idx="4">
                  <c:v>#N/A</c:v>
                </c:pt>
                <c:pt idx="5">
                  <c:v>0</c:v>
                </c:pt>
                <c:pt idx="6">
                  <c:v>#N/A</c:v>
                </c:pt>
                <c:pt idx="7">
                  <c:v>0</c:v>
                </c:pt>
                <c:pt idx="8">
                  <c:v>#N/A</c:v>
                </c:pt>
                <c:pt idx="9">
                  <c:v>0</c:v>
                </c:pt>
              </c:numCache>
            </c:numRef>
          </c:val>
          <c:extLst>
            <c:ext xmlns:c16="http://schemas.microsoft.com/office/drawing/2014/chart" uri="{C3380CC4-5D6E-409C-BE32-E72D297353CC}">
              <c16:uniqueId val="{00000006-1E3B-4EC1-90DE-6D655B3ABB79}"/>
            </c:ext>
          </c:extLst>
        </c:ser>
        <c:ser>
          <c:idx val="7"/>
          <c:order val="7"/>
          <c:tx>
            <c:strRef>
              <c:f>データシート!$A$34</c:f>
              <c:strCache>
                <c:ptCount val="1"/>
                <c:pt idx="0">
                  <c:v>後期高齢者医療</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0.02</c:v>
                </c:pt>
                <c:pt idx="2">
                  <c:v>#N/A</c:v>
                </c:pt>
                <c:pt idx="3">
                  <c:v>0</c:v>
                </c:pt>
                <c:pt idx="4">
                  <c:v>#N/A</c:v>
                </c:pt>
                <c:pt idx="5">
                  <c:v>0.01</c:v>
                </c:pt>
                <c:pt idx="6">
                  <c:v>#N/A</c:v>
                </c:pt>
                <c:pt idx="7">
                  <c:v>0.02</c:v>
                </c:pt>
                <c:pt idx="8">
                  <c:v>#N/A</c:v>
                </c:pt>
                <c:pt idx="9">
                  <c:v>0</c:v>
                </c:pt>
              </c:numCache>
            </c:numRef>
          </c:val>
          <c:extLst>
            <c:ext xmlns:c16="http://schemas.microsoft.com/office/drawing/2014/chart" uri="{C3380CC4-5D6E-409C-BE32-E72D297353CC}">
              <c16:uniqueId val="{00000007-1E3B-4EC1-90DE-6D655B3ABB79}"/>
            </c:ext>
          </c:extLst>
        </c:ser>
        <c:ser>
          <c:idx val="8"/>
          <c:order val="8"/>
          <c:tx>
            <c:strRef>
              <c:f>データシート!$A$35</c:f>
              <c:strCache>
                <c:ptCount val="1"/>
                <c:pt idx="0">
                  <c:v>簡易水道事業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0.28000000000000003</c:v>
                </c:pt>
                <c:pt idx="2">
                  <c:v>#N/A</c:v>
                </c:pt>
                <c:pt idx="3">
                  <c:v>0.34</c:v>
                </c:pt>
                <c:pt idx="4">
                  <c:v>#N/A</c:v>
                </c:pt>
                <c:pt idx="5">
                  <c:v>0.49</c:v>
                </c:pt>
                <c:pt idx="6">
                  <c:v>#N/A</c:v>
                </c:pt>
                <c:pt idx="7">
                  <c:v>0.52</c:v>
                </c:pt>
                <c:pt idx="8">
                  <c:v>#N/A</c:v>
                </c:pt>
                <c:pt idx="9">
                  <c:v>1.1499999999999999</c:v>
                </c:pt>
              </c:numCache>
            </c:numRef>
          </c:val>
          <c:extLst>
            <c:ext xmlns:c16="http://schemas.microsoft.com/office/drawing/2014/chart" uri="{C3380CC4-5D6E-409C-BE32-E72D297353CC}">
              <c16:uniqueId val="{00000008-1E3B-4EC1-90DE-6D655B3ABB7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4.58</c:v>
                </c:pt>
                <c:pt idx="2">
                  <c:v>#N/A</c:v>
                </c:pt>
                <c:pt idx="3">
                  <c:v>7.21</c:v>
                </c:pt>
                <c:pt idx="4">
                  <c:v>#N/A</c:v>
                </c:pt>
                <c:pt idx="5">
                  <c:v>6.93</c:v>
                </c:pt>
                <c:pt idx="6">
                  <c:v>#N/A</c:v>
                </c:pt>
                <c:pt idx="7">
                  <c:v>5.41</c:v>
                </c:pt>
                <c:pt idx="8">
                  <c:v>#N/A</c:v>
                </c:pt>
                <c:pt idx="9">
                  <c:v>3.5</c:v>
                </c:pt>
              </c:numCache>
            </c:numRef>
          </c:val>
          <c:extLst>
            <c:ext xmlns:c16="http://schemas.microsoft.com/office/drawing/2014/chart" uri="{C3380CC4-5D6E-409C-BE32-E72D297353CC}">
              <c16:uniqueId val="{00000009-1E3B-4EC1-90DE-6D655B3ABB79}"/>
            </c:ext>
          </c:extLst>
        </c:ser>
        <c:dLbls>
          <c:showLegendKey val="0"/>
          <c:showVal val="0"/>
          <c:showCatName val="0"/>
          <c:showSerName val="0"/>
          <c:showPercent val="0"/>
          <c:showBubbleSize val="0"/>
        </c:dLbls>
        <c:gapWidth val="150"/>
        <c:overlap val="100"/>
        <c:axId val="818162664"/>
        <c:axId val="818167368"/>
      </c:barChart>
      <c:catAx>
        <c:axId val="8181626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818167368"/>
        <c:crosses val="autoZero"/>
        <c:auto val="1"/>
        <c:lblAlgn val="ctr"/>
        <c:lblOffset val="100"/>
        <c:tickLblSkip val="1"/>
        <c:tickMarkSkip val="1"/>
        <c:noMultiLvlLbl val="0"/>
      </c:catAx>
      <c:valAx>
        <c:axId val="8181673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1816266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212</c:v>
                </c:pt>
                <c:pt idx="5">
                  <c:v>222</c:v>
                </c:pt>
                <c:pt idx="8">
                  <c:v>254</c:v>
                </c:pt>
                <c:pt idx="11">
                  <c:v>313</c:v>
                </c:pt>
                <c:pt idx="14">
                  <c:v>349</c:v>
                </c:pt>
              </c:numCache>
            </c:numRef>
          </c:val>
          <c:extLst>
            <c:ext xmlns:c16="http://schemas.microsoft.com/office/drawing/2014/chart" uri="{C3380CC4-5D6E-409C-BE32-E72D297353CC}">
              <c16:uniqueId val="{00000000-7F24-43FB-8453-23402B76A2D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F24-43FB-8453-23402B76A2D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7F24-43FB-8453-23402B76A2D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10</c:v>
                </c:pt>
                <c:pt idx="3">
                  <c:v>15</c:v>
                </c:pt>
                <c:pt idx="6">
                  <c:v>18</c:v>
                </c:pt>
                <c:pt idx="9">
                  <c:v>17</c:v>
                </c:pt>
                <c:pt idx="12">
                  <c:v>15</c:v>
                </c:pt>
              </c:numCache>
            </c:numRef>
          </c:val>
          <c:extLst>
            <c:ext xmlns:c16="http://schemas.microsoft.com/office/drawing/2014/chart" uri="{C3380CC4-5D6E-409C-BE32-E72D297353CC}">
              <c16:uniqueId val="{00000003-7F24-43FB-8453-23402B76A2D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17</c:v>
                </c:pt>
                <c:pt idx="3">
                  <c:v>18</c:v>
                </c:pt>
                <c:pt idx="6">
                  <c:v>14</c:v>
                </c:pt>
                <c:pt idx="9">
                  <c:v>13</c:v>
                </c:pt>
                <c:pt idx="12">
                  <c:v>16</c:v>
                </c:pt>
              </c:numCache>
            </c:numRef>
          </c:val>
          <c:extLst>
            <c:ext xmlns:c16="http://schemas.microsoft.com/office/drawing/2014/chart" uri="{C3380CC4-5D6E-409C-BE32-E72D297353CC}">
              <c16:uniqueId val="{00000004-7F24-43FB-8453-23402B76A2D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F24-43FB-8453-23402B76A2D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F24-43FB-8453-23402B76A2D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269</c:v>
                </c:pt>
                <c:pt idx="3">
                  <c:v>281</c:v>
                </c:pt>
                <c:pt idx="6">
                  <c:v>314</c:v>
                </c:pt>
                <c:pt idx="9">
                  <c:v>395</c:v>
                </c:pt>
                <c:pt idx="12">
                  <c:v>435</c:v>
                </c:pt>
              </c:numCache>
            </c:numRef>
          </c:val>
          <c:extLst>
            <c:ext xmlns:c16="http://schemas.microsoft.com/office/drawing/2014/chart" uri="{C3380CC4-5D6E-409C-BE32-E72D297353CC}">
              <c16:uniqueId val="{00000007-7F24-43FB-8453-23402B76A2D6}"/>
            </c:ext>
          </c:extLst>
        </c:ser>
        <c:dLbls>
          <c:showLegendKey val="0"/>
          <c:showVal val="0"/>
          <c:showCatName val="0"/>
          <c:showSerName val="0"/>
          <c:showPercent val="0"/>
          <c:showBubbleSize val="0"/>
        </c:dLbls>
        <c:gapWidth val="100"/>
        <c:overlap val="100"/>
        <c:axId val="818158352"/>
        <c:axId val="81815992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84</c:v>
                </c:pt>
                <c:pt idx="2">
                  <c:v>#N/A</c:v>
                </c:pt>
                <c:pt idx="3">
                  <c:v>#N/A</c:v>
                </c:pt>
                <c:pt idx="4">
                  <c:v>92</c:v>
                </c:pt>
                <c:pt idx="5">
                  <c:v>#N/A</c:v>
                </c:pt>
                <c:pt idx="6">
                  <c:v>#N/A</c:v>
                </c:pt>
                <c:pt idx="7">
                  <c:v>92</c:v>
                </c:pt>
                <c:pt idx="8">
                  <c:v>#N/A</c:v>
                </c:pt>
                <c:pt idx="9">
                  <c:v>#N/A</c:v>
                </c:pt>
                <c:pt idx="10">
                  <c:v>112</c:v>
                </c:pt>
                <c:pt idx="11">
                  <c:v>#N/A</c:v>
                </c:pt>
                <c:pt idx="12">
                  <c:v>#N/A</c:v>
                </c:pt>
                <c:pt idx="13">
                  <c:v>117</c:v>
                </c:pt>
                <c:pt idx="14">
                  <c:v>#N/A</c:v>
                </c:pt>
              </c:numCache>
            </c:numRef>
          </c:val>
          <c:smooth val="0"/>
          <c:extLst>
            <c:ext xmlns:c16="http://schemas.microsoft.com/office/drawing/2014/chart" uri="{C3380CC4-5D6E-409C-BE32-E72D297353CC}">
              <c16:uniqueId val="{00000008-7F24-43FB-8453-23402B76A2D6}"/>
            </c:ext>
          </c:extLst>
        </c:ser>
        <c:dLbls>
          <c:showLegendKey val="0"/>
          <c:showVal val="0"/>
          <c:showCatName val="0"/>
          <c:showSerName val="0"/>
          <c:showPercent val="0"/>
          <c:showBubbleSize val="0"/>
        </c:dLbls>
        <c:marker val="1"/>
        <c:smooth val="0"/>
        <c:axId val="818158352"/>
        <c:axId val="818159920"/>
      </c:lineChart>
      <c:catAx>
        <c:axId val="8181583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818159920"/>
        <c:crosses val="autoZero"/>
        <c:auto val="1"/>
        <c:lblAlgn val="ctr"/>
        <c:lblOffset val="100"/>
        <c:tickLblSkip val="1"/>
        <c:tickMarkSkip val="1"/>
        <c:noMultiLvlLbl val="0"/>
      </c:catAx>
      <c:valAx>
        <c:axId val="81815992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181583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2927</c:v>
                </c:pt>
                <c:pt idx="5">
                  <c:v>3255</c:v>
                </c:pt>
                <c:pt idx="8">
                  <c:v>3338</c:v>
                </c:pt>
                <c:pt idx="11">
                  <c:v>3396</c:v>
                </c:pt>
                <c:pt idx="14">
                  <c:v>3671</c:v>
                </c:pt>
              </c:numCache>
            </c:numRef>
          </c:val>
          <c:extLst>
            <c:ext xmlns:c16="http://schemas.microsoft.com/office/drawing/2014/chart" uri="{C3380CC4-5D6E-409C-BE32-E72D297353CC}">
              <c16:uniqueId val="{00000000-AA60-4D8B-82FF-ED983C7BB84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47</c:v>
                </c:pt>
                <c:pt idx="5">
                  <c:v>40</c:v>
                </c:pt>
                <c:pt idx="8">
                  <c:v>35</c:v>
                </c:pt>
                <c:pt idx="11">
                  <c:v>29</c:v>
                </c:pt>
                <c:pt idx="14">
                  <c:v>23</c:v>
                </c:pt>
              </c:numCache>
            </c:numRef>
          </c:val>
          <c:extLst>
            <c:ext xmlns:c16="http://schemas.microsoft.com/office/drawing/2014/chart" uri="{C3380CC4-5D6E-409C-BE32-E72D297353CC}">
              <c16:uniqueId val="{00000001-AA60-4D8B-82FF-ED983C7BB84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2231</c:v>
                </c:pt>
                <c:pt idx="5">
                  <c:v>2582</c:v>
                </c:pt>
                <c:pt idx="8">
                  <c:v>2689</c:v>
                </c:pt>
                <c:pt idx="11">
                  <c:v>2485</c:v>
                </c:pt>
                <c:pt idx="14">
                  <c:v>2309</c:v>
                </c:pt>
              </c:numCache>
            </c:numRef>
          </c:val>
          <c:extLst>
            <c:ext xmlns:c16="http://schemas.microsoft.com/office/drawing/2014/chart" uri="{C3380CC4-5D6E-409C-BE32-E72D297353CC}">
              <c16:uniqueId val="{00000002-AA60-4D8B-82FF-ED983C7BB84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A60-4D8B-82FF-ED983C7BB84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A60-4D8B-82FF-ED983C7BB84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A60-4D8B-82FF-ED983C7BB84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241</c:v>
                </c:pt>
                <c:pt idx="3">
                  <c:v>416</c:v>
                </c:pt>
                <c:pt idx="6">
                  <c:v>343</c:v>
                </c:pt>
                <c:pt idx="9">
                  <c:v>326</c:v>
                </c:pt>
                <c:pt idx="12">
                  <c:v>332</c:v>
                </c:pt>
              </c:numCache>
            </c:numRef>
          </c:val>
          <c:extLst>
            <c:ext xmlns:c16="http://schemas.microsoft.com/office/drawing/2014/chart" uri="{C3380CC4-5D6E-409C-BE32-E72D297353CC}">
              <c16:uniqueId val="{00000006-AA60-4D8B-82FF-ED983C7BB84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104</c:v>
                </c:pt>
                <c:pt idx="3">
                  <c:v>94</c:v>
                </c:pt>
                <c:pt idx="6">
                  <c:v>77</c:v>
                </c:pt>
                <c:pt idx="9">
                  <c:v>69</c:v>
                </c:pt>
                <c:pt idx="12">
                  <c:v>54</c:v>
                </c:pt>
              </c:numCache>
            </c:numRef>
          </c:val>
          <c:extLst>
            <c:ext xmlns:c16="http://schemas.microsoft.com/office/drawing/2014/chart" uri="{C3380CC4-5D6E-409C-BE32-E72D297353CC}">
              <c16:uniqueId val="{00000007-AA60-4D8B-82FF-ED983C7BB84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137</c:v>
                </c:pt>
                <c:pt idx="3">
                  <c:v>132</c:v>
                </c:pt>
                <c:pt idx="6">
                  <c:v>118</c:v>
                </c:pt>
                <c:pt idx="9">
                  <c:v>96</c:v>
                </c:pt>
                <c:pt idx="12">
                  <c:v>166</c:v>
                </c:pt>
              </c:numCache>
            </c:numRef>
          </c:val>
          <c:extLst>
            <c:ext xmlns:c16="http://schemas.microsoft.com/office/drawing/2014/chart" uri="{C3380CC4-5D6E-409C-BE32-E72D297353CC}">
              <c16:uniqueId val="{00000008-AA60-4D8B-82FF-ED983C7BB84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AA60-4D8B-82FF-ED983C7BB84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4003</c:v>
                </c:pt>
                <c:pt idx="3">
                  <c:v>4322</c:v>
                </c:pt>
                <c:pt idx="6">
                  <c:v>4580</c:v>
                </c:pt>
                <c:pt idx="9">
                  <c:v>4631</c:v>
                </c:pt>
                <c:pt idx="12">
                  <c:v>4870</c:v>
                </c:pt>
              </c:numCache>
            </c:numRef>
          </c:val>
          <c:extLst>
            <c:ext xmlns:c16="http://schemas.microsoft.com/office/drawing/2014/chart" uri="{C3380CC4-5D6E-409C-BE32-E72D297353CC}">
              <c16:uniqueId val="{0000000A-AA60-4D8B-82FF-ED983C7BB84D}"/>
            </c:ext>
          </c:extLst>
        </c:ser>
        <c:dLbls>
          <c:showLegendKey val="0"/>
          <c:showVal val="0"/>
          <c:showCatName val="0"/>
          <c:showSerName val="0"/>
          <c:showPercent val="0"/>
          <c:showBubbleSize val="0"/>
        </c:dLbls>
        <c:gapWidth val="100"/>
        <c:overlap val="100"/>
        <c:axId val="818161488"/>
        <c:axId val="81816070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A60-4D8B-82FF-ED983C7BB84D}"/>
            </c:ext>
          </c:extLst>
        </c:ser>
        <c:dLbls>
          <c:showLegendKey val="0"/>
          <c:showVal val="0"/>
          <c:showCatName val="0"/>
          <c:showSerName val="0"/>
          <c:showPercent val="0"/>
          <c:showBubbleSize val="0"/>
        </c:dLbls>
        <c:marker val="1"/>
        <c:smooth val="0"/>
        <c:axId val="818161488"/>
        <c:axId val="818160704"/>
      </c:lineChart>
      <c:catAx>
        <c:axId val="8181614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818160704"/>
        <c:crosses val="autoZero"/>
        <c:auto val="1"/>
        <c:lblAlgn val="ctr"/>
        <c:lblOffset val="100"/>
        <c:tickLblSkip val="1"/>
        <c:tickMarkSkip val="1"/>
        <c:noMultiLvlLbl val="0"/>
      </c:catAx>
      <c:valAx>
        <c:axId val="8181607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181614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997</c:v>
                </c:pt>
                <c:pt idx="1">
                  <c:v>849</c:v>
                </c:pt>
                <c:pt idx="2">
                  <c:v>802</c:v>
                </c:pt>
              </c:numCache>
            </c:numRef>
          </c:val>
          <c:extLst>
            <c:ext xmlns:c16="http://schemas.microsoft.com/office/drawing/2014/chart" uri="{C3380CC4-5D6E-409C-BE32-E72D297353CC}">
              <c16:uniqueId val="{00000000-3ED7-481E-9503-288B81B147F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132</c:v>
                </c:pt>
                <c:pt idx="1">
                  <c:v>132</c:v>
                </c:pt>
                <c:pt idx="2">
                  <c:v>133</c:v>
                </c:pt>
              </c:numCache>
            </c:numRef>
          </c:val>
          <c:extLst>
            <c:ext xmlns:c16="http://schemas.microsoft.com/office/drawing/2014/chart" uri="{C3380CC4-5D6E-409C-BE32-E72D297353CC}">
              <c16:uniqueId val="{00000001-3ED7-481E-9503-288B81B147F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2472</c:v>
                </c:pt>
                <c:pt idx="1">
                  <c:v>2395</c:v>
                </c:pt>
                <c:pt idx="2">
                  <c:v>2229</c:v>
                </c:pt>
              </c:numCache>
            </c:numRef>
          </c:val>
          <c:extLst>
            <c:ext xmlns:c16="http://schemas.microsoft.com/office/drawing/2014/chart" uri="{C3380CC4-5D6E-409C-BE32-E72D297353CC}">
              <c16:uniqueId val="{00000002-3ED7-481E-9503-288B81B147F1}"/>
            </c:ext>
          </c:extLst>
        </c:ser>
        <c:dLbls>
          <c:showLegendKey val="0"/>
          <c:showVal val="0"/>
          <c:showCatName val="0"/>
          <c:showSerName val="0"/>
          <c:showPercent val="0"/>
          <c:showBubbleSize val="0"/>
        </c:dLbls>
        <c:gapWidth val="120"/>
        <c:overlap val="100"/>
        <c:axId val="818163840"/>
        <c:axId val="818164624"/>
      </c:barChart>
      <c:catAx>
        <c:axId val="8181638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818164624"/>
        <c:crosses val="autoZero"/>
        <c:auto val="1"/>
        <c:lblAlgn val="ctr"/>
        <c:lblOffset val="100"/>
        <c:tickLblSkip val="1"/>
        <c:tickMarkSkip val="1"/>
        <c:noMultiLvlLbl val="0"/>
      </c:catAx>
      <c:valAx>
        <c:axId val="81816462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8181638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福岡県東峰村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実質公債費比率については、令和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年度決算では</a:t>
          </a:r>
          <a:r>
            <a:rPr kumimoji="1" lang="en-US" altLang="ja-JP" sz="1400">
              <a:latin typeface="ＭＳ ゴシック" pitchFamily="49" charset="-128"/>
              <a:ea typeface="ＭＳ ゴシック" pitchFamily="49" charset="-128"/>
            </a:rPr>
            <a:t>7.0</a:t>
          </a:r>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年度決算では</a:t>
          </a:r>
          <a:r>
            <a:rPr kumimoji="1" lang="en-US" altLang="ja-JP" sz="1400">
              <a:latin typeface="ＭＳ ゴシック" pitchFamily="49" charset="-128"/>
              <a:ea typeface="ＭＳ ゴシック" pitchFamily="49" charset="-128"/>
            </a:rPr>
            <a:t>7.5</a:t>
          </a:r>
          <a:r>
            <a:rPr kumimoji="1" lang="ja-JP" altLang="en-US" sz="1400">
              <a:latin typeface="ＭＳ ゴシック" pitchFamily="49" charset="-128"/>
              <a:ea typeface="ＭＳ ゴシック" pitchFamily="49" charset="-128"/>
            </a:rPr>
            <a:t>となり、平成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年度から度重なり続く災害復旧による起債の影響が顕著となっている。</a:t>
          </a:r>
        </a:p>
        <a:p>
          <a:r>
            <a:rPr kumimoji="1" lang="ja-JP" altLang="en-US" sz="1400">
              <a:latin typeface="ＭＳ ゴシック" pitchFamily="49" charset="-128"/>
              <a:ea typeface="ＭＳ ゴシック" pitchFamily="49" charset="-128"/>
            </a:rPr>
            <a:t>　今後、平成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年度から続く災害を要因とする災害復旧事業債と令和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豪雨災害を要因とする災害復旧事業債及び旧合併特例事業債・過疎対策事業債に係る元利償還額の増加が見られており、今後も継続して起債の抑制等を行い、後世に負担を残さない財政運営に努め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福岡県東峰村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年々減少の傾向にあった将来負担比率は、度重なる災害による災害復旧事業債の新規発行、過疎対策事業債の新規発行等により地方債の現在高が増加し、基準財政需要額算入見込額の増など、相対的に平成</a:t>
          </a:r>
          <a:r>
            <a:rPr kumimoji="1" lang="en-US" altLang="ja-JP" sz="1400">
              <a:latin typeface="ＭＳ ゴシック" pitchFamily="49" charset="-128"/>
              <a:ea typeface="ＭＳ ゴシック" pitchFamily="49" charset="-128"/>
            </a:rPr>
            <a:t>23</a:t>
          </a:r>
          <a:r>
            <a:rPr kumimoji="1" lang="ja-JP" altLang="en-US" sz="1400">
              <a:latin typeface="ＭＳ ゴシック" pitchFamily="49" charset="-128"/>
              <a:ea typeface="ＭＳ ゴシック" pitchFamily="49" charset="-128"/>
            </a:rPr>
            <a:t>年度決算時以降マイナス比率の状態が継続している。</a:t>
          </a:r>
        </a:p>
        <a:p>
          <a:r>
            <a:rPr kumimoji="1" lang="ja-JP" altLang="en-US" sz="1400">
              <a:latin typeface="ＭＳ ゴシック" pitchFamily="49" charset="-128"/>
              <a:ea typeface="ＭＳ ゴシック" pitchFamily="49" charset="-128"/>
            </a:rPr>
            <a:t>　今後も後世への負担を軽減するために起債の抑制や基金の適正運用を行う事により引き続いてのマイナス比率の確保に努める。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福岡県東峰村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寄附金を財源とし、自然環境の保全、医療・福祉、産業の振興等の事業に充てるためのふるさと基金として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百万円取り崩し、公共施設の施設改修のため、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百万円を取り崩した。その他地域振興推進のため、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百万円を取り崩した等により基金全体としては前年度比で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少子高齢化に伴う社会保障関係経費の増大、大規模災害への備えを踏まえて計画的な運用に努める。減債基金については、経済情勢の著しい変動等に備えて計画的な運用に努める。その他特定目的基金については、其々の目的に応じた計画的な運用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・合併振興基金：合併に伴う地域の振興及び住民の一体感醸成のため。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・施設改修等基金：公共施設の改修等に要する経費。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・すこやか子育て基金：村の子どもが健やかに生まれ育つ環境づくりの推進を図るため。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・水源かん養基金：水源地域における水源かん養機能の向上及び水源保全を図る事業に要する経費。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・振興開発事業基金：地域づくり事業の円滑な執行を図るため。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・スクールバス買替資金充当基金：スクールバス買替に要する資金に充当するため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・農業振興基金（旧 中山間地域活性化基金）：東峰村の農業及び農村の振興を図るため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・振興開発事業基金：地域づくり事業の円滑な執行を図るため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・合併振興基金：合併に伴う地域の振興及び住民の一体感醸成のため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・施設改修基金：公共施設の施設改修のため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・森林環境譲与税基金：森林の整備及びその促進に関する施策の財源に充てるため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・義援金基金：災害等による被災者支援等に充てるため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・ふるさと基金：寄附金を財源とし、自然環境の保全、医療・福祉、産業の振興等の事業に充てるため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・すこやか子育て基金：子育て支援の事業に要する経費に充てるため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・水源かん養基金：水源保全を図る事業に要する経費に充てるため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・合併振興基金については、果実分を含め新村計画による事業に充当する。その他目的基金については、其々計画的な運用に努める。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基金運用益を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年の合併当時</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人だった人口は、令和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年度末には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人となり、この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減少している。普通交付税の算定基礎となる人口が減少することに伴い、今後も普通交付税の減少が見込まれる。また、少子高齢化に伴う社会保障関係経費の増大や大規模災害への備えを踏まえた計画的な運用に努める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基金運用益を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年度末現在高が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経済情勢の著しい変動等により財源が著しく不足する場合や償還期限の満了に伴う地方債の償還額が他年度と比べて著しく多額となる年度において当該年度の地方債を償還する場合、償還期限を繰り上げて地方債を償還する場合、地方債のうち地方税の減収補てんまたは財源対策のため発行されたものを償還する場合に限り、その財源に充てることができるため、それに備えて計画的な運用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福岡県東峰村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1,762
1,743
51.97
4,870,463
4,634,176
62,041
1,770,903
4,870,389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年度の財政力指数は前年度同数となり、増減はなかった。</a:t>
          </a:r>
        </a:p>
        <a:p>
          <a:r>
            <a:rPr kumimoji="1" lang="ja-JP" altLang="en-US" sz="1300">
              <a:latin typeface="ＭＳ Ｐゴシック" panose="020B0600070205080204" pitchFamily="50" charset="-128"/>
              <a:ea typeface="ＭＳ Ｐゴシック" panose="020B0600070205080204" pitchFamily="50" charset="-128"/>
            </a:rPr>
            <a:t>　事業の選別等による起債の抑制を行うことにより、比率が</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を超過していた合併当初と比較すると改善している。今後も引き続き、人件費や公債費について上昇を抑えることに努める。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16510</xdr:rowOff>
    </xdr:from>
    <xdr:to>
      <xdr:col>23</xdr:col>
      <xdr:colOff>133350</xdr:colOff>
      <xdr:row>45</xdr:row>
      <xdr:rowOff>1694</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88710"/>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145221</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8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1694</xdr:rowOff>
    </xdr:from>
    <xdr:to>
      <xdr:col>24</xdr:col>
      <xdr:colOff>12700</xdr:colOff>
      <xdr:row>45</xdr:row>
      <xdr:rowOff>1694</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71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102887</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932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16510</xdr:rowOff>
    </xdr:from>
    <xdr:to>
      <xdr:col>24</xdr:col>
      <xdr:colOff>12700</xdr:colOff>
      <xdr:row>36</xdr:row>
      <xdr:rowOff>16510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8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149013</xdr:rowOff>
    </xdr:from>
    <xdr:to>
      <xdr:col>23</xdr:col>
      <xdr:colOff>133350</xdr:colOff>
      <xdr:row>44</xdr:row>
      <xdr:rowOff>149013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69281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165540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664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149013</xdr:rowOff>
    </xdr:from>
    <xdr:to>
      <xdr:col>23</xdr:col>
      <xdr:colOff>184150</xdr:colOff>
      <xdr:row>44</xdr:row>
      <xdr:rowOff>79163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52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140970</xdr:rowOff>
    </xdr:from>
    <xdr:to>
      <xdr:col>19</xdr:col>
      <xdr:colOff>133350</xdr:colOff>
      <xdr:row>44</xdr:row>
      <xdr:rowOff>149013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68477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157056</xdr:rowOff>
    </xdr:from>
    <xdr:to>
      <xdr:col>19</xdr:col>
      <xdr:colOff>184150</xdr:colOff>
      <xdr:row>44</xdr:row>
      <xdr:rowOff>87206</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97383</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2982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140970</xdr:rowOff>
    </xdr:from>
    <xdr:to>
      <xdr:col>15</xdr:col>
      <xdr:colOff>82550</xdr:colOff>
      <xdr:row>44</xdr:row>
      <xdr:rowOff>140970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6847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157056</xdr:rowOff>
    </xdr:from>
    <xdr:to>
      <xdr:col>15</xdr:col>
      <xdr:colOff>133350</xdr:colOff>
      <xdr:row>44</xdr:row>
      <xdr:rowOff>87206</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97383</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298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140970</xdr:rowOff>
    </xdr:from>
    <xdr:to>
      <xdr:col>11</xdr:col>
      <xdr:colOff>31750</xdr:colOff>
      <xdr:row>44</xdr:row>
      <xdr:rowOff>140970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6847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149013</xdr:rowOff>
    </xdr:from>
    <xdr:to>
      <xdr:col>11</xdr:col>
      <xdr:colOff>82550</xdr:colOff>
      <xdr:row>44</xdr:row>
      <xdr:rowOff>79163</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52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89340</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290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132927</xdr:rowOff>
    </xdr:from>
    <xdr:to>
      <xdr:col>7</xdr:col>
      <xdr:colOff>31750</xdr:colOff>
      <xdr:row>44</xdr:row>
      <xdr:rowOff>63077</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50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73254</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274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98213</xdr:rowOff>
    </xdr:from>
    <xdr:to>
      <xdr:col>23</xdr:col>
      <xdr:colOff>184150</xdr:colOff>
      <xdr:row>45</xdr:row>
      <xdr:rowOff>28363</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64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165540</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537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98213</xdr:rowOff>
    </xdr:from>
    <xdr:to>
      <xdr:col>19</xdr:col>
      <xdr:colOff>184150</xdr:colOff>
      <xdr:row>45</xdr:row>
      <xdr:rowOff>28363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64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13140</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728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90170</xdr:rowOff>
    </xdr:from>
    <xdr:to>
      <xdr:col>15</xdr:col>
      <xdr:colOff>133350</xdr:colOff>
      <xdr:row>45</xdr:row>
      <xdr:rowOff>20320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63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5097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720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90170</xdr:rowOff>
    </xdr:from>
    <xdr:to>
      <xdr:col>11</xdr:col>
      <xdr:colOff>82550</xdr:colOff>
      <xdr:row>45</xdr:row>
      <xdr:rowOff>20320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63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5097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720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90170</xdr:rowOff>
    </xdr:from>
    <xdr:to>
      <xdr:col>7</xdr:col>
      <xdr:colOff>31750</xdr:colOff>
      <xdr:row>45</xdr:row>
      <xdr:rowOff>20320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63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5097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720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年度は、全国平均、福岡県平均のいずれをも下回る結果となった。</a:t>
          </a:r>
        </a:p>
        <a:p>
          <a:r>
            <a:rPr kumimoji="1" lang="ja-JP" altLang="en-US" sz="1300">
              <a:latin typeface="ＭＳ Ｐゴシック" panose="020B0600070205080204" pitchFamily="50" charset="-128"/>
              <a:ea typeface="ＭＳ Ｐゴシック" panose="020B0600070205080204" pitchFamily="50" charset="-128"/>
            </a:rPr>
            <a:t>　経常収支比率が増加した主な原因として、人件費、公債費、物件費の増が考えられる。人件費については給与表の改定に伴い職員給が増加したこと、公債費については令和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借入に係る元金償還開始に伴い増加したこと、物件費についてはＤＸ推進拠点施設や宿泊施設等、新規にオープンした施設の運営コストが増加したことなどが理由として挙げられる。今後の方針として、特に公共施設については、平成初期に建設された施設が多く、運用経費のほか、今後の維持管理費の増加が見込まれることから公共施設等総合管理計画により適正に管理・運営することが必要である。</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151130</xdr:rowOff>
    </xdr:from>
    <xdr:to>
      <xdr:col>23</xdr:col>
      <xdr:colOff>133350</xdr:colOff>
      <xdr:row>66</xdr:row>
      <xdr:rowOff>125984</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095230"/>
          <a:ext cx="0" cy="13464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98061</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413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125984</xdr:rowOff>
    </xdr:from>
    <xdr:to>
      <xdr:col>24</xdr:col>
      <xdr:colOff>12700</xdr:colOff>
      <xdr:row>66</xdr:row>
      <xdr:rowOff>125984</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441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66057</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8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151130</xdr:rowOff>
    </xdr:from>
    <xdr:to>
      <xdr:col>24</xdr:col>
      <xdr:colOff>12700</xdr:colOff>
      <xdr:row>58</xdr:row>
      <xdr:rowOff>151130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09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138684</xdr:rowOff>
    </xdr:from>
    <xdr:to>
      <xdr:col>23</xdr:col>
      <xdr:colOff>133350</xdr:colOff>
      <xdr:row>63</xdr:row>
      <xdr:rowOff>148082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597134"/>
          <a:ext cx="838200" cy="35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92219</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5506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75692</xdr:rowOff>
    </xdr:from>
    <xdr:to>
      <xdr:col>23</xdr:col>
      <xdr:colOff>184150</xdr:colOff>
      <xdr:row>63</xdr:row>
      <xdr:rowOff>5842</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70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42164</xdr:rowOff>
    </xdr:from>
    <xdr:to>
      <xdr:col>19</xdr:col>
      <xdr:colOff>133350</xdr:colOff>
      <xdr:row>61</xdr:row>
      <xdr:rowOff>138684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500614"/>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37084</xdr:rowOff>
    </xdr:from>
    <xdr:to>
      <xdr:col>19</xdr:col>
      <xdr:colOff>184150</xdr:colOff>
      <xdr:row>62</xdr:row>
      <xdr:rowOff>138684</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66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123461</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753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150876</xdr:rowOff>
    </xdr:from>
    <xdr:to>
      <xdr:col>15</xdr:col>
      <xdr:colOff>82550</xdr:colOff>
      <xdr:row>61</xdr:row>
      <xdr:rowOff>42164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437876"/>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121666</xdr:rowOff>
    </xdr:from>
    <xdr:to>
      <xdr:col>15</xdr:col>
      <xdr:colOff>133350</xdr:colOff>
      <xdr:row>62</xdr:row>
      <xdr:rowOff>51816</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58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36593</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66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150876</xdr:rowOff>
    </xdr:from>
    <xdr:to>
      <xdr:col>11</xdr:col>
      <xdr:colOff>31750</xdr:colOff>
      <xdr:row>62</xdr:row>
      <xdr:rowOff>54102</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437876"/>
          <a:ext cx="889000" cy="24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133858</xdr:rowOff>
    </xdr:from>
    <xdr:to>
      <xdr:col>11</xdr:col>
      <xdr:colOff>82550</xdr:colOff>
      <xdr:row>61</xdr:row>
      <xdr:rowOff>64008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48785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507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32258</xdr:rowOff>
    </xdr:from>
    <xdr:to>
      <xdr:col>7</xdr:col>
      <xdr:colOff>31750</xdr:colOff>
      <xdr:row>62</xdr:row>
      <xdr:rowOff>133858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118635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748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97282</xdr:rowOff>
    </xdr:from>
    <xdr:to>
      <xdr:col>23</xdr:col>
      <xdr:colOff>184150</xdr:colOff>
      <xdr:row>64</xdr:row>
      <xdr:rowOff>27432</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89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69359</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870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87884</xdr:rowOff>
    </xdr:from>
    <xdr:to>
      <xdr:col>19</xdr:col>
      <xdr:colOff>184150</xdr:colOff>
      <xdr:row>62</xdr:row>
      <xdr:rowOff>18034</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546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28211</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3152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162814</xdr:rowOff>
    </xdr:from>
    <xdr:to>
      <xdr:col>15</xdr:col>
      <xdr:colOff>133350</xdr:colOff>
      <xdr:row>61</xdr:row>
      <xdr:rowOff>92964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44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103141</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218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100076</xdr:rowOff>
    </xdr:from>
    <xdr:to>
      <xdr:col>11</xdr:col>
      <xdr:colOff>82550</xdr:colOff>
      <xdr:row>61</xdr:row>
      <xdr:rowOff>30226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38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40403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15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3302</xdr:rowOff>
    </xdr:from>
    <xdr:to>
      <xdr:col>7</xdr:col>
      <xdr:colOff>31750</xdr:colOff>
      <xdr:row>62</xdr:row>
      <xdr:rowOff>104902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63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115079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402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[1,015,367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全国平均、福岡県平均のいずれをも上回っている。</a:t>
          </a:r>
        </a:p>
        <a:p>
          <a:r>
            <a:rPr kumimoji="1" lang="ja-JP" altLang="en-US" sz="1300">
              <a:latin typeface="ＭＳ Ｐゴシック" panose="020B0600070205080204" pitchFamily="50" charset="-128"/>
              <a:ea typeface="ＭＳ Ｐゴシック" panose="020B0600070205080204" pitchFamily="50" charset="-128"/>
            </a:rPr>
            <a:t>　人件費については給与表の改定に伴い職員給が増加したこと、物件費についてはＤＸ推進拠点施設や宿泊施設等、新規にオープンした施設の運営コストが増加したことなどが増加理由として挙げられる。</a:t>
          </a:r>
        </a:p>
        <a:p>
          <a:r>
            <a:rPr kumimoji="1" lang="ja-JP" altLang="en-US" sz="1300">
              <a:latin typeface="ＭＳ Ｐゴシック" panose="020B0600070205080204" pitchFamily="50" charset="-128"/>
              <a:ea typeface="ＭＳ Ｐゴシック" panose="020B0600070205080204" pitchFamily="50" charset="-128"/>
            </a:rPr>
            <a:t>　今後も引き続き職員数の適正化や物件費の抑制策について検討を重ねていく必要がある。</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137551</xdr:rowOff>
    </xdr:from>
    <xdr:to>
      <xdr:col>23</xdr:col>
      <xdr:colOff>133350</xdr:colOff>
      <xdr:row>88</xdr:row>
      <xdr:rowOff>159365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025001"/>
          <a:ext cx="0" cy="12219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131442</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19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1,798,134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159365</xdr:rowOff>
    </xdr:from>
    <xdr:to>
      <xdr:col>24</xdr:col>
      <xdr:colOff>12700</xdr:colOff>
      <xdr:row>88</xdr:row>
      <xdr:rowOff>159365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46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52478</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768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137551</xdr:rowOff>
    </xdr:from>
    <xdr:to>
      <xdr:col>24</xdr:col>
      <xdr:colOff>12700</xdr:colOff>
      <xdr:row>81</xdr:row>
      <xdr:rowOff>137551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025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148107</xdr:rowOff>
    </xdr:from>
    <xdr:to>
      <xdr:col>23</xdr:col>
      <xdr:colOff>133350</xdr:colOff>
      <xdr:row>85</xdr:row>
      <xdr:rowOff>44110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549907"/>
          <a:ext cx="838200" cy="6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129249</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016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112722</xdr:rowOff>
    </xdr:from>
    <xdr:to>
      <xdr:col>23</xdr:col>
      <xdr:colOff>184150</xdr:colOff>
      <xdr:row>83</xdr:row>
      <xdr:rowOff>42872</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17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32024</xdr:rowOff>
    </xdr:from>
    <xdr:to>
      <xdr:col>19</xdr:col>
      <xdr:colOff>133350</xdr:colOff>
      <xdr:row>84</xdr:row>
      <xdr:rowOff>148107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433824"/>
          <a:ext cx="889000" cy="116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70332</xdr:rowOff>
    </xdr:from>
    <xdr:to>
      <xdr:col>19</xdr:col>
      <xdr:colOff>184150</xdr:colOff>
      <xdr:row>83</xdr:row>
      <xdr:rowOff>482</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2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10659</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898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29849</xdr:rowOff>
    </xdr:from>
    <xdr:to>
      <xdr:col>15</xdr:col>
      <xdr:colOff>82550</xdr:colOff>
      <xdr:row>84</xdr:row>
      <xdr:rowOff>32024</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431649"/>
          <a:ext cx="889000" cy="2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50005</xdr:rowOff>
    </xdr:from>
    <xdr:to>
      <xdr:col>15</xdr:col>
      <xdr:colOff>133350</xdr:colOff>
      <xdr:row>82</xdr:row>
      <xdr:rowOff>151605</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0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161782</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87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141974</xdr:rowOff>
    </xdr:from>
    <xdr:to>
      <xdr:col>11</xdr:col>
      <xdr:colOff>31750</xdr:colOff>
      <xdr:row>84</xdr:row>
      <xdr:rowOff>29849</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372324"/>
          <a:ext cx="889000" cy="59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36809</xdr:rowOff>
    </xdr:from>
    <xdr:to>
      <xdr:col>11</xdr:col>
      <xdr:colOff>82550</xdr:colOff>
      <xdr:row>82</xdr:row>
      <xdr:rowOff>138409</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095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148586</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864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27877</xdr:rowOff>
    </xdr:from>
    <xdr:to>
      <xdr:col>7</xdr:col>
      <xdr:colOff>31750</xdr:colOff>
      <xdr:row>82</xdr:row>
      <xdr:rowOff>129477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86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139654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855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164760</xdr:rowOff>
    </xdr:from>
    <xdr:to>
      <xdr:col>23</xdr:col>
      <xdr:colOff>184150</xdr:colOff>
      <xdr:row>85</xdr:row>
      <xdr:rowOff>94910</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56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136837</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53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1,015,367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97307</xdr:rowOff>
    </xdr:from>
    <xdr:to>
      <xdr:col>19</xdr:col>
      <xdr:colOff>184150</xdr:colOff>
      <xdr:row>85</xdr:row>
      <xdr:rowOff>27457</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499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12234</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5854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152674</xdr:rowOff>
    </xdr:from>
    <xdr:to>
      <xdr:col>15</xdr:col>
      <xdr:colOff>133350</xdr:colOff>
      <xdr:row>84</xdr:row>
      <xdr:rowOff>82824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38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67601</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469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150499</xdr:rowOff>
    </xdr:from>
    <xdr:to>
      <xdr:col>11</xdr:col>
      <xdr:colOff>82550</xdr:colOff>
      <xdr:row>84</xdr:row>
      <xdr:rowOff>80649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380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65426</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467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91174</xdr:rowOff>
    </xdr:from>
    <xdr:to>
      <xdr:col>7</xdr:col>
      <xdr:colOff>31750</xdr:colOff>
      <xdr:row>84</xdr:row>
      <xdr:rowOff>21324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32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6101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407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a:t>
          </a:r>
          <a:r>
            <a:rPr kumimoji="1" lang="en-US" altLang="ja-JP" sz="1300">
              <a:latin typeface="ＭＳ Ｐゴシック" panose="020B0600070205080204" pitchFamily="50" charset="-128"/>
              <a:ea typeface="ＭＳ Ｐゴシック" panose="020B0600070205080204" pitchFamily="50" charset="-128"/>
            </a:rPr>
            <a:t>92.6</a:t>
          </a:r>
          <a:r>
            <a:rPr kumimoji="1" lang="ja-JP" altLang="en-US" sz="1300">
              <a:latin typeface="ＭＳ Ｐゴシック" panose="020B0600070205080204" pitchFamily="50" charset="-128"/>
              <a:ea typeface="ＭＳ Ｐゴシック" panose="020B0600070205080204" pitchFamily="50" charset="-128"/>
            </a:rPr>
            <a:t>で前年度比で</a:t>
          </a:r>
          <a:r>
            <a:rPr kumimoji="1" lang="en-US" altLang="ja-JP" sz="1300">
              <a:latin typeface="ＭＳ Ｐゴシック" panose="020B0600070205080204" pitchFamily="50" charset="-128"/>
              <a:ea typeface="ＭＳ Ｐゴシック" panose="020B0600070205080204" pitchFamily="50" charset="-128"/>
            </a:rPr>
            <a:t>4.2</a:t>
          </a:r>
          <a:r>
            <a:rPr kumimoji="1" lang="ja-JP" altLang="en-US" sz="1300">
              <a:latin typeface="ＭＳ Ｐゴシック" panose="020B0600070205080204" pitchFamily="50" charset="-128"/>
              <a:ea typeface="ＭＳ Ｐゴシック" panose="020B0600070205080204" pitchFamily="50" charset="-128"/>
            </a:rPr>
            <a:t>減となった。これは、若年層の採用者数が増加したこと、また、経験年数の階層（特に大卒の</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年以上、</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年の階層）の変動が要因として考えられる。依然として他団体と比較して職員数が少なく年齢層に偏在性があることも要因だと考えられる。</a:t>
          </a:r>
        </a:p>
        <a:p>
          <a:r>
            <a:rPr kumimoji="1" lang="ja-JP" altLang="en-US" sz="1300">
              <a:latin typeface="ＭＳ Ｐゴシック" panose="020B0600070205080204" pitchFamily="50" charset="-128"/>
              <a:ea typeface="ＭＳ Ｐゴシック" panose="020B0600070205080204" pitchFamily="50" charset="-128"/>
            </a:rPr>
            <a:t>　今後も地域の状況等を踏まえ給与の適正化に努める。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89</xdr:row>
      <xdr:rowOff>56445</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760450"/>
          <a:ext cx="0" cy="15550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28522</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287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56445</xdr:rowOff>
    </xdr:from>
    <xdr:to>
      <xdr:col>81</xdr:col>
      <xdr:colOff>133350</xdr:colOff>
      <xdr:row>89</xdr:row>
      <xdr:rowOff>56445</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31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90311</xdr:rowOff>
    </xdr:from>
    <xdr:to>
      <xdr:col>81</xdr:col>
      <xdr:colOff>44450</xdr:colOff>
      <xdr:row>85</xdr:row>
      <xdr:rowOff>138995</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149211"/>
          <a:ext cx="838200" cy="563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3827</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40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2116</xdr:rowOff>
    </xdr:from>
    <xdr:to>
      <xdr:col>77</xdr:col>
      <xdr:colOff>44450</xdr:colOff>
      <xdr:row>85</xdr:row>
      <xdr:rowOff>138995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4403916"/>
          <a:ext cx="889000" cy="308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85372</xdr:rowOff>
    </xdr:from>
    <xdr:to>
      <xdr:col>77</xdr:col>
      <xdr:colOff>95250</xdr:colOff>
      <xdr:row>85</xdr:row>
      <xdr:rowOff>15522</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4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25699</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256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2116</xdr:rowOff>
    </xdr:from>
    <xdr:to>
      <xdr:col>72</xdr:col>
      <xdr:colOff>203200</xdr:colOff>
      <xdr:row>84</xdr:row>
      <xdr:rowOff>42334</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4403916"/>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18345</xdr:rowOff>
    </xdr:from>
    <xdr:to>
      <xdr:col>73</xdr:col>
      <xdr:colOff>44450</xdr:colOff>
      <xdr:row>84</xdr:row>
      <xdr:rowOff>119945</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42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104722</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50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42334</xdr:rowOff>
    </xdr:from>
    <xdr:to>
      <xdr:col>68</xdr:col>
      <xdr:colOff>152400</xdr:colOff>
      <xdr:row>85</xdr:row>
      <xdr:rowOff>71966</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4444134"/>
          <a:ext cx="889000" cy="201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45155</xdr:rowOff>
    </xdr:from>
    <xdr:to>
      <xdr:col>68</xdr:col>
      <xdr:colOff>203200</xdr:colOff>
      <xdr:row>84</xdr:row>
      <xdr:rowOff>146755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44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131532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53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31750</xdr:rowOff>
    </xdr:from>
    <xdr:to>
      <xdr:col>64</xdr:col>
      <xdr:colOff>152400</xdr:colOff>
      <xdr:row>84</xdr:row>
      <xdr:rowOff>133350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143527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39511</xdr:rowOff>
    </xdr:from>
    <xdr:to>
      <xdr:col>81</xdr:col>
      <xdr:colOff>95250</xdr:colOff>
      <xdr:row>82</xdr:row>
      <xdr:rowOff>141111</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09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56038</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3943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88195</xdr:rowOff>
    </xdr:from>
    <xdr:to>
      <xdr:col>77</xdr:col>
      <xdr:colOff>95250</xdr:colOff>
      <xdr:row>86</xdr:row>
      <xdr:rowOff>18345</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66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3122</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7478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122766</xdr:rowOff>
    </xdr:from>
    <xdr:to>
      <xdr:col>73</xdr:col>
      <xdr:colOff>44450</xdr:colOff>
      <xdr:row>84</xdr:row>
      <xdr:rowOff>52916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35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63093</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12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162984</xdr:rowOff>
    </xdr:from>
    <xdr:to>
      <xdr:col>68</xdr:col>
      <xdr:colOff>203200</xdr:colOff>
      <xdr:row>84</xdr:row>
      <xdr:rowOff>93134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103311</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16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21166</xdr:rowOff>
    </xdr:from>
    <xdr:to>
      <xdr:col>64</xdr:col>
      <xdr:colOff>152400</xdr:colOff>
      <xdr:row>85</xdr:row>
      <xdr:rowOff>122766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107543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類似団体内平均値を下回り、前年度比で</a:t>
          </a:r>
          <a:r>
            <a:rPr kumimoji="1" lang="en-US" altLang="ja-JP" sz="1300">
              <a:latin typeface="ＭＳ Ｐゴシック" panose="020B0600070205080204" pitchFamily="50" charset="-128"/>
              <a:ea typeface="ＭＳ Ｐゴシック" panose="020B0600070205080204" pitchFamily="50" charset="-128"/>
            </a:rPr>
            <a:t>2.95</a:t>
          </a:r>
          <a:r>
            <a:rPr kumimoji="1" lang="ja-JP" altLang="en-US" sz="1300">
              <a:latin typeface="ＭＳ Ｐゴシック" panose="020B0600070205080204" pitchFamily="50" charset="-128"/>
              <a:ea typeface="ＭＳ Ｐゴシック" panose="020B0600070205080204" pitchFamily="50" charset="-128"/>
            </a:rPr>
            <a:t>人の増となっている。</a:t>
          </a:r>
        </a:p>
        <a:p>
          <a:r>
            <a:rPr kumimoji="1" lang="ja-JP" altLang="en-US" sz="1300">
              <a:latin typeface="ＭＳ Ｐゴシック" panose="020B0600070205080204" pitchFamily="50" charset="-128"/>
              <a:ea typeface="ＭＳ Ｐゴシック" panose="020B0600070205080204" pitchFamily="50" charset="-128"/>
            </a:rPr>
            <a:t>　本村の人口は年間約</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人のペースで減少しており、減少率が著しいため、人口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人当たりの職員数の増加の要因になっているものと考えられる。</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00000000-0008-0000-0300-00003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139943</xdr:rowOff>
    </xdr:from>
    <xdr:to>
      <xdr:col>81</xdr:col>
      <xdr:colOff>44450</xdr:colOff>
      <xdr:row>66</xdr:row>
      <xdr:rowOff>42535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7018000" y="10255493"/>
          <a:ext cx="0" cy="11027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14612</xdr:rowOff>
    </xdr:from>
    <xdr:ext cx="762000" cy="259045"/>
    <xdr:sp macro="" textlink="">
      <xdr:nvSpPr>
        <xdr:cNvPr id="311" name="定員管理の状況最小値テキスト">
          <a:extLst>
            <a:ext uri="{FF2B5EF4-FFF2-40B4-BE49-F238E27FC236}">
              <a16:creationId xmlns:a16="http://schemas.microsoft.com/office/drawing/2014/main" id="{00000000-0008-0000-0300-000037010000}"/>
            </a:ext>
          </a:extLst>
        </xdr:cNvPr>
        <xdr:cNvSpPr txBox="1"/>
      </xdr:nvSpPr>
      <xdr:spPr>
        <a:xfrm>
          <a:off x="17106900" y="11330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42535</xdr:rowOff>
    </xdr:from>
    <xdr:to>
      <xdr:col>81</xdr:col>
      <xdr:colOff>133350</xdr:colOff>
      <xdr:row>66</xdr:row>
      <xdr:rowOff>42535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1358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54870</xdr:rowOff>
    </xdr:from>
    <xdr:ext cx="762000" cy="259045"/>
    <xdr:sp macro="" textlink="">
      <xdr:nvSpPr>
        <xdr:cNvPr id="313" name="定員管理の状況最大値テキスト">
          <a:extLst>
            <a:ext uri="{FF2B5EF4-FFF2-40B4-BE49-F238E27FC236}">
              <a16:creationId xmlns:a16="http://schemas.microsoft.com/office/drawing/2014/main" id="{00000000-0008-0000-0300-000039010000}"/>
            </a:ext>
          </a:extLst>
        </xdr:cNvPr>
        <xdr:cNvSpPr txBox="1"/>
      </xdr:nvSpPr>
      <xdr:spPr>
        <a:xfrm>
          <a:off x="17106900" y="9998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139943</xdr:rowOff>
    </xdr:from>
    <xdr:to>
      <xdr:col>81</xdr:col>
      <xdr:colOff>133350</xdr:colOff>
      <xdr:row>59</xdr:row>
      <xdr:rowOff>139943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0255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89218</xdr:rowOff>
    </xdr:from>
    <xdr:to>
      <xdr:col>81</xdr:col>
      <xdr:colOff>44450</xdr:colOff>
      <xdr:row>61</xdr:row>
      <xdr:rowOff>148537</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179800" y="10547668"/>
          <a:ext cx="838200" cy="59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105343</xdr:rowOff>
    </xdr:from>
    <xdr:ext cx="762000" cy="259045"/>
    <xdr:sp macro="" textlink="">
      <xdr:nvSpPr>
        <xdr:cNvPr id="316" name="定員管理の状況平均値テキスト">
          <a:extLst>
            <a:ext uri="{FF2B5EF4-FFF2-40B4-BE49-F238E27FC236}">
              <a16:creationId xmlns:a16="http://schemas.microsoft.com/office/drawing/2014/main" id="{00000000-0008-0000-0300-00003C010000}"/>
            </a:ext>
          </a:extLst>
        </xdr:cNvPr>
        <xdr:cNvSpPr txBox="1"/>
      </xdr:nvSpPr>
      <xdr:spPr>
        <a:xfrm>
          <a:off x="17106900" y="102208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88816</xdr:rowOff>
    </xdr:from>
    <xdr:to>
      <xdr:col>81</xdr:col>
      <xdr:colOff>95250</xdr:colOff>
      <xdr:row>61</xdr:row>
      <xdr:rowOff>18966</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967200" y="10375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89218</xdr:rowOff>
    </xdr:from>
    <xdr:to>
      <xdr:col>77</xdr:col>
      <xdr:colOff>44450</xdr:colOff>
      <xdr:row>61</xdr:row>
      <xdr:rowOff>89619</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5290800" y="10547668"/>
          <a:ext cx="889000" cy="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75142</xdr:rowOff>
    </xdr:from>
    <xdr:to>
      <xdr:col>77</xdr:col>
      <xdr:colOff>95250</xdr:colOff>
      <xdr:row>61</xdr:row>
      <xdr:rowOff>5292</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129000" y="1036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15469</xdr:rowOff>
    </xdr:from>
    <xdr:ext cx="7366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5798800" y="101310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81174</xdr:rowOff>
    </xdr:from>
    <xdr:to>
      <xdr:col>72</xdr:col>
      <xdr:colOff>203200</xdr:colOff>
      <xdr:row>61</xdr:row>
      <xdr:rowOff>89619</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4401800" y="10539624"/>
          <a:ext cx="889000" cy="8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47996</xdr:rowOff>
    </xdr:from>
    <xdr:to>
      <xdr:col>73</xdr:col>
      <xdr:colOff>44450</xdr:colOff>
      <xdr:row>60</xdr:row>
      <xdr:rowOff>149596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240000" y="1033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159773</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909800" y="1010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71724</xdr:rowOff>
    </xdr:from>
    <xdr:to>
      <xdr:col>68</xdr:col>
      <xdr:colOff>152400</xdr:colOff>
      <xdr:row>61</xdr:row>
      <xdr:rowOff>81174</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3512800" y="10530174"/>
          <a:ext cx="889000" cy="9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40153</xdr:rowOff>
    </xdr:from>
    <xdr:to>
      <xdr:col>68</xdr:col>
      <xdr:colOff>203200</xdr:colOff>
      <xdr:row>60</xdr:row>
      <xdr:rowOff>141753</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4351000" y="1032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151930</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020800" y="10096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59658</xdr:rowOff>
    </xdr:from>
    <xdr:to>
      <xdr:col>64</xdr:col>
      <xdr:colOff>152400</xdr:colOff>
      <xdr:row>60</xdr:row>
      <xdr:rowOff>161258</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462000" y="10346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171435</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131800" y="10115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97737</xdr:rowOff>
    </xdr:from>
    <xdr:to>
      <xdr:col>81</xdr:col>
      <xdr:colOff>95250</xdr:colOff>
      <xdr:row>62</xdr:row>
      <xdr:rowOff>27887</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967200" y="1055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69814</xdr:rowOff>
    </xdr:from>
    <xdr:ext cx="762000" cy="259045"/>
    <xdr:sp macro="" textlink="">
      <xdr:nvSpPr>
        <xdr:cNvPr id="335" name="定員管理の状況該当値テキスト">
          <a:extLst>
            <a:ext uri="{FF2B5EF4-FFF2-40B4-BE49-F238E27FC236}">
              <a16:creationId xmlns:a16="http://schemas.microsoft.com/office/drawing/2014/main" id="{00000000-0008-0000-0300-00004F010000}"/>
            </a:ext>
          </a:extLst>
        </xdr:cNvPr>
        <xdr:cNvSpPr txBox="1"/>
      </xdr:nvSpPr>
      <xdr:spPr>
        <a:xfrm>
          <a:off x="17106900" y="10528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38418</xdr:rowOff>
    </xdr:from>
    <xdr:to>
      <xdr:col>77</xdr:col>
      <xdr:colOff>95250</xdr:colOff>
      <xdr:row>61</xdr:row>
      <xdr:rowOff>140018</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129000" y="10496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124795</xdr:rowOff>
    </xdr:from>
    <xdr:ext cx="7366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798800" y="105832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38819</xdr:rowOff>
    </xdr:from>
    <xdr:to>
      <xdr:col>73</xdr:col>
      <xdr:colOff>44450</xdr:colOff>
      <xdr:row>61</xdr:row>
      <xdr:rowOff>140419</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5240000" y="10497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125196</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909800" y="10583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30374</xdr:rowOff>
    </xdr:from>
    <xdr:to>
      <xdr:col>68</xdr:col>
      <xdr:colOff>203200</xdr:colOff>
      <xdr:row>61</xdr:row>
      <xdr:rowOff>131974</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4351000" y="10488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116751</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020800" y="1057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20924</xdr:rowOff>
    </xdr:from>
    <xdr:to>
      <xdr:col>64</xdr:col>
      <xdr:colOff>152400</xdr:colOff>
      <xdr:row>61</xdr:row>
      <xdr:rowOff>122524</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462000" y="1047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107301</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131800" y="10565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実質公債費比率については、前年度比で</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％の増となった。これは令和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年度の借入に係る元金償還開始に伴い公債費が増加したことが考えられる。</a:t>
          </a: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年度まで減少傾向であった実質公債費比率は、平成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年九州北部豪雨災害以降の度重なる災害復旧事業債の起債により増加傾向であり、令和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年豪雨災害の復旧事業債の償還金の影響により今後も増加が見込まれるため、起債の抑制を図ることに努める。</a:t>
          </a: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137160</xdr:rowOff>
    </xdr:from>
    <xdr:to>
      <xdr:col>81</xdr:col>
      <xdr:colOff>44450</xdr:colOff>
      <xdr:row>44</xdr:row>
      <xdr:rowOff>61685</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309360"/>
          <a:ext cx="0" cy="12961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33762</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61685</xdr:rowOff>
    </xdr:from>
    <xdr:to>
      <xdr:col>81</xdr:col>
      <xdr:colOff>133350</xdr:colOff>
      <xdr:row>44</xdr:row>
      <xdr:rowOff>61685</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52087</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605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137160</xdr:rowOff>
    </xdr:from>
    <xdr:to>
      <xdr:col>81</xdr:col>
      <xdr:colOff>133350</xdr:colOff>
      <xdr:row>36</xdr:row>
      <xdr:rowOff>137160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30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92528</xdr:rowOff>
    </xdr:from>
    <xdr:to>
      <xdr:col>81</xdr:col>
      <xdr:colOff>44450</xdr:colOff>
      <xdr:row>40</xdr:row>
      <xdr:rowOff>127000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179800" y="6950528"/>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30678</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7172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14151</xdr:rowOff>
    </xdr:from>
    <xdr:to>
      <xdr:col>81</xdr:col>
      <xdr:colOff>95250</xdr:colOff>
      <xdr:row>40</xdr:row>
      <xdr:rowOff>115751</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58057</xdr:rowOff>
    </xdr:from>
    <xdr:to>
      <xdr:col>77</xdr:col>
      <xdr:colOff>44450</xdr:colOff>
      <xdr:row>40</xdr:row>
      <xdr:rowOff>92528</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5290800" y="691605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21046</xdr:rowOff>
    </xdr:from>
    <xdr:to>
      <xdr:col>77</xdr:col>
      <xdr:colOff>95250</xdr:colOff>
      <xdr:row>40</xdr:row>
      <xdr:rowOff>122646</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687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132823</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6647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58057</xdr:rowOff>
    </xdr:from>
    <xdr:to>
      <xdr:col>72</xdr:col>
      <xdr:colOff>203200</xdr:colOff>
      <xdr:row>40</xdr:row>
      <xdr:rowOff>64951</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4401800" y="6916057"/>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164919</xdr:rowOff>
    </xdr:from>
    <xdr:to>
      <xdr:col>73</xdr:col>
      <xdr:colOff>44450</xdr:colOff>
      <xdr:row>40</xdr:row>
      <xdr:rowOff>95069</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685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105246</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6620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37374</xdr:rowOff>
    </xdr:from>
    <xdr:to>
      <xdr:col>68</xdr:col>
      <xdr:colOff>152400</xdr:colOff>
      <xdr:row>40</xdr:row>
      <xdr:rowOff>64951</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3512800" y="6895374"/>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151130</xdr:rowOff>
    </xdr:from>
    <xdr:to>
      <xdr:col>68</xdr:col>
      <xdr:colOff>203200</xdr:colOff>
      <xdr:row>40</xdr:row>
      <xdr:rowOff>81280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91457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130447</xdr:rowOff>
    </xdr:from>
    <xdr:to>
      <xdr:col>64</xdr:col>
      <xdr:colOff>152400</xdr:colOff>
      <xdr:row>40</xdr:row>
      <xdr:rowOff>60597</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6816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70774</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6585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76200</xdr:rowOff>
    </xdr:from>
    <xdr:to>
      <xdr:col>81</xdr:col>
      <xdr:colOff>95250</xdr:colOff>
      <xdr:row>41</xdr:row>
      <xdr:rowOff>6350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48277</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690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41728</xdr:rowOff>
    </xdr:from>
    <xdr:to>
      <xdr:col>77</xdr:col>
      <xdr:colOff>95250</xdr:colOff>
      <xdr:row>40</xdr:row>
      <xdr:rowOff>143328</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128105</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6986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7257</xdr:rowOff>
    </xdr:from>
    <xdr:to>
      <xdr:col>73</xdr:col>
      <xdr:colOff>44450</xdr:colOff>
      <xdr:row>40</xdr:row>
      <xdr:rowOff>108857</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93634</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695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14151</xdr:rowOff>
    </xdr:from>
    <xdr:to>
      <xdr:col>68</xdr:col>
      <xdr:colOff>203200</xdr:colOff>
      <xdr:row>40</xdr:row>
      <xdr:rowOff>115751</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6872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100528</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695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158024</xdr:rowOff>
    </xdr:from>
    <xdr:to>
      <xdr:col>64</xdr:col>
      <xdr:colOff>152400</xdr:colOff>
      <xdr:row>40</xdr:row>
      <xdr:rowOff>88174</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684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72951</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6930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や類似団体平均を下回ってはいるものの、財政の健全化・安定化に向けて、支出額の多い経費を中心に、抑制の意識を浸透させていく必要がある。また、公共施設等総合管理計画により、公共施設等の利活用についても検討のうえ、支出の減少、収入の確保を図り、財源の安定化に努める。</a:t>
          </a: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00000000-0008-0000-03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58103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7018000" y="2370667"/>
          <a:ext cx="0" cy="16307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30180</xdr:rowOff>
    </xdr:from>
    <xdr:ext cx="762000" cy="259045"/>
    <xdr:sp macro="" textlink="">
      <xdr:nvSpPr>
        <xdr:cNvPr id="436" name="将来負担の状況最小値テキスト">
          <a:extLst>
            <a:ext uri="{FF2B5EF4-FFF2-40B4-BE49-F238E27FC236}">
              <a16:creationId xmlns:a16="http://schemas.microsoft.com/office/drawing/2014/main" id="{00000000-0008-0000-0300-0000B4010000}"/>
            </a:ext>
          </a:extLst>
        </xdr:cNvPr>
        <xdr:cNvSpPr txBox="1"/>
      </xdr:nvSpPr>
      <xdr:spPr>
        <a:xfrm>
          <a:off x="17106900" y="3973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58103</xdr:rowOff>
    </xdr:from>
    <xdr:to>
      <xdr:col>81</xdr:col>
      <xdr:colOff>133350</xdr:colOff>
      <xdr:row>23</xdr:row>
      <xdr:rowOff>58103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4001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8" name="将来負担の状況最大値テキスト">
          <a:extLst>
            <a:ext uri="{FF2B5EF4-FFF2-40B4-BE49-F238E27FC236}">
              <a16:creationId xmlns:a16="http://schemas.microsoft.com/office/drawing/2014/main" id="{00000000-0008-0000-0300-0000B6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福岡県東峰村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1,762
1,743
51.97
4,870,463
4,634,176
62,041
1,770,903
4,870,389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人件費は、前年度比で</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の増であるが、これは給与表改定に伴い、職員給が増加したためである。人件費は経常収支比率の中でも大きなウェイトを占めるため、今後も引き続き計画的な定員管理や給与の在り方についての検討を行っ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40</xdr:row>
      <xdr:rowOff>149860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03900"/>
          <a:ext cx="0" cy="1203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62230</xdr:rowOff>
    </xdr:from>
    <xdr:to>
      <xdr:col>24</xdr:col>
      <xdr:colOff>25400</xdr:colOff>
      <xdr:row>38</xdr:row>
      <xdr:rowOff>111760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405880"/>
          <a:ext cx="8382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62230</xdr:rowOff>
    </xdr:from>
    <xdr:to>
      <xdr:col>19</xdr:col>
      <xdr:colOff>187325</xdr:colOff>
      <xdr:row>38</xdr:row>
      <xdr:rowOff>27940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40588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16527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27940</xdr:rowOff>
    </xdr:from>
    <xdr:to>
      <xdr:col>15</xdr:col>
      <xdr:colOff>98425</xdr:colOff>
      <xdr:row>38</xdr:row>
      <xdr:rowOff>149860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54304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53340</xdr:rowOff>
    </xdr:from>
    <xdr:to>
      <xdr:col>15</xdr:col>
      <xdr:colOff>149225</xdr:colOff>
      <xdr:row>36</xdr:row>
      <xdr:rowOff>154940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165117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149860</xdr:rowOff>
    </xdr:from>
    <xdr:to>
      <xdr:col>11</xdr:col>
      <xdr:colOff>9525</xdr:colOff>
      <xdr:row>40</xdr:row>
      <xdr:rowOff>50800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664960"/>
          <a:ext cx="8890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38100</xdr:rowOff>
    </xdr:from>
    <xdr:to>
      <xdr:col>11</xdr:col>
      <xdr:colOff>60325</xdr:colOff>
      <xdr:row>36</xdr:row>
      <xdr:rowOff>139700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149877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160020</xdr:rowOff>
    </xdr:from>
    <xdr:to>
      <xdr:col>6</xdr:col>
      <xdr:colOff>171450</xdr:colOff>
      <xdr:row>37</xdr:row>
      <xdr:rowOff>90170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100347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60960</xdr:rowOff>
    </xdr:from>
    <xdr:to>
      <xdr:col>24</xdr:col>
      <xdr:colOff>76200</xdr:colOff>
      <xdr:row>38</xdr:row>
      <xdr:rowOff>162560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57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33037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4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11430</xdr:rowOff>
    </xdr:from>
    <xdr:to>
      <xdr:col>20</xdr:col>
      <xdr:colOff>38100</xdr:colOff>
      <xdr:row>37</xdr:row>
      <xdr:rowOff>113030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97807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41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148590</xdr:rowOff>
    </xdr:from>
    <xdr:to>
      <xdr:col>15</xdr:col>
      <xdr:colOff>149225</xdr:colOff>
      <xdr:row>38</xdr:row>
      <xdr:rowOff>78740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63517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7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99060</xdr:rowOff>
    </xdr:from>
    <xdr:to>
      <xdr:col>11</xdr:col>
      <xdr:colOff>60325</xdr:colOff>
      <xdr:row>39</xdr:row>
      <xdr:rowOff>29210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13987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70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0</xdr:rowOff>
    </xdr:from>
    <xdr:to>
      <xdr:col>6</xdr:col>
      <xdr:colOff>171450</xdr:colOff>
      <xdr:row>40</xdr:row>
      <xdr:rowOff>101600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85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86377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や類似団体平均を下回ってはいるものの、財政の健全化・安定化に向けて、支出額の多い経費を中心に、抑制の意識を浸透させていく必要がある。また、公共施設等総合管理計画により、公共施設等の利活用についても検討のうえ、支出の減少、収入の確保を図り、財源の安定化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136144</xdr:rowOff>
    </xdr:from>
    <xdr:to>
      <xdr:col>82</xdr:col>
      <xdr:colOff>107950</xdr:colOff>
      <xdr:row>19</xdr:row>
      <xdr:rowOff>120142</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93544"/>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92219</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349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120142</xdr:rowOff>
    </xdr:from>
    <xdr:to>
      <xdr:col>82</xdr:col>
      <xdr:colOff>196850</xdr:colOff>
      <xdr:row>19</xdr:row>
      <xdr:rowOff>120142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377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51071</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37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136144</xdr:rowOff>
    </xdr:from>
    <xdr:to>
      <xdr:col>82</xdr:col>
      <xdr:colOff>196850</xdr:colOff>
      <xdr:row>12</xdr:row>
      <xdr:rowOff>136144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9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99568</xdr:rowOff>
    </xdr:from>
    <xdr:to>
      <xdr:col>82</xdr:col>
      <xdr:colOff>107950</xdr:colOff>
      <xdr:row>14</xdr:row>
      <xdr:rowOff>122428</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49986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103141</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5034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131064</xdr:rowOff>
    </xdr:from>
    <xdr:to>
      <xdr:col>82</xdr:col>
      <xdr:colOff>158750</xdr:colOff>
      <xdr:row>15</xdr:row>
      <xdr:rowOff>61214</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53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161290</xdr:rowOff>
    </xdr:from>
    <xdr:to>
      <xdr:col>78</xdr:col>
      <xdr:colOff>69850</xdr:colOff>
      <xdr:row>14</xdr:row>
      <xdr:rowOff>99568</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390140"/>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121920</xdr:rowOff>
    </xdr:from>
    <xdr:to>
      <xdr:col>78</xdr:col>
      <xdr:colOff>120650</xdr:colOff>
      <xdr:row>15</xdr:row>
      <xdr:rowOff>52070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36847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608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161290</xdr:rowOff>
    </xdr:from>
    <xdr:to>
      <xdr:col>73</xdr:col>
      <xdr:colOff>180975</xdr:colOff>
      <xdr:row>14</xdr:row>
      <xdr:rowOff>35560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3901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76200</xdr:rowOff>
    </xdr:from>
    <xdr:to>
      <xdr:col>74</xdr:col>
      <xdr:colOff>31750</xdr:colOff>
      <xdr:row>15</xdr:row>
      <xdr:rowOff>6350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47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162577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6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30988</xdr:rowOff>
    </xdr:from>
    <xdr:to>
      <xdr:col>69</xdr:col>
      <xdr:colOff>92075</xdr:colOff>
      <xdr:row>14</xdr:row>
      <xdr:rowOff>35560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43128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7620</xdr:rowOff>
    </xdr:from>
    <xdr:to>
      <xdr:col>69</xdr:col>
      <xdr:colOff>142875</xdr:colOff>
      <xdr:row>14</xdr:row>
      <xdr:rowOff>109220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40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93997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49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44196</xdr:rowOff>
    </xdr:from>
    <xdr:to>
      <xdr:col>65</xdr:col>
      <xdr:colOff>53975</xdr:colOff>
      <xdr:row>14</xdr:row>
      <xdr:rowOff>145796</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444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130573</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530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71628</xdr:rowOff>
    </xdr:from>
    <xdr:to>
      <xdr:col>82</xdr:col>
      <xdr:colOff>158750</xdr:colOff>
      <xdr:row>15</xdr:row>
      <xdr:rowOff>1778</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47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88155</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31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48768</xdr:rowOff>
    </xdr:from>
    <xdr:to>
      <xdr:col>78</xdr:col>
      <xdr:colOff>120650</xdr:colOff>
      <xdr:row>14</xdr:row>
      <xdr:rowOff>150368</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44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160545</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217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110490</xdr:rowOff>
    </xdr:from>
    <xdr:to>
      <xdr:col>74</xdr:col>
      <xdr:colOff>31750</xdr:colOff>
      <xdr:row>14</xdr:row>
      <xdr:rowOff>40640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33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50817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10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156210</xdr:rowOff>
    </xdr:from>
    <xdr:to>
      <xdr:col>69</xdr:col>
      <xdr:colOff>142875</xdr:colOff>
      <xdr:row>14</xdr:row>
      <xdr:rowOff>86360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38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96537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15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151638</xdr:rowOff>
    </xdr:from>
    <xdr:to>
      <xdr:col>65</xdr:col>
      <xdr:colOff>53975</xdr:colOff>
      <xdr:row>14</xdr:row>
      <xdr:rowOff>81788</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380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91965</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149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児童手当や障害者自立支援給付費等の増により前年度比</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％増となった。</a:t>
          </a:r>
        </a:p>
        <a:p>
          <a:r>
            <a:rPr kumimoji="1" lang="ja-JP" altLang="en-US" sz="1300">
              <a:latin typeface="ＭＳ Ｐゴシック" panose="020B0600070205080204" pitchFamily="50" charset="-128"/>
              <a:ea typeface="ＭＳ Ｐゴシック" panose="020B0600070205080204" pitchFamily="50" charset="-128"/>
            </a:rPr>
            <a:t>　今後も社会保障等へのニーズは高まっていくものと思われるので、財源の確保についての検討が求められる。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7" name="扶助費グラフ枠">
          <a:extLst>
            <a:ext uri="{FF2B5EF4-FFF2-40B4-BE49-F238E27FC236}">
              <a16:creationId xmlns:a16="http://schemas.microsoft.com/office/drawing/2014/main" id="{00000000-0008-0000-0400-0000B1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62</xdr:row>
      <xdr:rowOff>12700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flipV="1">
          <a:off x="4826000" y="931672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79" name="扶助費最小値テキスト">
          <a:extLst>
            <a:ext uri="{FF2B5EF4-FFF2-40B4-BE49-F238E27FC236}">
              <a16:creationId xmlns:a16="http://schemas.microsoft.com/office/drawing/2014/main" id="{00000000-0008-0000-0400-0000B3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144797</xdr:rowOff>
    </xdr:from>
    <xdr:ext cx="762000" cy="259045"/>
    <xdr:sp macro="" textlink="">
      <xdr:nvSpPr>
        <xdr:cNvPr id="181" name="扶助費最大値テキスト">
          <a:extLst>
            <a:ext uri="{FF2B5EF4-FFF2-40B4-BE49-F238E27FC236}">
              <a16:creationId xmlns:a16="http://schemas.microsoft.com/office/drawing/2014/main" id="{00000000-0008-0000-0400-0000B5000000}"/>
            </a:ext>
          </a:extLst>
        </xdr:cNvPr>
        <xdr:cNvSpPr txBox="1"/>
      </xdr:nvSpPr>
      <xdr:spPr>
        <a:xfrm>
          <a:off x="4914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104140</xdr:rowOff>
    </xdr:from>
    <xdr:to>
      <xdr:col>24</xdr:col>
      <xdr:colOff>25400</xdr:colOff>
      <xdr:row>57</xdr:row>
      <xdr:rowOff>115570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3987800" y="9705340"/>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161307</xdr:rowOff>
    </xdr:from>
    <xdr:ext cx="762000" cy="259045"/>
    <xdr:sp macro="" textlink="">
      <xdr:nvSpPr>
        <xdr:cNvPr id="184" name="扶助費平均値テキスト">
          <a:extLst>
            <a:ext uri="{FF2B5EF4-FFF2-40B4-BE49-F238E27FC236}">
              <a16:creationId xmlns:a16="http://schemas.microsoft.com/office/drawing/2014/main" id="{00000000-0008-0000-0400-0000B8000000}"/>
            </a:ext>
          </a:extLst>
        </xdr:cNvPr>
        <xdr:cNvSpPr txBox="1"/>
      </xdr:nvSpPr>
      <xdr:spPr>
        <a:xfrm>
          <a:off x="4914900" y="959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144780</xdr:rowOff>
    </xdr:from>
    <xdr:to>
      <xdr:col>24</xdr:col>
      <xdr:colOff>76200</xdr:colOff>
      <xdr:row>57</xdr:row>
      <xdr:rowOff>74930</xdr:rowOff>
    </xdr:to>
    <xdr:sp macro="" textlink="">
      <xdr:nvSpPr>
        <xdr:cNvPr id="185" name="フローチャート: 判断 184">
          <a:extLst>
            <a:ext uri="{FF2B5EF4-FFF2-40B4-BE49-F238E27FC236}">
              <a16:creationId xmlns:a16="http://schemas.microsoft.com/office/drawing/2014/main" id="{00000000-0008-0000-0400-0000B9000000}"/>
            </a:ext>
          </a:extLst>
        </xdr:cNvPr>
        <xdr:cNvSpPr/>
      </xdr:nvSpPr>
      <xdr:spPr>
        <a:xfrm>
          <a:off x="4775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35560</xdr:rowOff>
    </xdr:from>
    <xdr:to>
      <xdr:col>19</xdr:col>
      <xdr:colOff>187325</xdr:colOff>
      <xdr:row>56</xdr:row>
      <xdr:rowOff>104140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098800" y="9293860"/>
          <a:ext cx="889000" cy="41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167640</xdr:rowOff>
    </xdr:from>
    <xdr:to>
      <xdr:col>20</xdr:col>
      <xdr:colOff>38100</xdr:colOff>
      <xdr:row>57</xdr:row>
      <xdr:rowOff>97790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937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82567</xdr:rowOff>
    </xdr:from>
    <xdr:ext cx="7366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3606800" y="9855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35560</xdr:rowOff>
    </xdr:from>
    <xdr:to>
      <xdr:col>15</xdr:col>
      <xdr:colOff>98425</xdr:colOff>
      <xdr:row>56</xdr:row>
      <xdr:rowOff>127000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2209800" y="9293860"/>
          <a:ext cx="889000" cy="434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144780</xdr:rowOff>
    </xdr:from>
    <xdr:to>
      <xdr:col>15</xdr:col>
      <xdr:colOff>149225</xdr:colOff>
      <xdr:row>57</xdr:row>
      <xdr:rowOff>74930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048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59707</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2717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35560</xdr:rowOff>
    </xdr:from>
    <xdr:to>
      <xdr:col>11</xdr:col>
      <xdr:colOff>9525</xdr:colOff>
      <xdr:row>56</xdr:row>
      <xdr:rowOff>127000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1320800" y="96367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121920</xdr:rowOff>
    </xdr:from>
    <xdr:to>
      <xdr:col>11</xdr:col>
      <xdr:colOff>60325</xdr:colOff>
      <xdr:row>57</xdr:row>
      <xdr:rowOff>52070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2159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36847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1828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144780</xdr:rowOff>
    </xdr:from>
    <xdr:to>
      <xdr:col>6</xdr:col>
      <xdr:colOff>171450</xdr:colOff>
      <xdr:row>57</xdr:row>
      <xdr:rowOff>74930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1270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59707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939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64770</xdr:rowOff>
    </xdr:from>
    <xdr:to>
      <xdr:col>24</xdr:col>
      <xdr:colOff>76200</xdr:colOff>
      <xdr:row>57</xdr:row>
      <xdr:rowOff>166370</xdr:rowOff>
    </xdr:to>
    <xdr:sp macro="" textlink="">
      <xdr:nvSpPr>
        <xdr:cNvPr id="202" name="楕円 201">
          <a:extLst>
            <a:ext uri="{FF2B5EF4-FFF2-40B4-BE49-F238E27FC236}">
              <a16:creationId xmlns:a16="http://schemas.microsoft.com/office/drawing/2014/main" id="{00000000-0008-0000-0400-0000CA000000}"/>
            </a:ext>
          </a:extLst>
        </xdr:cNvPr>
        <xdr:cNvSpPr/>
      </xdr:nvSpPr>
      <xdr:spPr>
        <a:xfrm>
          <a:off x="47752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36847</xdr:rowOff>
    </xdr:from>
    <xdr:ext cx="762000" cy="259045"/>
    <xdr:sp macro="" textlink="">
      <xdr:nvSpPr>
        <xdr:cNvPr id="203" name="扶助費該当値テキスト">
          <a:extLst>
            <a:ext uri="{FF2B5EF4-FFF2-40B4-BE49-F238E27FC236}">
              <a16:creationId xmlns:a16="http://schemas.microsoft.com/office/drawing/2014/main" id="{00000000-0008-0000-0400-0000CB000000}"/>
            </a:ext>
          </a:extLst>
        </xdr:cNvPr>
        <xdr:cNvSpPr txBox="1"/>
      </xdr:nvSpPr>
      <xdr:spPr>
        <a:xfrm>
          <a:off x="49149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53340</xdr:rowOff>
    </xdr:from>
    <xdr:to>
      <xdr:col>20</xdr:col>
      <xdr:colOff>38100</xdr:colOff>
      <xdr:row>56</xdr:row>
      <xdr:rowOff>154940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3937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165117</xdr:rowOff>
    </xdr:from>
    <xdr:ext cx="7366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606800" y="9423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156210</xdr:rowOff>
    </xdr:from>
    <xdr:to>
      <xdr:col>15</xdr:col>
      <xdr:colOff>149225</xdr:colOff>
      <xdr:row>54</xdr:row>
      <xdr:rowOff>86360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048000" y="924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96537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2717800" y="901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76200</xdr:rowOff>
    </xdr:from>
    <xdr:to>
      <xdr:col>11</xdr:col>
      <xdr:colOff>60325</xdr:colOff>
      <xdr:row>57</xdr:row>
      <xdr:rowOff>6350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2159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828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156210</xdr:rowOff>
    </xdr:from>
    <xdr:to>
      <xdr:col>6</xdr:col>
      <xdr:colOff>171450</xdr:colOff>
      <xdr:row>56</xdr:row>
      <xdr:rowOff>86360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1270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96537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939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その他に係る数値は、令和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年度まで類似団体平均・全国平均・福岡県平均をいずれも下回っていたが、令和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年度は微減となっている。</a:t>
          </a:r>
        </a:p>
        <a:p>
          <a:r>
            <a:rPr kumimoji="1" lang="ja-JP" altLang="en-US" sz="1300">
              <a:latin typeface="ＭＳ Ｐゴシック" panose="020B0600070205080204" pitchFamily="50" charset="-128"/>
              <a:ea typeface="ＭＳ Ｐゴシック" panose="020B0600070205080204" pitchFamily="50" charset="-128"/>
            </a:rPr>
            <a:t>　今後の特別会計の経営状況次第では、繰出金の増加も十分想定されるものである。それによる費用増を抑制するために、適正な受益者負担を検討し求めていくものとする。</a:t>
          </a:r>
        </a:p>
      </xdr:txBody>
    </xdr:sp>
    <xdr:clientData/>
  </xdr:twoCellAnchor>
  <xdr:oneCellAnchor>
    <xdr:from>
      <xdr:col>62</xdr:col>
      <xdr:colOff>6350</xdr:colOff>
      <xdr:row>49</xdr:row>
      <xdr:rowOff>107950</xdr:rowOff>
    </xdr:from>
    <xdr:ext cx="298543" cy="225703"/>
    <xdr:sp macro="" textlink="">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a:extLst>
            <a:ext uri="{FF2B5EF4-FFF2-40B4-BE49-F238E27FC236}">
              <a16:creationId xmlns:a16="http://schemas.microsoft.com/office/drawing/2014/main" id="{00000000-0008-0000-0400-0000E0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7" name="その他グラフ枠">
          <a:extLst>
            <a:ext uri="{FF2B5EF4-FFF2-40B4-BE49-F238E27FC236}">
              <a16:creationId xmlns:a16="http://schemas.microsoft.com/office/drawing/2014/main" id="{00000000-0008-0000-0400-0000ED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85090</xdr:rowOff>
    </xdr:from>
    <xdr:to>
      <xdr:col>82</xdr:col>
      <xdr:colOff>107950</xdr:colOff>
      <xdr:row>60</xdr:row>
      <xdr:rowOff>119380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flipV="1">
          <a:off x="16510000" y="91719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91457</xdr:rowOff>
    </xdr:from>
    <xdr:ext cx="762000" cy="259045"/>
    <xdr:sp macro="" textlink="">
      <xdr:nvSpPr>
        <xdr:cNvPr id="239" name="その他最小値テキスト">
          <a:extLst>
            <a:ext uri="{FF2B5EF4-FFF2-40B4-BE49-F238E27FC236}">
              <a16:creationId xmlns:a16="http://schemas.microsoft.com/office/drawing/2014/main" id="{00000000-0008-0000-0400-0000EF000000}"/>
            </a:ext>
          </a:extLst>
        </xdr:cNvPr>
        <xdr:cNvSpPr txBox="1"/>
      </xdr:nvSpPr>
      <xdr:spPr>
        <a:xfrm>
          <a:off x="16598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119380</xdr:rowOff>
    </xdr:from>
    <xdr:to>
      <xdr:col>82</xdr:col>
      <xdr:colOff>196850</xdr:colOff>
      <xdr:row>60</xdr:row>
      <xdr:rowOff>119380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1040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xdr:rowOff>
    </xdr:from>
    <xdr:ext cx="762000" cy="259045"/>
    <xdr:sp macro="" textlink="">
      <xdr:nvSpPr>
        <xdr:cNvPr id="241" name="その他最大値テキスト">
          <a:extLst>
            <a:ext uri="{FF2B5EF4-FFF2-40B4-BE49-F238E27FC236}">
              <a16:creationId xmlns:a16="http://schemas.microsoft.com/office/drawing/2014/main" id="{00000000-0008-0000-0400-0000F1000000}"/>
            </a:ext>
          </a:extLst>
        </xdr:cNvPr>
        <xdr:cNvSpPr txBox="1"/>
      </xdr:nvSpPr>
      <xdr:spPr>
        <a:xfrm>
          <a:off x="16598900" y="891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85090</xdr:rowOff>
    </xdr:from>
    <xdr:to>
      <xdr:col>82</xdr:col>
      <xdr:colOff>196850</xdr:colOff>
      <xdr:row>53</xdr:row>
      <xdr:rowOff>85090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9171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104140</xdr:rowOff>
    </xdr:from>
    <xdr:to>
      <xdr:col>82</xdr:col>
      <xdr:colOff>107950</xdr:colOff>
      <xdr:row>56</xdr:row>
      <xdr:rowOff>111760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5671800" y="97053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54627</xdr:rowOff>
    </xdr:from>
    <xdr:ext cx="762000" cy="259045"/>
    <xdr:sp macro="" textlink="">
      <xdr:nvSpPr>
        <xdr:cNvPr id="244" name="その他平均値テキスト">
          <a:extLst>
            <a:ext uri="{FF2B5EF4-FFF2-40B4-BE49-F238E27FC236}">
              <a16:creationId xmlns:a16="http://schemas.microsoft.com/office/drawing/2014/main" id="{00000000-0008-0000-0400-0000F4000000}"/>
            </a:ext>
          </a:extLst>
        </xdr:cNvPr>
        <xdr:cNvSpPr txBox="1"/>
      </xdr:nvSpPr>
      <xdr:spPr>
        <a:xfrm>
          <a:off x="16598900" y="9484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38100</xdr:rowOff>
    </xdr:from>
    <xdr:to>
      <xdr:col>82</xdr:col>
      <xdr:colOff>158750</xdr:colOff>
      <xdr:row>56</xdr:row>
      <xdr:rowOff>139700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6459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111760</xdr:rowOff>
    </xdr:from>
    <xdr:to>
      <xdr:col>78</xdr:col>
      <xdr:colOff>69850</xdr:colOff>
      <xdr:row>57</xdr:row>
      <xdr:rowOff>69850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4782800" y="971296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26670</xdr:rowOff>
    </xdr:from>
    <xdr:to>
      <xdr:col>78</xdr:col>
      <xdr:colOff>120650</xdr:colOff>
      <xdr:row>57</xdr:row>
      <xdr:rowOff>128270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56210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113047</xdr:rowOff>
    </xdr:from>
    <xdr:ext cx="7366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5290800" y="9885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111760</xdr:rowOff>
    </xdr:from>
    <xdr:to>
      <xdr:col>73</xdr:col>
      <xdr:colOff>180975</xdr:colOff>
      <xdr:row>57</xdr:row>
      <xdr:rowOff>69850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3893800" y="971296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86377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440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111760</xdr:rowOff>
    </xdr:from>
    <xdr:to>
      <xdr:col>69</xdr:col>
      <xdr:colOff>92075</xdr:colOff>
      <xdr:row>56</xdr:row>
      <xdr:rowOff>157480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004800" y="97129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156210</xdr:rowOff>
    </xdr:from>
    <xdr:to>
      <xdr:col>69</xdr:col>
      <xdr:colOff>142875</xdr:colOff>
      <xdr:row>58</xdr:row>
      <xdr:rowOff>86360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3843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71137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3512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60960</xdr:rowOff>
    </xdr:from>
    <xdr:to>
      <xdr:col>65</xdr:col>
      <xdr:colOff>53975</xdr:colOff>
      <xdr:row>58</xdr:row>
      <xdr:rowOff>162560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2954000" y="1000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147337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623800" y="1009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64592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25417</xdr:rowOff>
    </xdr:from>
    <xdr:ext cx="762000" cy="259045"/>
    <xdr:sp macro="" textlink="">
      <xdr:nvSpPr>
        <xdr:cNvPr id="263" name="その他該当値テキスト">
          <a:extLst>
            <a:ext uri="{FF2B5EF4-FFF2-40B4-BE49-F238E27FC236}">
              <a16:creationId xmlns:a16="http://schemas.microsoft.com/office/drawing/2014/main" id="{00000000-0008-0000-0400-000007010000}"/>
            </a:ext>
          </a:extLst>
        </xdr:cNvPr>
        <xdr:cNvSpPr txBox="1"/>
      </xdr:nvSpPr>
      <xdr:spPr>
        <a:xfrm>
          <a:off x="16598900" y="9626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60960</xdr:rowOff>
    </xdr:from>
    <xdr:to>
      <xdr:col>78</xdr:col>
      <xdr:colOff>120650</xdr:colOff>
      <xdr:row>56</xdr:row>
      <xdr:rowOff>162560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5621000" y="9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1287</xdr:rowOff>
    </xdr:from>
    <xdr:ext cx="7366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290800" y="9431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19050</xdr:rowOff>
    </xdr:from>
    <xdr:to>
      <xdr:col>74</xdr:col>
      <xdr:colOff>31750</xdr:colOff>
      <xdr:row>57</xdr:row>
      <xdr:rowOff>120650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4732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130827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401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60960</xdr:rowOff>
    </xdr:from>
    <xdr:to>
      <xdr:col>69</xdr:col>
      <xdr:colOff>142875</xdr:colOff>
      <xdr:row>56</xdr:row>
      <xdr:rowOff>162560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3843000" y="9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1287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3512800" y="943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106680</xdr:rowOff>
    </xdr:from>
    <xdr:to>
      <xdr:col>65</xdr:col>
      <xdr:colOff>53975</xdr:colOff>
      <xdr:row>57</xdr:row>
      <xdr:rowOff>36830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29540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47007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6238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に係る数値は、類似団体平均・全国平均を下回り・福岡県平均を上回っている。今後も補助の交付を受けた団体等が適正な事業実施を進めているか等の審査や検証を進め、必要性に疑問等ある場合、随時整理を行うことに努める。</a:t>
          </a:r>
        </a:p>
      </xdr:txBody>
    </xdr:sp>
    <xdr:clientData/>
  </xdr:twoCellAnchor>
  <xdr:oneCellAnchor>
    <xdr:from>
      <xdr:col>62</xdr:col>
      <xdr:colOff>6350</xdr:colOff>
      <xdr:row>29</xdr:row>
      <xdr:rowOff>107950</xdr:rowOff>
    </xdr:from>
    <xdr:ext cx="298543" cy="225703"/>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5" name="補助費等グラフ枠">
          <a:extLst>
            <a:ext uri="{FF2B5EF4-FFF2-40B4-BE49-F238E27FC236}">
              <a16:creationId xmlns:a16="http://schemas.microsoft.com/office/drawing/2014/main" id="{00000000-0008-0000-0400-000027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108712</xdr:rowOff>
    </xdr:from>
    <xdr:to>
      <xdr:col>82</xdr:col>
      <xdr:colOff>107950</xdr:colOff>
      <xdr:row>40</xdr:row>
      <xdr:rowOff>67564</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flipV="1">
          <a:off x="16510000" y="5938012"/>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39641</xdr:rowOff>
    </xdr:from>
    <xdr:ext cx="762000" cy="259045"/>
    <xdr:sp macro="" textlink="">
      <xdr:nvSpPr>
        <xdr:cNvPr id="297" name="補助費等最小値テキスト">
          <a:extLst>
            <a:ext uri="{FF2B5EF4-FFF2-40B4-BE49-F238E27FC236}">
              <a16:creationId xmlns:a16="http://schemas.microsoft.com/office/drawing/2014/main" id="{00000000-0008-0000-0400-000029010000}"/>
            </a:ext>
          </a:extLst>
        </xdr:cNvPr>
        <xdr:cNvSpPr txBox="1"/>
      </xdr:nvSpPr>
      <xdr:spPr>
        <a:xfrm>
          <a:off x="16598900" y="6897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67564</xdr:rowOff>
    </xdr:from>
    <xdr:to>
      <xdr:col>82</xdr:col>
      <xdr:colOff>196850</xdr:colOff>
      <xdr:row>40</xdr:row>
      <xdr:rowOff>67564</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6421100" y="6925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23639</xdr:rowOff>
    </xdr:from>
    <xdr:ext cx="762000" cy="259045"/>
    <xdr:sp macro="" textlink="">
      <xdr:nvSpPr>
        <xdr:cNvPr id="299" name="補助費等最大値テキスト">
          <a:extLst>
            <a:ext uri="{FF2B5EF4-FFF2-40B4-BE49-F238E27FC236}">
              <a16:creationId xmlns:a16="http://schemas.microsoft.com/office/drawing/2014/main" id="{00000000-0008-0000-0400-00002B010000}"/>
            </a:ext>
          </a:extLst>
        </xdr:cNvPr>
        <xdr:cNvSpPr txBox="1"/>
      </xdr:nvSpPr>
      <xdr:spPr>
        <a:xfrm>
          <a:off x="16598900" y="5681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108712</xdr:rowOff>
    </xdr:from>
    <xdr:to>
      <xdr:col>82</xdr:col>
      <xdr:colOff>196850</xdr:colOff>
      <xdr:row>34</xdr:row>
      <xdr:rowOff>108712</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5938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110998</xdr:rowOff>
    </xdr:from>
    <xdr:to>
      <xdr:col>82</xdr:col>
      <xdr:colOff>107950</xdr:colOff>
      <xdr:row>36</xdr:row>
      <xdr:rowOff>17272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5671800" y="6111748"/>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36847</xdr:rowOff>
    </xdr:from>
    <xdr:ext cx="762000" cy="259045"/>
    <xdr:sp macro="" textlink="">
      <xdr:nvSpPr>
        <xdr:cNvPr id="302" name="補助費等平均値テキスト">
          <a:extLst>
            <a:ext uri="{FF2B5EF4-FFF2-40B4-BE49-F238E27FC236}">
              <a16:creationId xmlns:a16="http://schemas.microsoft.com/office/drawing/2014/main" id="{00000000-0008-0000-0400-00002E010000}"/>
            </a:ext>
          </a:extLst>
        </xdr:cNvPr>
        <xdr:cNvSpPr txBox="1"/>
      </xdr:nvSpPr>
      <xdr:spPr>
        <a:xfrm>
          <a:off x="16598900" y="6380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64770</xdr:rowOff>
    </xdr:from>
    <xdr:to>
      <xdr:col>82</xdr:col>
      <xdr:colOff>158750</xdr:colOff>
      <xdr:row>37</xdr:row>
      <xdr:rowOff>166370</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64592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110998</xdr:rowOff>
    </xdr:from>
    <xdr:to>
      <xdr:col>78</xdr:col>
      <xdr:colOff>69850</xdr:colOff>
      <xdr:row>36</xdr:row>
      <xdr:rowOff>35560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4782800" y="6111748"/>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126492</xdr:rowOff>
    </xdr:from>
    <xdr:to>
      <xdr:col>78</xdr:col>
      <xdr:colOff>120650</xdr:colOff>
      <xdr:row>37</xdr:row>
      <xdr:rowOff>56642</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5621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41419</xdr:rowOff>
    </xdr:from>
    <xdr:ext cx="7366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5290800" y="638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143002</xdr:rowOff>
    </xdr:from>
    <xdr:to>
      <xdr:col>73</xdr:col>
      <xdr:colOff>180975</xdr:colOff>
      <xdr:row>36</xdr:row>
      <xdr:rowOff>35560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3893800" y="614375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71628</xdr:rowOff>
    </xdr:from>
    <xdr:to>
      <xdr:col>74</xdr:col>
      <xdr:colOff>31750</xdr:colOff>
      <xdr:row>37</xdr:row>
      <xdr:rowOff>1778</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4732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158005</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4401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143002</xdr:rowOff>
    </xdr:from>
    <xdr:to>
      <xdr:col>69</xdr:col>
      <xdr:colOff>92075</xdr:colOff>
      <xdr:row>36</xdr:row>
      <xdr:rowOff>12700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004800" y="614375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48768</xdr:rowOff>
    </xdr:from>
    <xdr:to>
      <xdr:col>69</xdr:col>
      <xdr:colOff>142875</xdr:colOff>
      <xdr:row>36</xdr:row>
      <xdr:rowOff>150368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3843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135145</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3512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71628</xdr:rowOff>
    </xdr:from>
    <xdr:to>
      <xdr:col>65</xdr:col>
      <xdr:colOff>53975</xdr:colOff>
      <xdr:row>37</xdr:row>
      <xdr:rowOff>1778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2954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158005</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2623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137922</xdr:rowOff>
    </xdr:from>
    <xdr:to>
      <xdr:col>82</xdr:col>
      <xdr:colOff>158750</xdr:colOff>
      <xdr:row>36</xdr:row>
      <xdr:rowOff>68072</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64592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154449</xdr:rowOff>
    </xdr:from>
    <xdr:ext cx="762000" cy="259045"/>
    <xdr:sp macro="" textlink="">
      <xdr:nvSpPr>
        <xdr:cNvPr id="321" name="補助費等該当値テキスト">
          <a:extLst>
            <a:ext uri="{FF2B5EF4-FFF2-40B4-BE49-F238E27FC236}">
              <a16:creationId xmlns:a16="http://schemas.microsoft.com/office/drawing/2014/main" id="{00000000-0008-0000-0400-000041010000}"/>
            </a:ext>
          </a:extLst>
        </xdr:cNvPr>
        <xdr:cNvSpPr txBox="1"/>
      </xdr:nvSpPr>
      <xdr:spPr>
        <a:xfrm>
          <a:off x="16598900" y="598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60198</xdr:rowOff>
    </xdr:from>
    <xdr:to>
      <xdr:col>78</xdr:col>
      <xdr:colOff>120650</xdr:colOff>
      <xdr:row>35</xdr:row>
      <xdr:rowOff>161798</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56210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525</xdr:rowOff>
    </xdr:from>
    <xdr:ext cx="7366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290800" y="5829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156210</xdr:rowOff>
    </xdr:from>
    <xdr:to>
      <xdr:col>74</xdr:col>
      <xdr:colOff>31750</xdr:colOff>
      <xdr:row>36</xdr:row>
      <xdr:rowOff>86360</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4732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96537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401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92202</xdr:rowOff>
    </xdr:from>
    <xdr:to>
      <xdr:col>69</xdr:col>
      <xdr:colOff>142875</xdr:colOff>
      <xdr:row>36</xdr:row>
      <xdr:rowOff>22352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3843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32529</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586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133350</xdr:rowOff>
    </xdr:from>
    <xdr:to>
      <xdr:col>65</xdr:col>
      <xdr:colOff>53975</xdr:colOff>
      <xdr:row>36</xdr:row>
      <xdr:rowOff>63500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2954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73677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公債費は、前年度比で</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％の増となった。これは令和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年度の借入に係る元金償還開始に伴い公債費が増加したことが考えられる。</a:t>
          </a:r>
        </a:p>
        <a:p>
          <a:r>
            <a:rPr kumimoji="1" lang="ja-JP" altLang="en-US" sz="1300">
              <a:latin typeface="ＭＳ Ｐゴシック" panose="020B0600070205080204" pitchFamily="50" charset="-128"/>
              <a:ea typeface="ＭＳ Ｐゴシック" panose="020B0600070205080204" pitchFamily="50" charset="-128"/>
            </a:rPr>
            <a:t>　公債費については、平成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年九州北部豪雨災害以降の度重なる災害復旧事業債の起債により増加傾向であり、令和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年豪雨災害の復旧事業債の償還金の影響により今後も増加が見込まれるため、起債の抑制を図ることに努める。</a:t>
          </a:r>
        </a:p>
      </xdr:txBody>
    </xdr:sp>
    <xdr:clientData/>
  </xdr:twoCellAnchor>
  <xdr:oneCellAnchor>
    <xdr:from>
      <xdr:col>3</xdr:col>
      <xdr:colOff>123825</xdr:colOff>
      <xdr:row>69</xdr:row>
      <xdr:rowOff>107950</xdr:rowOff>
    </xdr:from>
    <xdr:ext cx="298543" cy="225703"/>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5" name="公債費グラフ枠">
          <a:extLst>
            <a:ext uri="{FF2B5EF4-FFF2-40B4-BE49-F238E27FC236}">
              <a16:creationId xmlns:a16="http://schemas.microsoft.com/office/drawing/2014/main" id="{00000000-0008-0000-0400-000063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92711</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flipV="1">
          <a:off x="4826000" y="12509500"/>
          <a:ext cx="0" cy="1299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64788</xdr:rowOff>
    </xdr:from>
    <xdr:ext cx="762000" cy="259045"/>
    <xdr:sp macro="" textlink="">
      <xdr:nvSpPr>
        <xdr:cNvPr id="357" name="公債費最小値テキスト">
          <a:extLst>
            <a:ext uri="{FF2B5EF4-FFF2-40B4-BE49-F238E27FC236}">
              <a16:creationId xmlns:a16="http://schemas.microsoft.com/office/drawing/2014/main" id="{00000000-0008-0000-0400-000065010000}"/>
            </a:ext>
          </a:extLst>
        </xdr:cNvPr>
        <xdr:cNvSpPr txBox="1"/>
      </xdr:nvSpPr>
      <xdr:spPr>
        <a:xfrm>
          <a:off x="4914900" y="1378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92711</xdr:rowOff>
    </xdr:from>
    <xdr:to>
      <xdr:col>24</xdr:col>
      <xdr:colOff>114300</xdr:colOff>
      <xdr:row>80</xdr:row>
      <xdr:rowOff>92711</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380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59" name="公債費最大値テキスト">
          <a:extLst>
            <a:ext uri="{FF2B5EF4-FFF2-40B4-BE49-F238E27FC236}">
              <a16:creationId xmlns:a16="http://schemas.microsoft.com/office/drawing/2014/main" id="{00000000-0008-0000-0400-000067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165100</xdr:rowOff>
    </xdr:from>
    <xdr:to>
      <xdr:col>24</xdr:col>
      <xdr:colOff>25400</xdr:colOff>
      <xdr:row>78</xdr:row>
      <xdr:rowOff>50800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3987800" y="133667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73677</xdr:rowOff>
    </xdr:from>
    <xdr:ext cx="762000" cy="259045"/>
    <xdr:sp macro="" textlink="">
      <xdr:nvSpPr>
        <xdr:cNvPr id="362" name="公債費平均値テキスト">
          <a:extLst>
            <a:ext uri="{FF2B5EF4-FFF2-40B4-BE49-F238E27FC236}">
              <a16:creationId xmlns:a16="http://schemas.microsoft.com/office/drawing/2014/main" id="{00000000-0008-0000-0400-00006A010000}"/>
            </a:ext>
          </a:extLst>
        </xdr:cNvPr>
        <xdr:cNvSpPr txBox="1"/>
      </xdr:nvSpPr>
      <xdr:spPr>
        <a:xfrm>
          <a:off x="4914900" y="12932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57150</xdr:rowOff>
    </xdr:from>
    <xdr:to>
      <xdr:col>24</xdr:col>
      <xdr:colOff>76200</xdr:colOff>
      <xdr:row>76</xdr:row>
      <xdr:rowOff>158750</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47752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35561</xdr:rowOff>
    </xdr:from>
    <xdr:to>
      <xdr:col>19</xdr:col>
      <xdr:colOff>187325</xdr:colOff>
      <xdr:row>77</xdr:row>
      <xdr:rowOff>165100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098800" y="13237211"/>
          <a:ext cx="889000" cy="129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87630</xdr:rowOff>
    </xdr:from>
    <xdr:to>
      <xdr:col>20</xdr:col>
      <xdr:colOff>38100</xdr:colOff>
      <xdr:row>77</xdr:row>
      <xdr:rowOff>17780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937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27957</xdr:rowOff>
    </xdr:from>
    <xdr:ext cx="7366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3606800" y="12886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104139</xdr:rowOff>
    </xdr:from>
    <xdr:to>
      <xdr:col>15</xdr:col>
      <xdr:colOff>98425</xdr:colOff>
      <xdr:row>77</xdr:row>
      <xdr:rowOff>35561</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2209800" y="13134339"/>
          <a:ext cx="889000" cy="102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45720</xdr:rowOff>
    </xdr:from>
    <xdr:to>
      <xdr:col>15</xdr:col>
      <xdr:colOff>149225</xdr:colOff>
      <xdr:row>76</xdr:row>
      <xdr:rowOff>147320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048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157497</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2717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104139</xdr:rowOff>
    </xdr:from>
    <xdr:to>
      <xdr:col>11</xdr:col>
      <xdr:colOff>9525</xdr:colOff>
      <xdr:row>76</xdr:row>
      <xdr:rowOff>138430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1320800" y="13134339"/>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15239</xdr:rowOff>
    </xdr:from>
    <xdr:to>
      <xdr:col>11</xdr:col>
      <xdr:colOff>60325</xdr:colOff>
      <xdr:row>76</xdr:row>
      <xdr:rowOff>116839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2159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127017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1828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53339</xdr:rowOff>
    </xdr:from>
    <xdr:to>
      <xdr:col>6</xdr:col>
      <xdr:colOff>171450</xdr:colOff>
      <xdr:row>76</xdr:row>
      <xdr:rowOff>154939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1270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165117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939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0</xdr:rowOff>
    </xdr:from>
    <xdr:to>
      <xdr:col>24</xdr:col>
      <xdr:colOff>76200</xdr:colOff>
      <xdr:row>78</xdr:row>
      <xdr:rowOff>101600</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47752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143527</xdr:rowOff>
    </xdr:from>
    <xdr:ext cx="762000" cy="259045"/>
    <xdr:sp macro="" textlink="">
      <xdr:nvSpPr>
        <xdr:cNvPr id="381" name="公債費該当値テキスト">
          <a:extLst>
            <a:ext uri="{FF2B5EF4-FFF2-40B4-BE49-F238E27FC236}">
              <a16:creationId xmlns:a16="http://schemas.microsoft.com/office/drawing/2014/main" id="{00000000-0008-0000-0400-00007D010000}"/>
            </a:ext>
          </a:extLst>
        </xdr:cNvPr>
        <xdr:cNvSpPr txBox="1"/>
      </xdr:nvSpPr>
      <xdr:spPr>
        <a:xfrm>
          <a:off x="4914900" y="1334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114300</xdr:rowOff>
    </xdr:from>
    <xdr:to>
      <xdr:col>20</xdr:col>
      <xdr:colOff>38100</xdr:colOff>
      <xdr:row>78</xdr:row>
      <xdr:rowOff>44450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937000" y="1331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29227</xdr:rowOff>
    </xdr:from>
    <xdr:ext cx="7366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606800" y="13402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156211</xdr:rowOff>
    </xdr:from>
    <xdr:to>
      <xdr:col>15</xdr:col>
      <xdr:colOff>149225</xdr:colOff>
      <xdr:row>77</xdr:row>
      <xdr:rowOff>86361</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048000" y="1318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71138</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717800" y="13272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53339</xdr:rowOff>
    </xdr:from>
    <xdr:to>
      <xdr:col>11</xdr:col>
      <xdr:colOff>60325</xdr:colOff>
      <xdr:row>76</xdr:row>
      <xdr:rowOff>154939</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2159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139716</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87630</xdr:rowOff>
    </xdr:from>
    <xdr:to>
      <xdr:col>6</xdr:col>
      <xdr:colOff>171450</xdr:colOff>
      <xdr:row>77</xdr:row>
      <xdr:rowOff>17780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1270000" y="1311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2557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3204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令和元年度から減少傾向に転じたが、令和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年度は増加している。　</a:t>
          </a:r>
        </a:p>
        <a:p>
          <a:r>
            <a:rPr kumimoji="1" lang="ja-JP" altLang="en-US" sz="1300">
              <a:latin typeface="ＭＳ Ｐゴシック" panose="020B0600070205080204" pitchFamily="50" charset="-128"/>
              <a:ea typeface="ＭＳ Ｐゴシック" panose="020B0600070205080204" pitchFamily="50" charset="-128"/>
            </a:rPr>
            <a:t>　要因として、人件費・補助費等の増によるものと考えられる。</a:t>
          </a:r>
        </a:p>
      </xdr:txBody>
    </xdr:sp>
    <xdr:clientData/>
  </xdr:twoCellAnchor>
  <xdr:oneCellAnchor>
    <xdr:from>
      <xdr:col>62</xdr:col>
      <xdr:colOff>6350</xdr:colOff>
      <xdr:row>69</xdr:row>
      <xdr:rowOff>107950</xdr:rowOff>
    </xdr:from>
    <xdr:ext cx="298543" cy="225703"/>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4" name="公債費以外グラフ枠">
          <a:extLst>
            <a:ext uri="{FF2B5EF4-FFF2-40B4-BE49-F238E27FC236}">
              <a16:creationId xmlns:a16="http://schemas.microsoft.com/office/drawing/2014/main" id="{00000000-0008-0000-0400-00009E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37846</xdr:rowOff>
    </xdr:from>
    <xdr:to>
      <xdr:col>82</xdr:col>
      <xdr:colOff>107950</xdr:colOff>
      <xdr:row>81</xdr:row>
      <xdr:rowOff>51563</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flipV="1">
          <a:off x="16510000" y="12553696"/>
          <a:ext cx="0" cy="1385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23640</xdr:rowOff>
    </xdr:from>
    <xdr:ext cx="762000" cy="259045"/>
    <xdr:sp macro="" textlink="">
      <xdr:nvSpPr>
        <xdr:cNvPr id="416" name="公債費以外最小値テキスト">
          <a:extLst>
            <a:ext uri="{FF2B5EF4-FFF2-40B4-BE49-F238E27FC236}">
              <a16:creationId xmlns:a16="http://schemas.microsoft.com/office/drawing/2014/main" id="{00000000-0008-0000-0400-0000A0010000}"/>
            </a:ext>
          </a:extLst>
        </xdr:cNvPr>
        <xdr:cNvSpPr txBox="1"/>
      </xdr:nvSpPr>
      <xdr:spPr>
        <a:xfrm>
          <a:off x="16598900" y="13911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51563</xdr:rowOff>
    </xdr:from>
    <xdr:to>
      <xdr:col>82</xdr:col>
      <xdr:colOff>196850</xdr:colOff>
      <xdr:row>81</xdr:row>
      <xdr:rowOff>51563</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3939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124223</xdr:rowOff>
    </xdr:from>
    <xdr:ext cx="762000" cy="259045"/>
    <xdr:sp macro="" textlink="">
      <xdr:nvSpPr>
        <xdr:cNvPr id="418" name="公債費以外最大値テキスト">
          <a:extLst>
            <a:ext uri="{FF2B5EF4-FFF2-40B4-BE49-F238E27FC236}">
              <a16:creationId xmlns:a16="http://schemas.microsoft.com/office/drawing/2014/main" id="{00000000-0008-0000-0400-0000A2010000}"/>
            </a:ext>
          </a:extLst>
        </xdr:cNvPr>
        <xdr:cNvSpPr txBox="1"/>
      </xdr:nvSpPr>
      <xdr:spPr>
        <a:xfrm>
          <a:off x="16598900" y="12297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37846</xdr:rowOff>
    </xdr:from>
    <xdr:to>
      <xdr:col>82</xdr:col>
      <xdr:colOff>196850</xdr:colOff>
      <xdr:row>73</xdr:row>
      <xdr:rowOff>37846</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2553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110998</xdr:rowOff>
    </xdr:from>
    <xdr:to>
      <xdr:col>82</xdr:col>
      <xdr:colOff>107950</xdr:colOff>
      <xdr:row>77</xdr:row>
      <xdr:rowOff>33274</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5671800" y="12969748"/>
          <a:ext cx="838200" cy="26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114571</xdr:rowOff>
    </xdr:from>
    <xdr:ext cx="762000" cy="259045"/>
    <xdr:sp macro="" textlink="">
      <xdr:nvSpPr>
        <xdr:cNvPr id="421" name="公債費以外平均値テキスト">
          <a:extLst>
            <a:ext uri="{FF2B5EF4-FFF2-40B4-BE49-F238E27FC236}">
              <a16:creationId xmlns:a16="http://schemas.microsoft.com/office/drawing/2014/main" id="{00000000-0008-0000-0400-0000A5010000}"/>
            </a:ext>
          </a:extLst>
        </xdr:cNvPr>
        <xdr:cNvSpPr txBox="1"/>
      </xdr:nvSpPr>
      <xdr:spPr>
        <a:xfrm>
          <a:off x="16598900" y="133162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142494</xdr:rowOff>
    </xdr:from>
    <xdr:to>
      <xdr:col>82</xdr:col>
      <xdr:colOff>158750</xdr:colOff>
      <xdr:row>78</xdr:row>
      <xdr:rowOff>72644</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6459200" y="1334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110998</xdr:rowOff>
    </xdr:from>
    <xdr:to>
      <xdr:col>78</xdr:col>
      <xdr:colOff>69850</xdr:colOff>
      <xdr:row>76</xdr:row>
      <xdr:rowOff>3556</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4782800" y="1296974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69342</xdr:rowOff>
    </xdr:from>
    <xdr:to>
      <xdr:col>78</xdr:col>
      <xdr:colOff>120650</xdr:colOff>
      <xdr:row>77</xdr:row>
      <xdr:rowOff>170942</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5621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155719</xdr:rowOff>
    </xdr:from>
    <xdr:ext cx="7366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5290800" y="13357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3556</xdr:rowOff>
    </xdr:from>
    <xdr:to>
      <xdr:col>73</xdr:col>
      <xdr:colOff>180975</xdr:colOff>
      <xdr:row>76</xdr:row>
      <xdr:rowOff>67563</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3893800" y="13033756"/>
          <a:ext cx="8890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37337</xdr:rowOff>
    </xdr:from>
    <xdr:to>
      <xdr:col>74</xdr:col>
      <xdr:colOff>31750</xdr:colOff>
      <xdr:row>77</xdr:row>
      <xdr:rowOff>138937</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4732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123714</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4401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67563</xdr:rowOff>
    </xdr:from>
    <xdr:to>
      <xdr:col>69</xdr:col>
      <xdr:colOff>92075</xdr:colOff>
      <xdr:row>77</xdr:row>
      <xdr:rowOff>88137</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3004800" y="13097763"/>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94487</xdr:rowOff>
    </xdr:from>
    <xdr:to>
      <xdr:col>69</xdr:col>
      <xdr:colOff>142875</xdr:colOff>
      <xdr:row>77</xdr:row>
      <xdr:rowOff>24637</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3843000" y="1312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9414</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3512800" y="13211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105918</xdr:rowOff>
    </xdr:from>
    <xdr:to>
      <xdr:col>65</xdr:col>
      <xdr:colOff>53975</xdr:colOff>
      <xdr:row>78</xdr:row>
      <xdr:rowOff>36068</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2954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20845</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26238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153924</xdr:rowOff>
    </xdr:from>
    <xdr:to>
      <xdr:col>82</xdr:col>
      <xdr:colOff>158750</xdr:colOff>
      <xdr:row>77</xdr:row>
      <xdr:rowOff>84074</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64592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170451</xdr:rowOff>
    </xdr:from>
    <xdr:ext cx="762000" cy="259045"/>
    <xdr:sp macro="" textlink="">
      <xdr:nvSpPr>
        <xdr:cNvPr id="440" name="公債費以外該当値テキスト">
          <a:extLst>
            <a:ext uri="{FF2B5EF4-FFF2-40B4-BE49-F238E27FC236}">
              <a16:creationId xmlns:a16="http://schemas.microsoft.com/office/drawing/2014/main" id="{00000000-0008-0000-0400-0000B8010000}"/>
            </a:ext>
          </a:extLst>
        </xdr:cNvPr>
        <xdr:cNvSpPr txBox="1"/>
      </xdr:nvSpPr>
      <xdr:spPr>
        <a:xfrm>
          <a:off x="16598900" y="13029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60198</xdr:rowOff>
    </xdr:from>
    <xdr:to>
      <xdr:col>78</xdr:col>
      <xdr:colOff>120650</xdr:colOff>
      <xdr:row>75</xdr:row>
      <xdr:rowOff>161798</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5621000" y="1291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525</xdr:rowOff>
    </xdr:from>
    <xdr:ext cx="7366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290800" y="12687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124206</xdr:rowOff>
    </xdr:from>
    <xdr:to>
      <xdr:col>74</xdr:col>
      <xdr:colOff>31750</xdr:colOff>
      <xdr:row>76</xdr:row>
      <xdr:rowOff>54356</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4732000" y="1298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64533</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401800" y="12751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16763</xdr:rowOff>
    </xdr:from>
    <xdr:to>
      <xdr:col>69</xdr:col>
      <xdr:colOff>142875</xdr:colOff>
      <xdr:row>76</xdr:row>
      <xdr:rowOff>118363</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38430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128541</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281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37337</xdr:rowOff>
    </xdr:from>
    <xdr:to>
      <xdr:col>65</xdr:col>
      <xdr:colOff>53975</xdr:colOff>
      <xdr:row>77</xdr:row>
      <xdr:rowOff>138937</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29540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149114</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福岡県東峰村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142888</xdr:rowOff>
    </xdr:from>
    <xdr:to>
      <xdr:col>29</xdr:col>
      <xdr:colOff>127000</xdr:colOff>
      <xdr:row>18</xdr:row>
      <xdr:rowOff>147829</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76463"/>
          <a:ext cx="0" cy="12050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119906</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53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147829</xdr:rowOff>
    </xdr:from>
    <xdr:to>
      <xdr:col>30</xdr:col>
      <xdr:colOff>25400</xdr:colOff>
      <xdr:row>18</xdr:row>
      <xdr:rowOff>147829</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815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57815</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19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142888</xdr:rowOff>
    </xdr:from>
    <xdr:to>
      <xdr:col>30</xdr:col>
      <xdr:colOff>25400</xdr:colOff>
      <xdr:row>11</xdr:row>
      <xdr:rowOff>142888</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764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121776</xdr:rowOff>
    </xdr:from>
    <xdr:to>
      <xdr:col>29</xdr:col>
      <xdr:colOff>127000</xdr:colOff>
      <xdr:row>16</xdr:row>
      <xdr:rowOff>22770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2741151"/>
          <a:ext cx="647700" cy="724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165667</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956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22140</xdr:rowOff>
    </xdr:from>
    <xdr:to>
      <xdr:col>29</xdr:col>
      <xdr:colOff>177800</xdr:colOff>
      <xdr:row>17</xdr:row>
      <xdr:rowOff>123740</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29844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22770</xdr:rowOff>
    </xdr:from>
    <xdr:to>
      <xdr:col>26</xdr:col>
      <xdr:colOff>50800</xdr:colOff>
      <xdr:row>16</xdr:row>
      <xdr:rowOff>86544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2813595"/>
          <a:ext cx="698500" cy="637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68512</xdr:rowOff>
    </xdr:from>
    <xdr:to>
      <xdr:col>26</xdr:col>
      <xdr:colOff>101600</xdr:colOff>
      <xdr:row>17</xdr:row>
      <xdr:rowOff>170112</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030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154889</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117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86544</xdr:rowOff>
    </xdr:from>
    <xdr:to>
      <xdr:col>22</xdr:col>
      <xdr:colOff>114300</xdr:colOff>
      <xdr:row>16</xdr:row>
      <xdr:rowOff>88687</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2877369"/>
          <a:ext cx="698500" cy="21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109151</xdr:rowOff>
    </xdr:from>
    <xdr:to>
      <xdr:col>22</xdr:col>
      <xdr:colOff>165100</xdr:colOff>
      <xdr:row>18</xdr:row>
      <xdr:rowOff>39301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0714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24078</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157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88687</xdr:rowOff>
    </xdr:from>
    <xdr:to>
      <xdr:col>18</xdr:col>
      <xdr:colOff>177800</xdr:colOff>
      <xdr:row>16</xdr:row>
      <xdr:rowOff>96996</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2879512"/>
          <a:ext cx="698500" cy="83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129098</xdr:rowOff>
    </xdr:from>
    <xdr:to>
      <xdr:col>19</xdr:col>
      <xdr:colOff>38100</xdr:colOff>
      <xdr:row>18</xdr:row>
      <xdr:rowOff>59248</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913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44025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177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115279</xdr:rowOff>
    </xdr:from>
    <xdr:to>
      <xdr:col>15</xdr:col>
      <xdr:colOff>101600</xdr:colOff>
      <xdr:row>18</xdr:row>
      <xdr:rowOff>45429</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775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30206</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163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70976</xdr:rowOff>
    </xdr:from>
    <xdr:to>
      <xdr:col>29</xdr:col>
      <xdr:colOff>177800</xdr:colOff>
      <xdr:row>16</xdr:row>
      <xdr:rowOff>1126</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26903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87503</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535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143420</xdr:rowOff>
    </xdr:from>
    <xdr:to>
      <xdr:col>26</xdr:col>
      <xdr:colOff>101600</xdr:colOff>
      <xdr:row>16</xdr:row>
      <xdr:rowOff>73570</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27627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83747</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5316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35744</xdr:rowOff>
    </xdr:from>
    <xdr:to>
      <xdr:col>22</xdr:col>
      <xdr:colOff>165100</xdr:colOff>
      <xdr:row>16</xdr:row>
      <xdr:rowOff>137344</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28265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147521</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595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37887</xdr:rowOff>
    </xdr:from>
    <xdr:to>
      <xdr:col>19</xdr:col>
      <xdr:colOff>38100</xdr:colOff>
      <xdr:row>16</xdr:row>
      <xdr:rowOff>139487</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28287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149664</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597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46196</xdr:rowOff>
    </xdr:from>
    <xdr:to>
      <xdr:col>15</xdr:col>
      <xdr:colOff>101600</xdr:colOff>
      <xdr:row>16</xdr:row>
      <xdr:rowOff>147796</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28370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157973</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605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a:extLst>
            <a:ext uri="{FF2B5EF4-FFF2-40B4-BE49-F238E27FC236}">
              <a16:creationId xmlns:a16="http://schemas.microsoft.com/office/drawing/2014/main" id="{00000000-0008-0000-0500-000065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16461</xdr:rowOff>
    </xdr:from>
    <xdr:to>
      <xdr:col>29</xdr:col>
      <xdr:colOff>127000</xdr:colOff>
      <xdr:row>37</xdr:row>
      <xdr:rowOff>334272</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flipV="1">
          <a:off x="5651500" y="6283911"/>
          <a:ext cx="0" cy="117506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306349</xdr:rowOff>
    </xdr:from>
    <xdr:ext cx="762000" cy="259045"/>
    <xdr:sp macro="" textlink="">
      <xdr:nvSpPr>
        <xdr:cNvPr id="103" name="人口1人当たり決算額の推移最小値テキスト445">
          <a:extLst>
            <a:ext uri="{FF2B5EF4-FFF2-40B4-BE49-F238E27FC236}">
              <a16:creationId xmlns:a16="http://schemas.microsoft.com/office/drawing/2014/main" id="{00000000-0008-0000-0500-000067000000}"/>
            </a:ext>
          </a:extLst>
        </xdr:cNvPr>
        <xdr:cNvSpPr txBox="1"/>
      </xdr:nvSpPr>
      <xdr:spPr>
        <a:xfrm>
          <a:off x="5740400" y="7431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334272</xdr:rowOff>
    </xdr:from>
    <xdr:to>
      <xdr:col>30</xdr:col>
      <xdr:colOff>25400</xdr:colOff>
      <xdr:row>37</xdr:row>
      <xdr:rowOff>334272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5562600" y="74589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102838</xdr:rowOff>
    </xdr:from>
    <xdr:ext cx="762000" cy="259045"/>
    <xdr:sp macro="" textlink="">
      <xdr:nvSpPr>
        <xdr:cNvPr id="105" name="人口1人当たり決算額の推移最大値テキスト445">
          <a:extLst>
            <a:ext uri="{FF2B5EF4-FFF2-40B4-BE49-F238E27FC236}">
              <a16:creationId xmlns:a16="http://schemas.microsoft.com/office/drawing/2014/main" id="{00000000-0008-0000-0500-000069000000}"/>
            </a:ext>
          </a:extLst>
        </xdr:cNvPr>
        <xdr:cNvSpPr txBox="1"/>
      </xdr:nvSpPr>
      <xdr:spPr>
        <a:xfrm>
          <a:off x="5740400" y="602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16461</xdr:rowOff>
    </xdr:from>
    <xdr:to>
      <xdr:col>30</xdr:col>
      <xdr:colOff>25400</xdr:colOff>
      <xdr:row>34</xdr:row>
      <xdr:rowOff>16461</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62839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34651</xdr:rowOff>
    </xdr:from>
    <xdr:to>
      <xdr:col>29</xdr:col>
      <xdr:colOff>127000</xdr:colOff>
      <xdr:row>36</xdr:row>
      <xdr:rowOff>66164</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003800" y="6987901"/>
          <a:ext cx="647700" cy="315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78018</xdr:rowOff>
    </xdr:from>
    <xdr:ext cx="762000" cy="259045"/>
    <xdr:sp macro="" textlink="">
      <xdr:nvSpPr>
        <xdr:cNvPr id="108" name="人口1人当たり決算額の推移平均値テキスト445">
          <a:extLst>
            <a:ext uri="{FF2B5EF4-FFF2-40B4-BE49-F238E27FC236}">
              <a16:creationId xmlns:a16="http://schemas.microsoft.com/office/drawing/2014/main" id="{00000000-0008-0000-0500-00006C000000}"/>
            </a:ext>
          </a:extLst>
        </xdr:cNvPr>
        <xdr:cNvSpPr txBox="1"/>
      </xdr:nvSpPr>
      <xdr:spPr>
        <a:xfrm>
          <a:off x="5740400" y="70312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105941</xdr:rowOff>
    </xdr:from>
    <xdr:to>
      <xdr:col>29</xdr:col>
      <xdr:colOff>177800</xdr:colOff>
      <xdr:row>37</xdr:row>
      <xdr:rowOff>36091</xdr:rowOff>
    </xdr:to>
    <xdr:sp macro="" textlink="">
      <xdr:nvSpPr>
        <xdr:cNvPr id="109" name="フローチャート: 判断 108">
          <a:extLst>
            <a:ext uri="{FF2B5EF4-FFF2-40B4-BE49-F238E27FC236}">
              <a16:creationId xmlns:a16="http://schemas.microsoft.com/office/drawing/2014/main" id="{00000000-0008-0000-0500-00006D000000}"/>
            </a:ext>
          </a:extLst>
        </xdr:cNvPr>
        <xdr:cNvSpPr/>
      </xdr:nvSpPr>
      <xdr:spPr bwMode="auto">
        <a:xfrm>
          <a:off x="5600700" y="70591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66164</xdr:rowOff>
    </xdr:from>
    <xdr:to>
      <xdr:col>26</xdr:col>
      <xdr:colOff>50800</xdr:colOff>
      <xdr:row>36</xdr:row>
      <xdr:rowOff>138756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4305300" y="7019414"/>
          <a:ext cx="698500" cy="725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88339</xdr:rowOff>
    </xdr:from>
    <xdr:to>
      <xdr:col>26</xdr:col>
      <xdr:colOff>101600</xdr:colOff>
      <xdr:row>37</xdr:row>
      <xdr:rowOff>18489</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4953000" y="70415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3266</xdr:rowOff>
    </xdr:from>
    <xdr:ext cx="736600" cy="259045"/>
    <xdr:sp macro="" textlink="">
      <xdr:nvSpPr>
        <xdr:cNvPr id="112" name="テキスト ボックス 111">
          <a:extLst>
            <a:ext uri="{FF2B5EF4-FFF2-40B4-BE49-F238E27FC236}">
              <a16:creationId xmlns:a16="http://schemas.microsoft.com/office/drawing/2014/main" id="{00000000-0008-0000-0500-000070000000}"/>
            </a:ext>
          </a:extLst>
        </xdr:cNvPr>
        <xdr:cNvSpPr txBox="1"/>
      </xdr:nvSpPr>
      <xdr:spPr>
        <a:xfrm>
          <a:off x="4622800" y="7127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138756</xdr:rowOff>
    </xdr:from>
    <xdr:to>
      <xdr:col>22</xdr:col>
      <xdr:colOff>114300</xdr:colOff>
      <xdr:row>36</xdr:row>
      <xdr:rowOff>147899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3606800" y="7092006"/>
          <a:ext cx="698500" cy="91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135248</xdr:rowOff>
    </xdr:from>
    <xdr:to>
      <xdr:col>22</xdr:col>
      <xdr:colOff>165100</xdr:colOff>
      <xdr:row>37</xdr:row>
      <xdr:rowOff>65398</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254500" y="70884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50175</xdr:rowOff>
    </xdr:from>
    <xdr:ext cx="7620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3924300" y="7174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147899</xdr:rowOff>
    </xdr:from>
    <xdr:to>
      <xdr:col>18</xdr:col>
      <xdr:colOff>177800</xdr:colOff>
      <xdr:row>37</xdr:row>
      <xdr:rowOff>3487</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2908300" y="7101149"/>
          <a:ext cx="698500" cy="270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153136</xdr:rowOff>
    </xdr:from>
    <xdr:to>
      <xdr:col>19</xdr:col>
      <xdr:colOff>38100</xdr:colOff>
      <xdr:row>37</xdr:row>
      <xdr:rowOff>83286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3556000" y="71063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68063</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225800" y="7192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161754</xdr:rowOff>
    </xdr:from>
    <xdr:to>
      <xdr:col>15</xdr:col>
      <xdr:colOff>101600</xdr:colOff>
      <xdr:row>37</xdr:row>
      <xdr:rowOff>91904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2857500" y="71150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76681</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2527300" y="720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326751</xdr:rowOff>
    </xdr:from>
    <xdr:to>
      <xdr:col>29</xdr:col>
      <xdr:colOff>177800</xdr:colOff>
      <xdr:row>36</xdr:row>
      <xdr:rowOff>85451</xdr:rowOff>
    </xdr:to>
    <xdr:sp macro="" textlink="">
      <xdr:nvSpPr>
        <xdr:cNvPr id="126" name="楕円 125">
          <a:extLst>
            <a:ext uri="{FF2B5EF4-FFF2-40B4-BE49-F238E27FC236}">
              <a16:creationId xmlns:a16="http://schemas.microsoft.com/office/drawing/2014/main" id="{00000000-0008-0000-0500-00007E000000}"/>
            </a:ext>
          </a:extLst>
        </xdr:cNvPr>
        <xdr:cNvSpPr/>
      </xdr:nvSpPr>
      <xdr:spPr bwMode="auto">
        <a:xfrm>
          <a:off x="5600700" y="69371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171828</xdr:rowOff>
    </xdr:from>
    <xdr:ext cx="762000" cy="259045"/>
    <xdr:sp macro="" textlink="">
      <xdr:nvSpPr>
        <xdr:cNvPr id="127" name="人口1人当たり決算額の推移該当値テキスト445">
          <a:extLst>
            <a:ext uri="{FF2B5EF4-FFF2-40B4-BE49-F238E27FC236}">
              <a16:creationId xmlns:a16="http://schemas.microsoft.com/office/drawing/2014/main" id="{00000000-0008-0000-0500-00007F000000}"/>
            </a:ext>
          </a:extLst>
        </xdr:cNvPr>
        <xdr:cNvSpPr txBox="1"/>
      </xdr:nvSpPr>
      <xdr:spPr>
        <a:xfrm>
          <a:off x="5740400" y="6782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15364</xdr:rowOff>
    </xdr:from>
    <xdr:to>
      <xdr:col>26</xdr:col>
      <xdr:colOff>101600</xdr:colOff>
      <xdr:row>36</xdr:row>
      <xdr:rowOff>116964</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4953000" y="69686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127141</xdr:rowOff>
    </xdr:from>
    <xdr:ext cx="7366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622800" y="6737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87956</xdr:rowOff>
    </xdr:from>
    <xdr:to>
      <xdr:col>22</xdr:col>
      <xdr:colOff>165100</xdr:colOff>
      <xdr:row>37</xdr:row>
      <xdr:rowOff>18106</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254500" y="70412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199733</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924300" y="6810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97099</xdr:rowOff>
    </xdr:from>
    <xdr:to>
      <xdr:col>19</xdr:col>
      <xdr:colOff>38100</xdr:colOff>
      <xdr:row>37</xdr:row>
      <xdr:rowOff>27249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3556000" y="70503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208876</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225800" y="6819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124137</xdr:rowOff>
    </xdr:from>
    <xdr:to>
      <xdr:col>15</xdr:col>
      <xdr:colOff>101600</xdr:colOff>
      <xdr:row>37</xdr:row>
      <xdr:rowOff>54287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2857500" y="70773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235914</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527300" y="6846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福岡県東峰村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1,762
1,743
51.97
4,870,463
4,634,176
62,041
1,770,903
4,870,389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3180</xdr:rowOff>
    </xdr:from>
    <xdr:to>
      <xdr:col>24</xdr:col>
      <xdr:colOff>62865</xdr:colOff>
      <xdr:row>37</xdr:row>
      <xdr:rowOff>141723</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318130"/>
          <a:ext cx="1270" cy="1167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145550</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489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141723</xdr:rowOff>
    </xdr:from>
    <xdr:to>
      <xdr:col>24</xdr:col>
      <xdr:colOff>152400</xdr:colOff>
      <xdr:row>37</xdr:row>
      <xdr:rowOff>141723</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485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121307</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93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3180</xdr:rowOff>
    </xdr:from>
    <xdr:to>
      <xdr:col>24</xdr:col>
      <xdr:colOff>152400</xdr:colOff>
      <xdr:row>31</xdr:row>
      <xdr:rowOff>3180</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318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159554</xdr:rowOff>
    </xdr:from>
    <xdr:to>
      <xdr:col>24</xdr:col>
      <xdr:colOff>63500</xdr:colOff>
      <xdr:row>35</xdr:row>
      <xdr:rowOff>65382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5988854"/>
          <a:ext cx="838200" cy="77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29351</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2015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50924</xdr:rowOff>
    </xdr:from>
    <xdr:to>
      <xdr:col>24</xdr:col>
      <xdr:colOff>114300</xdr:colOff>
      <xdr:row>36</xdr:row>
      <xdr:rowOff>152524</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22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65382</xdr:rowOff>
    </xdr:from>
    <xdr:to>
      <xdr:col>19</xdr:col>
      <xdr:colOff>177800</xdr:colOff>
      <xdr:row>35</xdr:row>
      <xdr:rowOff>108627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066132"/>
          <a:ext cx="889000" cy="43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93952</xdr:rowOff>
    </xdr:from>
    <xdr:to>
      <xdr:col>20</xdr:col>
      <xdr:colOff>38100</xdr:colOff>
      <xdr:row>37</xdr:row>
      <xdr:rowOff>24102</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266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15229</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358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95262</xdr:rowOff>
    </xdr:from>
    <xdr:to>
      <xdr:col>15</xdr:col>
      <xdr:colOff>50800</xdr:colOff>
      <xdr:row>35</xdr:row>
      <xdr:rowOff>108627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019300" y="6096012"/>
          <a:ext cx="889000" cy="13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122893</xdr:rowOff>
    </xdr:from>
    <xdr:to>
      <xdr:col>15</xdr:col>
      <xdr:colOff>101600</xdr:colOff>
      <xdr:row>37</xdr:row>
      <xdr:rowOff>53043</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29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44170</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387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93300</xdr:rowOff>
    </xdr:from>
    <xdr:to>
      <xdr:col>10</xdr:col>
      <xdr:colOff>114300</xdr:colOff>
      <xdr:row>35</xdr:row>
      <xdr:rowOff>95262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1130300" y="6094050"/>
          <a:ext cx="889000" cy="1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136948</xdr:rowOff>
    </xdr:from>
    <xdr:to>
      <xdr:col>10</xdr:col>
      <xdr:colOff>165100</xdr:colOff>
      <xdr:row>37</xdr:row>
      <xdr:rowOff>67098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09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58225</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401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127528</xdr:rowOff>
    </xdr:from>
    <xdr:to>
      <xdr:col>6</xdr:col>
      <xdr:colOff>38100</xdr:colOff>
      <xdr:row>37</xdr:row>
      <xdr:rowOff>57678</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2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48805</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392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108754</xdr:rowOff>
    </xdr:from>
    <xdr:to>
      <xdr:col>24</xdr:col>
      <xdr:colOff>114300</xdr:colOff>
      <xdr:row>35</xdr:row>
      <xdr:rowOff>38904</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593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131631</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5789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14582</xdr:rowOff>
    </xdr:from>
    <xdr:to>
      <xdr:col>20</xdr:col>
      <xdr:colOff>38100</xdr:colOff>
      <xdr:row>35</xdr:row>
      <xdr:rowOff>116182</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015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132709</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5790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57827</xdr:rowOff>
    </xdr:from>
    <xdr:to>
      <xdr:col>15</xdr:col>
      <xdr:colOff>101600</xdr:colOff>
      <xdr:row>35</xdr:row>
      <xdr:rowOff>159427</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058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4504</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5833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44462</xdr:rowOff>
    </xdr:from>
    <xdr:to>
      <xdr:col>10</xdr:col>
      <xdr:colOff>165100</xdr:colOff>
      <xdr:row>35</xdr:row>
      <xdr:rowOff>146062</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045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162589</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5820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42500</xdr:rowOff>
    </xdr:from>
    <xdr:to>
      <xdr:col>6</xdr:col>
      <xdr:colOff>38100</xdr:colOff>
      <xdr:row>35</xdr:row>
      <xdr:rowOff>144100</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04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160627</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5818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4463</xdr:rowOff>
    </xdr:from>
    <xdr:to>
      <xdr:col>24</xdr:col>
      <xdr:colOff>62865</xdr:colOff>
      <xdr:row>58</xdr:row>
      <xdr:rowOff>74660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48413"/>
          <a:ext cx="1270" cy="1270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78487</xdr:rowOff>
    </xdr:from>
    <xdr:ext cx="599010"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22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74660</xdr:rowOff>
    </xdr:from>
    <xdr:to>
      <xdr:col>24</xdr:col>
      <xdr:colOff>152400</xdr:colOff>
      <xdr:row>58</xdr:row>
      <xdr:rowOff>74660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18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122590</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23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4463</xdr:rowOff>
    </xdr:from>
    <xdr:to>
      <xdr:col>24</xdr:col>
      <xdr:colOff>152400</xdr:colOff>
      <xdr:row>51</xdr:row>
      <xdr:rowOff>4463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48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95923</xdr:rowOff>
    </xdr:from>
    <xdr:to>
      <xdr:col>24</xdr:col>
      <xdr:colOff>63500</xdr:colOff>
      <xdr:row>54</xdr:row>
      <xdr:rowOff>623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182773"/>
          <a:ext cx="838200" cy="76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120209</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214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141782</xdr:rowOff>
    </xdr:from>
    <xdr:to>
      <xdr:col>24</xdr:col>
      <xdr:colOff>114300</xdr:colOff>
      <xdr:row>57</xdr:row>
      <xdr:rowOff>71932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4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623</xdr:rowOff>
    </xdr:from>
    <xdr:to>
      <xdr:col>19</xdr:col>
      <xdr:colOff>177800</xdr:colOff>
      <xdr:row>55</xdr:row>
      <xdr:rowOff>17647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258923"/>
          <a:ext cx="889000" cy="188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4460</xdr:rowOff>
    </xdr:from>
    <xdr:to>
      <xdr:col>20</xdr:col>
      <xdr:colOff>38100</xdr:colOff>
      <xdr:row>57</xdr:row>
      <xdr:rowOff>106060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7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97187</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869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17647</xdr:rowOff>
    </xdr:from>
    <xdr:to>
      <xdr:col>15</xdr:col>
      <xdr:colOff>50800</xdr:colOff>
      <xdr:row>55</xdr:row>
      <xdr:rowOff>23191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447397"/>
          <a:ext cx="889000" cy="5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16491</xdr:rowOff>
    </xdr:from>
    <xdr:to>
      <xdr:col>15</xdr:col>
      <xdr:colOff>101600</xdr:colOff>
      <xdr:row>57</xdr:row>
      <xdr:rowOff>118091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8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109218</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881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23191</xdr:rowOff>
    </xdr:from>
    <xdr:to>
      <xdr:col>10</xdr:col>
      <xdr:colOff>114300</xdr:colOff>
      <xdr:row>55</xdr:row>
      <xdr:rowOff>142636</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452941"/>
          <a:ext cx="889000" cy="119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30786</xdr:rowOff>
    </xdr:from>
    <xdr:to>
      <xdr:col>10</xdr:col>
      <xdr:colOff>165100</xdr:colOff>
      <xdr:row>57</xdr:row>
      <xdr:rowOff>132386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03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123513</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896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60041</xdr:rowOff>
    </xdr:from>
    <xdr:to>
      <xdr:col>6</xdr:col>
      <xdr:colOff>38100</xdr:colOff>
      <xdr:row>57</xdr:row>
      <xdr:rowOff>161641</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32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152768</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925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45123</xdr:rowOff>
    </xdr:from>
    <xdr:to>
      <xdr:col>24</xdr:col>
      <xdr:colOff>114300</xdr:colOff>
      <xdr:row>53</xdr:row>
      <xdr:rowOff>146723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131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68000</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8983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121273</xdr:rowOff>
    </xdr:from>
    <xdr:to>
      <xdr:col>20</xdr:col>
      <xdr:colOff>38100</xdr:colOff>
      <xdr:row>54</xdr:row>
      <xdr:rowOff>51423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208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67950</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8983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138297</xdr:rowOff>
    </xdr:from>
    <xdr:to>
      <xdr:col>15</xdr:col>
      <xdr:colOff>101600</xdr:colOff>
      <xdr:row>55</xdr:row>
      <xdr:rowOff>68447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396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84974</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171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143841</xdr:rowOff>
    </xdr:from>
    <xdr:to>
      <xdr:col>10</xdr:col>
      <xdr:colOff>165100</xdr:colOff>
      <xdr:row>55</xdr:row>
      <xdr:rowOff>73991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402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90518</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177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91836</xdr:rowOff>
    </xdr:from>
    <xdr:to>
      <xdr:col>6</xdr:col>
      <xdr:colOff>38100</xdr:colOff>
      <xdr:row>56</xdr:row>
      <xdr:rowOff>21986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521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38513</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296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45242</xdr:rowOff>
    </xdr:from>
    <xdr:to>
      <xdr:col>24</xdr:col>
      <xdr:colOff>62865</xdr:colOff>
      <xdr:row>78</xdr:row>
      <xdr:rowOff>126890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046742"/>
          <a:ext cx="1270" cy="1453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130717</xdr:rowOff>
    </xdr:from>
    <xdr:ext cx="469744"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0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126890</xdr:rowOff>
    </xdr:from>
    <xdr:to>
      <xdr:col>24</xdr:col>
      <xdr:colOff>152400</xdr:colOff>
      <xdr:row>78</xdr:row>
      <xdr:rowOff>126890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9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163369</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1821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45242</xdr:rowOff>
    </xdr:from>
    <xdr:to>
      <xdr:col>24</xdr:col>
      <xdr:colOff>152400</xdr:colOff>
      <xdr:row>70</xdr:row>
      <xdr:rowOff>45242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046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93650</xdr:rowOff>
    </xdr:from>
    <xdr:to>
      <xdr:col>24</xdr:col>
      <xdr:colOff>63500</xdr:colOff>
      <xdr:row>78</xdr:row>
      <xdr:rowOff>123588</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466750"/>
          <a:ext cx="838200" cy="29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124423</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29831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101546</xdr:rowOff>
    </xdr:from>
    <xdr:to>
      <xdr:col>24</xdr:col>
      <xdr:colOff>114300</xdr:colOff>
      <xdr:row>77</xdr:row>
      <xdr:rowOff>31696</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131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123205</xdr:rowOff>
    </xdr:from>
    <xdr:to>
      <xdr:col>19</xdr:col>
      <xdr:colOff>177800</xdr:colOff>
      <xdr:row>78</xdr:row>
      <xdr:rowOff>123588</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496305"/>
          <a:ext cx="889000" cy="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17111</xdr:rowOff>
    </xdr:from>
    <xdr:to>
      <xdr:col>20</xdr:col>
      <xdr:colOff>38100</xdr:colOff>
      <xdr:row>77</xdr:row>
      <xdr:rowOff>118711</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18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135238</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2993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123205</xdr:rowOff>
    </xdr:from>
    <xdr:to>
      <xdr:col>15</xdr:col>
      <xdr:colOff>50800</xdr:colOff>
      <xdr:row>78</xdr:row>
      <xdr:rowOff>135164</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496305"/>
          <a:ext cx="889000" cy="1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22541</xdr:rowOff>
    </xdr:from>
    <xdr:to>
      <xdr:col>15</xdr:col>
      <xdr:colOff>101600</xdr:colOff>
      <xdr:row>77</xdr:row>
      <xdr:rowOff>124141</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2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140668</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2999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134094</xdr:rowOff>
    </xdr:from>
    <xdr:to>
      <xdr:col>10</xdr:col>
      <xdr:colOff>114300</xdr:colOff>
      <xdr:row>78</xdr:row>
      <xdr:rowOff>135164</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507194"/>
          <a:ext cx="889000" cy="1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25724</xdr:rowOff>
    </xdr:from>
    <xdr:to>
      <xdr:col>10</xdr:col>
      <xdr:colOff>165100</xdr:colOff>
      <xdr:row>77</xdr:row>
      <xdr:rowOff>127324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27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143851</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002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11066</xdr:rowOff>
    </xdr:from>
    <xdr:to>
      <xdr:col>6</xdr:col>
      <xdr:colOff>38100</xdr:colOff>
      <xdr:row>77</xdr:row>
      <xdr:rowOff>112666</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1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129193</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2987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42850</xdr:rowOff>
    </xdr:from>
    <xdr:to>
      <xdr:col>24</xdr:col>
      <xdr:colOff>114300</xdr:colOff>
      <xdr:row>78</xdr:row>
      <xdr:rowOff>144450</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41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129227</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33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72788</xdr:rowOff>
    </xdr:from>
    <xdr:to>
      <xdr:col>20</xdr:col>
      <xdr:colOff>38100</xdr:colOff>
      <xdr:row>79</xdr:row>
      <xdr:rowOff>2938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44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165515</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538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72405</xdr:rowOff>
    </xdr:from>
    <xdr:to>
      <xdr:col>15</xdr:col>
      <xdr:colOff>101600</xdr:colOff>
      <xdr:row>79</xdr:row>
      <xdr:rowOff>2555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44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165132</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538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84364</xdr:rowOff>
    </xdr:from>
    <xdr:to>
      <xdr:col>10</xdr:col>
      <xdr:colOff>165100</xdr:colOff>
      <xdr:row>79</xdr:row>
      <xdr:rowOff>14514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457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79</xdr:row>
      <xdr:rowOff>5641</xdr:rowOff>
    </xdr:from>
    <xdr:ext cx="378565"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830017" y="135501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83294</xdr:rowOff>
    </xdr:from>
    <xdr:to>
      <xdr:col>6</xdr:col>
      <xdr:colOff>38100</xdr:colOff>
      <xdr:row>79</xdr:row>
      <xdr:rowOff>13444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456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4571</xdr:rowOff>
    </xdr:from>
    <xdr:ext cx="378565"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941017" y="135491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162082</xdr:rowOff>
    </xdr:from>
    <xdr:to>
      <xdr:col>24</xdr:col>
      <xdr:colOff>62865</xdr:colOff>
      <xdr:row>99</xdr:row>
      <xdr:rowOff>81592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92582"/>
          <a:ext cx="1270" cy="146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85419</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058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81592</xdr:rowOff>
    </xdr:from>
    <xdr:to>
      <xdr:col>24</xdr:col>
      <xdr:colOff>152400</xdr:colOff>
      <xdr:row>99</xdr:row>
      <xdr:rowOff>81592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055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108759</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67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162082</xdr:rowOff>
    </xdr:from>
    <xdr:to>
      <xdr:col>24</xdr:col>
      <xdr:colOff>152400</xdr:colOff>
      <xdr:row>90</xdr:row>
      <xdr:rowOff>162082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92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50654</xdr:rowOff>
    </xdr:from>
    <xdr:to>
      <xdr:col>24</xdr:col>
      <xdr:colOff>63500</xdr:colOff>
      <xdr:row>92</xdr:row>
      <xdr:rowOff>62999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5824054"/>
          <a:ext cx="838200" cy="12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49627</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3373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71200</xdr:rowOff>
    </xdr:from>
    <xdr:to>
      <xdr:col>24</xdr:col>
      <xdr:colOff>114300</xdr:colOff>
      <xdr:row>96</xdr:row>
      <xdr:rowOff>1350</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5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62999</xdr:rowOff>
    </xdr:from>
    <xdr:to>
      <xdr:col>19</xdr:col>
      <xdr:colOff>177800</xdr:colOff>
      <xdr:row>93</xdr:row>
      <xdr:rowOff>120955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5836399"/>
          <a:ext cx="889000" cy="229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89999</xdr:rowOff>
    </xdr:from>
    <xdr:to>
      <xdr:col>20</xdr:col>
      <xdr:colOff>38100</xdr:colOff>
      <xdr:row>96</xdr:row>
      <xdr:rowOff>20149</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377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11276</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470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93304</xdr:rowOff>
    </xdr:from>
    <xdr:to>
      <xdr:col>15</xdr:col>
      <xdr:colOff>50800</xdr:colOff>
      <xdr:row>93</xdr:row>
      <xdr:rowOff>120955</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038154"/>
          <a:ext cx="889000" cy="27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27081</xdr:rowOff>
    </xdr:from>
    <xdr:to>
      <xdr:col>15</xdr:col>
      <xdr:colOff>101600</xdr:colOff>
      <xdr:row>96</xdr:row>
      <xdr:rowOff>128681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48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119808</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57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93304</xdr:rowOff>
    </xdr:from>
    <xdr:to>
      <xdr:col>10</xdr:col>
      <xdr:colOff>114300</xdr:colOff>
      <xdr:row>95</xdr:row>
      <xdr:rowOff>166936</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038154"/>
          <a:ext cx="889000" cy="41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106665</xdr:rowOff>
    </xdr:from>
    <xdr:to>
      <xdr:col>10</xdr:col>
      <xdr:colOff>165100</xdr:colOff>
      <xdr:row>96</xdr:row>
      <xdr:rowOff>36815</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39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27942</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487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152963</xdr:rowOff>
    </xdr:from>
    <xdr:to>
      <xdr:col>6</xdr:col>
      <xdr:colOff>38100</xdr:colOff>
      <xdr:row>97</xdr:row>
      <xdr:rowOff>83113</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61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74240</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704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171304</xdr:rowOff>
    </xdr:from>
    <xdr:to>
      <xdr:col>24</xdr:col>
      <xdr:colOff>114300</xdr:colOff>
      <xdr:row>92</xdr:row>
      <xdr:rowOff>101454</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5773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22731</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5624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12199</xdr:rowOff>
    </xdr:from>
    <xdr:to>
      <xdr:col>20</xdr:col>
      <xdr:colOff>38100</xdr:colOff>
      <xdr:row>92</xdr:row>
      <xdr:rowOff>113799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5785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130326</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5560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70155</xdr:rowOff>
    </xdr:from>
    <xdr:to>
      <xdr:col>15</xdr:col>
      <xdr:colOff>101600</xdr:colOff>
      <xdr:row>94</xdr:row>
      <xdr:rowOff>305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01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16832</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5790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42504</xdr:rowOff>
    </xdr:from>
    <xdr:to>
      <xdr:col>10</xdr:col>
      <xdr:colOff>165100</xdr:colOff>
      <xdr:row>93</xdr:row>
      <xdr:rowOff>144104</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5987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160631</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5762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116136</xdr:rowOff>
    </xdr:from>
    <xdr:to>
      <xdr:col>6</xdr:col>
      <xdr:colOff>38100</xdr:colOff>
      <xdr:row>96</xdr:row>
      <xdr:rowOff>46286</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403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62813</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179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98920</xdr:rowOff>
    </xdr:from>
    <xdr:to>
      <xdr:col>54</xdr:col>
      <xdr:colOff>189865</xdr:colOff>
      <xdr:row>37</xdr:row>
      <xdr:rowOff>129136</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242420"/>
          <a:ext cx="1270" cy="1230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132963</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476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129136</xdr:rowOff>
    </xdr:from>
    <xdr:to>
      <xdr:col>55</xdr:col>
      <xdr:colOff>88900</xdr:colOff>
      <xdr:row>37</xdr:row>
      <xdr:rowOff>129136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472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45597</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17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98920</xdr:rowOff>
    </xdr:from>
    <xdr:to>
      <xdr:col>55</xdr:col>
      <xdr:colOff>88900</xdr:colOff>
      <xdr:row>30</xdr:row>
      <xdr:rowOff>98920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24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133238</xdr:rowOff>
    </xdr:from>
    <xdr:to>
      <xdr:col>55</xdr:col>
      <xdr:colOff>0</xdr:colOff>
      <xdr:row>35</xdr:row>
      <xdr:rowOff>156765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133988"/>
          <a:ext cx="838200" cy="23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81700</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59110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58823</xdr:rowOff>
    </xdr:from>
    <xdr:to>
      <xdr:col>55</xdr:col>
      <xdr:colOff>50800</xdr:colOff>
      <xdr:row>35</xdr:row>
      <xdr:rowOff>160423</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05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156765</xdr:rowOff>
    </xdr:from>
    <xdr:to>
      <xdr:col>50</xdr:col>
      <xdr:colOff>114300</xdr:colOff>
      <xdr:row>36</xdr:row>
      <xdr:rowOff>37655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157515"/>
          <a:ext cx="889000" cy="52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158918</xdr:rowOff>
    </xdr:from>
    <xdr:to>
      <xdr:col>50</xdr:col>
      <xdr:colOff>165100</xdr:colOff>
      <xdr:row>36</xdr:row>
      <xdr:rowOff>89068</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15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80195</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252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37655</xdr:rowOff>
    </xdr:from>
    <xdr:to>
      <xdr:col>45</xdr:col>
      <xdr:colOff>177800</xdr:colOff>
      <xdr:row>36</xdr:row>
      <xdr:rowOff>53221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209855"/>
          <a:ext cx="889000" cy="15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166329</xdr:rowOff>
    </xdr:from>
    <xdr:to>
      <xdr:col>46</xdr:col>
      <xdr:colOff>38100</xdr:colOff>
      <xdr:row>36</xdr:row>
      <xdr:rowOff>96479</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16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87606</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259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132920</xdr:rowOff>
    </xdr:from>
    <xdr:to>
      <xdr:col>41</xdr:col>
      <xdr:colOff>50800</xdr:colOff>
      <xdr:row>36</xdr:row>
      <xdr:rowOff>53221</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5962220"/>
          <a:ext cx="889000" cy="26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36823</xdr:rowOff>
    </xdr:from>
    <xdr:to>
      <xdr:col>41</xdr:col>
      <xdr:colOff>101600</xdr:colOff>
      <xdr:row>36</xdr:row>
      <xdr:rowOff>138423</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20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129550</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301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119542</xdr:rowOff>
    </xdr:from>
    <xdr:to>
      <xdr:col>36</xdr:col>
      <xdr:colOff>165100</xdr:colOff>
      <xdr:row>35</xdr:row>
      <xdr:rowOff>49692</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5948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40819</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6041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82438</xdr:rowOff>
    </xdr:from>
    <xdr:to>
      <xdr:col>55</xdr:col>
      <xdr:colOff>50800</xdr:colOff>
      <xdr:row>36</xdr:row>
      <xdr:rowOff>12588</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083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60865</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061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105965</xdr:rowOff>
    </xdr:from>
    <xdr:to>
      <xdr:col>50</xdr:col>
      <xdr:colOff>165100</xdr:colOff>
      <xdr:row>36</xdr:row>
      <xdr:rowOff>36115</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10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52642</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5881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158305</xdr:rowOff>
    </xdr:from>
    <xdr:to>
      <xdr:col>46</xdr:col>
      <xdr:colOff>38100</xdr:colOff>
      <xdr:row>36</xdr:row>
      <xdr:rowOff>88455</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15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104982</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5934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2421</xdr:rowOff>
    </xdr:from>
    <xdr:to>
      <xdr:col>41</xdr:col>
      <xdr:colOff>101600</xdr:colOff>
      <xdr:row>36</xdr:row>
      <xdr:rowOff>104021</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174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120548</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5949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82120</xdr:rowOff>
    </xdr:from>
    <xdr:to>
      <xdr:col>36</xdr:col>
      <xdr:colOff>165100</xdr:colOff>
      <xdr:row>35</xdr:row>
      <xdr:rowOff>12270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591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28797</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5686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105042</xdr:rowOff>
    </xdr:from>
    <xdr:to>
      <xdr:col>54</xdr:col>
      <xdr:colOff>189865</xdr:colOff>
      <xdr:row>59</xdr:row>
      <xdr:rowOff>17278</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848992"/>
          <a:ext cx="1270" cy="128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21105</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136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17278</xdr:rowOff>
    </xdr:from>
    <xdr:to>
      <xdr:col>55</xdr:col>
      <xdr:colOff>88900</xdr:colOff>
      <xdr:row>59</xdr:row>
      <xdr:rowOff>17278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132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51719</xdr:rowOff>
    </xdr:from>
    <xdr:ext cx="690189"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6242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3,440,965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105042</xdr:rowOff>
    </xdr:from>
    <xdr:to>
      <xdr:col>55</xdr:col>
      <xdr:colOff>88900</xdr:colOff>
      <xdr:row>51</xdr:row>
      <xdr:rowOff>105042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848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78489</xdr:rowOff>
    </xdr:from>
    <xdr:to>
      <xdr:col>55</xdr:col>
      <xdr:colOff>0</xdr:colOff>
      <xdr:row>58</xdr:row>
      <xdr:rowOff>131275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10022589"/>
          <a:ext cx="838200" cy="52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43641</xdr:rowOff>
    </xdr:from>
    <xdr:ext cx="599010"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9877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65214</xdr:rowOff>
    </xdr:from>
    <xdr:to>
      <xdr:col>55</xdr:col>
      <xdr:colOff>50800</xdr:colOff>
      <xdr:row>58</xdr:row>
      <xdr:rowOff>166814</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10009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66682</xdr:rowOff>
    </xdr:from>
    <xdr:to>
      <xdr:col>50</xdr:col>
      <xdr:colOff>114300</xdr:colOff>
      <xdr:row>58</xdr:row>
      <xdr:rowOff>131275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8750300" y="10010782"/>
          <a:ext cx="889000" cy="64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57219</xdr:rowOff>
    </xdr:from>
    <xdr:to>
      <xdr:col>50</xdr:col>
      <xdr:colOff>165100</xdr:colOff>
      <xdr:row>58</xdr:row>
      <xdr:rowOff>158819</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10001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3896</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39795" y="9776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66682</xdr:rowOff>
    </xdr:from>
    <xdr:to>
      <xdr:col>45</xdr:col>
      <xdr:colOff>177800</xdr:colOff>
      <xdr:row>58</xdr:row>
      <xdr:rowOff>130713</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7861300" y="10010782"/>
          <a:ext cx="889000" cy="64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59113</xdr:rowOff>
    </xdr:from>
    <xdr:to>
      <xdr:col>46</xdr:col>
      <xdr:colOff>38100</xdr:colOff>
      <xdr:row>58</xdr:row>
      <xdr:rowOff>160713</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1000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151840</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50795" y="10095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63093</xdr:rowOff>
    </xdr:from>
    <xdr:to>
      <xdr:col>41</xdr:col>
      <xdr:colOff>50800</xdr:colOff>
      <xdr:row>58</xdr:row>
      <xdr:rowOff>130713</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6972300" y="10007193"/>
          <a:ext cx="889000" cy="6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39360</xdr:rowOff>
    </xdr:from>
    <xdr:to>
      <xdr:col>41</xdr:col>
      <xdr:colOff>101600</xdr:colOff>
      <xdr:row>58</xdr:row>
      <xdr:rowOff>140960</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98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157487</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61795" y="9758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64663</xdr:rowOff>
    </xdr:from>
    <xdr:to>
      <xdr:col>36</xdr:col>
      <xdr:colOff>165100</xdr:colOff>
      <xdr:row>58</xdr:row>
      <xdr:rowOff>166263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1000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157390</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672795" y="10101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27689</xdr:rowOff>
    </xdr:from>
    <xdr:to>
      <xdr:col>55</xdr:col>
      <xdr:colOff>50800</xdr:colOff>
      <xdr:row>58</xdr:row>
      <xdr:rowOff>129289</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971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158516</xdr:rowOff>
    </xdr:from>
    <xdr:ext cx="599010"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759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80475</xdr:rowOff>
    </xdr:from>
    <xdr:to>
      <xdr:col>50</xdr:col>
      <xdr:colOff>165100</xdr:colOff>
      <xdr:row>59</xdr:row>
      <xdr:rowOff>10625</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10024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1752</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39795" y="10117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15882</xdr:rowOff>
    </xdr:from>
    <xdr:to>
      <xdr:col>46</xdr:col>
      <xdr:colOff>38100</xdr:colOff>
      <xdr:row>58</xdr:row>
      <xdr:rowOff>117482</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959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134009</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50795" y="9735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79913</xdr:rowOff>
    </xdr:from>
    <xdr:to>
      <xdr:col>41</xdr:col>
      <xdr:colOff>101600</xdr:colOff>
      <xdr:row>59</xdr:row>
      <xdr:rowOff>10063</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10024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1190</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61795" y="10116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12293</xdr:rowOff>
    </xdr:from>
    <xdr:to>
      <xdr:col>36</xdr:col>
      <xdr:colOff>165100</xdr:colOff>
      <xdr:row>58</xdr:row>
      <xdr:rowOff>113893</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95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130420</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672795" y="9731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101378</xdr:rowOff>
    </xdr:from>
    <xdr:to>
      <xdr:col>54</xdr:col>
      <xdr:colOff>189865</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102878"/>
          <a:ext cx="1270" cy="1409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48055</xdr:rowOff>
    </xdr:from>
    <xdr:ext cx="599010"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878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101378</xdr:rowOff>
    </xdr:from>
    <xdr:to>
      <xdr:col>55</xdr:col>
      <xdr:colOff>88900</xdr:colOff>
      <xdr:row>70</xdr:row>
      <xdr:rowOff>101378</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102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92385</xdr:rowOff>
    </xdr:from>
    <xdr:to>
      <xdr:col>55</xdr:col>
      <xdr:colOff>0</xdr:colOff>
      <xdr:row>77</xdr:row>
      <xdr:rowOff>144366</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9639300" y="13122585"/>
          <a:ext cx="838200" cy="223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46435</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2480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68008</xdr:rowOff>
    </xdr:from>
    <xdr:to>
      <xdr:col>55</xdr:col>
      <xdr:colOff>50800</xdr:colOff>
      <xdr:row>77</xdr:row>
      <xdr:rowOff>169608</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26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99327</xdr:rowOff>
    </xdr:from>
    <xdr:to>
      <xdr:col>50</xdr:col>
      <xdr:colOff>114300</xdr:colOff>
      <xdr:row>77</xdr:row>
      <xdr:rowOff>144366</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8750300" y="12958077"/>
          <a:ext cx="889000" cy="38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30060</xdr:rowOff>
    </xdr:from>
    <xdr:to>
      <xdr:col>50</xdr:col>
      <xdr:colOff>165100</xdr:colOff>
      <xdr:row>77</xdr:row>
      <xdr:rowOff>131660</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231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75</xdr:row>
      <xdr:rowOff>148187</xdr:rowOff>
    </xdr:from>
    <xdr:ext cx="599010"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39795" y="13006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99327</xdr:rowOff>
    </xdr:from>
    <xdr:to>
      <xdr:col>45</xdr:col>
      <xdr:colOff>177800</xdr:colOff>
      <xdr:row>78</xdr:row>
      <xdr:rowOff>7855</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7861300" y="12958077"/>
          <a:ext cx="889000" cy="422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9827</xdr:rowOff>
    </xdr:from>
    <xdr:to>
      <xdr:col>46</xdr:col>
      <xdr:colOff>38100</xdr:colOff>
      <xdr:row>77</xdr:row>
      <xdr:rowOff>111427</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211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77</xdr:row>
      <xdr:rowOff>102554</xdr:rowOff>
    </xdr:from>
    <xdr:ext cx="59901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50795" y="13304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58937</xdr:rowOff>
    </xdr:from>
    <xdr:to>
      <xdr:col>41</xdr:col>
      <xdr:colOff>50800</xdr:colOff>
      <xdr:row>78</xdr:row>
      <xdr:rowOff>7855</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6972300" y="13260587"/>
          <a:ext cx="889000" cy="120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155688</xdr:rowOff>
    </xdr:from>
    <xdr:to>
      <xdr:col>41</xdr:col>
      <xdr:colOff>101600</xdr:colOff>
      <xdr:row>77</xdr:row>
      <xdr:rowOff>85838</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185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102364</xdr:rowOff>
    </xdr:from>
    <xdr:ext cx="59901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61795" y="12961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86502</xdr:rowOff>
    </xdr:from>
    <xdr:to>
      <xdr:col>36</xdr:col>
      <xdr:colOff>165100</xdr:colOff>
      <xdr:row>78</xdr:row>
      <xdr:rowOff>16652</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28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7779</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3380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41585</xdr:rowOff>
    </xdr:from>
    <xdr:to>
      <xdr:col>55</xdr:col>
      <xdr:colOff>50800</xdr:colOff>
      <xdr:row>76</xdr:row>
      <xdr:rowOff>143185</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071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64461</xdr:rowOff>
    </xdr:from>
    <xdr:ext cx="599010"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2923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93566</xdr:rowOff>
    </xdr:from>
    <xdr:to>
      <xdr:col>50</xdr:col>
      <xdr:colOff>165100</xdr:colOff>
      <xdr:row>78</xdr:row>
      <xdr:rowOff>23716</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29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14843</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372111" y="13387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48527</xdr:rowOff>
    </xdr:from>
    <xdr:to>
      <xdr:col>46</xdr:col>
      <xdr:colOff>38100</xdr:colOff>
      <xdr:row>75</xdr:row>
      <xdr:rowOff>150127</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2907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73</xdr:row>
      <xdr:rowOff>166654</xdr:rowOff>
    </xdr:from>
    <xdr:ext cx="59901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450795" y="12682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128505</xdr:rowOff>
    </xdr:from>
    <xdr:to>
      <xdr:col>41</xdr:col>
      <xdr:colOff>101600</xdr:colOff>
      <xdr:row>78</xdr:row>
      <xdr:rowOff>58655</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33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49782</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594111" y="13422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8137</xdr:rowOff>
    </xdr:from>
    <xdr:to>
      <xdr:col>36</xdr:col>
      <xdr:colOff>165100</xdr:colOff>
      <xdr:row>77</xdr:row>
      <xdr:rowOff>109737</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3209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75</xdr:row>
      <xdr:rowOff>126264</xdr:rowOff>
    </xdr:from>
    <xdr:ext cx="59901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672795" y="12985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118263</xdr:rowOff>
    </xdr:from>
    <xdr:to>
      <xdr:col>54</xdr:col>
      <xdr:colOff>189865</xdr:colOff>
      <xdr:row>98</xdr:row>
      <xdr:rowOff>101352</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548763"/>
          <a:ext cx="1270" cy="1354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105179</xdr:rowOff>
    </xdr:from>
    <xdr:ext cx="534377"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907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101352</xdr:rowOff>
    </xdr:from>
    <xdr:to>
      <xdr:col>55</xdr:col>
      <xdr:colOff>88900</xdr:colOff>
      <xdr:row>98</xdr:row>
      <xdr:rowOff>101352</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903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64940</xdr:rowOff>
    </xdr:from>
    <xdr:ext cx="599010"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323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118263</xdr:rowOff>
    </xdr:from>
    <xdr:to>
      <xdr:col>55</xdr:col>
      <xdr:colOff>88900</xdr:colOff>
      <xdr:row>90</xdr:row>
      <xdr:rowOff>118263</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548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49617</xdr:rowOff>
    </xdr:from>
    <xdr:to>
      <xdr:col>55</xdr:col>
      <xdr:colOff>0</xdr:colOff>
      <xdr:row>96</xdr:row>
      <xdr:rowOff>144475</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9639300" y="16508817"/>
          <a:ext cx="838200" cy="94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85709</xdr:rowOff>
    </xdr:from>
    <xdr:ext cx="599010"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5449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107282</xdr:rowOff>
    </xdr:from>
    <xdr:to>
      <xdr:col>55</xdr:col>
      <xdr:colOff>50800</xdr:colOff>
      <xdr:row>97</xdr:row>
      <xdr:rowOff>37432</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56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144475</xdr:rowOff>
    </xdr:from>
    <xdr:to>
      <xdr:col>50</xdr:col>
      <xdr:colOff>114300</xdr:colOff>
      <xdr:row>96</xdr:row>
      <xdr:rowOff>152938</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8750300" y="16603675"/>
          <a:ext cx="889000" cy="8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91467</xdr:rowOff>
    </xdr:from>
    <xdr:to>
      <xdr:col>50</xdr:col>
      <xdr:colOff>165100</xdr:colOff>
      <xdr:row>97</xdr:row>
      <xdr:rowOff>21617</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550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38144</xdr:rowOff>
    </xdr:from>
    <xdr:ext cx="599010"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39795" y="16325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138495</xdr:rowOff>
    </xdr:from>
    <xdr:to>
      <xdr:col>45</xdr:col>
      <xdr:colOff>177800</xdr:colOff>
      <xdr:row>96</xdr:row>
      <xdr:rowOff>152938</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7861300" y="16597695"/>
          <a:ext cx="889000" cy="14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136037</xdr:rowOff>
    </xdr:from>
    <xdr:to>
      <xdr:col>46</xdr:col>
      <xdr:colOff>38100</xdr:colOff>
      <xdr:row>97</xdr:row>
      <xdr:rowOff>66187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59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57314</xdr:rowOff>
    </xdr:from>
    <xdr:ext cx="59901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50795" y="16687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18686</xdr:rowOff>
    </xdr:from>
    <xdr:to>
      <xdr:col>41</xdr:col>
      <xdr:colOff>50800</xdr:colOff>
      <xdr:row>96</xdr:row>
      <xdr:rowOff>138495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6972300" y="16306436"/>
          <a:ext cx="889000" cy="291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169948</xdr:rowOff>
    </xdr:from>
    <xdr:to>
      <xdr:col>41</xdr:col>
      <xdr:colOff>101600</xdr:colOff>
      <xdr:row>96</xdr:row>
      <xdr:rowOff>100098</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457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116625</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61795" y="16232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67993</xdr:rowOff>
    </xdr:from>
    <xdr:to>
      <xdr:col>36</xdr:col>
      <xdr:colOff>165100</xdr:colOff>
      <xdr:row>96</xdr:row>
      <xdr:rowOff>169593</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52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160720</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672795" y="16619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170267</xdr:rowOff>
    </xdr:from>
    <xdr:to>
      <xdr:col>55</xdr:col>
      <xdr:colOff>50800</xdr:colOff>
      <xdr:row>96</xdr:row>
      <xdr:rowOff>100417</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458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21694</xdr:rowOff>
    </xdr:from>
    <xdr:ext cx="599010"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309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93675</xdr:rowOff>
    </xdr:from>
    <xdr:to>
      <xdr:col>50</xdr:col>
      <xdr:colOff>165100</xdr:colOff>
      <xdr:row>97</xdr:row>
      <xdr:rowOff>23825</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55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14952</xdr:rowOff>
    </xdr:from>
    <xdr:ext cx="59901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39795" y="16645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102138</xdr:rowOff>
    </xdr:from>
    <xdr:to>
      <xdr:col>46</xdr:col>
      <xdr:colOff>38100</xdr:colOff>
      <xdr:row>97</xdr:row>
      <xdr:rowOff>32288</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561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48815</xdr:rowOff>
    </xdr:from>
    <xdr:ext cx="59901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50795" y="16336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87695</xdr:rowOff>
    </xdr:from>
    <xdr:to>
      <xdr:col>41</xdr:col>
      <xdr:colOff>101600</xdr:colOff>
      <xdr:row>97</xdr:row>
      <xdr:rowOff>17845</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546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8972</xdr:rowOff>
    </xdr:from>
    <xdr:ext cx="59901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61795" y="16639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139336</xdr:rowOff>
    </xdr:from>
    <xdr:to>
      <xdr:col>36</xdr:col>
      <xdr:colOff>165100</xdr:colOff>
      <xdr:row>95</xdr:row>
      <xdr:rowOff>69486</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25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93</xdr:row>
      <xdr:rowOff>86013</xdr:rowOff>
    </xdr:from>
    <xdr:ext cx="59901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672795" y="16030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34</xdr:row>
      <xdr:rowOff>103930</xdr:rowOff>
    </xdr:from>
    <xdr:to>
      <xdr:col>85</xdr:col>
      <xdr:colOff>126364</xdr:colOff>
      <xdr:row>39</xdr:row>
      <xdr:rowOff>44450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flipV="1">
          <a:off x="16317595" y="5933230"/>
          <a:ext cx="1269" cy="797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9" name="災害復旧事業費最小値テキスト">
          <a:extLst>
            <a:ext uri="{FF2B5EF4-FFF2-40B4-BE49-F238E27FC236}">
              <a16:creationId xmlns:a16="http://schemas.microsoft.com/office/drawing/2014/main" id="{00000000-0008-0000-0600-0000FD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50607</xdr:rowOff>
    </xdr:from>
    <xdr:ext cx="599010" cy="259045"/>
    <xdr:sp macro="" textlink="">
      <xdr:nvSpPr>
        <xdr:cNvPr id="511" name="災害復旧事業費最大値テキスト">
          <a:extLst>
            <a:ext uri="{FF2B5EF4-FFF2-40B4-BE49-F238E27FC236}">
              <a16:creationId xmlns:a16="http://schemas.microsoft.com/office/drawing/2014/main" id="{00000000-0008-0000-0600-0000FF010000}"/>
            </a:ext>
          </a:extLst>
        </xdr:cNvPr>
        <xdr:cNvSpPr txBox="1"/>
      </xdr:nvSpPr>
      <xdr:spPr>
        <a:xfrm>
          <a:off x="16370300" y="5708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103930</xdr:rowOff>
    </xdr:from>
    <xdr:to>
      <xdr:col>86</xdr:col>
      <xdr:colOff>25400</xdr:colOff>
      <xdr:row>34</xdr:row>
      <xdr:rowOff>103930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5933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133490</xdr:rowOff>
    </xdr:from>
    <xdr:to>
      <xdr:col>85</xdr:col>
      <xdr:colOff>127000</xdr:colOff>
      <xdr:row>35</xdr:row>
      <xdr:rowOff>80885</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5481300" y="5962790"/>
          <a:ext cx="838200" cy="118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81697</xdr:rowOff>
    </xdr:from>
    <xdr:ext cx="534377" cy="259045"/>
    <xdr:sp macro="" textlink="">
      <xdr:nvSpPr>
        <xdr:cNvPr id="514" name="災害復旧事業費平均値テキスト">
          <a:extLst>
            <a:ext uri="{FF2B5EF4-FFF2-40B4-BE49-F238E27FC236}">
              <a16:creationId xmlns:a16="http://schemas.microsoft.com/office/drawing/2014/main" id="{00000000-0008-0000-0600-000002020000}"/>
            </a:ext>
          </a:extLst>
        </xdr:cNvPr>
        <xdr:cNvSpPr txBox="1"/>
      </xdr:nvSpPr>
      <xdr:spPr>
        <a:xfrm>
          <a:off x="16370300" y="65967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103270</xdr:rowOff>
    </xdr:from>
    <xdr:to>
      <xdr:col>85</xdr:col>
      <xdr:colOff>177800</xdr:colOff>
      <xdr:row>39</xdr:row>
      <xdr:rowOff>33420</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6268700" y="6618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80885</xdr:rowOff>
    </xdr:from>
    <xdr:to>
      <xdr:col>81</xdr:col>
      <xdr:colOff>50800</xdr:colOff>
      <xdr:row>37</xdr:row>
      <xdr:rowOff>116398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4592300" y="6081635"/>
          <a:ext cx="889000" cy="378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91891</xdr:rowOff>
    </xdr:from>
    <xdr:to>
      <xdr:col>81</xdr:col>
      <xdr:colOff>101600</xdr:colOff>
      <xdr:row>39</xdr:row>
      <xdr:rowOff>22041</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5430500" y="66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13168</xdr:rowOff>
    </xdr:from>
    <xdr:ext cx="534377"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5214111" y="6699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160825</xdr:rowOff>
    </xdr:from>
    <xdr:to>
      <xdr:col>76</xdr:col>
      <xdr:colOff>114300</xdr:colOff>
      <xdr:row>37</xdr:row>
      <xdr:rowOff>116398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3703300" y="5990125"/>
          <a:ext cx="889000" cy="469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102589</xdr:rowOff>
    </xdr:from>
    <xdr:to>
      <xdr:col>76</xdr:col>
      <xdr:colOff>165100</xdr:colOff>
      <xdr:row>39</xdr:row>
      <xdr:rowOff>32739</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4541500" y="661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23866</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325111" y="671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97266</xdr:rowOff>
    </xdr:from>
    <xdr:to>
      <xdr:col>71</xdr:col>
      <xdr:colOff>177800</xdr:colOff>
      <xdr:row>34</xdr:row>
      <xdr:rowOff>160825</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814300" y="5412216"/>
          <a:ext cx="889000" cy="577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103201</xdr:rowOff>
    </xdr:from>
    <xdr:to>
      <xdr:col>72</xdr:col>
      <xdr:colOff>38100</xdr:colOff>
      <xdr:row>39</xdr:row>
      <xdr:rowOff>33351</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3652500" y="6618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24478</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436111" y="6711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104731</xdr:rowOff>
    </xdr:from>
    <xdr:to>
      <xdr:col>67</xdr:col>
      <xdr:colOff>101600</xdr:colOff>
      <xdr:row>39</xdr:row>
      <xdr:rowOff>34881</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2763500" y="661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26008</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2547111" y="6712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82690</xdr:rowOff>
    </xdr:from>
    <xdr:to>
      <xdr:col>85</xdr:col>
      <xdr:colOff>177800</xdr:colOff>
      <xdr:row>35</xdr:row>
      <xdr:rowOff>12840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6268700" y="591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6157</xdr:rowOff>
    </xdr:from>
    <xdr:ext cx="599010" cy="259045"/>
    <xdr:sp macro="" textlink="">
      <xdr:nvSpPr>
        <xdr:cNvPr id="533" name="災害復旧事業費該当値テキスト">
          <a:extLst>
            <a:ext uri="{FF2B5EF4-FFF2-40B4-BE49-F238E27FC236}">
              <a16:creationId xmlns:a16="http://schemas.microsoft.com/office/drawing/2014/main" id="{00000000-0008-0000-0600-000015020000}"/>
            </a:ext>
          </a:extLst>
        </xdr:cNvPr>
        <xdr:cNvSpPr txBox="1"/>
      </xdr:nvSpPr>
      <xdr:spPr>
        <a:xfrm>
          <a:off x="16370300" y="5835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30085</xdr:rowOff>
    </xdr:from>
    <xdr:to>
      <xdr:col>81</xdr:col>
      <xdr:colOff>101600</xdr:colOff>
      <xdr:row>35</xdr:row>
      <xdr:rowOff>131685</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5430500" y="603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33</xdr:row>
      <xdr:rowOff>148212</xdr:rowOff>
    </xdr:from>
    <xdr:ext cx="59901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181795" y="5806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65598</xdr:rowOff>
    </xdr:from>
    <xdr:to>
      <xdr:col>76</xdr:col>
      <xdr:colOff>165100</xdr:colOff>
      <xdr:row>37</xdr:row>
      <xdr:rowOff>167198</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4541500" y="6409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36</xdr:row>
      <xdr:rowOff>12275</xdr:rowOff>
    </xdr:from>
    <xdr:ext cx="59901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292795" y="6184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110025</xdr:rowOff>
    </xdr:from>
    <xdr:to>
      <xdr:col>72</xdr:col>
      <xdr:colOff>38100</xdr:colOff>
      <xdr:row>35</xdr:row>
      <xdr:rowOff>40175</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3652500" y="593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33</xdr:row>
      <xdr:rowOff>56702</xdr:rowOff>
    </xdr:from>
    <xdr:ext cx="59901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03795" y="5714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46466</xdr:rowOff>
    </xdr:from>
    <xdr:to>
      <xdr:col>67</xdr:col>
      <xdr:colOff>101600</xdr:colOff>
      <xdr:row>31</xdr:row>
      <xdr:rowOff>148066</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2763500" y="536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29</xdr:row>
      <xdr:rowOff>164593</xdr:rowOff>
    </xdr:from>
    <xdr:ext cx="59901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514795" y="5136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失業対策事業費グラフ枠">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8" name="失業対策事業費最小値テキスト">
          <a:extLst>
            <a:ext uri="{FF2B5EF4-FFF2-40B4-BE49-F238E27FC236}">
              <a16:creationId xmlns:a16="http://schemas.microsoft.com/office/drawing/2014/main" id="{00000000-0008-0000-0600-00002E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0" name="失業対策事業費最大値テキスト">
          <a:extLst>
            <a:ext uri="{FF2B5EF4-FFF2-40B4-BE49-F238E27FC236}">
              <a16:creationId xmlns:a16="http://schemas.microsoft.com/office/drawing/2014/main" id="{00000000-0008-0000-0600-000030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3" name="失業対策事業費平均値テキスト">
          <a:extLst>
            <a:ext uri="{FF2B5EF4-FFF2-40B4-BE49-F238E27FC236}">
              <a16:creationId xmlns:a16="http://schemas.microsoft.com/office/drawing/2014/main" id="{00000000-0008-0000-0600-000033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2" name="失業対策事業費該当値テキスト">
          <a:extLst>
            <a:ext uri="{FF2B5EF4-FFF2-40B4-BE49-F238E27FC236}">
              <a16:creationId xmlns:a16="http://schemas.microsoft.com/office/drawing/2014/main" id="{00000000-0008-0000-0600-000046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公債費グラフ枠">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39571</xdr:rowOff>
    </xdr:from>
    <xdr:to>
      <xdr:col>85</xdr:col>
      <xdr:colOff>126364</xdr:colOff>
      <xdr:row>78</xdr:row>
      <xdr:rowOff>138075</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flipV="1">
          <a:off x="16317595" y="12041071"/>
          <a:ext cx="1269" cy="1470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141902</xdr:rowOff>
    </xdr:from>
    <xdr:ext cx="378565" cy="259045"/>
    <xdr:sp macro="" textlink="">
      <xdr:nvSpPr>
        <xdr:cNvPr id="613" name="公債費最小値テキスト">
          <a:extLst>
            <a:ext uri="{FF2B5EF4-FFF2-40B4-BE49-F238E27FC236}">
              <a16:creationId xmlns:a16="http://schemas.microsoft.com/office/drawing/2014/main" id="{00000000-0008-0000-0600-000065020000}"/>
            </a:ext>
          </a:extLst>
        </xdr:cNvPr>
        <xdr:cNvSpPr txBox="1"/>
      </xdr:nvSpPr>
      <xdr:spPr>
        <a:xfrm>
          <a:off x="16370300" y="13515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138075</xdr:rowOff>
    </xdr:from>
    <xdr:to>
      <xdr:col>86</xdr:col>
      <xdr:colOff>25400</xdr:colOff>
      <xdr:row>78</xdr:row>
      <xdr:rowOff>138075</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3511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157698</xdr:rowOff>
    </xdr:from>
    <xdr:ext cx="599010" cy="259045"/>
    <xdr:sp macro="" textlink="">
      <xdr:nvSpPr>
        <xdr:cNvPr id="615" name="公債費最大値テキスト">
          <a:extLst>
            <a:ext uri="{FF2B5EF4-FFF2-40B4-BE49-F238E27FC236}">
              <a16:creationId xmlns:a16="http://schemas.microsoft.com/office/drawing/2014/main" id="{00000000-0008-0000-0600-000067020000}"/>
            </a:ext>
          </a:extLst>
        </xdr:cNvPr>
        <xdr:cNvSpPr txBox="1"/>
      </xdr:nvSpPr>
      <xdr:spPr>
        <a:xfrm>
          <a:off x="16370300" y="11816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39571</xdr:rowOff>
    </xdr:from>
    <xdr:to>
      <xdr:col>86</xdr:col>
      <xdr:colOff>25400</xdr:colOff>
      <xdr:row>70</xdr:row>
      <xdr:rowOff>39571</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6230600" y="12041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90313</xdr:rowOff>
    </xdr:from>
    <xdr:to>
      <xdr:col>85</xdr:col>
      <xdr:colOff>127000</xdr:colOff>
      <xdr:row>75</xdr:row>
      <xdr:rowOff>163266</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5481300" y="12949063"/>
          <a:ext cx="838200" cy="72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71778</xdr:rowOff>
    </xdr:from>
    <xdr:ext cx="599010" cy="259045"/>
    <xdr:sp macro="" textlink="">
      <xdr:nvSpPr>
        <xdr:cNvPr id="618" name="公債費平均値テキスト">
          <a:extLst>
            <a:ext uri="{FF2B5EF4-FFF2-40B4-BE49-F238E27FC236}">
              <a16:creationId xmlns:a16="http://schemas.microsoft.com/office/drawing/2014/main" id="{00000000-0008-0000-0600-00006A020000}"/>
            </a:ext>
          </a:extLst>
        </xdr:cNvPr>
        <xdr:cNvSpPr txBox="1"/>
      </xdr:nvSpPr>
      <xdr:spPr>
        <a:xfrm>
          <a:off x="16370300" y="131019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93351</xdr:rowOff>
    </xdr:from>
    <xdr:to>
      <xdr:col>85</xdr:col>
      <xdr:colOff>177800</xdr:colOff>
      <xdr:row>77</xdr:row>
      <xdr:rowOff>23501</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6268700" y="1312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163266</xdr:rowOff>
    </xdr:from>
    <xdr:to>
      <xdr:col>81</xdr:col>
      <xdr:colOff>50800</xdr:colOff>
      <xdr:row>76</xdr:row>
      <xdr:rowOff>96492</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4592300" y="13022016"/>
          <a:ext cx="889000" cy="104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82181</xdr:rowOff>
    </xdr:from>
    <xdr:to>
      <xdr:col>81</xdr:col>
      <xdr:colOff>101600</xdr:colOff>
      <xdr:row>77</xdr:row>
      <xdr:rowOff>12331</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5430500" y="13112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3458</xdr:rowOff>
    </xdr:from>
    <xdr:ext cx="599010"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5181795" y="13205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96492</xdr:rowOff>
    </xdr:from>
    <xdr:to>
      <xdr:col>76</xdr:col>
      <xdr:colOff>114300</xdr:colOff>
      <xdr:row>76</xdr:row>
      <xdr:rowOff>158392</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3703300" y="13126692"/>
          <a:ext cx="889000" cy="61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139695</xdr:rowOff>
    </xdr:from>
    <xdr:to>
      <xdr:col>76</xdr:col>
      <xdr:colOff>165100</xdr:colOff>
      <xdr:row>77</xdr:row>
      <xdr:rowOff>69845</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4541500" y="1316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60972</xdr:rowOff>
    </xdr:from>
    <xdr:ext cx="59901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4292795" y="13262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158392</xdr:rowOff>
    </xdr:from>
    <xdr:to>
      <xdr:col>71</xdr:col>
      <xdr:colOff>177800</xdr:colOff>
      <xdr:row>77</xdr:row>
      <xdr:rowOff>5155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2814300" y="13188592"/>
          <a:ext cx="889000" cy="18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143790</xdr:rowOff>
    </xdr:from>
    <xdr:to>
      <xdr:col>72</xdr:col>
      <xdr:colOff>38100</xdr:colOff>
      <xdr:row>77</xdr:row>
      <xdr:rowOff>73940</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3652500" y="1317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65067</xdr:rowOff>
    </xdr:from>
    <xdr:ext cx="59901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3403795" y="13266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150414</xdr:rowOff>
    </xdr:from>
    <xdr:to>
      <xdr:col>67</xdr:col>
      <xdr:colOff>101600</xdr:colOff>
      <xdr:row>77</xdr:row>
      <xdr:rowOff>80564</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2763500" y="131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71691</xdr:rowOff>
    </xdr:from>
    <xdr:ext cx="59901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514795" y="13273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39513</xdr:rowOff>
    </xdr:from>
    <xdr:to>
      <xdr:col>85</xdr:col>
      <xdr:colOff>177800</xdr:colOff>
      <xdr:row>75</xdr:row>
      <xdr:rowOff>141113</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6268700" y="1289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62390</xdr:rowOff>
    </xdr:from>
    <xdr:ext cx="599010" cy="259045"/>
    <xdr:sp macro="" textlink="">
      <xdr:nvSpPr>
        <xdr:cNvPr id="637" name="公債費該当値テキスト">
          <a:extLst>
            <a:ext uri="{FF2B5EF4-FFF2-40B4-BE49-F238E27FC236}">
              <a16:creationId xmlns:a16="http://schemas.microsoft.com/office/drawing/2014/main" id="{00000000-0008-0000-0600-00007D020000}"/>
            </a:ext>
          </a:extLst>
        </xdr:cNvPr>
        <xdr:cNvSpPr txBox="1"/>
      </xdr:nvSpPr>
      <xdr:spPr>
        <a:xfrm>
          <a:off x="16370300" y="12749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112466</xdr:rowOff>
    </xdr:from>
    <xdr:to>
      <xdr:col>81</xdr:col>
      <xdr:colOff>101600</xdr:colOff>
      <xdr:row>76</xdr:row>
      <xdr:rowOff>42616</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5430500" y="12971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59143</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181795" y="12746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45692</xdr:rowOff>
    </xdr:from>
    <xdr:to>
      <xdr:col>76</xdr:col>
      <xdr:colOff>165100</xdr:colOff>
      <xdr:row>76</xdr:row>
      <xdr:rowOff>147292</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4541500" y="13075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163820</xdr:rowOff>
    </xdr:from>
    <xdr:ext cx="59901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292795" y="12851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107592</xdr:rowOff>
    </xdr:from>
    <xdr:to>
      <xdr:col>72</xdr:col>
      <xdr:colOff>38100</xdr:colOff>
      <xdr:row>77</xdr:row>
      <xdr:rowOff>37742</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3652500" y="13137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54270</xdr:rowOff>
    </xdr:from>
    <xdr:ext cx="59901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03795" y="12913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125805</xdr:rowOff>
    </xdr:from>
    <xdr:to>
      <xdr:col>67</xdr:col>
      <xdr:colOff>101600</xdr:colOff>
      <xdr:row>77</xdr:row>
      <xdr:rowOff>55955</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2763500" y="13156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72482</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14795" y="12931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積立金グラフ枠">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149157</xdr:rowOff>
    </xdr:from>
    <xdr:to>
      <xdr:col>85</xdr:col>
      <xdr:colOff>126364</xdr:colOff>
      <xdr:row>98</xdr:row>
      <xdr:rowOff>138019</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6317595" y="15579657"/>
          <a:ext cx="1269" cy="1360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141846</xdr:rowOff>
    </xdr:from>
    <xdr:ext cx="378565" cy="259045"/>
    <xdr:sp macro="" textlink="">
      <xdr:nvSpPr>
        <xdr:cNvPr id="668" name="積立金最小値テキスト">
          <a:extLst>
            <a:ext uri="{FF2B5EF4-FFF2-40B4-BE49-F238E27FC236}">
              <a16:creationId xmlns:a16="http://schemas.microsoft.com/office/drawing/2014/main" id="{00000000-0008-0000-0600-00009C020000}"/>
            </a:ext>
          </a:extLst>
        </xdr:cNvPr>
        <xdr:cNvSpPr txBox="1"/>
      </xdr:nvSpPr>
      <xdr:spPr>
        <a:xfrm>
          <a:off x="16370300" y="169439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138019</xdr:rowOff>
    </xdr:from>
    <xdr:to>
      <xdr:col>86</xdr:col>
      <xdr:colOff>25400</xdr:colOff>
      <xdr:row>98</xdr:row>
      <xdr:rowOff>138019</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6940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95834</xdr:rowOff>
    </xdr:from>
    <xdr:ext cx="599010" cy="259045"/>
    <xdr:sp macro="" textlink="">
      <xdr:nvSpPr>
        <xdr:cNvPr id="670" name="積立金最大値テキスト">
          <a:extLst>
            <a:ext uri="{FF2B5EF4-FFF2-40B4-BE49-F238E27FC236}">
              <a16:creationId xmlns:a16="http://schemas.microsoft.com/office/drawing/2014/main" id="{00000000-0008-0000-0600-00009E020000}"/>
            </a:ext>
          </a:extLst>
        </xdr:cNvPr>
        <xdr:cNvSpPr txBox="1"/>
      </xdr:nvSpPr>
      <xdr:spPr>
        <a:xfrm>
          <a:off x="16370300" y="15354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149157</xdr:rowOff>
    </xdr:from>
    <xdr:to>
      <xdr:col>86</xdr:col>
      <xdr:colOff>25400</xdr:colOff>
      <xdr:row>90</xdr:row>
      <xdr:rowOff>149157</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5579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58339</xdr:rowOff>
    </xdr:from>
    <xdr:to>
      <xdr:col>85</xdr:col>
      <xdr:colOff>127000</xdr:colOff>
      <xdr:row>97</xdr:row>
      <xdr:rowOff>29992</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5481300" y="16517539"/>
          <a:ext cx="838200" cy="143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5109</xdr:rowOff>
    </xdr:from>
    <xdr:ext cx="599010" cy="259045"/>
    <xdr:sp macro="" textlink="">
      <xdr:nvSpPr>
        <xdr:cNvPr id="673" name="積立金平均値テキスト">
          <a:extLst>
            <a:ext uri="{FF2B5EF4-FFF2-40B4-BE49-F238E27FC236}">
              <a16:creationId xmlns:a16="http://schemas.microsoft.com/office/drawing/2014/main" id="{00000000-0008-0000-0600-0000A1020000}"/>
            </a:ext>
          </a:extLst>
        </xdr:cNvPr>
        <xdr:cNvSpPr txBox="1"/>
      </xdr:nvSpPr>
      <xdr:spPr>
        <a:xfrm>
          <a:off x="16370300" y="166357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26682</xdr:rowOff>
    </xdr:from>
    <xdr:to>
      <xdr:col>85</xdr:col>
      <xdr:colOff>177800</xdr:colOff>
      <xdr:row>97</xdr:row>
      <xdr:rowOff>128282</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6268700" y="1665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18145</xdr:rowOff>
    </xdr:from>
    <xdr:to>
      <xdr:col>81</xdr:col>
      <xdr:colOff>50800</xdr:colOff>
      <xdr:row>96</xdr:row>
      <xdr:rowOff>58339</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4592300" y="16134445"/>
          <a:ext cx="889000" cy="383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152977</xdr:rowOff>
    </xdr:from>
    <xdr:to>
      <xdr:col>81</xdr:col>
      <xdr:colOff>101600</xdr:colOff>
      <xdr:row>97</xdr:row>
      <xdr:rowOff>83127</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5430500" y="16612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74254</xdr:rowOff>
    </xdr:from>
    <xdr:ext cx="599010"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5181795" y="16704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18145</xdr:rowOff>
    </xdr:from>
    <xdr:to>
      <xdr:col>76</xdr:col>
      <xdr:colOff>114300</xdr:colOff>
      <xdr:row>95</xdr:row>
      <xdr:rowOff>108438</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3703300" y="16134445"/>
          <a:ext cx="889000" cy="261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20386</xdr:rowOff>
    </xdr:from>
    <xdr:to>
      <xdr:col>76</xdr:col>
      <xdr:colOff>165100</xdr:colOff>
      <xdr:row>96</xdr:row>
      <xdr:rowOff>121986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4541500" y="16479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113113</xdr:rowOff>
    </xdr:from>
    <xdr:ext cx="599010"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4292795" y="16572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108438</xdr:rowOff>
    </xdr:from>
    <xdr:to>
      <xdr:col>71</xdr:col>
      <xdr:colOff>177800</xdr:colOff>
      <xdr:row>96</xdr:row>
      <xdr:rowOff>110910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2814300" y="16396188"/>
          <a:ext cx="889000" cy="173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123588</xdr:rowOff>
    </xdr:from>
    <xdr:to>
      <xdr:col>72</xdr:col>
      <xdr:colOff>38100</xdr:colOff>
      <xdr:row>96</xdr:row>
      <xdr:rowOff>53738</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3652500" y="1641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44865</xdr:rowOff>
    </xdr:from>
    <xdr:ext cx="59901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3403795" y="16504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166441</xdr:rowOff>
    </xdr:from>
    <xdr:to>
      <xdr:col>67</xdr:col>
      <xdr:colOff>101600</xdr:colOff>
      <xdr:row>97</xdr:row>
      <xdr:rowOff>96591</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2763500" y="1662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87718</xdr:rowOff>
    </xdr:from>
    <xdr:ext cx="59901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514795" y="16718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150642</xdr:rowOff>
    </xdr:from>
    <xdr:to>
      <xdr:col>85</xdr:col>
      <xdr:colOff>177800</xdr:colOff>
      <xdr:row>97</xdr:row>
      <xdr:rowOff>80792</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6268700" y="16609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2069</xdr:rowOff>
    </xdr:from>
    <xdr:ext cx="599010" cy="259045"/>
    <xdr:sp macro="" textlink="">
      <xdr:nvSpPr>
        <xdr:cNvPr id="692" name="積立金該当値テキスト">
          <a:extLst>
            <a:ext uri="{FF2B5EF4-FFF2-40B4-BE49-F238E27FC236}">
              <a16:creationId xmlns:a16="http://schemas.microsoft.com/office/drawing/2014/main" id="{00000000-0008-0000-0600-0000B4020000}"/>
            </a:ext>
          </a:extLst>
        </xdr:cNvPr>
        <xdr:cNvSpPr txBox="1"/>
      </xdr:nvSpPr>
      <xdr:spPr>
        <a:xfrm>
          <a:off x="16370300" y="16461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7539</xdr:rowOff>
    </xdr:from>
    <xdr:to>
      <xdr:col>81</xdr:col>
      <xdr:colOff>101600</xdr:colOff>
      <xdr:row>96</xdr:row>
      <xdr:rowOff>109139</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5430500" y="1646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125666</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241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138795</xdr:rowOff>
    </xdr:from>
    <xdr:to>
      <xdr:col>76</xdr:col>
      <xdr:colOff>165100</xdr:colOff>
      <xdr:row>94</xdr:row>
      <xdr:rowOff>68945</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4541500" y="1608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92</xdr:row>
      <xdr:rowOff>85472</xdr:rowOff>
    </xdr:from>
    <xdr:ext cx="59901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292795" y="15858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57638</xdr:rowOff>
    </xdr:from>
    <xdr:to>
      <xdr:col>72</xdr:col>
      <xdr:colOff>38100</xdr:colOff>
      <xdr:row>95</xdr:row>
      <xdr:rowOff>159238</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3652500" y="1634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4315</xdr:rowOff>
    </xdr:from>
    <xdr:ext cx="59901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03795" y="16120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60110</xdr:rowOff>
    </xdr:from>
    <xdr:to>
      <xdr:col>67</xdr:col>
      <xdr:colOff>101600</xdr:colOff>
      <xdr:row>96</xdr:row>
      <xdr:rowOff>161710</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2763500" y="16519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6787</xdr:rowOff>
    </xdr:from>
    <xdr:ext cx="59901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14795" y="16294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1" name="投資及び出資金グラフ枠">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28258</xdr:rowOff>
    </xdr:from>
    <xdr:to>
      <xdr:col>116</xdr:col>
      <xdr:colOff>62864</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flipV="1">
          <a:off x="22159595" y="5343208"/>
          <a:ext cx="1269" cy="1311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3" name="投資及び出資金最小値テキスト">
          <a:extLst>
            <a:ext uri="{FF2B5EF4-FFF2-40B4-BE49-F238E27FC236}">
              <a16:creationId xmlns:a16="http://schemas.microsoft.com/office/drawing/2014/main" id="{00000000-0008-0000-0600-0000D3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146385</xdr:rowOff>
    </xdr:from>
    <xdr:ext cx="534377" cy="259045"/>
    <xdr:sp macro="" textlink="">
      <xdr:nvSpPr>
        <xdr:cNvPr id="725" name="投資及び出資金最大値テキスト">
          <a:extLst>
            <a:ext uri="{FF2B5EF4-FFF2-40B4-BE49-F238E27FC236}">
              <a16:creationId xmlns:a16="http://schemas.microsoft.com/office/drawing/2014/main" id="{00000000-0008-0000-0600-0000D5020000}"/>
            </a:ext>
          </a:extLst>
        </xdr:cNvPr>
        <xdr:cNvSpPr txBox="1"/>
      </xdr:nvSpPr>
      <xdr:spPr>
        <a:xfrm>
          <a:off x="22212300" y="511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28258</xdr:rowOff>
    </xdr:from>
    <xdr:to>
      <xdr:col>116</xdr:col>
      <xdr:colOff>152400</xdr:colOff>
      <xdr:row>31</xdr:row>
      <xdr:rowOff>28258</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5343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151553</xdr:rowOff>
    </xdr:from>
    <xdr:ext cx="469744" cy="259045"/>
    <xdr:sp macro="" textlink="">
      <xdr:nvSpPr>
        <xdr:cNvPr id="728" name="投資及び出資金平均値テキスト">
          <a:extLst>
            <a:ext uri="{FF2B5EF4-FFF2-40B4-BE49-F238E27FC236}">
              <a16:creationId xmlns:a16="http://schemas.microsoft.com/office/drawing/2014/main" id="{00000000-0008-0000-0600-0000D8020000}"/>
            </a:ext>
          </a:extLst>
        </xdr:cNvPr>
        <xdr:cNvSpPr txBox="1"/>
      </xdr:nvSpPr>
      <xdr:spPr>
        <a:xfrm>
          <a:off x="22212300" y="63237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128676</xdr:rowOff>
    </xdr:from>
    <xdr:to>
      <xdr:col>116</xdr:col>
      <xdr:colOff>114300</xdr:colOff>
      <xdr:row>38</xdr:row>
      <xdr:rowOff>58826</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2110700" y="64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57741</xdr:rowOff>
    </xdr:from>
    <xdr:to>
      <xdr:col>112</xdr:col>
      <xdr:colOff>38100</xdr:colOff>
      <xdr:row>38</xdr:row>
      <xdr:rowOff>159341</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1272500" y="6572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4419</xdr:rowOff>
    </xdr:from>
    <xdr:ext cx="469744"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21088428" y="6348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69423</xdr:rowOff>
    </xdr:from>
    <xdr:to>
      <xdr:col>107</xdr:col>
      <xdr:colOff>101600</xdr:colOff>
      <xdr:row>38</xdr:row>
      <xdr:rowOff>171023</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0383500" y="658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16100</xdr:rowOff>
    </xdr:from>
    <xdr:ext cx="378565"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0245017" y="6359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69858</xdr:rowOff>
    </xdr:from>
    <xdr:to>
      <xdr:col>102</xdr:col>
      <xdr:colOff>165100</xdr:colOff>
      <xdr:row>39</xdr:row>
      <xdr:rowOff>8</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9494500" y="658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16535</xdr:rowOff>
    </xdr:from>
    <xdr:ext cx="378565"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9356017" y="63601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67640</xdr:rowOff>
    </xdr:from>
    <xdr:to>
      <xdr:col>98</xdr:col>
      <xdr:colOff>38100</xdr:colOff>
      <xdr:row>38</xdr:row>
      <xdr:rowOff>169240</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8605500" y="658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14317</xdr:rowOff>
    </xdr:from>
    <xdr:ext cx="378565"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8467017" y="6357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7" name="投資及び出資金該当値テキスト">
          <a:extLst>
            <a:ext uri="{FF2B5EF4-FFF2-40B4-BE49-F238E27FC236}">
              <a16:creationId xmlns:a16="http://schemas.microsoft.com/office/drawing/2014/main" id="{00000000-0008-0000-0600-0000EB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102484</xdr:rowOff>
    </xdr:from>
    <xdr:to>
      <xdr:col>116</xdr:col>
      <xdr:colOff>62864</xdr:colOff>
      <xdr:row>58</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flipV="1">
          <a:off x="22159595" y="8674984"/>
          <a:ext cx="1269" cy="14088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78" name="貸付金最小値テキスト">
          <a:extLst>
            <a:ext uri="{FF2B5EF4-FFF2-40B4-BE49-F238E27FC236}">
              <a16:creationId xmlns:a16="http://schemas.microsoft.com/office/drawing/2014/main" id="{00000000-0008-0000-0600-00000A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49161</xdr:rowOff>
    </xdr:from>
    <xdr:ext cx="534377" cy="259045"/>
    <xdr:sp macro="" textlink="">
      <xdr:nvSpPr>
        <xdr:cNvPr id="780" name="貸付金最大値テキスト">
          <a:extLst>
            <a:ext uri="{FF2B5EF4-FFF2-40B4-BE49-F238E27FC236}">
              <a16:creationId xmlns:a16="http://schemas.microsoft.com/office/drawing/2014/main" id="{00000000-0008-0000-0600-00000C030000}"/>
            </a:ext>
          </a:extLst>
        </xdr:cNvPr>
        <xdr:cNvSpPr txBox="1"/>
      </xdr:nvSpPr>
      <xdr:spPr>
        <a:xfrm>
          <a:off x="22212300" y="8450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102484</xdr:rowOff>
    </xdr:from>
    <xdr:to>
      <xdr:col>116</xdr:col>
      <xdr:colOff>152400</xdr:colOff>
      <xdr:row>50</xdr:row>
      <xdr:rowOff>102484</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8674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101856</xdr:rowOff>
    </xdr:from>
    <xdr:ext cx="469744" cy="259045"/>
    <xdr:sp macro="" textlink="">
      <xdr:nvSpPr>
        <xdr:cNvPr id="783" name="貸付金平均値テキスト">
          <a:extLst>
            <a:ext uri="{FF2B5EF4-FFF2-40B4-BE49-F238E27FC236}">
              <a16:creationId xmlns:a16="http://schemas.microsoft.com/office/drawing/2014/main" id="{00000000-0008-0000-0600-00000F030000}"/>
            </a:ext>
          </a:extLst>
        </xdr:cNvPr>
        <xdr:cNvSpPr txBox="1"/>
      </xdr:nvSpPr>
      <xdr:spPr>
        <a:xfrm>
          <a:off x="22212300" y="97030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78979</xdr:rowOff>
    </xdr:from>
    <xdr:to>
      <xdr:col>116</xdr:col>
      <xdr:colOff>114300</xdr:colOff>
      <xdr:row>58</xdr:row>
      <xdr:rowOff>9129</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22110700" y="985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75938</xdr:rowOff>
    </xdr:from>
    <xdr:to>
      <xdr:col>112</xdr:col>
      <xdr:colOff>38100</xdr:colOff>
      <xdr:row>58</xdr:row>
      <xdr:rowOff>6088</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1272500" y="9848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22615</xdr:rowOff>
    </xdr:from>
    <xdr:ext cx="469744"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088428" y="9623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130048</xdr:rowOff>
    </xdr:from>
    <xdr:to>
      <xdr:col>107</xdr:col>
      <xdr:colOff>101600</xdr:colOff>
      <xdr:row>58</xdr:row>
      <xdr:rowOff>60198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0383500" y="990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76725</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0199428" y="9677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117909</xdr:rowOff>
    </xdr:from>
    <xdr:to>
      <xdr:col>102</xdr:col>
      <xdr:colOff>165100</xdr:colOff>
      <xdr:row>58</xdr:row>
      <xdr:rowOff>48059</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19494500" y="9890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64586</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9310428" y="966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63891</xdr:rowOff>
    </xdr:from>
    <xdr:to>
      <xdr:col>98</xdr:col>
      <xdr:colOff>38100</xdr:colOff>
      <xdr:row>57</xdr:row>
      <xdr:rowOff>165491</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8605500" y="983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10568</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421428" y="961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02" name="貸付金該当値テキスト">
          <a:extLst>
            <a:ext uri="{FF2B5EF4-FFF2-40B4-BE49-F238E27FC236}">
              <a16:creationId xmlns:a16="http://schemas.microsoft.com/office/drawing/2014/main" id="{00000000-0008-0000-0600-000022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5" name="繰出金グラフ枠">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60833</xdr:rowOff>
    </xdr:from>
    <xdr:to>
      <xdr:col>116</xdr:col>
      <xdr:colOff>62864</xdr:colOff>
      <xdr:row>78</xdr:row>
      <xdr:rowOff>47030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flipV="1">
          <a:off x="22159595" y="12062333"/>
          <a:ext cx="1269" cy="1357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50857</xdr:rowOff>
    </xdr:from>
    <xdr:ext cx="534377" cy="259045"/>
    <xdr:sp macro="" textlink="">
      <xdr:nvSpPr>
        <xdr:cNvPr id="837" name="繰出金最小値テキスト">
          <a:extLst>
            <a:ext uri="{FF2B5EF4-FFF2-40B4-BE49-F238E27FC236}">
              <a16:creationId xmlns:a16="http://schemas.microsoft.com/office/drawing/2014/main" id="{00000000-0008-0000-0600-000045030000}"/>
            </a:ext>
          </a:extLst>
        </xdr:cNvPr>
        <xdr:cNvSpPr txBox="1"/>
      </xdr:nvSpPr>
      <xdr:spPr>
        <a:xfrm>
          <a:off x="22212300" y="13423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47030</xdr:rowOff>
    </xdr:from>
    <xdr:to>
      <xdr:col>116</xdr:col>
      <xdr:colOff>152400</xdr:colOff>
      <xdr:row>78</xdr:row>
      <xdr:rowOff>47030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3420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7510</xdr:rowOff>
    </xdr:from>
    <xdr:ext cx="599010" cy="259045"/>
    <xdr:sp macro="" textlink="">
      <xdr:nvSpPr>
        <xdr:cNvPr id="839" name="繰出金最大値テキスト">
          <a:extLst>
            <a:ext uri="{FF2B5EF4-FFF2-40B4-BE49-F238E27FC236}">
              <a16:creationId xmlns:a16="http://schemas.microsoft.com/office/drawing/2014/main" id="{00000000-0008-0000-0600-000047030000}"/>
            </a:ext>
          </a:extLst>
        </xdr:cNvPr>
        <xdr:cNvSpPr txBox="1"/>
      </xdr:nvSpPr>
      <xdr:spPr>
        <a:xfrm>
          <a:off x="22212300" y="11837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60833</xdr:rowOff>
    </xdr:from>
    <xdr:to>
      <xdr:col>116</xdr:col>
      <xdr:colOff>152400</xdr:colOff>
      <xdr:row>70</xdr:row>
      <xdr:rowOff>60833</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2062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29123</xdr:rowOff>
    </xdr:from>
    <xdr:to>
      <xdr:col>116</xdr:col>
      <xdr:colOff>63500</xdr:colOff>
      <xdr:row>73</xdr:row>
      <xdr:rowOff>64915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1323300" y="12544973"/>
          <a:ext cx="838200" cy="35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119873</xdr:rowOff>
    </xdr:from>
    <xdr:ext cx="534377" cy="259045"/>
    <xdr:sp macro="" textlink="">
      <xdr:nvSpPr>
        <xdr:cNvPr id="842" name="繰出金平均値テキスト">
          <a:extLst>
            <a:ext uri="{FF2B5EF4-FFF2-40B4-BE49-F238E27FC236}">
              <a16:creationId xmlns:a16="http://schemas.microsoft.com/office/drawing/2014/main" id="{00000000-0008-0000-0600-00004A030000}"/>
            </a:ext>
          </a:extLst>
        </xdr:cNvPr>
        <xdr:cNvSpPr txBox="1"/>
      </xdr:nvSpPr>
      <xdr:spPr>
        <a:xfrm>
          <a:off x="22212300" y="128071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141446</xdr:rowOff>
    </xdr:from>
    <xdr:to>
      <xdr:col>116</xdr:col>
      <xdr:colOff>114300</xdr:colOff>
      <xdr:row>75</xdr:row>
      <xdr:rowOff>71596</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2110700" y="1282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166729</xdr:rowOff>
    </xdr:from>
    <xdr:to>
      <xdr:col>111</xdr:col>
      <xdr:colOff>177800</xdr:colOff>
      <xdr:row>73</xdr:row>
      <xdr:rowOff>29123</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0434300" y="12511129"/>
          <a:ext cx="889000" cy="33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146486</xdr:rowOff>
    </xdr:from>
    <xdr:to>
      <xdr:col>112</xdr:col>
      <xdr:colOff>38100</xdr:colOff>
      <xdr:row>73</xdr:row>
      <xdr:rowOff>76636</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1272500" y="1249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71</xdr:row>
      <xdr:rowOff>93163</xdr:rowOff>
    </xdr:from>
    <xdr:ext cx="599010"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21023795" y="12266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166729</xdr:rowOff>
    </xdr:from>
    <xdr:to>
      <xdr:col>107</xdr:col>
      <xdr:colOff>50800</xdr:colOff>
      <xdr:row>73</xdr:row>
      <xdr:rowOff>122217</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19545300" y="12511129"/>
          <a:ext cx="889000" cy="126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58790</xdr:rowOff>
    </xdr:from>
    <xdr:to>
      <xdr:col>107</xdr:col>
      <xdr:colOff>101600</xdr:colOff>
      <xdr:row>72</xdr:row>
      <xdr:rowOff>160390</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0383500" y="12403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71</xdr:row>
      <xdr:rowOff>5467</xdr:rowOff>
    </xdr:from>
    <xdr:ext cx="599010"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0134795" y="12178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167459</xdr:rowOff>
    </xdr:from>
    <xdr:to>
      <xdr:col>102</xdr:col>
      <xdr:colOff>114300</xdr:colOff>
      <xdr:row>73</xdr:row>
      <xdr:rowOff>122217</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656300" y="12511859"/>
          <a:ext cx="889000" cy="126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100123</xdr:rowOff>
    </xdr:from>
    <xdr:to>
      <xdr:col>102</xdr:col>
      <xdr:colOff>165100</xdr:colOff>
      <xdr:row>73</xdr:row>
      <xdr:rowOff>30273</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9494500" y="1244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71</xdr:row>
      <xdr:rowOff>46800</xdr:rowOff>
    </xdr:from>
    <xdr:ext cx="599010"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9245795" y="12219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54174</xdr:rowOff>
    </xdr:from>
    <xdr:to>
      <xdr:col>98</xdr:col>
      <xdr:colOff>38100</xdr:colOff>
      <xdr:row>72</xdr:row>
      <xdr:rowOff>155774</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8605500" y="12398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71</xdr:row>
      <xdr:rowOff>851</xdr:rowOff>
    </xdr:from>
    <xdr:ext cx="59901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8356795" y="12173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14115</xdr:rowOff>
    </xdr:from>
    <xdr:to>
      <xdr:col>116</xdr:col>
      <xdr:colOff>114300</xdr:colOff>
      <xdr:row>73</xdr:row>
      <xdr:rowOff>115715</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2110700" y="1252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36992</xdr:rowOff>
    </xdr:from>
    <xdr:ext cx="534377" cy="259045"/>
    <xdr:sp macro="" textlink="">
      <xdr:nvSpPr>
        <xdr:cNvPr id="861" name="繰出金該当値テキスト">
          <a:extLst>
            <a:ext uri="{FF2B5EF4-FFF2-40B4-BE49-F238E27FC236}">
              <a16:creationId xmlns:a16="http://schemas.microsoft.com/office/drawing/2014/main" id="{00000000-0008-0000-0600-00005D030000}"/>
            </a:ext>
          </a:extLst>
        </xdr:cNvPr>
        <xdr:cNvSpPr txBox="1"/>
      </xdr:nvSpPr>
      <xdr:spPr>
        <a:xfrm>
          <a:off x="22212300" y="12381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149773</xdr:rowOff>
    </xdr:from>
    <xdr:to>
      <xdr:col>112</xdr:col>
      <xdr:colOff>38100</xdr:colOff>
      <xdr:row>73</xdr:row>
      <xdr:rowOff>79923</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1272500" y="12494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73</xdr:row>
      <xdr:rowOff>71050</xdr:rowOff>
    </xdr:from>
    <xdr:ext cx="59901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23795" y="12586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115929</xdr:rowOff>
    </xdr:from>
    <xdr:to>
      <xdr:col>107</xdr:col>
      <xdr:colOff>101600</xdr:colOff>
      <xdr:row>73</xdr:row>
      <xdr:rowOff>46079</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0383500" y="12460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73</xdr:row>
      <xdr:rowOff>37206</xdr:rowOff>
    </xdr:from>
    <xdr:ext cx="59901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34795" y="12553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71417</xdr:rowOff>
    </xdr:from>
    <xdr:to>
      <xdr:col>102</xdr:col>
      <xdr:colOff>165100</xdr:colOff>
      <xdr:row>74</xdr:row>
      <xdr:rowOff>1567</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9494500" y="12587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164144</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2679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116659</xdr:rowOff>
    </xdr:from>
    <xdr:to>
      <xdr:col>98</xdr:col>
      <xdr:colOff>38100</xdr:colOff>
      <xdr:row>73</xdr:row>
      <xdr:rowOff>46809</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8605500" y="12461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73</xdr:row>
      <xdr:rowOff>37936</xdr:rowOff>
    </xdr:from>
    <xdr:ext cx="59901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56795" y="12553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4" name="前年度繰上充用金グラフ枠">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6" name="前年度繰上充用金最小値テキスト">
          <a:extLst>
            <a:ext uri="{FF2B5EF4-FFF2-40B4-BE49-F238E27FC236}">
              <a16:creationId xmlns:a16="http://schemas.microsoft.com/office/drawing/2014/main" id="{00000000-0008-0000-0600-00007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8" name="前年度繰上充用金最大値テキスト">
          <a:extLst>
            <a:ext uri="{FF2B5EF4-FFF2-40B4-BE49-F238E27FC236}">
              <a16:creationId xmlns:a16="http://schemas.microsoft.com/office/drawing/2014/main" id="{00000000-0008-0000-0600-00007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1" name="前年度繰上充用金平均値テキスト">
          <a:extLst>
            <a:ext uri="{FF2B5EF4-FFF2-40B4-BE49-F238E27FC236}">
              <a16:creationId xmlns:a16="http://schemas.microsoft.com/office/drawing/2014/main" id="{00000000-0008-0000-0600-00007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0" name="前年度繰上充用金該当値テキスト">
          <a:extLst>
            <a:ext uri="{FF2B5EF4-FFF2-40B4-BE49-F238E27FC236}">
              <a16:creationId xmlns:a16="http://schemas.microsoft.com/office/drawing/2014/main" id="{00000000-0008-0000-0600-00008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0" name="正方形/長方形 919">
          <a:extLst>
            <a:ext uri="{FF2B5EF4-FFF2-40B4-BE49-F238E27FC236}">
              <a16:creationId xmlns:a16="http://schemas.microsoft.com/office/drawing/2014/main" id="{00000000-0008-0000-0600-00009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歳出決算総額は、住民一人あたり</a:t>
          </a:r>
          <a:r>
            <a:rPr kumimoji="1" lang="en-US" altLang="ja-JP" sz="1300">
              <a:latin typeface="ＭＳ Ｐゴシック" panose="020B0600070205080204" pitchFamily="50" charset="-128"/>
              <a:ea typeface="ＭＳ Ｐゴシック" panose="020B0600070205080204" pitchFamily="50" charset="-128"/>
            </a:rPr>
            <a:t>2,630</a:t>
          </a:r>
          <a:r>
            <a:rPr kumimoji="1" lang="ja-JP" altLang="en-US" sz="1300">
              <a:latin typeface="ＭＳ Ｐゴシック" panose="020B0600070205080204" pitchFamily="50" charset="-128"/>
              <a:ea typeface="ＭＳ Ｐゴシック" panose="020B0600070205080204" pitchFamily="50" charset="-128"/>
            </a:rPr>
            <a:t>千円となっている。</a:t>
          </a:r>
        </a:p>
        <a:p>
          <a:r>
            <a:rPr kumimoji="1" lang="ja-JP" altLang="en-US" sz="1300">
              <a:latin typeface="ＭＳ Ｐゴシック" panose="020B0600070205080204" pitchFamily="50" charset="-128"/>
              <a:ea typeface="ＭＳ Ｐゴシック" panose="020B0600070205080204" pitchFamily="50" charset="-128"/>
            </a:rPr>
            <a:t>　主な構成項目の一つである人件費については住民一人あたり</a:t>
          </a:r>
          <a:r>
            <a:rPr kumimoji="1" lang="en-US" altLang="ja-JP" sz="1300">
              <a:latin typeface="ＭＳ Ｐゴシック" panose="020B0600070205080204" pitchFamily="50" charset="-128"/>
              <a:ea typeface="ＭＳ Ｐゴシック" panose="020B0600070205080204" pitchFamily="50" charset="-128"/>
            </a:rPr>
            <a:t>389</a:t>
          </a:r>
          <a:r>
            <a:rPr kumimoji="1" lang="ja-JP" altLang="en-US" sz="1300">
              <a:latin typeface="ＭＳ Ｐゴシック" panose="020B0600070205080204" pitchFamily="50" charset="-128"/>
              <a:ea typeface="ＭＳ Ｐゴシック" panose="020B0600070205080204" pitchFamily="50" charset="-128"/>
            </a:rPr>
            <a:t>千円（前年度比</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千円増）となっている。人件費については人口が年々減少していることが影響を及ぼしている（人口の規模に対して減少の影響を大きく受けるため）。</a:t>
          </a:r>
        </a:p>
        <a:p>
          <a:r>
            <a:rPr kumimoji="1" lang="ja-JP" altLang="en-US" sz="1300">
              <a:latin typeface="ＭＳ Ｐゴシック" panose="020B0600070205080204" pitchFamily="50" charset="-128"/>
              <a:ea typeface="ＭＳ Ｐゴシック" panose="020B0600070205080204" pitchFamily="50" charset="-128"/>
            </a:rPr>
            <a:t>　災害復旧事業費については、住民一人あたり</a:t>
          </a:r>
          <a:r>
            <a:rPr kumimoji="1" lang="en-US" altLang="ja-JP" sz="1300">
              <a:latin typeface="ＭＳ Ｐゴシック" panose="020B0600070205080204" pitchFamily="50" charset="-128"/>
              <a:ea typeface="ＭＳ Ｐゴシック" panose="020B0600070205080204" pitchFamily="50" charset="-128"/>
            </a:rPr>
            <a:t>403</a:t>
          </a:r>
          <a:r>
            <a:rPr kumimoji="1" lang="ja-JP" altLang="en-US" sz="1300">
              <a:latin typeface="ＭＳ Ｐゴシック" panose="020B0600070205080204" pitchFamily="50" charset="-128"/>
              <a:ea typeface="ＭＳ Ｐゴシック" panose="020B0600070205080204" pitchFamily="50" charset="-128"/>
            </a:rPr>
            <a:t>千円（前年度比</a:t>
          </a:r>
          <a:r>
            <a:rPr kumimoji="1" lang="en-US" altLang="ja-JP" sz="1300">
              <a:latin typeface="ＭＳ Ｐゴシック" panose="020B0600070205080204" pitchFamily="50" charset="-128"/>
              <a:ea typeface="ＭＳ Ｐゴシック" panose="020B0600070205080204" pitchFamily="50" charset="-128"/>
            </a:rPr>
            <a:t>62</a:t>
          </a:r>
          <a:r>
            <a:rPr kumimoji="1" lang="ja-JP" altLang="en-US" sz="1300">
              <a:latin typeface="ＭＳ Ｐゴシック" panose="020B0600070205080204" pitchFamily="50" charset="-128"/>
              <a:ea typeface="ＭＳ Ｐゴシック" panose="020B0600070205080204" pitchFamily="50" charset="-128"/>
            </a:rPr>
            <a:t>千円増）となっている。</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発生災害による災害復旧事業が収束していたところへ、</a:t>
          </a:r>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年度発生の豪雨災害により、前年度に引き続き災害復旧事業費がかさんだことが一因としてある。</a:t>
          </a:r>
        </a:p>
        <a:p>
          <a:r>
            <a:rPr kumimoji="1" lang="ja-JP" altLang="en-US" sz="1300">
              <a:latin typeface="ＭＳ Ｐゴシック" panose="020B0600070205080204" pitchFamily="50" charset="-128"/>
              <a:ea typeface="ＭＳ Ｐゴシック" panose="020B0600070205080204" pitchFamily="50" charset="-128"/>
            </a:rPr>
            <a:t>　物件費については、住民一人あたり</a:t>
          </a:r>
          <a:r>
            <a:rPr kumimoji="1" lang="en-US" altLang="ja-JP" sz="1300">
              <a:latin typeface="ＭＳ Ｐゴシック" panose="020B0600070205080204" pitchFamily="50" charset="-128"/>
              <a:ea typeface="ＭＳ Ｐゴシック" panose="020B0600070205080204" pitchFamily="50" charset="-128"/>
            </a:rPr>
            <a:t>631</a:t>
          </a:r>
          <a:r>
            <a:rPr kumimoji="1" lang="ja-JP" altLang="en-US" sz="1300">
              <a:latin typeface="ＭＳ Ｐゴシック" panose="020B0600070205080204" pitchFamily="50" charset="-128"/>
              <a:ea typeface="ＭＳ Ｐゴシック" panose="020B0600070205080204" pitchFamily="50" charset="-128"/>
            </a:rPr>
            <a:t>千円（前年度比</a:t>
          </a:r>
          <a:r>
            <a:rPr kumimoji="1" lang="en-US" altLang="ja-JP" sz="1300">
              <a:latin typeface="ＭＳ Ｐゴシック" panose="020B0600070205080204" pitchFamily="50" charset="-128"/>
              <a:ea typeface="ＭＳ Ｐゴシック" panose="020B0600070205080204" pitchFamily="50" charset="-128"/>
            </a:rPr>
            <a:t>46</a:t>
          </a:r>
          <a:r>
            <a:rPr kumimoji="1" lang="ja-JP" altLang="en-US" sz="1300">
              <a:latin typeface="ＭＳ Ｐゴシック" panose="020B0600070205080204" pitchFamily="50" charset="-128"/>
              <a:ea typeface="ＭＳ Ｐゴシック" panose="020B0600070205080204" pitchFamily="50" charset="-128"/>
            </a:rPr>
            <a:t>千円増）となっている。これは、</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推進拠点施設や宿泊施設等、新規にオープンした施設の運営経費による増加が一因として考えられるまた、扶助費については住民一人あたり</a:t>
          </a:r>
          <a:r>
            <a:rPr kumimoji="1" lang="en-US" altLang="ja-JP" sz="1300">
              <a:latin typeface="ＭＳ Ｐゴシック" panose="020B0600070205080204" pitchFamily="50" charset="-128"/>
              <a:ea typeface="ＭＳ Ｐゴシック" panose="020B0600070205080204" pitchFamily="50" charset="-128"/>
            </a:rPr>
            <a:t>144</a:t>
          </a:r>
          <a:r>
            <a:rPr kumimoji="1" lang="ja-JP" altLang="en-US" sz="1300">
              <a:latin typeface="ＭＳ Ｐゴシック" panose="020B0600070205080204" pitchFamily="50" charset="-128"/>
              <a:ea typeface="ＭＳ Ｐゴシック" panose="020B0600070205080204" pitchFamily="50" charset="-128"/>
            </a:rPr>
            <a:t>千円であり、前年度比</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千円と微増となっている。公債費については</a:t>
          </a:r>
          <a:r>
            <a:rPr kumimoji="1" lang="en-US" altLang="ja-JP" sz="1300">
              <a:latin typeface="ＭＳ Ｐゴシック" panose="020B0600070205080204" pitchFamily="50" charset="-128"/>
              <a:ea typeface="ＭＳ Ｐゴシック" panose="020B0600070205080204" pitchFamily="50" charset="-128"/>
            </a:rPr>
            <a:t>246</a:t>
          </a:r>
          <a:r>
            <a:rPr kumimoji="1" lang="ja-JP" altLang="en-US" sz="1300">
              <a:latin typeface="ＭＳ Ｐゴシック" panose="020B0600070205080204" pitchFamily="50" charset="-128"/>
              <a:ea typeface="ＭＳ Ｐゴシック" panose="020B0600070205080204" pitchFamily="50" charset="-128"/>
            </a:rPr>
            <a:t>千円（前年度比</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千円増）となり、令和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年度の借入に係る元金償還開始に伴い公債費が増加したことが考えられる。実質公債費比率は、平成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年九州北部豪雨災害以降の度重なる災害復旧事業債の起債により増加傾向であり、令和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年豪雨災害の復旧事業債の償還金の影響により今後も増加が見込まれるため、起債の抑制を図っていく。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福岡県東峰村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1,762
1,743
51.97
4,870,463
4,634,176
62,041
1,770,903
4,870,389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議会費グラフ枠">
          <a:extLst>
            <a:ext uri="{FF2B5EF4-FFF2-40B4-BE49-F238E27FC236}">
              <a16:creationId xmlns:a16="http://schemas.microsoft.com/office/drawing/2014/main" id="{00000000-0008-0000-07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39527</xdr:rowOff>
    </xdr:from>
    <xdr:to>
      <xdr:col>24</xdr:col>
      <xdr:colOff>62865</xdr:colOff>
      <xdr:row>37</xdr:row>
      <xdr:rowOff>154765</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flipV="1">
          <a:off x="4633595" y="5354477"/>
          <a:ext cx="1270" cy="1143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158592</xdr:rowOff>
    </xdr:from>
    <xdr:ext cx="469744" cy="259045"/>
    <xdr:sp macro="" textlink="">
      <xdr:nvSpPr>
        <xdr:cNvPr id="54" name="議会費最小値テキスト">
          <a:extLst>
            <a:ext uri="{FF2B5EF4-FFF2-40B4-BE49-F238E27FC236}">
              <a16:creationId xmlns:a16="http://schemas.microsoft.com/office/drawing/2014/main" id="{00000000-0008-0000-0700-000036000000}"/>
            </a:ext>
          </a:extLst>
        </xdr:cNvPr>
        <xdr:cNvSpPr txBox="1"/>
      </xdr:nvSpPr>
      <xdr:spPr>
        <a:xfrm>
          <a:off x="4686300" y="6502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154765</xdr:rowOff>
    </xdr:from>
    <xdr:to>
      <xdr:col>24</xdr:col>
      <xdr:colOff>152400</xdr:colOff>
      <xdr:row>37</xdr:row>
      <xdr:rowOff>154765</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4546600" y="6498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157654</xdr:rowOff>
    </xdr:from>
    <xdr:ext cx="534377" cy="259045"/>
    <xdr:sp macro="" textlink="">
      <xdr:nvSpPr>
        <xdr:cNvPr id="56" name="議会費最大値テキスト">
          <a:extLst>
            <a:ext uri="{FF2B5EF4-FFF2-40B4-BE49-F238E27FC236}">
              <a16:creationId xmlns:a16="http://schemas.microsoft.com/office/drawing/2014/main" id="{00000000-0008-0000-0700-000038000000}"/>
            </a:ext>
          </a:extLst>
        </xdr:cNvPr>
        <xdr:cNvSpPr txBox="1"/>
      </xdr:nvSpPr>
      <xdr:spPr>
        <a:xfrm>
          <a:off x="4686300" y="5129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56,882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39527</xdr:rowOff>
    </xdr:from>
    <xdr:to>
      <xdr:col>24</xdr:col>
      <xdr:colOff>152400</xdr:colOff>
      <xdr:row>31</xdr:row>
      <xdr:rowOff>39527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5354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114577</xdr:rowOff>
    </xdr:from>
    <xdr:to>
      <xdr:col>24</xdr:col>
      <xdr:colOff>63500</xdr:colOff>
      <xdr:row>34</xdr:row>
      <xdr:rowOff>135699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3797300" y="5943877"/>
          <a:ext cx="838200" cy="21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4942</xdr:rowOff>
    </xdr:from>
    <xdr:ext cx="534377" cy="259045"/>
    <xdr:sp macro="" textlink="">
      <xdr:nvSpPr>
        <xdr:cNvPr id="59" name="議会費平均値テキスト">
          <a:extLst>
            <a:ext uri="{FF2B5EF4-FFF2-40B4-BE49-F238E27FC236}">
              <a16:creationId xmlns:a16="http://schemas.microsoft.com/office/drawing/2014/main" id="{00000000-0008-0000-0700-00003B000000}"/>
            </a:ext>
          </a:extLst>
        </xdr:cNvPr>
        <xdr:cNvSpPr txBox="1"/>
      </xdr:nvSpPr>
      <xdr:spPr>
        <a:xfrm>
          <a:off x="4686300" y="6177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26515</xdr:rowOff>
    </xdr:from>
    <xdr:to>
      <xdr:col>24</xdr:col>
      <xdr:colOff>114300</xdr:colOff>
      <xdr:row>36</xdr:row>
      <xdr:rowOff>128115</xdr:rowOff>
    </xdr:to>
    <xdr:sp macro="" textlink="">
      <xdr:nvSpPr>
        <xdr:cNvPr id="60" name="フローチャート: 判断 59">
          <a:extLst>
            <a:ext uri="{FF2B5EF4-FFF2-40B4-BE49-F238E27FC236}">
              <a16:creationId xmlns:a16="http://schemas.microsoft.com/office/drawing/2014/main" id="{00000000-0008-0000-0700-00003C000000}"/>
            </a:ext>
          </a:extLst>
        </xdr:cNvPr>
        <xdr:cNvSpPr/>
      </xdr:nvSpPr>
      <xdr:spPr>
        <a:xfrm>
          <a:off x="4584700" y="619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135699</xdr:rowOff>
    </xdr:from>
    <xdr:to>
      <xdr:col>19</xdr:col>
      <xdr:colOff>177800</xdr:colOff>
      <xdr:row>35</xdr:row>
      <xdr:rowOff>29332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2908300" y="5964999"/>
          <a:ext cx="889000" cy="65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37534</xdr:rowOff>
    </xdr:from>
    <xdr:to>
      <xdr:col>20</xdr:col>
      <xdr:colOff>38100</xdr:colOff>
      <xdr:row>36</xdr:row>
      <xdr:rowOff>139134</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3746500" y="620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130261</xdr:rowOff>
    </xdr:from>
    <xdr:ext cx="534377" cy="259045"/>
    <xdr:sp macro="" textlink="">
      <xdr:nvSpPr>
        <xdr:cNvPr id="63" name="テキスト ボックス 62">
          <a:extLst>
            <a:ext uri="{FF2B5EF4-FFF2-40B4-BE49-F238E27FC236}">
              <a16:creationId xmlns:a16="http://schemas.microsoft.com/office/drawing/2014/main" id="{00000000-0008-0000-0700-00003F000000}"/>
            </a:ext>
          </a:extLst>
        </xdr:cNvPr>
        <xdr:cNvSpPr txBox="1"/>
      </xdr:nvSpPr>
      <xdr:spPr>
        <a:xfrm>
          <a:off x="3530111" y="6302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15844</xdr:rowOff>
    </xdr:from>
    <xdr:to>
      <xdr:col>15</xdr:col>
      <xdr:colOff>50800</xdr:colOff>
      <xdr:row>35</xdr:row>
      <xdr:rowOff>29332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019300" y="6016594"/>
          <a:ext cx="889000" cy="13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72738</xdr:rowOff>
    </xdr:from>
    <xdr:to>
      <xdr:col>15</xdr:col>
      <xdr:colOff>101600</xdr:colOff>
      <xdr:row>37</xdr:row>
      <xdr:rowOff>2888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2857500" y="624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165465</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2641111" y="6337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15844</xdr:rowOff>
    </xdr:from>
    <xdr:to>
      <xdr:col>10</xdr:col>
      <xdr:colOff>114300</xdr:colOff>
      <xdr:row>35</xdr:row>
      <xdr:rowOff>48260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1130300" y="6016594"/>
          <a:ext cx="889000" cy="32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89289</xdr:rowOff>
    </xdr:from>
    <xdr:to>
      <xdr:col>10</xdr:col>
      <xdr:colOff>165100</xdr:colOff>
      <xdr:row>37</xdr:row>
      <xdr:rowOff>19439</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1968500" y="626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10566</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1752111" y="635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56690</xdr:rowOff>
    </xdr:from>
    <xdr:to>
      <xdr:col>6</xdr:col>
      <xdr:colOff>38100</xdr:colOff>
      <xdr:row>36</xdr:row>
      <xdr:rowOff>158290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079500" y="6228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149417</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863111" y="6321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63777</xdr:rowOff>
    </xdr:from>
    <xdr:to>
      <xdr:col>24</xdr:col>
      <xdr:colOff>114300</xdr:colOff>
      <xdr:row>34</xdr:row>
      <xdr:rowOff>165377</xdr:rowOff>
    </xdr:to>
    <xdr:sp macro="" textlink="">
      <xdr:nvSpPr>
        <xdr:cNvPr id="77" name="楕円 76">
          <a:extLst>
            <a:ext uri="{FF2B5EF4-FFF2-40B4-BE49-F238E27FC236}">
              <a16:creationId xmlns:a16="http://schemas.microsoft.com/office/drawing/2014/main" id="{00000000-0008-0000-0700-00004D000000}"/>
            </a:ext>
          </a:extLst>
        </xdr:cNvPr>
        <xdr:cNvSpPr/>
      </xdr:nvSpPr>
      <xdr:spPr>
        <a:xfrm>
          <a:off x="4584700" y="589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86654</xdr:rowOff>
    </xdr:from>
    <xdr:ext cx="534377" cy="259045"/>
    <xdr:sp macro="" textlink="">
      <xdr:nvSpPr>
        <xdr:cNvPr id="78" name="議会費該当値テキスト">
          <a:extLst>
            <a:ext uri="{FF2B5EF4-FFF2-40B4-BE49-F238E27FC236}">
              <a16:creationId xmlns:a16="http://schemas.microsoft.com/office/drawing/2014/main" id="{00000000-0008-0000-0700-00004E000000}"/>
            </a:ext>
          </a:extLst>
        </xdr:cNvPr>
        <xdr:cNvSpPr txBox="1"/>
      </xdr:nvSpPr>
      <xdr:spPr>
        <a:xfrm>
          <a:off x="4686300" y="5744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84899</xdr:rowOff>
    </xdr:from>
    <xdr:to>
      <xdr:col>20</xdr:col>
      <xdr:colOff>38100</xdr:colOff>
      <xdr:row>35</xdr:row>
      <xdr:rowOff>15049</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3746500" y="5914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31576</xdr:rowOff>
    </xdr:from>
    <xdr:ext cx="534377"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3530111" y="5689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149982</xdr:rowOff>
    </xdr:from>
    <xdr:to>
      <xdr:col>15</xdr:col>
      <xdr:colOff>101600</xdr:colOff>
      <xdr:row>35</xdr:row>
      <xdr:rowOff>80132</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2857500" y="597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96659</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2641111" y="5754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136494</xdr:rowOff>
    </xdr:from>
    <xdr:to>
      <xdr:col>10</xdr:col>
      <xdr:colOff>165100</xdr:colOff>
      <xdr:row>35</xdr:row>
      <xdr:rowOff>66644</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1968500" y="596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83171</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1752111" y="5741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168910</xdr:rowOff>
    </xdr:from>
    <xdr:to>
      <xdr:col>6</xdr:col>
      <xdr:colOff>38100</xdr:colOff>
      <xdr:row>35</xdr:row>
      <xdr:rowOff>99060</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079500" y="599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115587</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863111" y="5773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7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7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7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139700</xdr:rowOff>
    </xdr:from>
    <xdr:to>
      <xdr:col>28</xdr:col>
      <xdr:colOff>114300</xdr:colOff>
      <xdr:row>59</xdr:row>
      <xdr:rowOff>139700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168927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57</xdr:row>
      <xdr:rowOff>54627</xdr:rowOff>
    </xdr:from>
    <xdr:ext cx="59541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166581" y="982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111777</xdr:rowOff>
    </xdr:from>
    <xdr:ext cx="59541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581" y="9541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9700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48</xdr:row>
      <xdr:rowOff>168927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3985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136292</xdr:rowOff>
    </xdr:from>
    <xdr:to>
      <xdr:col>24</xdr:col>
      <xdr:colOff>62865</xdr:colOff>
      <xdr:row>59</xdr:row>
      <xdr:rowOff>6911</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708792"/>
          <a:ext cx="1270" cy="1413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10738</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126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6911</xdr:rowOff>
    </xdr:from>
    <xdr:to>
      <xdr:col>24</xdr:col>
      <xdr:colOff>152400</xdr:colOff>
      <xdr:row>59</xdr:row>
      <xdr:rowOff>6911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122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82969</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4840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1,623,578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136292</xdr:rowOff>
    </xdr:from>
    <xdr:to>
      <xdr:col>24</xdr:col>
      <xdr:colOff>152400</xdr:colOff>
      <xdr:row>50</xdr:row>
      <xdr:rowOff>136292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70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61886</xdr:rowOff>
    </xdr:from>
    <xdr:to>
      <xdr:col>24</xdr:col>
      <xdr:colOff>63500</xdr:colOff>
      <xdr:row>56</xdr:row>
      <xdr:rowOff>78440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663086"/>
          <a:ext cx="838200" cy="16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77826</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8504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99399</xdr:rowOff>
    </xdr:from>
    <xdr:to>
      <xdr:col>24</xdr:col>
      <xdr:colOff>114300</xdr:colOff>
      <xdr:row>58</xdr:row>
      <xdr:rowOff>29549</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72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146083</xdr:rowOff>
    </xdr:from>
    <xdr:to>
      <xdr:col>19</xdr:col>
      <xdr:colOff>177800</xdr:colOff>
      <xdr:row>56</xdr:row>
      <xdr:rowOff>78440</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404383"/>
          <a:ext cx="889000" cy="275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109535</xdr:rowOff>
    </xdr:from>
    <xdr:to>
      <xdr:col>20</xdr:col>
      <xdr:colOff>38100</xdr:colOff>
      <xdr:row>58</xdr:row>
      <xdr:rowOff>39685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82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30812</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974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146083</xdr:rowOff>
    </xdr:from>
    <xdr:to>
      <xdr:col>15</xdr:col>
      <xdr:colOff>50800</xdr:colOff>
      <xdr:row>56</xdr:row>
      <xdr:rowOff>80235</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9404383"/>
          <a:ext cx="889000" cy="277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51034</xdr:rowOff>
    </xdr:from>
    <xdr:to>
      <xdr:col>15</xdr:col>
      <xdr:colOff>101600</xdr:colOff>
      <xdr:row>57</xdr:row>
      <xdr:rowOff>152634</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2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143761</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916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34179</xdr:rowOff>
    </xdr:from>
    <xdr:to>
      <xdr:col>10</xdr:col>
      <xdr:colOff>114300</xdr:colOff>
      <xdr:row>56</xdr:row>
      <xdr:rowOff>80235</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9635379"/>
          <a:ext cx="889000" cy="46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31434</xdr:rowOff>
    </xdr:from>
    <xdr:to>
      <xdr:col>10</xdr:col>
      <xdr:colOff>165100</xdr:colOff>
      <xdr:row>57</xdr:row>
      <xdr:rowOff>133034</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80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124161</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896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28454</xdr:rowOff>
    </xdr:from>
    <xdr:to>
      <xdr:col>6</xdr:col>
      <xdr:colOff>38100</xdr:colOff>
      <xdr:row>57</xdr:row>
      <xdr:rowOff>130054</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121181</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893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11086</xdr:rowOff>
    </xdr:from>
    <xdr:to>
      <xdr:col>24</xdr:col>
      <xdr:colOff>114300</xdr:colOff>
      <xdr:row>56</xdr:row>
      <xdr:rowOff>112686</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61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33963</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463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27640</xdr:rowOff>
    </xdr:from>
    <xdr:to>
      <xdr:col>20</xdr:col>
      <xdr:colOff>38100</xdr:colOff>
      <xdr:row>56</xdr:row>
      <xdr:rowOff>129240</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62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145767</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9404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95283</xdr:rowOff>
    </xdr:from>
    <xdr:to>
      <xdr:col>15</xdr:col>
      <xdr:colOff>101600</xdr:colOff>
      <xdr:row>55</xdr:row>
      <xdr:rowOff>25433</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35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41960</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9128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29435</xdr:rowOff>
    </xdr:from>
    <xdr:to>
      <xdr:col>10</xdr:col>
      <xdr:colOff>165100</xdr:colOff>
      <xdr:row>56</xdr:row>
      <xdr:rowOff>131035</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63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147562</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405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154829</xdr:rowOff>
    </xdr:from>
    <xdr:to>
      <xdr:col>6</xdr:col>
      <xdr:colOff>38100</xdr:colOff>
      <xdr:row>56</xdr:row>
      <xdr:rowOff>84979</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584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101506</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9359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民生費グラフ枠">
          <a:extLst>
            <a:ext uri="{FF2B5EF4-FFF2-40B4-BE49-F238E27FC236}">
              <a16:creationId xmlns:a16="http://schemas.microsoft.com/office/drawing/2014/main" id="{00000000-0008-0000-07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28011</xdr:rowOff>
    </xdr:from>
    <xdr:to>
      <xdr:col>24</xdr:col>
      <xdr:colOff>62865</xdr:colOff>
      <xdr:row>78</xdr:row>
      <xdr:rowOff>158634</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flipV="1">
          <a:off x="4633595" y="12200961"/>
          <a:ext cx="1270" cy="1330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162461</xdr:rowOff>
    </xdr:from>
    <xdr:ext cx="599010" cy="259045"/>
    <xdr:sp macro="" textlink="">
      <xdr:nvSpPr>
        <xdr:cNvPr id="169" name="民生費最小値テキスト">
          <a:extLst>
            <a:ext uri="{FF2B5EF4-FFF2-40B4-BE49-F238E27FC236}">
              <a16:creationId xmlns:a16="http://schemas.microsoft.com/office/drawing/2014/main" id="{00000000-0008-0000-0700-0000A9000000}"/>
            </a:ext>
          </a:extLst>
        </xdr:cNvPr>
        <xdr:cNvSpPr txBox="1"/>
      </xdr:nvSpPr>
      <xdr:spPr>
        <a:xfrm>
          <a:off x="4686300" y="13535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158634</xdr:rowOff>
    </xdr:from>
    <xdr:to>
      <xdr:col>24</xdr:col>
      <xdr:colOff>152400</xdr:colOff>
      <xdr:row>78</xdr:row>
      <xdr:rowOff>158634</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546600" y="13531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146138</xdr:rowOff>
    </xdr:from>
    <xdr:ext cx="599010" cy="259045"/>
    <xdr:sp macro="" textlink="">
      <xdr:nvSpPr>
        <xdr:cNvPr id="171" name="民生費最大値テキスト">
          <a:extLst>
            <a:ext uri="{FF2B5EF4-FFF2-40B4-BE49-F238E27FC236}">
              <a16:creationId xmlns:a16="http://schemas.microsoft.com/office/drawing/2014/main" id="{00000000-0008-0000-0700-0000AB000000}"/>
            </a:ext>
          </a:extLst>
        </xdr:cNvPr>
        <xdr:cNvSpPr txBox="1"/>
      </xdr:nvSpPr>
      <xdr:spPr>
        <a:xfrm>
          <a:off x="4686300" y="11976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409,543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28011</xdr:rowOff>
    </xdr:from>
    <xdr:to>
      <xdr:col>24</xdr:col>
      <xdr:colOff>152400</xdr:colOff>
      <xdr:row>71</xdr:row>
      <xdr:rowOff>28011</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2200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6317</xdr:rowOff>
    </xdr:from>
    <xdr:to>
      <xdr:col>24</xdr:col>
      <xdr:colOff>63500</xdr:colOff>
      <xdr:row>72</xdr:row>
      <xdr:rowOff>84573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3797300" y="12350717"/>
          <a:ext cx="838200" cy="78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146349</xdr:rowOff>
    </xdr:from>
    <xdr:ext cx="599010" cy="259045"/>
    <xdr:sp macro="" textlink="">
      <xdr:nvSpPr>
        <xdr:cNvPr id="174" name="民生費平均値テキスト">
          <a:extLst>
            <a:ext uri="{FF2B5EF4-FFF2-40B4-BE49-F238E27FC236}">
              <a16:creationId xmlns:a16="http://schemas.microsoft.com/office/drawing/2014/main" id="{00000000-0008-0000-0700-0000AE000000}"/>
            </a:ext>
          </a:extLst>
        </xdr:cNvPr>
        <xdr:cNvSpPr txBox="1"/>
      </xdr:nvSpPr>
      <xdr:spPr>
        <a:xfrm>
          <a:off x="4686300" y="130050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167922</xdr:rowOff>
    </xdr:from>
    <xdr:to>
      <xdr:col>24</xdr:col>
      <xdr:colOff>114300</xdr:colOff>
      <xdr:row>76</xdr:row>
      <xdr:rowOff>98072</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4584700" y="1302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28218</xdr:rowOff>
    </xdr:from>
    <xdr:to>
      <xdr:col>19</xdr:col>
      <xdr:colOff>177800</xdr:colOff>
      <xdr:row>72</xdr:row>
      <xdr:rowOff>84573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2908300" y="12372618"/>
          <a:ext cx="889000" cy="56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67486</xdr:rowOff>
    </xdr:from>
    <xdr:to>
      <xdr:col>20</xdr:col>
      <xdr:colOff>38100</xdr:colOff>
      <xdr:row>76</xdr:row>
      <xdr:rowOff>169086</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3746500" y="13097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160213</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3497795" y="13190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47003</xdr:rowOff>
    </xdr:from>
    <xdr:to>
      <xdr:col>15</xdr:col>
      <xdr:colOff>50800</xdr:colOff>
      <xdr:row>72</xdr:row>
      <xdr:rowOff>28218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019300" y="12219953"/>
          <a:ext cx="889000" cy="152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31893</xdr:rowOff>
    </xdr:from>
    <xdr:to>
      <xdr:col>15</xdr:col>
      <xdr:colOff>101600</xdr:colOff>
      <xdr:row>77</xdr:row>
      <xdr:rowOff>133493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2857500" y="1323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124620</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2608795" y="13326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71</xdr:row>
      <xdr:rowOff>47003</xdr:rowOff>
    </xdr:from>
    <xdr:to>
      <xdr:col>10</xdr:col>
      <xdr:colOff>114300</xdr:colOff>
      <xdr:row>75</xdr:row>
      <xdr:rowOff>33275</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1130300" y="12219953"/>
          <a:ext cx="889000" cy="672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42849</xdr:rowOff>
    </xdr:from>
    <xdr:to>
      <xdr:col>10</xdr:col>
      <xdr:colOff>165100</xdr:colOff>
      <xdr:row>76</xdr:row>
      <xdr:rowOff>144449</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968500" y="1307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135576</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1719795" y="13165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9868</xdr:rowOff>
    </xdr:from>
    <xdr:to>
      <xdr:col>6</xdr:col>
      <xdr:colOff>38100</xdr:colOff>
      <xdr:row>77</xdr:row>
      <xdr:rowOff>111468</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079500" y="13211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102595</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830795" y="13304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126967</xdr:rowOff>
    </xdr:from>
    <xdr:to>
      <xdr:col>24</xdr:col>
      <xdr:colOff>114300</xdr:colOff>
      <xdr:row>72</xdr:row>
      <xdr:rowOff>57117</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4584700" y="12299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149844</xdr:rowOff>
    </xdr:from>
    <xdr:ext cx="599010" cy="259045"/>
    <xdr:sp macro="" textlink="">
      <xdr:nvSpPr>
        <xdr:cNvPr id="193" name="民生費該当値テキスト">
          <a:extLst>
            <a:ext uri="{FF2B5EF4-FFF2-40B4-BE49-F238E27FC236}">
              <a16:creationId xmlns:a16="http://schemas.microsoft.com/office/drawing/2014/main" id="{00000000-0008-0000-0700-0000C1000000}"/>
            </a:ext>
          </a:extLst>
        </xdr:cNvPr>
        <xdr:cNvSpPr txBox="1"/>
      </xdr:nvSpPr>
      <xdr:spPr>
        <a:xfrm>
          <a:off x="4686300" y="12151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33773</xdr:rowOff>
    </xdr:from>
    <xdr:to>
      <xdr:col>20</xdr:col>
      <xdr:colOff>38100</xdr:colOff>
      <xdr:row>72</xdr:row>
      <xdr:rowOff>135373</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3746500" y="12378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70</xdr:row>
      <xdr:rowOff>151900</xdr:rowOff>
    </xdr:from>
    <xdr:ext cx="59901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497795" y="12153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148868</xdr:rowOff>
    </xdr:from>
    <xdr:to>
      <xdr:col>15</xdr:col>
      <xdr:colOff>101600</xdr:colOff>
      <xdr:row>72</xdr:row>
      <xdr:rowOff>79018</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2857500" y="12321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70</xdr:row>
      <xdr:rowOff>95545</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608795" y="12097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70</xdr:row>
      <xdr:rowOff>167653</xdr:rowOff>
    </xdr:from>
    <xdr:to>
      <xdr:col>10</xdr:col>
      <xdr:colOff>165100</xdr:colOff>
      <xdr:row>71</xdr:row>
      <xdr:rowOff>97803</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968500" y="12169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69</xdr:row>
      <xdr:rowOff>114330</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719795" y="11944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153925</xdr:rowOff>
    </xdr:from>
    <xdr:to>
      <xdr:col>6</xdr:col>
      <xdr:colOff>38100</xdr:colOff>
      <xdr:row>75</xdr:row>
      <xdr:rowOff>84075</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079500" y="1284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100602</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830795" y="12616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27898</xdr:rowOff>
    </xdr:from>
    <xdr:to>
      <xdr:col>24</xdr:col>
      <xdr:colOff>62865</xdr:colOff>
      <xdr:row>98</xdr:row>
      <xdr:rowOff>98140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29848"/>
          <a:ext cx="1270" cy="1270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101967</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04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98140</xdr:rowOff>
    </xdr:from>
    <xdr:to>
      <xdr:col>24</xdr:col>
      <xdr:colOff>152400</xdr:colOff>
      <xdr:row>98</xdr:row>
      <xdr:rowOff>98140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0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146025</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05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441,735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27898</xdr:rowOff>
    </xdr:from>
    <xdr:to>
      <xdr:col>24</xdr:col>
      <xdr:colOff>152400</xdr:colOff>
      <xdr:row>91</xdr:row>
      <xdr:rowOff>27898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2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90584</xdr:rowOff>
    </xdr:from>
    <xdr:to>
      <xdr:col>24</xdr:col>
      <xdr:colOff>63500</xdr:colOff>
      <xdr:row>96</xdr:row>
      <xdr:rowOff>144661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549784"/>
          <a:ext cx="838200" cy="54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163509</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6227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13632</xdr:rowOff>
    </xdr:from>
    <xdr:to>
      <xdr:col>24</xdr:col>
      <xdr:colOff>114300</xdr:colOff>
      <xdr:row>97</xdr:row>
      <xdr:rowOff>115232</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4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90584</xdr:rowOff>
    </xdr:from>
    <xdr:to>
      <xdr:col>19</xdr:col>
      <xdr:colOff>177800</xdr:colOff>
      <xdr:row>97</xdr:row>
      <xdr:rowOff>62348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549784"/>
          <a:ext cx="889000" cy="143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156976</xdr:rowOff>
    </xdr:from>
    <xdr:to>
      <xdr:col>20</xdr:col>
      <xdr:colOff>38100</xdr:colOff>
      <xdr:row>97</xdr:row>
      <xdr:rowOff>87126</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1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78253</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708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16540</xdr:rowOff>
    </xdr:from>
    <xdr:to>
      <xdr:col>15</xdr:col>
      <xdr:colOff>50800</xdr:colOff>
      <xdr:row>97</xdr:row>
      <xdr:rowOff>62348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647190"/>
          <a:ext cx="889000" cy="45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43449</xdr:rowOff>
    </xdr:from>
    <xdr:to>
      <xdr:col>15</xdr:col>
      <xdr:colOff>101600</xdr:colOff>
      <xdr:row>97</xdr:row>
      <xdr:rowOff>145049</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7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136176</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766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16540</xdr:rowOff>
    </xdr:from>
    <xdr:to>
      <xdr:col>10</xdr:col>
      <xdr:colOff>114300</xdr:colOff>
      <xdr:row>97</xdr:row>
      <xdr:rowOff>40804</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647190"/>
          <a:ext cx="889000" cy="24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144388</xdr:rowOff>
    </xdr:from>
    <xdr:to>
      <xdr:col>10</xdr:col>
      <xdr:colOff>165100</xdr:colOff>
      <xdr:row>97</xdr:row>
      <xdr:rowOff>74538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0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65665</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696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42106</xdr:rowOff>
    </xdr:from>
    <xdr:to>
      <xdr:col>6</xdr:col>
      <xdr:colOff>38100</xdr:colOff>
      <xdr:row>97</xdr:row>
      <xdr:rowOff>143706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6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134833</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765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93861</xdr:rowOff>
    </xdr:from>
    <xdr:to>
      <xdr:col>24</xdr:col>
      <xdr:colOff>114300</xdr:colOff>
      <xdr:row>97</xdr:row>
      <xdr:rowOff>24011</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5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116738</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404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39784</xdr:rowOff>
    </xdr:from>
    <xdr:to>
      <xdr:col>20</xdr:col>
      <xdr:colOff>38100</xdr:colOff>
      <xdr:row>96</xdr:row>
      <xdr:rowOff>141384</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49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157911</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795" y="16274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11548</xdr:rowOff>
    </xdr:from>
    <xdr:to>
      <xdr:col>15</xdr:col>
      <xdr:colOff>101600</xdr:colOff>
      <xdr:row>97</xdr:row>
      <xdr:rowOff>113148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642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129675</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08795" y="16417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137190</xdr:rowOff>
    </xdr:from>
    <xdr:to>
      <xdr:col>10</xdr:col>
      <xdr:colOff>165100</xdr:colOff>
      <xdr:row>97</xdr:row>
      <xdr:rowOff>67340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59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83867</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19795" y="16371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161454</xdr:rowOff>
    </xdr:from>
    <xdr:to>
      <xdr:col>6</xdr:col>
      <xdr:colOff>38100</xdr:colOff>
      <xdr:row>97</xdr:row>
      <xdr:rowOff>91604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620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108131</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30795" y="16395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75057</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218557"/>
          <a:ext cx="1270" cy="1512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21734</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99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75057</xdr:rowOff>
    </xdr:from>
    <xdr:to>
      <xdr:col>55</xdr:col>
      <xdr:colOff>88900</xdr:colOff>
      <xdr:row>30</xdr:row>
      <xdr:rowOff>75057</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218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79138</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2278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56261</xdr:rowOff>
    </xdr:from>
    <xdr:to>
      <xdr:col>55</xdr:col>
      <xdr:colOff>50800</xdr:colOff>
      <xdr:row>38</xdr:row>
      <xdr:rowOff>157861</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7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56896</xdr:rowOff>
    </xdr:from>
    <xdr:to>
      <xdr:col>50</xdr:col>
      <xdr:colOff>165100</xdr:colOff>
      <xdr:row>38</xdr:row>
      <xdr:rowOff>158496</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3573</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3472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154305</xdr:rowOff>
    </xdr:from>
    <xdr:to>
      <xdr:col>46</xdr:col>
      <xdr:colOff>38100</xdr:colOff>
      <xdr:row>38</xdr:row>
      <xdr:rowOff>84455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49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100982</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8" y="6273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62738</xdr:rowOff>
    </xdr:from>
    <xdr:to>
      <xdr:col>41</xdr:col>
      <xdr:colOff>101600</xdr:colOff>
      <xdr:row>38</xdr:row>
      <xdr:rowOff>164338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577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9415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353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5461</xdr:rowOff>
    </xdr:from>
    <xdr:to>
      <xdr:col>36</xdr:col>
      <xdr:colOff>165100</xdr:colOff>
      <xdr:row>38</xdr:row>
      <xdr:rowOff>107061</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52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123588</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37428" y="629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135230</xdr:rowOff>
    </xdr:from>
    <xdr:to>
      <xdr:col>54</xdr:col>
      <xdr:colOff>189865</xdr:colOff>
      <xdr:row>59</xdr:row>
      <xdr:rowOff>40552</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79180"/>
          <a:ext cx="1270" cy="1276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47786</xdr:rowOff>
    </xdr:from>
    <xdr:ext cx="534377"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63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40552</xdr:rowOff>
    </xdr:from>
    <xdr:to>
      <xdr:col>55</xdr:col>
      <xdr:colOff>88900</xdr:colOff>
      <xdr:row>59</xdr:row>
      <xdr:rowOff>40552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56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81907</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6544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3,361,732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135230</xdr:rowOff>
    </xdr:from>
    <xdr:to>
      <xdr:col>55</xdr:col>
      <xdr:colOff>88900</xdr:colOff>
      <xdr:row>51</xdr:row>
      <xdr:rowOff>135230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7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166254</xdr:rowOff>
    </xdr:from>
    <xdr:to>
      <xdr:col>55</xdr:col>
      <xdr:colOff>0</xdr:colOff>
      <xdr:row>58</xdr:row>
      <xdr:rowOff>170141</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10110354"/>
          <a:ext cx="838200" cy="3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136686</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9093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113809</xdr:rowOff>
    </xdr:from>
    <xdr:to>
      <xdr:col>55</xdr:col>
      <xdr:colOff>50800</xdr:colOff>
      <xdr:row>59</xdr:row>
      <xdr:rowOff>43959</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10057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170141</xdr:rowOff>
    </xdr:from>
    <xdr:to>
      <xdr:col>50</xdr:col>
      <xdr:colOff>114300</xdr:colOff>
      <xdr:row>58</xdr:row>
      <xdr:rowOff>170513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10114241"/>
          <a:ext cx="889000" cy="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118556</xdr:rowOff>
    </xdr:from>
    <xdr:to>
      <xdr:col>50</xdr:col>
      <xdr:colOff>165100</xdr:colOff>
      <xdr:row>59</xdr:row>
      <xdr:rowOff>48706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10062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65233</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837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170513</xdr:rowOff>
    </xdr:from>
    <xdr:to>
      <xdr:col>45</xdr:col>
      <xdr:colOff>177800</xdr:colOff>
      <xdr:row>59</xdr:row>
      <xdr:rowOff>7943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10114613"/>
          <a:ext cx="889000" cy="8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112310</xdr:rowOff>
    </xdr:from>
    <xdr:to>
      <xdr:col>46</xdr:col>
      <xdr:colOff>38100</xdr:colOff>
      <xdr:row>59</xdr:row>
      <xdr:rowOff>42460</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10056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58987</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831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163231</xdr:rowOff>
    </xdr:from>
    <xdr:to>
      <xdr:col>41</xdr:col>
      <xdr:colOff>50800</xdr:colOff>
      <xdr:row>59</xdr:row>
      <xdr:rowOff>7943</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10107331"/>
          <a:ext cx="889000" cy="16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105607</xdr:rowOff>
    </xdr:from>
    <xdr:to>
      <xdr:col>41</xdr:col>
      <xdr:colOff>101600</xdr:colOff>
      <xdr:row>59</xdr:row>
      <xdr:rowOff>35757</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10049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52284</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824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113937</xdr:rowOff>
    </xdr:from>
    <xdr:to>
      <xdr:col>36</xdr:col>
      <xdr:colOff>165100</xdr:colOff>
      <xdr:row>59</xdr:row>
      <xdr:rowOff>44087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10058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35214</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10150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115454</xdr:rowOff>
    </xdr:from>
    <xdr:to>
      <xdr:col>55</xdr:col>
      <xdr:colOff>50800</xdr:colOff>
      <xdr:row>59</xdr:row>
      <xdr:rowOff>45604</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10059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92236</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10036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119341</xdr:rowOff>
    </xdr:from>
    <xdr:to>
      <xdr:col>50</xdr:col>
      <xdr:colOff>165100</xdr:colOff>
      <xdr:row>59</xdr:row>
      <xdr:rowOff>49491</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1006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40618</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10156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119713</xdr:rowOff>
    </xdr:from>
    <xdr:to>
      <xdr:col>46</xdr:col>
      <xdr:colOff>38100</xdr:colOff>
      <xdr:row>59</xdr:row>
      <xdr:rowOff>49863</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10063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40990</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10156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128593</xdr:rowOff>
    </xdr:from>
    <xdr:to>
      <xdr:col>41</xdr:col>
      <xdr:colOff>101600</xdr:colOff>
      <xdr:row>59</xdr:row>
      <xdr:rowOff>58743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10072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49870</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10165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112431</xdr:rowOff>
    </xdr:from>
    <xdr:to>
      <xdr:col>36</xdr:col>
      <xdr:colOff>165100</xdr:colOff>
      <xdr:row>59</xdr:row>
      <xdr:rowOff>42581</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10056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59108</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9831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6762</xdr:rowOff>
    </xdr:from>
    <xdr:to>
      <xdr:col>54</xdr:col>
      <xdr:colOff>189865</xdr:colOff>
      <xdr:row>79</xdr:row>
      <xdr:rowOff>29637</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008262"/>
          <a:ext cx="1270" cy="1565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33464</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78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29637</xdr:rowOff>
    </xdr:from>
    <xdr:to>
      <xdr:col>55</xdr:col>
      <xdr:colOff>88900</xdr:colOff>
      <xdr:row>79</xdr:row>
      <xdr:rowOff>29637</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74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124889</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783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414,892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6762</xdr:rowOff>
    </xdr:from>
    <xdr:to>
      <xdr:col>55</xdr:col>
      <xdr:colOff>88900</xdr:colOff>
      <xdr:row>70</xdr:row>
      <xdr:rowOff>6762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008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48943</xdr:rowOff>
    </xdr:from>
    <xdr:to>
      <xdr:col>55</xdr:col>
      <xdr:colOff>0</xdr:colOff>
      <xdr:row>76</xdr:row>
      <xdr:rowOff>96456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079143"/>
          <a:ext cx="838200" cy="47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109972</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3116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131545</xdr:rowOff>
    </xdr:from>
    <xdr:to>
      <xdr:col>55</xdr:col>
      <xdr:colOff>50800</xdr:colOff>
      <xdr:row>78</xdr:row>
      <xdr:rowOff>61695</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3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48943</xdr:rowOff>
    </xdr:from>
    <xdr:to>
      <xdr:col>50</xdr:col>
      <xdr:colOff>114300</xdr:colOff>
      <xdr:row>77</xdr:row>
      <xdr:rowOff>84169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3079143"/>
          <a:ext cx="889000" cy="206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31418</xdr:rowOff>
    </xdr:from>
    <xdr:to>
      <xdr:col>50</xdr:col>
      <xdr:colOff>165100</xdr:colOff>
      <xdr:row>77</xdr:row>
      <xdr:rowOff>133018</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3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124145</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325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21563</xdr:rowOff>
    </xdr:from>
    <xdr:to>
      <xdr:col>45</xdr:col>
      <xdr:colOff>177800</xdr:colOff>
      <xdr:row>77</xdr:row>
      <xdr:rowOff>84169</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7861300" y="13223213"/>
          <a:ext cx="889000" cy="6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30508</xdr:rowOff>
    </xdr:from>
    <xdr:to>
      <xdr:col>46</xdr:col>
      <xdr:colOff>38100</xdr:colOff>
      <xdr:row>77</xdr:row>
      <xdr:rowOff>132108</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3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148635</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007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21563</xdr:rowOff>
    </xdr:from>
    <xdr:to>
      <xdr:col>41</xdr:col>
      <xdr:colOff>50800</xdr:colOff>
      <xdr:row>77</xdr:row>
      <xdr:rowOff>153995</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223213"/>
          <a:ext cx="889000" cy="132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81787</xdr:rowOff>
    </xdr:from>
    <xdr:to>
      <xdr:col>41</xdr:col>
      <xdr:colOff>101600</xdr:colOff>
      <xdr:row>78</xdr:row>
      <xdr:rowOff>11937</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8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3064</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376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92661</xdr:rowOff>
    </xdr:from>
    <xdr:to>
      <xdr:col>36</xdr:col>
      <xdr:colOff>165100</xdr:colOff>
      <xdr:row>78</xdr:row>
      <xdr:rowOff>22811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9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39338</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069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45656</xdr:rowOff>
    </xdr:from>
    <xdr:to>
      <xdr:col>55</xdr:col>
      <xdr:colOff>50800</xdr:colOff>
      <xdr:row>76</xdr:row>
      <xdr:rowOff>147256</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07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68533</xdr:rowOff>
    </xdr:from>
    <xdr:ext cx="599010"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2927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169593</xdr:rowOff>
    </xdr:from>
    <xdr:to>
      <xdr:col>50</xdr:col>
      <xdr:colOff>165100</xdr:colOff>
      <xdr:row>76</xdr:row>
      <xdr:rowOff>99743</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02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74</xdr:row>
      <xdr:rowOff>116269</xdr:rowOff>
    </xdr:from>
    <xdr:ext cx="59901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39795" y="12803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33369</xdr:rowOff>
    </xdr:from>
    <xdr:to>
      <xdr:col>46</xdr:col>
      <xdr:colOff>38100</xdr:colOff>
      <xdr:row>77</xdr:row>
      <xdr:rowOff>134969</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235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126096</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327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142213</xdr:rowOff>
    </xdr:from>
    <xdr:to>
      <xdr:col>41</xdr:col>
      <xdr:colOff>101600</xdr:colOff>
      <xdr:row>77</xdr:row>
      <xdr:rowOff>72363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17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88890</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2947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103195</xdr:rowOff>
    </xdr:from>
    <xdr:to>
      <xdr:col>36</xdr:col>
      <xdr:colOff>165100</xdr:colOff>
      <xdr:row>78</xdr:row>
      <xdr:rowOff>33345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30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24472</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397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53522</xdr:rowOff>
    </xdr:from>
    <xdr:to>
      <xdr:col>54</xdr:col>
      <xdr:colOff>189865</xdr:colOff>
      <xdr:row>98</xdr:row>
      <xdr:rowOff>26333</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655472"/>
          <a:ext cx="1270" cy="1172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30160</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832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26333</xdr:rowOff>
    </xdr:from>
    <xdr:to>
      <xdr:col>55</xdr:col>
      <xdr:colOff>88900</xdr:colOff>
      <xdr:row>98</xdr:row>
      <xdr:rowOff>26333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828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199</xdr:rowOff>
    </xdr:from>
    <xdr:ext cx="599010"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430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562,698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53522</xdr:rowOff>
    </xdr:from>
    <xdr:to>
      <xdr:col>55</xdr:col>
      <xdr:colOff>88900</xdr:colOff>
      <xdr:row>91</xdr:row>
      <xdr:rowOff>53522</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655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65236</xdr:rowOff>
    </xdr:from>
    <xdr:to>
      <xdr:col>55</xdr:col>
      <xdr:colOff>0</xdr:colOff>
      <xdr:row>96</xdr:row>
      <xdr:rowOff>81366</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9639300" y="16352986"/>
          <a:ext cx="838200" cy="187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33723</xdr:rowOff>
    </xdr:from>
    <xdr:ext cx="599010"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4929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55296</xdr:rowOff>
    </xdr:from>
    <xdr:to>
      <xdr:col>55</xdr:col>
      <xdr:colOff>50800</xdr:colOff>
      <xdr:row>96</xdr:row>
      <xdr:rowOff>156896</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514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57102</xdr:rowOff>
    </xdr:from>
    <xdr:to>
      <xdr:col>50</xdr:col>
      <xdr:colOff>114300</xdr:colOff>
      <xdr:row>96</xdr:row>
      <xdr:rowOff>81366</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8750300" y="16516302"/>
          <a:ext cx="889000" cy="24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75701</xdr:rowOff>
    </xdr:from>
    <xdr:to>
      <xdr:col>50</xdr:col>
      <xdr:colOff>165100</xdr:colOff>
      <xdr:row>97</xdr:row>
      <xdr:rowOff>5851</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534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168428</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39795" y="16627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57102</xdr:rowOff>
    </xdr:from>
    <xdr:to>
      <xdr:col>45</xdr:col>
      <xdr:colOff>177800</xdr:colOff>
      <xdr:row>96</xdr:row>
      <xdr:rowOff>107184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7861300" y="16516302"/>
          <a:ext cx="889000" cy="50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75764</xdr:rowOff>
    </xdr:from>
    <xdr:to>
      <xdr:col>46</xdr:col>
      <xdr:colOff>38100</xdr:colOff>
      <xdr:row>97</xdr:row>
      <xdr:rowOff>5914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53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168491</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50795" y="16627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45332</xdr:rowOff>
    </xdr:from>
    <xdr:to>
      <xdr:col>41</xdr:col>
      <xdr:colOff>50800</xdr:colOff>
      <xdr:row>96</xdr:row>
      <xdr:rowOff>107184</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6972300" y="16161632"/>
          <a:ext cx="889000" cy="404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112995</xdr:rowOff>
    </xdr:from>
    <xdr:to>
      <xdr:col>41</xdr:col>
      <xdr:colOff>101600</xdr:colOff>
      <xdr:row>97</xdr:row>
      <xdr:rowOff>43145</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57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34272</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61795" y="16664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111913</xdr:rowOff>
    </xdr:from>
    <xdr:to>
      <xdr:col>36</xdr:col>
      <xdr:colOff>165100</xdr:colOff>
      <xdr:row>97</xdr:row>
      <xdr:rowOff>42063</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571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33190</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672795" y="16663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14436</xdr:rowOff>
    </xdr:from>
    <xdr:to>
      <xdr:col>55</xdr:col>
      <xdr:colOff>50800</xdr:colOff>
      <xdr:row>95</xdr:row>
      <xdr:rowOff>116036</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30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37313</xdr:rowOff>
    </xdr:from>
    <xdr:ext cx="599010"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153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30566</xdr:rowOff>
    </xdr:from>
    <xdr:to>
      <xdr:col>50</xdr:col>
      <xdr:colOff>165100</xdr:colOff>
      <xdr:row>96</xdr:row>
      <xdr:rowOff>132166</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489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148693</xdr:rowOff>
    </xdr:from>
    <xdr:ext cx="59901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39795" y="16264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6302</xdr:rowOff>
    </xdr:from>
    <xdr:to>
      <xdr:col>46</xdr:col>
      <xdr:colOff>38100</xdr:colOff>
      <xdr:row>96</xdr:row>
      <xdr:rowOff>107902</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465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124429</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50795" y="16240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56384</xdr:rowOff>
    </xdr:from>
    <xdr:to>
      <xdr:col>41</xdr:col>
      <xdr:colOff>101600</xdr:colOff>
      <xdr:row>96</xdr:row>
      <xdr:rowOff>157984</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515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3061</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61795" y="16290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165982</xdr:rowOff>
    </xdr:from>
    <xdr:to>
      <xdr:col>36</xdr:col>
      <xdr:colOff>165100</xdr:colOff>
      <xdr:row>94</xdr:row>
      <xdr:rowOff>96132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11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92</xdr:row>
      <xdr:rowOff>112659</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672795" y="15886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22344</xdr:rowOff>
    </xdr:from>
    <xdr:to>
      <xdr:col>85</xdr:col>
      <xdr:colOff>126364</xdr:colOff>
      <xdr:row>38</xdr:row>
      <xdr:rowOff>117877</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337294"/>
          <a:ext cx="1269" cy="1295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121704</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636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117877</xdr:rowOff>
    </xdr:from>
    <xdr:to>
      <xdr:col>86</xdr:col>
      <xdr:colOff>25400</xdr:colOff>
      <xdr:row>38</xdr:row>
      <xdr:rowOff>117877</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632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140471</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12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182,901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22344</xdr:rowOff>
    </xdr:from>
    <xdr:to>
      <xdr:col>86</xdr:col>
      <xdr:colOff>25400</xdr:colOff>
      <xdr:row>31</xdr:row>
      <xdr:rowOff>22344</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33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22344</xdr:rowOff>
    </xdr:from>
    <xdr:to>
      <xdr:col>85</xdr:col>
      <xdr:colOff>127000</xdr:colOff>
      <xdr:row>33</xdr:row>
      <xdr:rowOff>170599</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5337294"/>
          <a:ext cx="838200" cy="491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125986</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1267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147559</xdr:rowOff>
    </xdr:from>
    <xdr:to>
      <xdr:col>85</xdr:col>
      <xdr:colOff>177800</xdr:colOff>
      <xdr:row>36</xdr:row>
      <xdr:rowOff>77709</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148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170599</xdr:rowOff>
    </xdr:from>
    <xdr:to>
      <xdr:col>81</xdr:col>
      <xdr:colOff>50800</xdr:colOff>
      <xdr:row>36</xdr:row>
      <xdr:rowOff>62212</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5828449"/>
          <a:ext cx="889000" cy="40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57818</xdr:rowOff>
    </xdr:from>
    <xdr:to>
      <xdr:col>81</xdr:col>
      <xdr:colOff>101600</xdr:colOff>
      <xdr:row>36</xdr:row>
      <xdr:rowOff>159418</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23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150545</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322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62212</xdr:rowOff>
    </xdr:from>
    <xdr:to>
      <xdr:col>76</xdr:col>
      <xdr:colOff>114300</xdr:colOff>
      <xdr:row>36</xdr:row>
      <xdr:rowOff>70465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3703300" y="6234412"/>
          <a:ext cx="889000" cy="8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30653</xdr:rowOff>
    </xdr:from>
    <xdr:to>
      <xdr:col>76</xdr:col>
      <xdr:colOff>165100</xdr:colOff>
      <xdr:row>36</xdr:row>
      <xdr:rowOff>132253</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20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123380</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295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28707</xdr:rowOff>
    </xdr:from>
    <xdr:to>
      <xdr:col>71</xdr:col>
      <xdr:colOff>177800</xdr:colOff>
      <xdr:row>36</xdr:row>
      <xdr:rowOff>70465</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2814300" y="6200907"/>
          <a:ext cx="889000" cy="41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24199</xdr:rowOff>
    </xdr:from>
    <xdr:to>
      <xdr:col>72</xdr:col>
      <xdr:colOff>38100</xdr:colOff>
      <xdr:row>36</xdr:row>
      <xdr:rowOff>125799</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19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116926</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289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48385</xdr:rowOff>
    </xdr:from>
    <xdr:to>
      <xdr:col>67</xdr:col>
      <xdr:colOff>101600</xdr:colOff>
      <xdr:row>36</xdr:row>
      <xdr:rowOff>149985</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220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141112</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313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30</xdr:row>
      <xdr:rowOff>142994</xdr:rowOff>
    </xdr:from>
    <xdr:to>
      <xdr:col>85</xdr:col>
      <xdr:colOff>177800</xdr:colOff>
      <xdr:row>31</xdr:row>
      <xdr:rowOff>73144</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5286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96021</xdr:rowOff>
    </xdr:from>
    <xdr:ext cx="599010"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5239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119799</xdr:rowOff>
    </xdr:from>
    <xdr:to>
      <xdr:col>81</xdr:col>
      <xdr:colOff>101600</xdr:colOff>
      <xdr:row>34</xdr:row>
      <xdr:rowOff>49949</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5777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32</xdr:row>
      <xdr:rowOff>66476</xdr:rowOff>
    </xdr:from>
    <xdr:ext cx="59901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181795" y="5552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11412</xdr:rowOff>
    </xdr:from>
    <xdr:to>
      <xdr:col>76</xdr:col>
      <xdr:colOff>165100</xdr:colOff>
      <xdr:row>36</xdr:row>
      <xdr:rowOff>113012</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18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129539</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5958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19665</xdr:rowOff>
    </xdr:from>
    <xdr:to>
      <xdr:col>72</xdr:col>
      <xdr:colOff>38100</xdr:colOff>
      <xdr:row>36</xdr:row>
      <xdr:rowOff>121265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19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137792</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5967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149357</xdr:rowOff>
    </xdr:from>
    <xdr:to>
      <xdr:col>67</xdr:col>
      <xdr:colOff>101600</xdr:colOff>
      <xdr:row>36</xdr:row>
      <xdr:rowOff>79507</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150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96034</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5925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25468</xdr:rowOff>
    </xdr:from>
    <xdr:to>
      <xdr:col>85</xdr:col>
      <xdr:colOff>126364</xdr:colOff>
      <xdr:row>58</xdr:row>
      <xdr:rowOff>71019</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597968"/>
          <a:ext cx="1269" cy="1417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74846</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01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71019</xdr:rowOff>
    </xdr:from>
    <xdr:to>
      <xdr:col>86</xdr:col>
      <xdr:colOff>25400</xdr:colOff>
      <xdr:row>58</xdr:row>
      <xdr:rowOff>71019</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015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143595</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73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494,979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25468</xdr:rowOff>
    </xdr:from>
    <xdr:to>
      <xdr:col>86</xdr:col>
      <xdr:colOff>25400</xdr:colOff>
      <xdr:row>50</xdr:row>
      <xdr:rowOff>25468</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59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87582</xdr:rowOff>
    </xdr:from>
    <xdr:to>
      <xdr:col>85</xdr:col>
      <xdr:colOff>127000</xdr:colOff>
      <xdr:row>57</xdr:row>
      <xdr:rowOff>136183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860232"/>
          <a:ext cx="838200" cy="4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99762</xdr:rowOff>
    </xdr:from>
    <xdr:ext cx="599010"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5295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76885</xdr:rowOff>
    </xdr:from>
    <xdr:to>
      <xdr:col>85</xdr:col>
      <xdr:colOff>177800</xdr:colOff>
      <xdr:row>57</xdr:row>
      <xdr:rowOff>7035</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67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123401</xdr:rowOff>
    </xdr:from>
    <xdr:to>
      <xdr:col>81</xdr:col>
      <xdr:colOff>50800</xdr:colOff>
      <xdr:row>57</xdr:row>
      <xdr:rowOff>136183</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4592300" y="9896051"/>
          <a:ext cx="889000" cy="12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110803</xdr:rowOff>
    </xdr:from>
    <xdr:to>
      <xdr:col>81</xdr:col>
      <xdr:colOff>101600</xdr:colOff>
      <xdr:row>57</xdr:row>
      <xdr:rowOff>40953</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712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57480</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181795" y="9487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123401</xdr:rowOff>
    </xdr:from>
    <xdr:to>
      <xdr:col>76</xdr:col>
      <xdr:colOff>114300</xdr:colOff>
      <xdr:row>58</xdr:row>
      <xdr:rowOff>6727</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9896051"/>
          <a:ext cx="889000" cy="54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166546</xdr:rowOff>
    </xdr:from>
    <xdr:to>
      <xdr:col>76</xdr:col>
      <xdr:colOff>165100</xdr:colOff>
      <xdr:row>57</xdr:row>
      <xdr:rowOff>96696</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767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113223</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292795" y="9542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159379</xdr:rowOff>
    </xdr:from>
    <xdr:to>
      <xdr:col>71</xdr:col>
      <xdr:colOff>177800</xdr:colOff>
      <xdr:row>58</xdr:row>
      <xdr:rowOff>6727</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814300" y="9932029"/>
          <a:ext cx="889000" cy="18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19118</xdr:rowOff>
    </xdr:from>
    <xdr:to>
      <xdr:col>72</xdr:col>
      <xdr:colOff>38100</xdr:colOff>
      <xdr:row>57</xdr:row>
      <xdr:rowOff>120718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79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137245</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03795" y="9566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24643</xdr:rowOff>
    </xdr:from>
    <xdr:to>
      <xdr:col>67</xdr:col>
      <xdr:colOff>101600</xdr:colOff>
      <xdr:row>57</xdr:row>
      <xdr:rowOff>126243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797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142770</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14795" y="9572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36782</xdr:rowOff>
    </xdr:from>
    <xdr:to>
      <xdr:col>85</xdr:col>
      <xdr:colOff>177800</xdr:colOff>
      <xdr:row>57</xdr:row>
      <xdr:rowOff>138382</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809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15209</xdr:rowOff>
    </xdr:from>
    <xdr:ext cx="599010"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787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85383</xdr:rowOff>
    </xdr:from>
    <xdr:to>
      <xdr:col>81</xdr:col>
      <xdr:colOff>101600</xdr:colOff>
      <xdr:row>58</xdr:row>
      <xdr:rowOff>15533</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858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6660</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9950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72601</xdr:rowOff>
    </xdr:from>
    <xdr:to>
      <xdr:col>76</xdr:col>
      <xdr:colOff>165100</xdr:colOff>
      <xdr:row>58</xdr:row>
      <xdr:rowOff>2751</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845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165328</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9937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127377</xdr:rowOff>
    </xdr:from>
    <xdr:to>
      <xdr:col>72</xdr:col>
      <xdr:colOff>38100</xdr:colOff>
      <xdr:row>58</xdr:row>
      <xdr:rowOff>57527</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900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48654</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9992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108579</xdr:rowOff>
    </xdr:from>
    <xdr:to>
      <xdr:col>67</xdr:col>
      <xdr:colOff>101600</xdr:colOff>
      <xdr:row>58</xdr:row>
      <xdr:rowOff>38729</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881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29856</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9973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74</xdr:row>
      <xdr:rowOff>102357</xdr:rowOff>
    </xdr:from>
    <xdr:to>
      <xdr:col>85</xdr:col>
      <xdr:colOff>126364</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789657"/>
          <a:ext cx="1269" cy="799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49034</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2564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419,603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74</xdr:row>
      <xdr:rowOff>102357</xdr:rowOff>
    </xdr:from>
    <xdr:to>
      <xdr:col>86</xdr:col>
      <xdr:colOff>25400</xdr:colOff>
      <xdr:row>74</xdr:row>
      <xdr:rowOff>102357</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789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133490</xdr:rowOff>
    </xdr:from>
    <xdr:to>
      <xdr:col>85</xdr:col>
      <xdr:colOff>127000</xdr:colOff>
      <xdr:row>75</xdr:row>
      <xdr:rowOff>80885</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5481300" y="12820790"/>
          <a:ext cx="838200" cy="118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81697</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4547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103270</xdr:rowOff>
    </xdr:from>
    <xdr:to>
      <xdr:col>85</xdr:col>
      <xdr:colOff>177800</xdr:colOff>
      <xdr:row>79</xdr:row>
      <xdr:rowOff>33420</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76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80885</xdr:rowOff>
    </xdr:from>
    <xdr:to>
      <xdr:col>81</xdr:col>
      <xdr:colOff>50800</xdr:colOff>
      <xdr:row>77</xdr:row>
      <xdr:rowOff>116398</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4592300" y="12939635"/>
          <a:ext cx="889000" cy="378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91891</xdr:rowOff>
    </xdr:from>
    <xdr:to>
      <xdr:col>81</xdr:col>
      <xdr:colOff>101600</xdr:colOff>
      <xdr:row>79</xdr:row>
      <xdr:rowOff>22041</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464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13168</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14111" y="1355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160824</xdr:rowOff>
    </xdr:from>
    <xdr:to>
      <xdr:col>76</xdr:col>
      <xdr:colOff>114300</xdr:colOff>
      <xdr:row>77</xdr:row>
      <xdr:rowOff>116398</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2848124"/>
          <a:ext cx="889000" cy="469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102589</xdr:rowOff>
    </xdr:from>
    <xdr:to>
      <xdr:col>76</xdr:col>
      <xdr:colOff>165100</xdr:colOff>
      <xdr:row>79</xdr:row>
      <xdr:rowOff>32739</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7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23866</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568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97266</xdr:rowOff>
    </xdr:from>
    <xdr:to>
      <xdr:col>71</xdr:col>
      <xdr:colOff>177800</xdr:colOff>
      <xdr:row>74</xdr:row>
      <xdr:rowOff>160824</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2270216"/>
          <a:ext cx="889000" cy="577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103201</xdr:rowOff>
    </xdr:from>
    <xdr:to>
      <xdr:col>72</xdr:col>
      <xdr:colOff>38100</xdr:colOff>
      <xdr:row>79</xdr:row>
      <xdr:rowOff>33351</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7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24478</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569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104730</xdr:rowOff>
    </xdr:from>
    <xdr:to>
      <xdr:col>67</xdr:col>
      <xdr:colOff>101600</xdr:colOff>
      <xdr:row>79</xdr:row>
      <xdr:rowOff>34880</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7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26007</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3570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82690</xdr:rowOff>
    </xdr:from>
    <xdr:to>
      <xdr:col>85</xdr:col>
      <xdr:colOff>177800</xdr:colOff>
      <xdr:row>75</xdr:row>
      <xdr:rowOff>12840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276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4584</xdr:rowOff>
    </xdr:from>
    <xdr:ext cx="599010"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2691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30085</xdr:rowOff>
    </xdr:from>
    <xdr:to>
      <xdr:col>81</xdr:col>
      <xdr:colOff>101600</xdr:colOff>
      <xdr:row>75</xdr:row>
      <xdr:rowOff>131685</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288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148212</xdr:rowOff>
    </xdr:from>
    <xdr:ext cx="59901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181795" y="12664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65598</xdr:rowOff>
    </xdr:from>
    <xdr:to>
      <xdr:col>76</xdr:col>
      <xdr:colOff>165100</xdr:colOff>
      <xdr:row>77</xdr:row>
      <xdr:rowOff>167198</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267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12275</xdr:rowOff>
    </xdr:from>
    <xdr:ext cx="59901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292795" y="13042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110024</xdr:rowOff>
    </xdr:from>
    <xdr:to>
      <xdr:col>72</xdr:col>
      <xdr:colOff>38100</xdr:colOff>
      <xdr:row>75</xdr:row>
      <xdr:rowOff>40174</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2797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73</xdr:row>
      <xdr:rowOff>56701</xdr:rowOff>
    </xdr:from>
    <xdr:ext cx="59901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03795" y="12572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46466</xdr:rowOff>
    </xdr:from>
    <xdr:to>
      <xdr:col>67</xdr:col>
      <xdr:colOff>101600</xdr:colOff>
      <xdr:row>71</xdr:row>
      <xdr:rowOff>148066</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221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69</xdr:row>
      <xdr:rowOff>164593</xdr:rowOff>
    </xdr:from>
    <xdr:ext cx="59901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14795" y="11994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39571</xdr:rowOff>
    </xdr:from>
    <xdr:to>
      <xdr:col>85</xdr:col>
      <xdr:colOff>126364</xdr:colOff>
      <xdr:row>98</xdr:row>
      <xdr:rowOff>138075</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6317595" y="15470071"/>
          <a:ext cx="1269" cy="1470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141902</xdr:rowOff>
    </xdr:from>
    <xdr:ext cx="378565" cy="259045"/>
    <xdr:sp macro="" textlink="">
      <xdr:nvSpPr>
        <xdr:cNvPr id="682" name="公債費最小値テキスト">
          <a:extLst>
            <a:ext uri="{FF2B5EF4-FFF2-40B4-BE49-F238E27FC236}">
              <a16:creationId xmlns:a16="http://schemas.microsoft.com/office/drawing/2014/main" id="{00000000-0008-0000-0700-0000AA020000}"/>
            </a:ext>
          </a:extLst>
        </xdr:cNvPr>
        <xdr:cNvSpPr txBox="1"/>
      </xdr:nvSpPr>
      <xdr:spPr>
        <a:xfrm>
          <a:off x="16370300" y="16944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138075</xdr:rowOff>
    </xdr:from>
    <xdr:to>
      <xdr:col>86</xdr:col>
      <xdr:colOff>25400</xdr:colOff>
      <xdr:row>98</xdr:row>
      <xdr:rowOff>138075</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6940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157698</xdr:rowOff>
    </xdr:from>
    <xdr:ext cx="599010" cy="259045"/>
    <xdr:sp macro="" textlink="">
      <xdr:nvSpPr>
        <xdr:cNvPr id="684" name="公債費最大値テキスト">
          <a:extLst>
            <a:ext uri="{FF2B5EF4-FFF2-40B4-BE49-F238E27FC236}">
              <a16:creationId xmlns:a16="http://schemas.microsoft.com/office/drawing/2014/main" id="{00000000-0008-0000-0700-0000AC020000}"/>
            </a:ext>
          </a:extLst>
        </xdr:cNvPr>
        <xdr:cNvSpPr txBox="1"/>
      </xdr:nvSpPr>
      <xdr:spPr>
        <a:xfrm>
          <a:off x="16370300" y="15245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643,801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39571</xdr:rowOff>
    </xdr:from>
    <xdr:to>
      <xdr:col>86</xdr:col>
      <xdr:colOff>25400</xdr:colOff>
      <xdr:row>90</xdr:row>
      <xdr:rowOff>39571</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547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90314</xdr:rowOff>
    </xdr:from>
    <xdr:to>
      <xdr:col>85</xdr:col>
      <xdr:colOff>127000</xdr:colOff>
      <xdr:row>95</xdr:row>
      <xdr:rowOff>163266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5481300" y="16378064"/>
          <a:ext cx="838200" cy="72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71778</xdr:rowOff>
    </xdr:from>
    <xdr:ext cx="599010" cy="259045"/>
    <xdr:sp macro="" textlink="">
      <xdr:nvSpPr>
        <xdr:cNvPr id="687" name="公債費平均値テキスト">
          <a:extLst>
            <a:ext uri="{FF2B5EF4-FFF2-40B4-BE49-F238E27FC236}">
              <a16:creationId xmlns:a16="http://schemas.microsoft.com/office/drawing/2014/main" id="{00000000-0008-0000-0700-0000AF020000}"/>
            </a:ext>
          </a:extLst>
        </xdr:cNvPr>
        <xdr:cNvSpPr txBox="1"/>
      </xdr:nvSpPr>
      <xdr:spPr>
        <a:xfrm>
          <a:off x="16370300" y="165309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93351</xdr:rowOff>
    </xdr:from>
    <xdr:to>
      <xdr:col>85</xdr:col>
      <xdr:colOff>177800</xdr:colOff>
      <xdr:row>97</xdr:row>
      <xdr:rowOff>23501</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6268700" y="16552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163266</xdr:rowOff>
    </xdr:from>
    <xdr:to>
      <xdr:col>81</xdr:col>
      <xdr:colOff>50800</xdr:colOff>
      <xdr:row>96</xdr:row>
      <xdr:rowOff>96492</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4592300" y="16451016"/>
          <a:ext cx="889000" cy="104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82181</xdr:rowOff>
    </xdr:from>
    <xdr:to>
      <xdr:col>81</xdr:col>
      <xdr:colOff>101600</xdr:colOff>
      <xdr:row>97</xdr:row>
      <xdr:rowOff>12331</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5430500" y="16541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3458</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181795" y="16634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96492</xdr:rowOff>
    </xdr:from>
    <xdr:to>
      <xdr:col>76</xdr:col>
      <xdr:colOff>114300</xdr:colOff>
      <xdr:row>96</xdr:row>
      <xdr:rowOff>158392</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3703300" y="16555692"/>
          <a:ext cx="889000" cy="61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139695</xdr:rowOff>
    </xdr:from>
    <xdr:to>
      <xdr:col>76</xdr:col>
      <xdr:colOff>165100</xdr:colOff>
      <xdr:row>97</xdr:row>
      <xdr:rowOff>69845</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541500" y="1659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60972</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292795" y="16691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158392</xdr:rowOff>
    </xdr:from>
    <xdr:to>
      <xdr:col>71</xdr:col>
      <xdr:colOff>177800</xdr:colOff>
      <xdr:row>97</xdr:row>
      <xdr:rowOff>5155</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2814300" y="16617592"/>
          <a:ext cx="889000" cy="18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143790</xdr:rowOff>
    </xdr:from>
    <xdr:to>
      <xdr:col>72</xdr:col>
      <xdr:colOff>38100</xdr:colOff>
      <xdr:row>97</xdr:row>
      <xdr:rowOff>73940</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652500" y="1660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65067</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403795" y="16695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150414</xdr:rowOff>
    </xdr:from>
    <xdr:to>
      <xdr:col>67</xdr:col>
      <xdr:colOff>101600</xdr:colOff>
      <xdr:row>97</xdr:row>
      <xdr:rowOff>80564</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763500" y="1660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71691</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514795" y="16702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39514</xdr:rowOff>
    </xdr:from>
    <xdr:to>
      <xdr:col>85</xdr:col>
      <xdr:colOff>177800</xdr:colOff>
      <xdr:row>95</xdr:row>
      <xdr:rowOff>141114</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6268700" y="16327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62391</xdr:rowOff>
    </xdr:from>
    <xdr:ext cx="599010" cy="259045"/>
    <xdr:sp macro="" textlink="">
      <xdr:nvSpPr>
        <xdr:cNvPr id="706" name="公債費該当値テキスト">
          <a:extLst>
            <a:ext uri="{FF2B5EF4-FFF2-40B4-BE49-F238E27FC236}">
              <a16:creationId xmlns:a16="http://schemas.microsoft.com/office/drawing/2014/main" id="{00000000-0008-0000-0700-0000C2020000}"/>
            </a:ext>
          </a:extLst>
        </xdr:cNvPr>
        <xdr:cNvSpPr txBox="1"/>
      </xdr:nvSpPr>
      <xdr:spPr>
        <a:xfrm>
          <a:off x="16370300" y="16178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112466</xdr:rowOff>
    </xdr:from>
    <xdr:to>
      <xdr:col>81</xdr:col>
      <xdr:colOff>101600</xdr:colOff>
      <xdr:row>96</xdr:row>
      <xdr:rowOff>42616</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5430500" y="16400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59143</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181795" y="16175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45692</xdr:rowOff>
    </xdr:from>
    <xdr:to>
      <xdr:col>76</xdr:col>
      <xdr:colOff>165100</xdr:colOff>
      <xdr:row>96</xdr:row>
      <xdr:rowOff>147292</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4541500" y="16504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163819</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292795" y="16280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107592</xdr:rowOff>
    </xdr:from>
    <xdr:to>
      <xdr:col>72</xdr:col>
      <xdr:colOff>38100</xdr:colOff>
      <xdr:row>97</xdr:row>
      <xdr:rowOff>37742</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652500" y="16566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54269</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03795" y="16342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125805</xdr:rowOff>
    </xdr:from>
    <xdr:to>
      <xdr:col>67</xdr:col>
      <xdr:colOff>101600</xdr:colOff>
      <xdr:row>97</xdr:row>
      <xdr:rowOff>55955</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763500" y="1658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72482</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14795" y="16360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92266</xdr:rowOff>
    </xdr:from>
    <xdr:to>
      <xdr:col>116</xdr:col>
      <xdr:colOff>62864</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2159595" y="5235766"/>
          <a:ext cx="1269" cy="1495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88028</xdr:rowOff>
    </xdr:from>
    <xdr:ext cx="249299" cy="259045"/>
    <xdr:sp macro="" textlink="">
      <xdr:nvSpPr>
        <xdr:cNvPr id="739" name="諸支出金最小値テキスト">
          <a:extLst>
            <a:ext uri="{FF2B5EF4-FFF2-40B4-BE49-F238E27FC236}">
              <a16:creationId xmlns:a16="http://schemas.microsoft.com/office/drawing/2014/main" id="{00000000-0008-0000-0700-0000E3020000}"/>
            </a:ext>
          </a:extLst>
        </xdr:cNvPr>
        <xdr:cNvSpPr txBox="1"/>
      </xdr:nvSpPr>
      <xdr:spPr>
        <a:xfrm>
          <a:off x="22212300" y="67745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38943</xdr:rowOff>
    </xdr:from>
    <xdr:ext cx="469744" cy="259045"/>
    <xdr:sp macro="" textlink="">
      <xdr:nvSpPr>
        <xdr:cNvPr id="741" name="諸支出金最大値テキスト">
          <a:extLst>
            <a:ext uri="{FF2B5EF4-FFF2-40B4-BE49-F238E27FC236}">
              <a16:creationId xmlns:a16="http://schemas.microsoft.com/office/drawing/2014/main" id="{00000000-0008-0000-0700-0000E5020000}"/>
            </a:ext>
          </a:extLst>
        </xdr:cNvPr>
        <xdr:cNvSpPr txBox="1"/>
      </xdr:nvSpPr>
      <xdr:spPr>
        <a:xfrm>
          <a:off x="22212300" y="5010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92266</xdr:rowOff>
    </xdr:from>
    <xdr:to>
      <xdr:col>116</xdr:col>
      <xdr:colOff>152400</xdr:colOff>
      <xdr:row>30</xdr:row>
      <xdr:rowOff>92266</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5235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5478</xdr:rowOff>
    </xdr:from>
    <xdr:ext cx="313932" cy="259045"/>
    <xdr:sp macro="" textlink="">
      <xdr:nvSpPr>
        <xdr:cNvPr id="744" name="諸支出金平均値テキスト">
          <a:extLst>
            <a:ext uri="{FF2B5EF4-FFF2-40B4-BE49-F238E27FC236}">
              <a16:creationId xmlns:a16="http://schemas.microsoft.com/office/drawing/2014/main" id="{00000000-0008-0000-0700-0000E8020000}"/>
            </a:ext>
          </a:extLst>
        </xdr:cNvPr>
        <xdr:cNvSpPr txBox="1"/>
      </xdr:nvSpPr>
      <xdr:spPr>
        <a:xfrm>
          <a:off x="22212300" y="652057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154051</xdr:rowOff>
    </xdr:from>
    <xdr:to>
      <xdr:col>116</xdr:col>
      <xdr:colOff>114300</xdr:colOff>
      <xdr:row>39</xdr:row>
      <xdr:rowOff>84201</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2110700" y="6669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124714</xdr:rowOff>
    </xdr:from>
    <xdr:to>
      <xdr:col>112</xdr:col>
      <xdr:colOff>38100</xdr:colOff>
      <xdr:row>39</xdr:row>
      <xdr:rowOff>54864</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1272500" y="66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71391</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34017" y="6415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165100</xdr:rowOff>
    </xdr:from>
    <xdr:to>
      <xdr:col>107</xdr:col>
      <xdr:colOff>101600</xdr:colOff>
      <xdr:row>39</xdr:row>
      <xdr:rowOff>95250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0383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167767</xdr:rowOff>
    </xdr:from>
    <xdr:to>
      <xdr:col>102</xdr:col>
      <xdr:colOff>165100</xdr:colOff>
      <xdr:row>37</xdr:row>
      <xdr:rowOff>97917</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494500" y="633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114444</xdr:rowOff>
    </xdr:from>
    <xdr:ext cx="469744"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10428" y="611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113665</xdr:rowOff>
    </xdr:from>
    <xdr:to>
      <xdr:col>98</xdr:col>
      <xdr:colOff>38100</xdr:colOff>
      <xdr:row>39</xdr:row>
      <xdr:rowOff>43815</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605500" y="662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60342</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7017" y="6403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132478</xdr:rowOff>
    </xdr:from>
    <xdr:ext cx="249299" cy="259045"/>
    <xdr:sp macro="" textlink="">
      <xdr:nvSpPr>
        <xdr:cNvPr id="763" name="諸支出金該当値テキスト">
          <a:extLst>
            <a:ext uri="{FF2B5EF4-FFF2-40B4-BE49-F238E27FC236}">
              <a16:creationId xmlns:a16="http://schemas.microsoft.com/office/drawing/2014/main" id="{00000000-0008-0000-0700-0000FB020000}"/>
            </a:ext>
          </a:extLst>
        </xdr:cNvPr>
        <xdr:cNvSpPr txBox="1"/>
      </xdr:nvSpPr>
      <xdr:spPr>
        <a:xfrm>
          <a:off x="22212300" y="66475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111777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309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a16="http://schemas.microsoft.com/office/drawing/2014/main" id="{00000000-0008-0000-0700-00001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a16="http://schemas.microsoft.com/office/drawing/2014/main" id="{00000000-0008-0000-0700-00001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a16="http://schemas.microsoft.com/office/drawing/2014/main" id="{00000000-0008-0000-0700-00001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a16="http://schemas.microsoft.com/office/drawing/2014/main" id="{00000000-0008-0000-0700-00002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歳出決算総額は、住民一人あたり</a:t>
          </a:r>
          <a:r>
            <a:rPr kumimoji="1" lang="en-US" altLang="ja-JP" sz="1300">
              <a:latin typeface="ＭＳ Ｐゴシック" panose="020B0600070205080204" pitchFamily="50" charset="-128"/>
              <a:ea typeface="ＭＳ Ｐゴシック" panose="020B0600070205080204" pitchFamily="50" charset="-128"/>
            </a:rPr>
            <a:t>2,630</a:t>
          </a:r>
          <a:r>
            <a:rPr kumimoji="1" lang="ja-JP" altLang="en-US" sz="1300">
              <a:latin typeface="ＭＳ Ｐゴシック" panose="020B0600070205080204" pitchFamily="50" charset="-128"/>
              <a:ea typeface="ＭＳ Ｐゴシック" panose="020B0600070205080204" pitchFamily="50" charset="-128"/>
            </a:rPr>
            <a:t>千円となっている。</a:t>
          </a:r>
        </a:p>
        <a:p>
          <a:r>
            <a:rPr kumimoji="1" lang="ja-JP" altLang="en-US" sz="1300">
              <a:latin typeface="ＭＳ Ｐゴシック" panose="020B0600070205080204" pitchFamily="50" charset="-128"/>
              <a:ea typeface="ＭＳ Ｐゴシック" panose="020B0600070205080204" pitchFamily="50" charset="-128"/>
            </a:rPr>
            <a:t>　総務費については、ふるさと基金への積立金の減（▲</a:t>
          </a:r>
          <a:r>
            <a:rPr kumimoji="1" lang="en-US" altLang="ja-JP" sz="1300">
              <a:latin typeface="ＭＳ Ｐゴシック" panose="020B0600070205080204" pitchFamily="50" charset="-128"/>
              <a:ea typeface="ＭＳ Ｐゴシック" panose="020B0600070205080204" pitchFamily="50" charset="-128"/>
            </a:rPr>
            <a:t>109,124</a:t>
          </a:r>
          <a:r>
            <a:rPr kumimoji="1" lang="ja-JP" altLang="en-US" sz="1300">
              <a:latin typeface="ＭＳ Ｐゴシック" panose="020B0600070205080204" pitchFamily="50" charset="-128"/>
              <a:ea typeface="ＭＳ Ｐゴシック" panose="020B0600070205080204" pitchFamily="50" charset="-128"/>
            </a:rPr>
            <a:t>千円）、すこやか子育て基金への積立金の減（▲</a:t>
          </a:r>
          <a:r>
            <a:rPr kumimoji="1" lang="en-US" altLang="ja-JP" sz="1300">
              <a:latin typeface="ＭＳ Ｐゴシック" panose="020B0600070205080204" pitchFamily="50" charset="-128"/>
              <a:ea typeface="ＭＳ Ｐゴシック" panose="020B0600070205080204" pitchFamily="50" charset="-128"/>
            </a:rPr>
            <a:t>36,000</a:t>
          </a:r>
          <a:r>
            <a:rPr kumimoji="1" lang="ja-JP" altLang="en-US" sz="1300">
              <a:latin typeface="ＭＳ Ｐゴシック" panose="020B0600070205080204" pitchFamily="50" charset="-128"/>
              <a:ea typeface="ＭＳ Ｐゴシック" panose="020B0600070205080204" pitchFamily="50" charset="-128"/>
            </a:rPr>
            <a:t>千円）、ふるさと納税事業費の減（▲</a:t>
          </a:r>
          <a:r>
            <a:rPr kumimoji="1" lang="en-US" altLang="ja-JP" sz="1300">
              <a:latin typeface="ＭＳ Ｐゴシック" panose="020B0600070205080204" pitchFamily="50" charset="-128"/>
              <a:ea typeface="ＭＳ Ｐゴシック" panose="020B0600070205080204" pitchFamily="50" charset="-128"/>
            </a:rPr>
            <a:t>31,688</a:t>
          </a:r>
          <a:r>
            <a:rPr kumimoji="1" lang="ja-JP" altLang="en-US" sz="1300">
              <a:latin typeface="ＭＳ Ｐゴシック" panose="020B0600070205080204" pitchFamily="50" charset="-128"/>
              <a:ea typeface="ＭＳ Ｐゴシック" panose="020B0600070205080204" pitchFamily="50" charset="-128"/>
            </a:rPr>
            <a:t>千円）により増加したものである。</a:t>
          </a:r>
        </a:p>
        <a:p>
          <a:r>
            <a:rPr kumimoji="1" lang="ja-JP" altLang="en-US" sz="1300">
              <a:latin typeface="ＭＳ Ｐゴシック" panose="020B0600070205080204" pitchFamily="50" charset="-128"/>
              <a:ea typeface="ＭＳ Ｐゴシック" panose="020B0600070205080204" pitchFamily="50" charset="-128"/>
            </a:rPr>
            <a:t>　民生費については、障害者自立支援給付費の減（▲</a:t>
          </a:r>
          <a:r>
            <a:rPr kumimoji="1" lang="en-US" altLang="ja-JP" sz="1300">
              <a:latin typeface="ＭＳ Ｐゴシック" panose="020B0600070205080204" pitchFamily="50" charset="-128"/>
              <a:ea typeface="ＭＳ Ｐゴシック" panose="020B0600070205080204" pitchFamily="50" charset="-128"/>
            </a:rPr>
            <a:t>5,544</a:t>
          </a:r>
          <a:r>
            <a:rPr kumimoji="1" lang="ja-JP" altLang="en-US" sz="1300">
              <a:latin typeface="ＭＳ Ｐゴシック" panose="020B0600070205080204" pitchFamily="50" charset="-128"/>
              <a:ea typeface="ＭＳ Ｐゴシック" panose="020B0600070205080204" pitchFamily="50" charset="-128"/>
            </a:rPr>
            <a:t>千円）、価格高騰緊急支援給付事業の増（</a:t>
          </a:r>
          <a:r>
            <a:rPr kumimoji="1" lang="en-US" altLang="ja-JP" sz="1300">
              <a:latin typeface="ＭＳ Ｐゴシック" panose="020B0600070205080204" pitchFamily="50" charset="-128"/>
              <a:ea typeface="ＭＳ Ｐゴシック" panose="020B0600070205080204" pitchFamily="50" charset="-128"/>
            </a:rPr>
            <a:t>13,110</a:t>
          </a:r>
          <a:r>
            <a:rPr kumimoji="1" lang="ja-JP" altLang="en-US" sz="1300">
              <a:latin typeface="ＭＳ Ｐゴシック" panose="020B0600070205080204" pitchFamily="50" charset="-128"/>
              <a:ea typeface="ＭＳ Ｐゴシック" panose="020B0600070205080204" pitchFamily="50" charset="-128"/>
            </a:rPr>
            <a:t>千円）により増加している。衛生費については、災害家屋等解体撤去補助事業の減（▲</a:t>
          </a:r>
          <a:r>
            <a:rPr kumimoji="1" lang="en-US" altLang="ja-JP" sz="1300">
              <a:latin typeface="ＭＳ Ｐゴシック" panose="020B0600070205080204" pitchFamily="50" charset="-128"/>
              <a:ea typeface="ＭＳ Ｐゴシック" panose="020B0600070205080204" pitchFamily="50" charset="-128"/>
            </a:rPr>
            <a:t>13,794</a:t>
          </a:r>
          <a:r>
            <a:rPr kumimoji="1" lang="ja-JP" altLang="en-US" sz="1300">
              <a:latin typeface="ＭＳ Ｐゴシック" panose="020B0600070205080204" pitchFamily="50" charset="-128"/>
              <a:ea typeface="ＭＳ Ｐゴシック" panose="020B0600070205080204" pitchFamily="50" charset="-128"/>
            </a:rPr>
            <a:t>千円）、災害廃棄物処理委託事業の減（▲</a:t>
          </a:r>
          <a:r>
            <a:rPr kumimoji="1" lang="en-US" altLang="ja-JP" sz="1300">
              <a:latin typeface="ＭＳ Ｐゴシック" panose="020B0600070205080204" pitchFamily="50" charset="-128"/>
              <a:ea typeface="ＭＳ Ｐゴシック" panose="020B0600070205080204" pitchFamily="50" charset="-128"/>
            </a:rPr>
            <a:t>19,781</a:t>
          </a:r>
          <a:r>
            <a:rPr kumimoji="1" lang="ja-JP" altLang="en-US" sz="1300">
              <a:latin typeface="ＭＳ Ｐゴシック" panose="020B0600070205080204" pitchFamily="50" charset="-128"/>
              <a:ea typeface="ＭＳ Ｐゴシック" panose="020B0600070205080204" pitchFamily="50" charset="-128"/>
            </a:rPr>
            <a:t>千円）により減少している。</a:t>
          </a:r>
        </a:p>
        <a:p>
          <a:r>
            <a:rPr kumimoji="1" lang="ja-JP" altLang="en-US" sz="1300">
              <a:latin typeface="ＭＳ Ｐゴシック" panose="020B0600070205080204" pitchFamily="50" charset="-128"/>
              <a:ea typeface="ＭＳ Ｐゴシック" panose="020B0600070205080204" pitchFamily="50" charset="-128"/>
            </a:rPr>
            <a:t>　災害復旧費については、令和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年豪雨災害の復旧事業費の増（</a:t>
          </a:r>
          <a:r>
            <a:rPr kumimoji="1" lang="en-US" altLang="ja-JP" sz="1300">
              <a:latin typeface="ＭＳ Ｐゴシック" panose="020B0600070205080204" pitchFamily="50" charset="-128"/>
              <a:ea typeface="ＭＳ Ｐゴシック" panose="020B0600070205080204" pitchFamily="50" charset="-128"/>
            </a:rPr>
            <a:t>82,995</a:t>
          </a:r>
          <a:r>
            <a:rPr kumimoji="1" lang="ja-JP" altLang="en-US" sz="1300">
              <a:latin typeface="ＭＳ Ｐゴシック" panose="020B0600070205080204" pitchFamily="50" charset="-128"/>
              <a:ea typeface="ＭＳ Ｐゴシック" panose="020B0600070205080204" pitchFamily="50" charset="-128"/>
            </a:rPr>
            <a:t>千円）により増加している。公債費については、平成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年九州北部豪雨以降、度重なる災害に係る災害復旧事業債等の元利償還開始に伴い増加している。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福岡県東峰村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財政調整基金の残高について、取崩しにより年々減少しているものの、今後も適切な財源確保と歳出の精査を継続していく。</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実質収支については黒字決算となったが、実質単年度収支は赤字決算となっている。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今後、人口減少等による普通交付税交付額の減少が見込まれると思われ、その状況により一層備えた財政運営が求められる。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福岡県東峰村</a:t>
          </a:r>
        </a:p>
      </xdr:txBody>
    </xdr:sp>
    <xdr:clientData/>
  </xdr:twoCellAnchor>
  <xdr:twoCellAnchor editAs="oneCell">
    <xdr:from>
      <xdr:col>1</xdr:col>
      <xdr:colOff>0</xdr:colOff>
      <xdr:row>3</xdr:row>
      <xdr:rowOff>28575</xdr:rowOff>
    </xdr:from>
    <xdr:to>
      <xdr:col>4</xdr:col>
      <xdr:colOff>914400</xdr:colOff>
      <xdr:row>4</xdr:row>
      <xdr:rowOff>196850</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連結赤字比率については、毎年度黒字決算となっているが、これは一般会計からの繰出金の増加によるものである。今後の状況次第では繰出金要件等がさらに厳しくなることもあり、必要に応じた受益者負担の在り方を検討することが求められる。</a:t>
          </a:r>
        </a:p>
        <a:p>
          <a:r>
            <a:rPr kumimoji="1" lang="ja-JP" altLang="en-US" sz="1400">
              <a:latin typeface="ＭＳ ゴシック" pitchFamily="49" charset="-128"/>
              <a:ea typeface="ＭＳ ゴシック" pitchFamily="49" charset="-128"/>
            </a:rPr>
            <a:t>　また、一般会計においても実質収支比率と同様に今後は普通交付税を含めた一般財源の確保は厳しくなると見込まれるため、今後の状況を注視していく必要がある。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a:extLst>
            <a:ext uri="{FF2B5EF4-FFF2-40B4-BE49-F238E27FC236}">
              <a16:creationId xmlns:a16="http://schemas.microsoft.com/office/drawing/2014/main" id="{00000000-0008-0000-0900-000010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a:extLst>
            <a:ext uri="{FF2B5EF4-FFF2-40B4-BE49-F238E27FC236}">
              <a16:creationId xmlns:a16="http://schemas.microsoft.com/office/drawing/2014/main" id="{00000000-0008-0000-0900-000011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70" zoomScaleNormal="70"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75" thickBot="1" x14ac:dyDescent="0.2">
      <c r="B2" s="164" t="s">
        <v>77</v>
      </c>
      <c r="C2" s="164"/>
      <c r="D2" s="165"/>
    </row>
    <row r="3" spans="1:119" ht="18.75" customHeight="1" thickBot="1" x14ac:dyDescent="0.2">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4870463</v>
      </c>
      <c r="BO4" s="358"/>
      <c r="BP4" s="358"/>
      <c r="BQ4" s="358"/>
      <c r="BR4" s="358"/>
      <c r="BS4" s="358"/>
      <c r="BT4" s="358"/>
      <c r="BU4" s="359"/>
      <c r="BV4" s="357">
        <v>4589654</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3.5</v>
      </c>
      <c r="CU4" s="364"/>
      <c r="CV4" s="364"/>
      <c r="CW4" s="364"/>
      <c r="CX4" s="364"/>
      <c r="CY4" s="364"/>
      <c r="CZ4" s="364"/>
      <c r="DA4" s="365"/>
      <c r="DB4" s="363">
        <v>5.4</v>
      </c>
      <c r="DC4" s="364"/>
      <c r="DD4" s="364"/>
      <c r="DE4" s="364"/>
      <c r="DF4" s="364"/>
      <c r="DG4" s="364"/>
      <c r="DH4" s="364"/>
      <c r="DI4" s="365"/>
    </row>
    <row r="5" spans="1:119" ht="18.75" customHeight="1" x14ac:dyDescent="0.15">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4634176</v>
      </c>
      <c r="BO5" s="395"/>
      <c r="BP5" s="395"/>
      <c r="BQ5" s="395"/>
      <c r="BR5" s="395"/>
      <c r="BS5" s="395"/>
      <c r="BT5" s="395"/>
      <c r="BU5" s="396"/>
      <c r="BV5" s="394">
        <v>4346980</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88.2</v>
      </c>
      <c r="CU5" s="392"/>
      <c r="CV5" s="392"/>
      <c r="CW5" s="392"/>
      <c r="CX5" s="392"/>
      <c r="CY5" s="392"/>
      <c r="CZ5" s="392"/>
      <c r="DA5" s="393"/>
      <c r="DB5" s="391">
        <v>80.900000000000006</v>
      </c>
      <c r="DC5" s="392"/>
      <c r="DD5" s="392"/>
      <c r="DE5" s="392"/>
      <c r="DF5" s="392"/>
      <c r="DG5" s="392"/>
      <c r="DH5" s="392"/>
      <c r="DI5" s="393"/>
    </row>
    <row r="6" spans="1:119" ht="18.75" customHeight="1" x14ac:dyDescent="0.15">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236287</v>
      </c>
      <c r="BO6" s="395"/>
      <c r="BP6" s="395"/>
      <c r="BQ6" s="395"/>
      <c r="BR6" s="395"/>
      <c r="BS6" s="395"/>
      <c r="BT6" s="395"/>
      <c r="BU6" s="396"/>
      <c r="BV6" s="394">
        <v>242674</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88.4</v>
      </c>
      <c r="CU6" s="432"/>
      <c r="CV6" s="432"/>
      <c r="CW6" s="432"/>
      <c r="CX6" s="432"/>
      <c r="CY6" s="432"/>
      <c r="CZ6" s="432"/>
      <c r="DA6" s="433"/>
      <c r="DB6" s="431">
        <v>81.2</v>
      </c>
      <c r="DC6" s="432"/>
      <c r="DD6" s="432"/>
      <c r="DE6" s="432"/>
      <c r="DF6" s="432"/>
      <c r="DG6" s="432"/>
      <c r="DH6" s="432"/>
      <c r="DI6" s="433"/>
    </row>
    <row r="7" spans="1:119" ht="18.75" customHeight="1" x14ac:dyDescent="0.15">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174246</v>
      </c>
      <c r="BO7" s="395"/>
      <c r="BP7" s="395"/>
      <c r="BQ7" s="395"/>
      <c r="BR7" s="395"/>
      <c r="BS7" s="395"/>
      <c r="BT7" s="395"/>
      <c r="BU7" s="396"/>
      <c r="BV7" s="394">
        <v>150107</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1770903</v>
      </c>
      <c r="CU7" s="395"/>
      <c r="CV7" s="395"/>
      <c r="CW7" s="395"/>
      <c r="CX7" s="395"/>
      <c r="CY7" s="395"/>
      <c r="CZ7" s="395"/>
      <c r="DA7" s="396"/>
      <c r="DB7" s="394">
        <v>1707884</v>
      </c>
      <c r="DC7" s="395"/>
      <c r="DD7" s="395"/>
      <c r="DE7" s="395"/>
      <c r="DF7" s="395"/>
      <c r="DG7" s="395"/>
      <c r="DH7" s="395"/>
      <c r="DI7" s="396"/>
    </row>
    <row r="8" spans="1:119" ht="18.75" customHeight="1" thickBot="1" x14ac:dyDescent="0.2">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62041</v>
      </c>
      <c r="BO8" s="395"/>
      <c r="BP8" s="395"/>
      <c r="BQ8" s="395"/>
      <c r="BR8" s="395"/>
      <c r="BS8" s="395"/>
      <c r="BT8" s="395"/>
      <c r="BU8" s="396"/>
      <c r="BV8" s="394">
        <v>92567</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0.12</v>
      </c>
      <c r="CU8" s="435"/>
      <c r="CV8" s="435"/>
      <c r="CW8" s="435"/>
      <c r="CX8" s="435"/>
      <c r="CY8" s="435"/>
      <c r="CZ8" s="435"/>
      <c r="DA8" s="436"/>
      <c r="DB8" s="434">
        <v>0.12</v>
      </c>
      <c r="DC8" s="435"/>
      <c r="DD8" s="435"/>
      <c r="DE8" s="435"/>
      <c r="DF8" s="435"/>
      <c r="DG8" s="435"/>
      <c r="DH8" s="435"/>
      <c r="DI8" s="436"/>
    </row>
    <row r="9" spans="1:119" ht="18.75" customHeight="1" thickBot="1" x14ac:dyDescent="0.2">
      <c r="A9" s="163"/>
      <c r="B9" s="388" t="s">
        <v>106</v>
      </c>
      <c r="C9" s="389"/>
      <c r="D9" s="389"/>
      <c r="E9" s="389"/>
      <c r="F9" s="389"/>
      <c r="G9" s="389"/>
      <c r="H9" s="389"/>
      <c r="I9" s="389"/>
      <c r="J9" s="389"/>
      <c r="K9" s="437"/>
      <c r="L9" s="438" t="s">
        <v>107</v>
      </c>
      <c r="M9" s="439"/>
      <c r="N9" s="439"/>
      <c r="O9" s="439"/>
      <c r="P9" s="439"/>
      <c r="Q9" s="440"/>
      <c r="R9" s="441">
        <v>1899</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-30526</v>
      </c>
      <c r="BO9" s="395"/>
      <c r="BP9" s="395"/>
      <c r="BQ9" s="395"/>
      <c r="BR9" s="395"/>
      <c r="BS9" s="395"/>
      <c r="BT9" s="395"/>
      <c r="BU9" s="396"/>
      <c r="BV9" s="394">
        <v>-20850</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13</v>
      </c>
      <c r="CU9" s="392"/>
      <c r="CV9" s="392"/>
      <c r="CW9" s="392"/>
      <c r="CX9" s="392"/>
      <c r="CY9" s="392"/>
      <c r="CZ9" s="392"/>
      <c r="DA9" s="393"/>
      <c r="DB9" s="391">
        <v>13.7</v>
      </c>
      <c r="DC9" s="392"/>
      <c r="DD9" s="392"/>
      <c r="DE9" s="392"/>
      <c r="DF9" s="392"/>
      <c r="DG9" s="392"/>
      <c r="DH9" s="392"/>
      <c r="DI9" s="393"/>
    </row>
    <row r="10" spans="1:119" ht="18.75" customHeight="1" thickBot="1" x14ac:dyDescent="0.2">
      <c r="A10" s="163"/>
      <c r="B10" s="388"/>
      <c r="C10" s="389"/>
      <c r="D10" s="389"/>
      <c r="E10" s="389"/>
      <c r="F10" s="389"/>
      <c r="G10" s="389"/>
      <c r="H10" s="389"/>
      <c r="I10" s="389"/>
      <c r="J10" s="389"/>
      <c r="K10" s="437"/>
      <c r="L10" s="444" t="s">
        <v>112</v>
      </c>
      <c r="M10" s="424"/>
      <c r="N10" s="424"/>
      <c r="O10" s="424"/>
      <c r="P10" s="424"/>
      <c r="Q10" s="425"/>
      <c r="R10" s="445">
        <v>2174</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114</v>
      </c>
      <c r="AV10" s="427"/>
      <c r="AW10" s="427"/>
      <c r="AX10" s="427"/>
      <c r="AY10" s="428" t="s">
        <v>115</v>
      </c>
      <c r="AZ10" s="429"/>
      <c r="BA10" s="429"/>
      <c r="BB10" s="429"/>
      <c r="BC10" s="429"/>
      <c r="BD10" s="429"/>
      <c r="BE10" s="429"/>
      <c r="BF10" s="429"/>
      <c r="BG10" s="429"/>
      <c r="BH10" s="429"/>
      <c r="BI10" s="429"/>
      <c r="BJ10" s="429"/>
      <c r="BK10" s="429"/>
      <c r="BL10" s="429"/>
      <c r="BM10" s="430"/>
      <c r="BN10" s="394">
        <v>2902</v>
      </c>
      <c r="BO10" s="395"/>
      <c r="BP10" s="395"/>
      <c r="BQ10" s="395"/>
      <c r="BR10" s="395"/>
      <c r="BS10" s="395"/>
      <c r="BT10" s="395"/>
      <c r="BU10" s="396"/>
      <c r="BV10" s="394">
        <v>1434</v>
      </c>
      <c r="BW10" s="395"/>
      <c r="BX10" s="395"/>
      <c r="BY10" s="395"/>
      <c r="BZ10" s="395"/>
      <c r="CA10" s="395"/>
      <c r="CB10" s="395"/>
      <c r="CC10" s="396"/>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114</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63"/>
      <c r="B12" s="454" t="s">
        <v>123</v>
      </c>
      <c r="C12" s="455"/>
      <c r="D12" s="455"/>
      <c r="E12" s="455"/>
      <c r="F12" s="455"/>
      <c r="G12" s="455"/>
      <c r="H12" s="455"/>
      <c r="I12" s="455"/>
      <c r="J12" s="455"/>
      <c r="K12" s="456"/>
      <c r="L12" s="463" t="s">
        <v>124</v>
      </c>
      <c r="M12" s="464"/>
      <c r="N12" s="464"/>
      <c r="O12" s="464"/>
      <c r="P12" s="464"/>
      <c r="Q12" s="465"/>
      <c r="R12" s="466">
        <v>1762</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50000</v>
      </c>
      <c r="BO12" s="395"/>
      <c r="BP12" s="395"/>
      <c r="BQ12" s="395"/>
      <c r="BR12" s="395"/>
      <c r="BS12" s="395"/>
      <c r="BT12" s="395"/>
      <c r="BU12" s="396"/>
      <c r="BV12" s="394">
        <v>150000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63"/>
      <c r="B13" s="457"/>
      <c r="C13" s="458"/>
      <c r="D13" s="458"/>
      <c r="E13" s="458"/>
      <c r="F13" s="458"/>
      <c r="G13" s="458"/>
      <c r="H13" s="458"/>
      <c r="I13" s="458"/>
      <c r="J13" s="458"/>
      <c r="K13" s="459"/>
      <c r="L13" s="178"/>
      <c r="M13" s="485" t="s">
        <v>130</v>
      </c>
      <c r="N13" s="486"/>
      <c r="O13" s="486"/>
      <c r="P13" s="486"/>
      <c r="Q13" s="487"/>
      <c r="R13" s="478">
        <v>1743</v>
      </c>
      <c r="S13" s="479"/>
      <c r="T13" s="479"/>
      <c r="U13" s="479"/>
      <c r="V13" s="480"/>
      <c r="W13" s="410" t="s">
        <v>131</v>
      </c>
      <c r="X13" s="411"/>
      <c r="Y13" s="411"/>
      <c r="Z13" s="411"/>
      <c r="AA13" s="411"/>
      <c r="AB13" s="401"/>
      <c r="AC13" s="445">
        <v>148</v>
      </c>
      <c r="AD13" s="446"/>
      <c r="AE13" s="446"/>
      <c r="AF13" s="446"/>
      <c r="AG13" s="488"/>
      <c r="AH13" s="445">
        <v>214</v>
      </c>
      <c r="AI13" s="446"/>
      <c r="AJ13" s="446"/>
      <c r="AK13" s="446"/>
      <c r="AL13" s="447"/>
      <c r="AM13" s="423" t="s">
        <v>132</v>
      </c>
      <c r="AN13" s="424"/>
      <c r="AO13" s="424"/>
      <c r="AP13" s="424"/>
      <c r="AQ13" s="424"/>
      <c r="AR13" s="424"/>
      <c r="AS13" s="424"/>
      <c r="AT13" s="425"/>
      <c r="AU13" s="426" t="s">
        <v>114</v>
      </c>
      <c r="AV13" s="427"/>
      <c r="AW13" s="427"/>
      <c r="AX13" s="427"/>
      <c r="AY13" s="428" t="s">
        <v>133</v>
      </c>
      <c r="AZ13" s="429"/>
      <c r="BA13" s="429"/>
      <c r="BB13" s="429"/>
      <c r="BC13" s="429"/>
      <c r="BD13" s="429"/>
      <c r="BE13" s="429"/>
      <c r="BF13" s="429"/>
      <c r="BG13" s="429"/>
      <c r="BH13" s="429"/>
      <c r="BI13" s="429"/>
      <c r="BJ13" s="429"/>
      <c r="BK13" s="429"/>
      <c r="BL13" s="429"/>
      <c r="BM13" s="430"/>
      <c r="BN13" s="394">
        <v>-77624</v>
      </c>
      <c r="BO13" s="395"/>
      <c r="BP13" s="395"/>
      <c r="BQ13" s="395"/>
      <c r="BR13" s="395"/>
      <c r="BS13" s="395"/>
      <c r="BT13" s="395"/>
      <c r="BU13" s="396"/>
      <c r="BV13" s="394">
        <v>-169416</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7.5</v>
      </c>
      <c r="CU13" s="392"/>
      <c r="CV13" s="392"/>
      <c r="CW13" s="392"/>
      <c r="CX13" s="392"/>
      <c r="CY13" s="392"/>
      <c r="CZ13" s="392"/>
      <c r="DA13" s="393"/>
      <c r="DB13" s="391">
        <v>7</v>
      </c>
      <c r="DC13" s="392"/>
      <c r="DD13" s="392"/>
      <c r="DE13" s="392"/>
      <c r="DF13" s="392"/>
      <c r="DG13" s="392"/>
      <c r="DH13" s="392"/>
      <c r="DI13" s="393"/>
    </row>
    <row r="14" spans="1:119" ht="18.75" customHeight="1" thickBot="1" x14ac:dyDescent="0.2">
      <c r="A14" s="163"/>
      <c r="B14" s="457"/>
      <c r="C14" s="458"/>
      <c r="D14" s="458"/>
      <c r="E14" s="458"/>
      <c r="F14" s="458"/>
      <c r="G14" s="458"/>
      <c r="H14" s="458"/>
      <c r="I14" s="458"/>
      <c r="J14" s="458"/>
      <c r="K14" s="459"/>
      <c r="L14" s="475" t="s">
        <v>135</v>
      </c>
      <c r="M14" s="476"/>
      <c r="N14" s="476"/>
      <c r="O14" s="476"/>
      <c r="P14" s="476"/>
      <c r="Q14" s="477"/>
      <c r="R14" s="478">
        <v>1841</v>
      </c>
      <c r="S14" s="479"/>
      <c r="T14" s="479"/>
      <c r="U14" s="479"/>
      <c r="V14" s="480"/>
      <c r="W14" s="384"/>
      <c r="X14" s="385"/>
      <c r="Y14" s="385"/>
      <c r="Z14" s="385"/>
      <c r="AA14" s="385"/>
      <c r="AB14" s="374"/>
      <c r="AC14" s="481">
        <v>14.9</v>
      </c>
      <c r="AD14" s="482"/>
      <c r="AE14" s="482"/>
      <c r="AF14" s="482"/>
      <c r="AG14" s="483"/>
      <c r="AH14" s="481">
        <v>19.100000000000001</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15">
      <c r="A15" s="163"/>
      <c r="B15" s="457"/>
      <c r="C15" s="458"/>
      <c r="D15" s="458"/>
      <c r="E15" s="458"/>
      <c r="F15" s="458"/>
      <c r="G15" s="458"/>
      <c r="H15" s="458"/>
      <c r="I15" s="458"/>
      <c r="J15" s="458"/>
      <c r="K15" s="459"/>
      <c r="L15" s="178"/>
      <c r="M15" s="485" t="s">
        <v>130</v>
      </c>
      <c r="N15" s="486"/>
      <c r="O15" s="486"/>
      <c r="P15" s="486"/>
      <c r="Q15" s="487"/>
      <c r="R15" s="478">
        <v>1826</v>
      </c>
      <c r="S15" s="479"/>
      <c r="T15" s="479"/>
      <c r="U15" s="479"/>
      <c r="V15" s="480"/>
      <c r="W15" s="410" t="s">
        <v>137</v>
      </c>
      <c r="X15" s="411"/>
      <c r="Y15" s="411"/>
      <c r="Z15" s="411"/>
      <c r="AA15" s="411"/>
      <c r="AB15" s="401"/>
      <c r="AC15" s="445">
        <v>333</v>
      </c>
      <c r="AD15" s="446"/>
      <c r="AE15" s="446"/>
      <c r="AF15" s="446"/>
      <c r="AG15" s="488"/>
      <c r="AH15" s="445">
        <v>329</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210655</v>
      </c>
      <c r="BO15" s="358"/>
      <c r="BP15" s="358"/>
      <c r="BQ15" s="358"/>
      <c r="BR15" s="358"/>
      <c r="BS15" s="358"/>
      <c r="BT15" s="358"/>
      <c r="BU15" s="359"/>
      <c r="BV15" s="357">
        <v>189896</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33.6</v>
      </c>
      <c r="AD16" s="482"/>
      <c r="AE16" s="482"/>
      <c r="AF16" s="482"/>
      <c r="AG16" s="483"/>
      <c r="AH16" s="481">
        <v>29.3</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1720875</v>
      </c>
      <c r="BO16" s="395"/>
      <c r="BP16" s="395"/>
      <c r="BQ16" s="395"/>
      <c r="BR16" s="395"/>
      <c r="BS16" s="395"/>
      <c r="BT16" s="395"/>
      <c r="BU16" s="396"/>
      <c r="BV16" s="394">
        <v>1662081</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509</v>
      </c>
      <c r="AD17" s="446"/>
      <c r="AE17" s="446"/>
      <c r="AF17" s="446"/>
      <c r="AG17" s="488"/>
      <c r="AH17" s="445">
        <v>579</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257810</v>
      </c>
      <c r="BO17" s="395"/>
      <c r="BP17" s="395"/>
      <c r="BQ17" s="395"/>
      <c r="BR17" s="395"/>
      <c r="BS17" s="395"/>
      <c r="BT17" s="395"/>
      <c r="BU17" s="396"/>
      <c r="BV17" s="394">
        <v>232082</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63"/>
      <c r="B18" s="516" t="s">
        <v>147</v>
      </c>
      <c r="C18" s="437"/>
      <c r="D18" s="437"/>
      <c r="E18" s="517"/>
      <c r="F18" s="517"/>
      <c r="G18" s="517"/>
      <c r="H18" s="517"/>
      <c r="I18" s="517"/>
      <c r="J18" s="517"/>
      <c r="K18" s="517"/>
      <c r="L18" s="518">
        <v>51.97</v>
      </c>
      <c r="M18" s="518"/>
      <c r="N18" s="518"/>
      <c r="O18" s="518"/>
      <c r="P18" s="518"/>
      <c r="Q18" s="518"/>
      <c r="R18" s="519"/>
      <c r="S18" s="519"/>
      <c r="T18" s="519"/>
      <c r="U18" s="519"/>
      <c r="V18" s="520"/>
      <c r="W18" s="412"/>
      <c r="X18" s="413"/>
      <c r="Y18" s="413"/>
      <c r="Z18" s="413"/>
      <c r="AA18" s="413"/>
      <c r="AB18" s="404"/>
      <c r="AC18" s="521">
        <v>51.4</v>
      </c>
      <c r="AD18" s="522"/>
      <c r="AE18" s="522"/>
      <c r="AF18" s="522"/>
      <c r="AG18" s="523"/>
      <c r="AH18" s="521">
        <v>51.6</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1573444</v>
      </c>
      <c r="BO18" s="395"/>
      <c r="BP18" s="395"/>
      <c r="BQ18" s="395"/>
      <c r="BR18" s="395"/>
      <c r="BS18" s="395"/>
      <c r="BT18" s="395"/>
      <c r="BU18" s="396"/>
      <c r="BV18" s="394">
        <v>1398496</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63"/>
      <c r="B19" s="516" t="s">
        <v>149</v>
      </c>
      <c r="C19" s="437"/>
      <c r="D19" s="437"/>
      <c r="E19" s="517"/>
      <c r="F19" s="517"/>
      <c r="G19" s="517"/>
      <c r="H19" s="517"/>
      <c r="I19" s="517"/>
      <c r="J19" s="517"/>
      <c r="K19" s="517"/>
      <c r="L19" s="525">
        <v>37</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3295813</v>
      </c>
      <c r="BO19" s="395"/>
      <c r="BP19" s="395"/>
      <c r="BQ19" s="395"/>
      <c r="BR19" s="395"/>
      <c r="BS19" s="395"/>
      <c r="BT19" s="395"/>
      <c r="BU19" s="396"/>
      <c r="BV19" s="394">
        <v>2829420</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63"/>
      <c r="B20" s="516" t="s">
        <v>151</v>
      </c>
      <c r="C20" s="437"/>
      <c r="D20" s="437"/>
      <c r="E20" s="517"/>
      <c r="F20" s="517"/>
      <c r="G20" s="517"/>
      <c r="H20" s="517"/>
      <c r="I20" s="517"/>
      <c r="J20" s="517"/>
      <c r="K20" s="517"/>
      <c r="L20" s="525">
        <v>696</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4870389</v>
      </c>
      <c r="BO22" s="358"/>
      <c r="BP22" s="358"/>
      <c r="BQ22" s="358"/>
      <c r="BR22" s="358"/>
      <c r="BS22" s="358"/>
      <c r="BT22" s="358"/>
      <c r="BU22" s="359"/>
      <c r="BV22" s="357">
        <v>4631450</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4311710</v>
      </c>
      <c r="BO23" s="395"/>
      <c r="BP23" s="395"/>
      <c r="BQ23" s="395"/>
      <c r="BR23" s="395"/>
      <c r="BS23" s="395"/>
      <c r="BT23" s="395"/>
      <c r="BU23" s="396"/>
      <c r="BV23" s="394">
        <v>4183391</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63"/>
      <c r="B24" s="565"/>
      <c r="C24" s="541"/>
      <c r="D24" s="542"/>
      <c r="E24" s="444" t="s">
        <v>161</v>
      </c>
      <c r="F24" s="424"/>
      <c r="G24" s="424"/>
      <c r="H24" s="424"/>
      <c r="I24" s="424"/>
      <c r="J24" s="424"/>
      <c r="K24" s="425"/>
      <c r="L24" s="445">
        <v>1</v>
      </c>
      <c r="M24" s="446"/>
      <c r="N24" s="446"/>
      <c r="O24" s="446"/>
      <c r="P24" s="488"/>
      <c r="Q24" s="445">
        <v>6880</v>
      </c>
      <c r="R24" s="446"/>
      <c r="S24" s="446"/>
      <c r="T24" s="446"/>
      <c r="U24" s="446"/>
      <c r="V24" s="488"/>
      <c r="W24" s="540"/>
      <c r="X24" s="541"/>
      <c r="Y24" s="542"/>
      <c r="Z24" s="444" t="s">
        <v>162</v>
      </c>
      <c r="AA24" s="424"/>
      <c r="AB24" s="424"/>
      <c r="AC24" s="424"/>
      <c r="AD24" s="424"/>
      <c r="AE24" s="424"/>
      <c r="AF24" s="424"/>
      <c r="AG24" s="425"/>
      <c r="AH24" s="445">
        <v>53</v>
      </c>
      <c r="AI24" s="446"/>
      <c r="AJ24" s="446"/>
      <c r="AK24" s="446"/>
      <c r="AL24" s="488"/>
      <c r="AM24" s="445">
        <v>164936</v>
      </c>
      <c r="AN24" s="446"/>
      <c r="AO24" s="446"/>
      <c r="AP24" s="446"/>
      <c r="AQ24" s="446"/>
      <c r="AR24" s="488"/>
      <c r="AS24" s="445">
        <v>3112</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4262715</v>
      </c>
      <c r="BO24" s="395"/>
      <c r="BP24" s="395"/>
      <c r="BQ24" s="395"/>
      <c r="BR24" s="395"/>
      <c r="BS24" s="395"/>
      <c r="BT24" s="395"/>
      <c r="BU24" s="396"/>
      <c r="BV24" s="394">
        <v>3946849</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63"/>
      <c r="B25" s="565"/>
      <c r="C25" s="541"/>
      <c r="D25" s="542"/>
      <c r="E25" s="444" t="s">
        <v>164</v>
      </c>
      <c r="F25" s="424"/>
      <c r="G25" s="424"/>
      <c r="H25" s="424"/>
      <c r="I25" s="424"/>
      <c r="J25" s="424"/>
      <c r="K25" s="425"/>
      <c r="L25" s="445">
        <v>1</v>
      </c>
      <c r="M25" s="446"/>
      <c r="N25" s="446"/>
      <c r="O25" s="446"/>
      <c r="P25" s="488"/>
      <c r="Q25" s="445">
        <v>5550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93994</v>
      </c>
      <c r="BO25" s="358"/>
      <c r="BP25" s="358"/>
      <c r="BQ25" s="358"/>
      <c r="BR25" s="358"/>
      <c r="BS25" s="358"/>
      <c r="BT25" s="358"/>
      <c r="BU25" s="359"/>
      <c r="BV25" s="357">
        <v>93994</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63"/>
      <c r="B26" s="565"/>
      <c r="C26" s="541"/>
      <c r="D26" s="542"/>
      <c r="E26" s="444" t="s">
        <v>167</v>
      </c>
      <c r="F26" s="424"/>
      <c r="G26" s="424"/>
      <c r="H26" s="424"/>
      <c r="I26" s="424"/>
      <c r="J26" s="424"/>
      <c r="K26" s="425"/>
      <c r="L26" s="445">
        <v>1</v>
      </c>
      <c r="M26" s="446"/>
      <c r="N26" s="446"/>
      <c r="O26" s="446"/>
      <c r="P26" s="488"/>
      <c r="Q26" s="445">
        <v>5000</v>
      </c>
      <c r="R26" s="446"/>
      <c r="S26" s="446"/>
      <c r="T26" s="446"/>
      <c r="U26" s="446"/>
      <c r="V26" s="488"/>
      <c r="W26" s="540"/>
      <c r="X26" s="541"/>
      <c r="Y26" s="542"/>
      <c r="Z26" s="444" t="s">
        <v>168</v>
      </c>
      <c r="AA26" s="546"/>
      <c r="AB26" s="546"/>
      <c r="AC26" s="546"/>
      <c r="AD26" s="546"/>
      <c r="AE26" s="546"/>
      <c r="AF26" s="546"/>
      <c r="AG26" s="547"/>
      <c r="AH26" s="445">
        <v>1</v>
      </c>
      <c r="AI26" s="446"/>
      <c r="AJ26" s="446"/>
      <c r="AK26" s="446"/>
      <c r="AL26" s="488"/>
      <c r="AM26" s="445" t="s">
        <v>169</v>
      </c>
      <c r="AN26" s="446"/>
      <c r="AO26" s="446"/>
      <c r="AP26" s="446"/>
      <c r="AQ26" s="446"/>
      <c r="AR26" s="488"/>
      <c r="AS26" s="445" t="s">
        <v>169</v>
      </c>
      <c r="AT26" s="446"/>
      <c r="AU26" s="446"/>
      <c r="AV26" s="446"/>
      <c r="AW26" s="446"/>
      <c r="AX26" s="447"/>
      <c r="AY26" s="397" t="s">
        <v>170</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63"/>
      <c r="B27" s="565"/>
      <c r="C27" s="541"/>
      <c r="D27" s="542"/>
      <c r="E27" s="444" t="s">
        <v>171</v>
      </c>
      <c r="F27" s="424"/>
      <c r="G27" s="424"/>
      <c r="H27" s="424"/>
      <c r="I27" s="424"/>
      <c r="J27" s="424"/>
      <c r="K27" s="425"/>
      <c r="L27" s="445">
        <v>1</v>
      </c>
      <c r="M27" s="446"/>
      <c r="N27" s="446"/>
      <c r="O27" s="446"/>
      <c r="P27" s="488"/>
      <c r="Q27" s="445">
        <v>2700</v>
      </c>
      <c r="R27" s="446"/>
      <c r="S27" s="446"/>
      <c r="T27" s="446"/>
      <c r="U27" s="446"/>
      <c r="V27" s="488"/>
      <c r="W27" s="540"/>
      <c r="X27" s="541"/>
      <c r="Y27" s="542"/>
      <c r="Z27" s="444" t="s">
        <v>172</v>
      </c>
      <c r="AA27" s="424"/>
      <c r="AB27" s="424"/>
      <c r="AC27" s="424"/>
      <c r="AD27" s="424"/>
      <c r="AE27" s="424"/>
      <c r="AF27" s="424"/>
      <c r="AG27" s="425"/>
      <c r="AH27" s="445">
        <v>1</v>
      </c>
      <c r="AI27" s="446"/>
      <c r="AJ27" s="446"/>
      <c r="AK27" s="446"/>
      <c r="AL27" s="488"/>
      <c r="AM27" s="445" t="s">
        <v>169</v>
      </c>
      <c r="AN27" s="446"/>
      <c r="AO27" s="446"/>
      <c r="AP27" s="446"/>
      <c r="AQ27" s="446"/>
      <c r="AR27" s="488"/>
      <c r="AS27" s="445" t="s">
        <v>169</v>
      </c>
      <c r="AT27" s="446"/>
      <c r="AU27" s="446"/>
      <c r="AV27" s="446"/>
      <c r="AW27" s="446"/>
      <c r="AX27" s="447"/>
      <c r="AY27" s="489" t="s">
        <v>173</v>
      </c>
      <c r="AZ27" s="490"/>
      <c r="BA27" s="490"/>
      <c r="BB27" s="490"/>
      <c r="BC27" s="490"/>
      <c r="BD27" s="490"/>
      <c r="BE27" s="490"/>
      <c r="BF27" s="490"/>
      <c r="BG27" s="490"/>
      <c r="BH27" s="490"/>
      <c r="BI27" s="490"/>
      <c r="BJ27" s="490"/>
      <c r="BK27" s="490"/>
      <c r="BL27" s="490"/>
      <c r="BM27" s="491"/>
      <c r="BN27" s="513" t="s">
        <v>122</v>
      </c>
      <c r="BO27" s="514"/>
      <c r="BP27" s="514"/>
      <c r="BQ27" s="514"/>
      <c r="BR27" s="514"/>
      <c r="BS27" s="514"/>
      <c r="BT27" s="514"/>
      <c r="BU27" s="515"/>
      <c r="BV27" s="513" t="s">
        <v>122</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63"/>
      <c r="B28" s="565"/>
      <c r="C28" s="541"/>
      <c r="D28" s="542"/>
      <c r="E28" s="444" t="s">
        <v>174</v>
      </c>
      <c r="F28" s="424"/>
      <c r="G28" s="424"/>
      <c r="H28" s="424"/>
      <c r="I28" s="424"/>
      <c r="J28" s="424"/>
      <c r="K28" s="425"/>
      <c r="L28" s="445">
        <v>1</v>
      </c>
      <c r="M28" s="446"/>
      <c r="N28" s="446"/>
      <c r="O28" s="446"/>
      <c r="P28" s="488"/>
      <c r="Q28" s="445">
        <v>2250</v>
      </c>
      <c r="R28" s="446"/>
      <c r="S28" s="446"/>
      <c r="T28" s="446"/>
      <c r="U28" s="446"/>
      <c r="V28" s="488"/>
      <c r="W28" s="540"/>
      <c r="X28" s="541"/>
      <c r="Y28" s="542"/>
      <c r="Z28" s="444" t="s">
        <v>175</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176</v>
      </c>
      <c r="AZ28" s="549"/>
      <c r="BA28" s="549"/>
      <c r="BB28" s="550"/>
      <c r="BC28" s="354" t="s">
        <v>46</v>
      </c>
      <c r="BD28" s="355"/>
      <c r="BE28" s="355"/>
      <c r="BF28" s="355"/>
      <c r="BG28" s="355"/>
      <c r="BH28" s="355"/>
      <c r="BI28" s="355"/>
      <c r="BJ28" s="355"/>
      <c r="BK28" s="355"/>
      <c r="BL28" s="355"/>
      <c r="BM28" s="356"/>
      <c r="BN28" s="357">
        <v>801944</v>
      </c>
      <c r="BO28" s="358"/>
      <c r="BP28" s="358"/>
      <c r="BQ28" s="358"/>
      <c r="BR28" s="358"/>
      <c r="BS28" s="358"/>
      <c r="BT28" s="358"/>
      <c r="BU28" s="359"/>
      <c r="BV28" s="357">
        <v>848613</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63"/>
      <c r="B29" s="565"/>
      <c r="C29" s="541"/>
      <c r="D29" s="542"/>
      <c r="E29" s="444" t="s">
        <v>177</v>
      </c>
      <c r="F29" s="424"/>
      <c r="G29" s="424"/>
      <c r="H29" s="424"/>
      <c r="I29" s="424"/>
      <c r="J29" s="424"/>
      <c r="K29" s="425"/>
      <c r="L29" s="445">
        <v>8</v>
      </c>
      <c r="M29" s="446"/>
      <c r="N29" s="446"/>
      <c r="O29" s="446"/>
      <c r="P29" s="488"/>
      <c r="Q29" s="445">
        <v>2100</v>
      </c>
      <c r="R29" s="446"/>
      <c r="S29" s="446"/>
      <c r="T29" s="446"/>
      <c r="U29" s="446"/>
      <c r="V29" s="488"/>
      <c r="W29" s="543"/>
      <c r="X29" s="544"/>
      <c r="Y29" s="545"/>
      <c r="Z29" s="444" t="s">
        <v>178</v>
      </c>
      <c r="AA29" s="424"/>
      <c r="AB29" s="424"/>
      <c r="AC29" s="424"/>
      <c r="AD29" s="424"/>
      <c r="AE29" s="424"/>
      <c r="AF29" s="424"/>
      <c r="AG29" s="425"/>
      <c r="AH29" s="445">
        <v>54</v>
      </c>
      <c r="AI29" s="446"/>
      <c r="AJ29" s="446"/>
      <c r="AK29" s="446"/>
      <c r="AL29" s="488"/>
      <c r="AM29" s="445">
        <v>168949</v>
      </c>
      <c r="AN29" s="446"/>
      <c r="AO29" s="446"/>
      <c r="AP29" s="446"/>
      <c r="AQ29" s="446"/>
      <c r="AR29" s="488"/>
      <c r="AS29" s="445">
        <v>3129</v>
      </c>
      <c r="AT29" s="446"/>
      <c r="AU29" s="446"/>
      <c r="AV29" s="446"/>
      <c r="AW29" s="446"/>
      <c r="AX29" s="447"/>
      <c r="AY29" s="551"/>
      <c r="AZ29" s="552"/>
      <c r="BA29" s="552"/>
      <c r="BB29" s="553"/>
      <c r="BC29" s="428" t="s">
        <v>179</v>
      </c>
      <c r="BD29" s="429"/>
      <c r="BE29" s="429"/>
      <c r="BF29" s="429"/>
      <c r="BG29" s="429"/>
      <c r="BH29" s="429"/>
      <c r="BI29" s="429"/>
      <c r="BJ29" s="429"/>
      <c r="BK29" s="429"/>
      <c r="BL29" s="429"/>
      <c r="BM29" s="430"/>
      <c r="BN29" s="394">
        <v>132931</v>
      </c>
      <c r="BO29" s="395"/>
      <c r="BP29" s="395"/>
      <c r="BQ29" s="395"/>
      <c r="BR29" s="395"/>
      <c r="BS29" s="395"/>
      <c r="BT29" s="395"/>
      <c r="BU29" s="396"/>
      <c r="BV29" s="394">
        <v>132478</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180</v>
      </c>
      <c r="X30" s="562"/>
      <c r="Y30" s="562"/>
      <c r="Z30" s="562"/>
      <c r="AA30" s="562"/>
      <c r="AB30" s="562"/>
      <c r="AC30" s="562"/>
      <c r="AD30" s="562"/>
      <c r="AE30" s="562"/>
      <c r="AF30" s="562"/>
      <c r="AG30" s="563"/>
      <c r="AH30" s="521">
        <v>92.6</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2228997</v>
      </c>
      <c r="BO30" s="514"/>
      <c r="BP30" s="514"/>
      <c r="BQ30" s="514"/>
      <c r="BR30" s="514"/>
      <c r="BS30" s="514"/>
      <c r="BT30" s="514"/>
      <c r="BU30" s="515"/>
      <c r="BV30" s="513">
        <v>2394783</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557" t="s">
        <v>181</v>
      </c>
      <c r="D32" s="557"/>
      <c r="E32" s="557"/>
      <c r="F32" s="557"/>
      <c r="G32" s="557"/>
      <c r="H32" s="557"/>
      <c r="I32" s="557"/>
      <c r="J32" s="557"/>
      <c r="K32" s="557"/>
      <c r="L32" s="557"/>
      <c r="M32" s="557"/>
      <c r="N32" s="557"/>
      <c r="O32" s="557"/>
      <c r="P32" s="557"/>
      <c r="Q32" s="557"/>
      <c r="R32" s="557"/>
      <c r="S32" s="557"/>
      <c r="U32" s="398" t="s">
        <v>182</v>
      </c>
      <c r="V32" s="398"/>
      <c r="W32" s="398"/>
      <c r="X32" s="398"/>
      <c r="Y32" s="398"/>
      <c r="Z32" s="398"/>
      <c r="AA32" s="398"/>
      <c r="AB32" s="398"/>
      <c r="AC32" s="398"/>
      <c r="AD32" s="398"/>
      <c r="AE32" s="398"/>
      <c r="AF32" s="398"/>
      <c r="AG32" s="398"/>
      <c r="AH32" s="398"/>
      <c r="AI32" s="398"/>
      <c r="AJ32" s="398"/>
      <c r="AK32" s="398"/>
      <c r="AM32" s="398" t="s">
        <v>183</v>
      </c>
      <c r="AN32" s="398"/>
      <c r="AO32" s="398"/>
      <c r="AP32" s="398"/>
      <c r="AQ32" s="398"/>
      <c r="AR32" s="398"/>
      <c r="AS32" s="398"/>
      <c r="AT32" s="398"/>
      <c r="AU32" s="398"/>
      <c r="AV32" s="398"/>
      <c r="AW32" s="398"/>
      <c r="AX32" s="398"/>
      <c r="AY32" s="398"/>
      <c r="AZ32" s="398"/>
      <c r="BA32" s="398"/>
      <c r="BB32" s="398"/>
      <c r="BC32" s="398"/>
      <c r="BE32" s="398" t="s">
        <v>184</v>
      </c>
      <c r="BF32" s="398"/>
      <c r="BG32" s="398"/>
      <c r="BH32" s="398"/>
      <c r="BI32" s="398"/>
      <c r="BJ32" s="398"/>
      <c r="BK32" s="398"/>
      <c r="BL32" s="398"/>
      <c r="BM32" s="398"/>
      <c r="BN32" s="398"/>
      <c r="BO32" s="398"/>
      <c r="BP32" s="398"/>
      <c r="BQ32" s="398"/>
      <c r="BR32" s="398"/>
      <c r="BS32" s="398"/>
      <c r="BT32" s="398"/>
      <c r="BU32" s="398"/>
      <c r="BW32" s="398" t="s">
        <v>185</v>
      </c>
      <c r="BX32" s="398"/>
      <c r="BY32" s="398"/>
      <c r="BZ32" s="398"/>
      <c r="CA32" s="398"/>
      <c r="CB32" s="398"/>
      <c r="CC32" s="398"/>
      <c r="CD32" s="398"/>
      <c r="CE32" s="398"/>
      <c r="CF32" s="398"/>
      <c r="CG32" s="398"/>
      <c r="CH32" s="398"/>
      <c r="CI32" s="398"/>
      <c r="CJ32" s="398"/>
      <c r="CK32" s="398"/>
      <c r="CL32" s="398"/>
      <c r="CM32" s="398"/>
      <c r="CO32" s="398" t="s">
        <v>186</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15">
      <c r="A33" s="163"/>
      <c r="B33" s="190"/>
      <c r="C33" s="418" t="s">
        <v>187</v>
      </c>
      <c r="D33" s="418"/>
      <c r="E33" s="383" t="s">
        <v>188</v>
      </c>
      <c r="F33" s="383"/>
      <c r="G33" s="383"/>
      <c r="H33" s="383"/>
      <c r="I33" s="383"/>
      <c r="J33" s="383"/>
      <c r="K33" s="383"/>
      <c r="L33" s="383"/>
      <c r="M33" s="383"/>
      <c r="N33" s="383"/>
      <c r="O33" s="383"/>
      <c r="P33" s="383"/>
      <c r="Q33" s="383"/>
      <c r="R33" s="383"/>
      <c r="S33" s="383"/>
      <c r="T33" s="167"/>
      <c r="U33" s="418" t="s">
        <v>187</v>
      </c>
      <c r="V33" s="418"/>
      <c r="W33" s="383" t="s">
        <v>188</v>
      </c>
      <c r="X33" s="383"/>
      <c r="Y33" s="383"/>
      <c r="Z33" s="383"/>
      <c r="AA33" s="383"/>
      <c r="AB33" s="383"/>
      <c r="AC33" s="383"/>
      <c r="AD33" s="383"/>
      <c r="AE33" s="383"/>
      <c r="AF33" s="383"/>
      <c r="AG33" s="383"/>
      <c r="AH33" s="383"/>
      <c r="AI33" s="383"/>
      <c r="AJ33" s="383"/>
      <c r="AK33" s="383"/>
      <c r="AL33" s="167"/>
      <c r="AM33" s="418" t="s">
        <v>187</v>
      </c>
      <c r="AN33" s="418"/>
      <c r="AO33" s="383" t="s">
        <v>188</v>
      </c>
      <c r="AP33" s="383"/>
      <c r="AQ33" s="383"/>
      <c r="AR33" s="383"/>
      <c r="AS33" s="383"/>
      <c r="AT33" s="383"/>
      <c r="AU33" s="383"/>
      <c r="AV33" s="383"/>
      <c r="AW33" s="383"/>
      <c r="AX33" s="383"/>
      <c r="AY33" s="383"/>
      <c r="AZ33" s="383"/>
      <c r="BA33" s="383"/>
      <c r="BB33" s="383"/>
      <c r="BC33" s="383"/>
      <c r="BD33" s="173"/>
      <c r="BE33" s="383" t="s">
        <v>189</v>
      </c>
      <c r="BF33" s="383"/>
      <c r="BG33" s="383" t="s">
        <v>190</v>
      </c>
      <c r="BH33" s="383"/>
      <c r="BI33" s="383"/>
      <c r="BJ33" s="383"/>
      <c r="BK33" s="383"/>
      <c r="BL33" s="383"/>
      <c r="BM33" s="383"/>
      <c r="BN33" s="383"/>
      <c r="BO33" s="383"/>
      <c r="BP33" s="383"/>
      <c r="BQ33" s="383"/>
      <c r="BR33" s="383"/>
      <c r="BS33" s="383"/>
      <c r="BT33" s="383"/>
      <c r="BU33" s="383"/>
      <c r="BV33" s="173"/>
      <c r="BW33" s="418" t="s">
        <v>189</v>
      </c>
      <c r="BX33" s="418"/>
      <c r="BY33" s="383" t="s">
        <v>191</v>
      </c>
      <c r="BZ33" s="383"/>
      <c r="CA33" s="383"/>
      <c r="CB33" s="383"/>
      <c r="CC33" s="383"/>
      <c r="CD33" s="383"/>
      <c r="CE33" s="383"/>
      <c r="CF33" s="383"/>
      <c r="CG33" s="383"/>
      <c r="CH33" s="383"/>
      <c r="CI33" s="383"/>
      <c r="CJ33" s="383"/>
      <c r="CK33" s="383"/>
      <c r="CL33" s="383"/>
      <c r="CM33" s="383"/>
      <c r="CN33" s="167"/>
      <c r="CO33" s="418" t="s">
        <v>187</v>
      </c>
      <c r="CP33" s="418"/>
      <c r="CQ33" s="383" t="s">
        <v>192</v>
      </c>
      <c r="CR33" s="383"/>
      <c r="CS33" s="383"/>
      <c r="CT33" s="383"/>
      <c r="CU33" s="383"/>
      <c r="CV33" s="383"/>
      <c r="CW33" s="383"/>
      <c r="CX33" s="383"/>
      <c r="CY33" s="383"/>
      <c r="CZ33" s="383"/>
      <c r="DA33" s="383"/>
      <c r="DB33" s="383"/>
      <c r="DC33" s="383"/>
      <c r="DD33" s="383"/>
      <c r="DE33" s="383"/>
      <c r="DF33" s="167"/>
      <c r="DG33" s="583" t="s">
        <v>193</v>
      </c>
      <c r="DH33" s="583"/>
      <c r="DI33" s="168"/>
    </row>
    <row r="34" spans="1:113" ht="32.25" customHeight="1" x14ac:dyDescent="0.15">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国民健康保険事業</v>
      </c>
      <c r="X34" s="585"/>
      <c r="Y34" s="585"/>
      <c r="Z34" s="585"/>
      <c r="AA34" s="585"/>
      <c r="AB34" s="585"/>
      <c r="AC34" s="585"/>
      <c r="AD34" s="585"/>
      <c r="AE34" s="585"/>
      <c r="AF34" s="585"/>
      <c r="AG34" s="585"/>
      <c r="AH34" s="585"/>
      <c r="AI34" s="585"/>
      <c r="AJ34" s="585"/>
      <c r="AK34" s="585"/>
      <c r="AL34" s="163"/>
      <c r="AM34" s="584">
        <f>IF(AO34="","",MAX(C34:D43,U34:V43)+1)</f>
        <v>4</v>
      </c>
      <c r="AN34" s="584"/>
      <c r="AO34" s="585" t="str">
        <f>IF('各会計、関係団体の財政状況及び健全化判断比率'!B30="","",'各会計、関係団体の財政状況及び健全化判断比率'!B30)</f>
        <v>簡易水道事業</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5</v>
      </c>
      <c r="BX34" s="584"/>
      <c r="BY34" s="585" t="str">
        <f>IF('各会計、関係団体の財政状況及び健全化判断比率'!B68="","",'各会計、関係団体の財政状況及び健全化判断比率'!B68)</f>
        <v>福岡県市町村消防団員等公務災害補償組合</v>
      </c>
      <c r="BZ34" s="585"/>
      <c r="CA34" s="585"/>
      <c r="CB34" s="585"/>
      <c r="CC34" s="585"/>
      <c r="CD34" s="585"/>
      <c r="CE34" s="585"/>
      <c r="CF34" s="585"/>
      <c r="CG34" s="585"/>
      <c r="CH34" s="585"/>
      <c r="CI34" s="585"/>
      <c r="CJ34" s="585"/>
      <c r="CK34" s="585"/>
      <c r="CL34" s="585"/>
      <c r="CM34" s="585"/>
      <c r="CN34" s="163"/>
      <c r="CO34" s="584">
        <f>IF(CQ34="","",MAX(C34:D43,U34:V43,AM34:AN43,BE34:BF43,BW34:BX43)+1)</f>
        <v>15</v>
      </c>
      <c r="CP34" s="584"/>
      <c r="CQ34" s="585" t="str">
        <f>IF('各会計、関係団体の財政状況及び健全化判断比率'!BS7="","",'各会計、関係団体の財政状況及び健全化判断比率'!BS7)</f>
        <v>小石原陶の里</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15">
      <c r="A35" s="163"/>
      <c r="B35" s="190"/>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後期高齢者医療</v>
      </c>
      <c r="X35" s="585"/>
      <c r="Y35" s="585"/>
      <c r="Z35" s="585"/>
      <c r="AA35" s="585"/>
      <c r="AB35" s="585"/>
      <c r="AC35" s="585"/>
      <c r="AD35" s="585"/>
      <c r="AE35" s="585"/>
      <c r="AF35" s="585"/>
      <c r="AG35" s="585"/>
      <c r="AH35" s="585"/>
      <c r="AI35" s="585"/>
      <c r="AJ35" s="585"/>
      <c r="AK35" s="585"/>
      <c r="AL35" s="163"/>
      <c r="AM35" s="584" t="str">
        <f t="shared" ref="AM35:AM43" si="0">IF(AO35="","",AM34+1)</f>
        <v/>
      </c>
      <c r="AN35" s="584"/>
      <c r="AO35" s="585"/>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6</v>
      </c>
      <c r="BX35" s="584"/>
      <c r="BY35" s="585" t="str">
        <f>IF('各会計、関係団体の財政状況及び健全化判断比率'!B69="","",'各会計、関係団体の財政状況及び健全化判断比率'!B69)</f>
        <v>福岡県市町村職員退職手当組合（一般会計）</v>
      </c>
      <c r="BZ35" s="585"/>
      <c r="CA35" s="585"/>
      <c r="CB35" s="585"/>
      <c r="CC35" s="585"/>
      <c r="CD35" s="585"/>
      <c r="CE35" s="585"/>
      <c r="CF35" s="585"/>
      <c r="CG35" s="585"/>
      <c r="CH35" s="585"/>
      <c r="CI35" s="585"/>
      <c r="CJ35" s="585"/>
      <c r="CK35" s="585"/>
      <c r="CL35" s="585"/>
      <c r="CM35" s="585"/>
      <c r="CN35" s="163"/>
      <c r="CO35" s="584">
        <f t="shared" ref="CO35:CO43" si="3">IF(CQ35="","",CO34+1)</f>
        <v>16</v>
      </c>
      <c r="CP35" s="584"/>
      <c r="CQ35" s="585" t="str">
        <f>IF('各会計、関係団体の財政状況及び健全化判断比率'!BS8="","",'各会計、関係団体の財政状況及び健全化判断比率'!BS8)</f>
        <v>宝珠山ふるさと村</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15">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t="str">
        <f t="shared" ref="U36:U43" si="4">IF(W36="","",U35+1)</f>
        <v/>
      </c>
      <c r="V36" s="584"/>
      <c r="W36" s="585"/>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7</v>
      </c>
      <c r="BX36" s="584"/>
      <c r="BY36" s="585" t="str">
        <f>IF('各会計、関係団体の財政状況及び健全化判断比率'!B70="","",'各会計、関係団体の財政状況及び健全化判断比率'!B70)</f>
        <v>福岡県市町村職員退職手当組合（基金特別会計）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15">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8</v>
      </c>
      <c r="BX37" s="584"/>
      <c r="BY37" s="585" t="str">
        <f>IF('各会計、関係団体の財政状況及び健全化判断比率'!B71="","",'各会計、関係団体の財政状況及び健全化判断比率'!B71)</f>
        <v>福岡県自治会館管理組合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15">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9</v>
      </c>
      <c r="BX38" s="584"/>
      <c r="BY38" s="585" t="str">
        <f>IF('各会計、関係団体の財政状況及び健全化判断比率'!B72="","",'各会計、関係団体の財政状況及び健全化判断比率'!B72)</f>
        <v>甘木・朝倉広域市町村圏事務組合（一般会計）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15">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10</v>
      </c>
      <c r="BX39" s="584"/>
      <c r="BY39" s="585" t="str">
        <f>IF('各会計、関係団体の財政状況及び健全化判断比率'!B73="","",'各会計、関係団体の財政状況及び健全化判断比率'!B73)</f>
        <v>甘木・朝倉広域市町村圏事務組合（消防特別会計）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15">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11</v>
      </c>
      <c r="BX40" s="584"/>
      <c r="BY40" s="585" t="str">
        <f>IF('各会計、関係団体の財政状況及び健全化判断比率'!B74="","",'各会計、関係団体の財政状況及び健全化判断比率'!B74)</f>
        <v>甘木・朝倉・三井環境施設組合</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15">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12</v>
      </c>
      <c r="BX41" s="584"/>
      <c r="BY41" s="585" t="str">
        <f>IF('各会計、関係団体の財政状況及び健全化判断比率'!B75="","",'各会計、関係団体の財政状況及び健全化判断比率'!B75)</f>
        <v>福岡県自治振興組合（一般会計）</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15">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f t="shared" si="2"/>
        <v>13</v>
      </c>
      <c r="BX42" s="584"/>
      <c r="BY42" s="585" t="str">
        <f>IF('各会計、関係団体の財政状況及び健全化判断比率'!B76="","",'各会計、関係団体の財政状況及び健全化判断比率'!B76)</f>
        <v>福岡県自治振興組合（公文書館事業特別会計）</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15">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f t="shared" si="2"/>
        <v>14</v>
      </c>
      <c r="BX43" s="584"/>
      <c r="BY43" s="585" t="str">
        <f>IF('各会計、関係団体の財政状況及び健全化判断比率'!B77="","",'各会計、関係団体の財政状況及び健全化判断比率'!B77)</f>
        <v>福岡県介護保険広域連合（普通会計）</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194</v>
      </c>
      <c r="E46" s="587" t="s">
        <v>195</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196</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197</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198</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199</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200</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201</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202</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PNEzQqOOkohIzNsCfMpjH4UwOIz97AJnxLqs2sN990rNvMPnOJ0CQMrhkfhNSEyZxsyQw7xOdEV3S+Ek9JIjtQ==" saltValue="krSPbP42b1RFcCeEMiqIb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17" zoomScale="70" zoomScaleNormal="70" zoomScaleSheetLayoutView="100" workbookViewId="0">
      <selection activeCell="I34" sqref="I34"/>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15">
      <c r="A34" s="22"/>
      <c r="B34" s="31"/>
      <c r="C34" s="1134" t="s">
        <v>532</v>
      </c>
      <c r="D34" s="1134"/>
      <c r="E34" s="1135"/>
      <c r="F34" s="32">
        <v>4.58</v>
      </c>
      <c r="G34" s="33">
        <v>7.21</v>
      </c>
      <c r="H34" s="33">
        <v>6.93</v>
      </c>
      <c r="I34" s="33">
        <v>5.41</v>
      </c>
      <c r="J34" s="34">
        <v>3.5</v>
      </c>
      <c r="K34" s="22"/>
      <c r="L34" s="22"/>
      <c r="M34" s="22"/>
      <c r="N34" s="22"/>
      <c r="O34" s="22"/>
      <c r="P34" s="22"/>
    </row>
    <row r="35" spans="1:16" ht="39" customHeight="1" x14ac:dyDescent="0.15">
      <c r="A35" s="22"/>
      <c r="B35" s="35"/>
      <c r="C35" s="1130" t="s">
        <v>533</v>
      </c>
      <c r="D35" s="1130"/>
      <c r="E35" s="1131"/>
      <c r="F35" s="36">
        <v>0.28000000000000003</v>
      </c>
      <c r="G35" s="37">
        <v>0.34</v>
      </c>
      <c r="H35" s="37">
        <v>0.49</v>
      </c>
      <c r="I35" s="37">
        <v>0.52</v>
      </c>
      <c r="J35" s="38">
        <v>1.1499999999999999</v>
      </c>
      <c r="K35" s="22"/>
      <c r="L35" s="22"/>
      <c r="M35" s="22"/>
      <c r="N35" s="22"/>
      <c r="O35" s="22"/>
      <c r="P35" s="22"/>
    </row>
    <row r="36" spans="1:16" ht="39" customHeight="1" x14ac:dyDescent="0.15">
      <c r="A36" s="22"/>
      <c r="B36" s="35"/>
      <c r="C36" s="1130" t="s">
        <v>534</v>
      </c>
      <c r="D36" s="1130"/>
      <c r="E36" s="1131"/>
      <c r="F36" s="36">
        <v>0.02</v>
      </c>
      <c r="G36" s="37">
        <v>0</v>
      </c>
      <c r="H36" s="37">
        <v>0.01</v>
      </c>
      <c r="I36" s="37">
        <v>0.02</v>
      </c>
      <c r="J36" s="38">
        <v>0</v>
      </c>
      <c r="K36" s="22"/>
      <c r="L36" s="22"/>
      <c r="M36" s="22"/>
      <c r="N36" s="22"/>
      <c r="O36" s="22"/>
      <c r="P36" s="22"/>
    </row>
    <row r="37" spans="1:16" ht="39" customHeight="1" x14ac:dyDescent="0.15">
      <c r="A37" s="22"/>
      <c r="B37" s="35"/>
      <c r="C37" s="1130" t="s">
        <v>535</v>
      </c>
      <c r="D37" s="1130"/>
      <c r="E37" s="1131"/>
      <c r="F37" s="36">
        <v>2.94</v>
      </c>
      <c r="G37" s="37">
        <v>1.72</v>
      </c>
      <c r="H37" s="37">
        <v>0</v>
      </c>
      <c r="I37" s="37">
        <v>0</v>
      </c>
      <c r="J37" s="38">
        <v>0</v>
      </c>
      <c r="K37" s="22"/>
      <c r="L37" s="22"/>
      <c r="M37" s="22"/>
      <c r="N37" s="22"/>
      <c r="O37" s="22"/>
      <c r="P37" s="22"/>
    </row>
    <row r="38" spans="1:16" ht="39" customHeight="1" x14ac:dyDescent="0.15">
      <c r="A38" s="22"/>
      <c r="B38" s="35"/>
      <c r="C38" s="1130"/>
      <c r="D38" s="1130"/>
      <c r="E38" s="1131"/>
      <c r="F38" s="36"/>
      <c r="G38" s="37"/>
      <c r="H38" s="37"/>
      <c r="I38" s="37"/>
      <c r="J38" s="38"/>
      <c r="K38" s="22"/>
      <c r="L38" s="22"/>
      <c r="M38" s="22"/>
      <c r="N38" s="22"/>
      <c r="O38" s="22"/>
      <c r="P38" s="22"/>
    </row>
    <row r="39" spans="1:16" ht="39" customHeight="1" x14ac:dyDescent="0.15">
      <c r="A39" s="22"/>
      <c r="B39" s="35"/>
      <c r="C39" s="1130"/>
      <c r="D39" s="1130"/>
      <c r="E39" s="1131"/>
      <c r="F39" s="36"/>
      <c r="G39" s="37"/>
      <c r="H39" s="37"/>
      <c r="I39" s="37"/>
      <c r="J39" s="38"/>
      <c r="K39" s="22"/>
      <c r="L39" s="22"/>
      <c r="M39" s="22"/>
      <c r="N39" s="22"/>
      <c r="O39" s="22"/>
      <c r="P39" s="22"/>
    </row>
    <row r="40" spans="1:16" ht="39" customHeight="1" x14ac:dyDescent="0.15">
      <c r="A40" s="22"/>
      <c r="B40" s="35"/>
      <c r="C40" s="1130"/>
      <c r="D40" s="1130"/>
      <c r="E40" s="1131"/>
      <c r="F40" s="36"/>
      <c r="G40" s="37"/>
      <c r="H40" s="37"/>
      <c r="I40" s="37"/>
      <c r="J40" s="38"/>
      <c r="K40" s="22"/>
      <c r="L40" s="22"/>
      <c r="M40" s="22"/>
      <c r="N40" s="22"/>
      <c r="O40" s="22"/>
      <c r="P40" s="22"/>
    </row>
    <row r="41" spans="1:16" ht="39" customHeight="1" x14ac:dyDescent="0.15">
      <c r="A41" s="22"/>
      <c r="B41" s="35"/>
      <c r="C41" s="1130"/>
      <c r="D41" s="1130"/>
      <c r="E41" s="1131"/>
      <c r="F41" s="36"/>
      <c r="G41" s="37"/>
      <c r="H41" s="37"/>
      <c r="I41" s="37"/>
      <c r="J41" s="38"/>
      <c r="K41" s="22"/>
      <c r="L41" s="22"/>
      <c r="M41" s="22"/>
      <c r="N41" s="22"/>
      <c r="O41" s="22"/>
      <c r="P41" s="22"/>
    </row>
    <row r="42" spans="1:16" ht="39" customHeight="1" x14ac:dyDescent="0.15">
      <c r="A42" s="22"/>
      <c r="B42" s="39"/>
      <c r="C42" s="1130" t="s">
        <v>536</v>
      </c>
      <c r="D42" s="1130"/>
      <c r="E42" s="1131"/>
      <c r="F42" s="36" t="s">
        <v>484</v>
      </c>
      <c r="G42" s="37" t="s">
        <v>484</v>
      </c>
      <c r="H42" s="37" t="s">
        <v>484</v>
      </c>
      <c r="I42" s="37" t="s">
        <v>484</v>
      </c>
      <c r="J42" s="38" t="s">
        <v>484</v>
      </c>
      <c r="K42" s="22"/>
      <c r="L42" s="22"/>
      <c r="M42" s="22"/>
      <c r="N42" s="22"/>
      <c r="O42" s="22"/>
      <c r="P42" s="22"/>
    </row>
    <row r="43" spans="1:16" ht="39" customHeight="1" thickBot="1" x14ac:dyDescent="0.2">
      <c r="A43" s="22"/>
      <c r="B43" s="40"/>
      <c r="C43" s="1132" t="s">
        <v>537</v>
      </c>
      <c r="D43" s="1132"/>
      <c r="E43" s="1133"/>
      <c r="F43" s="41" t="s">
        <v>484</v>
      </c>
      <c r="G43" s="42" t="s">
        <v>484</v>
      </c>
      <c r="H43" s="42" t="s">
        <v>484</v>
      </c>
      <c r="I43" s="42" t="s">
        <v>484</v>
      </c>
      <c r="J43" s="43" t="s">
        <v>484</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EYmJnDDDLJIrwAn+wB3gmh57EM9Y47wFsisfDEMB+R6i3+6VBfB+pNBOQU/qG0yDhmMdBh0FVLdnbBkbnCUpQ==" saltValue="6qTfU1TEJKYM1+1oYLP0u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55" zoomScaleNormal="55" zoomScaleSheetLayoutView="55" workbookViewId="0">
      <selection activeCell="U31" sqref="U31"/>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523</v>
      </c>
      <c r="L44" s="54" t="s">
        <v>524</v>
      </c>
      <c r="M44" s="54" t="s">
        <v>525</v>
      </c>
      <c r="N44" s="54" t="s">
        <v>526</v>
      </c>
      <c r="O44" s="55" t="s">
        <v>527</v>
      </c>
      <c r="P44" s="46"/>
      <c r="Q44" s="46"/>
      <c r="R44" s="46"/>
      <c r="S44" s="46"/>
      <c r="T44" s="46"/>
      <c r="U44" s="46"/>
    </row>
    <row r="45" spans="1:21" ht="30.75" customHeight="1" x14ac:dyDescent="0.15">
      <c r="A45" s="46"/>
      <c r="B45" s="1136" t="s">
        <v>9</v>
      </c>
      <c r="C45" s="1137"/>
      <c r="D45" s="56"/>
      <c r="E45" s="1142" t="s">
        <v>10</v>
      </c>
      <c r="F45" s="1142"/>
      <c r="G45" s="1142"/>
      <c r="H45" s="1142"/>
      <c r="I45" s="1142"/>
      <c r="J45" s="1143"/>
      <c r="K45" s="57">
        <v>269</v>
      </c>
      <c r="L45" s="58">
        <v>281</v>
      </c>
      <c r="M45" s="58">
        <v>314</v>
      </c>
      <c r="N45" s="58">
        <v>395</v>
      </c>
      <c r="O45" s="59">
        <v>435</v>
      </c>
      <c r="P45" s="46"/>
      <c r="Q45" s="46"/>
      <c r="R45" s="46"/>
      <c r="S45" s="46"/>
      <c r="T45" s="46"/>
      <c r="U45" s="46"/>
    </row>
    <row r="46" spans="1:21" ht="30.75" customHeight="1" x14ac:dyDescent="0.15">
      <c r="A46" s="46"/>
      <c r="B46" s="1138"/>
      <c r="C46" s="1139"/>
      <c r="D46" s="60"/>
      <c r="E46" s="1144" t="s">
        <v>11</v>
      </c>
      <c r="F46" s="1144"/>
      <c r="G46" s="1144"/>
      <c r="H46" s="1144"/>
      <c r="I46" s="1144"/>
      <c r="J46" s="1145"/>
      <c r="K46" s="61" t="s">
        <v>484</v>
      </c>
      <c r="L46" s="62" t="s">
        <v>484</v>
      </c>
      <c r="M46" s="62" t="s">
        <v>484</v>
      </c>
      <c r="N46" s="62" t="s">
        <v>484</v>
      </c>
      <c r="O46" s="63" t="s">
        <v>484</v>
      </c>
      <c r="P46" s="46"/>
      <c r="Q46" s="46"/>
      <c r="R46" s="46"/>
      <c r="S46" s="46"/>
      <c r="T46" s="46"/>
      <c r="U46" s="46"/>
    </row>
    <row r="47" spans="1:21" ht="30.75" customHeight="1" x14ac:dyDescent="0.15">
      <c r="A47" s="46"/>
      <c r="B47" s="1138"/>
      <c r="C47" s="1139"/>
      <c r="D47" s="60"/>
      <c r="E47" s="1144" t="s">
        <v>12</v>
      </c>
      <c r="F47" s="1144"/>
      <c r="G47" s="1144"/>
      <c r="H47" s="1144"/>
      <c r="I47" s="1144"/>
      <c r="J47" s="1145"/>
      <c r="K47" s="61" t="s">
        <v>484</v>
      </c>
      <c r="L47" s="62" t="s">
        <v>484</v>
      </c>
      <c r="M47" s="62" t="s">
        <v>484</v>
      </c>
      <c r="N47" s="62" t="s">
        <v>484</v>
      </c>
      <c r="O47" s="63" t="s">
        <v>484</v>
      </c>
      <c r="P47" s="46"/>
      <c r="Q47" s="46"/>
      <c r="R47" s="46"/>
      <c r="S47" s="46"/>
      <c r="T47" s="46"/>
      <c r="U47" s="46"/>
    </row>
    <row r="48" spans="1:21" ht="30.75" customHeight="1" x14ac:dyDescent="0.15">
      <c r="A48" s="46"/>
      <c r="B48" s="1138"/>
      <c r="C48" s="1139"/>
      <c r="D48" s="60"/>
      <c r="E48" s="1144" t="s">
        <v>13</v>
      </c>
      <c r="F48" s="1144"/>
      <c r="G48" s="1144"/>
      <c r="H48" s="1144"/>
      <c r="I48" s="1144"/>
      <c r="J48" s="1145"/>
      <c r="K48" s="61">
        <v>17</v>
      </c>
      <c r="L48" s="62">
        <v>18</v>
      </c>
      <c r="M48" s="62">
        <v>14</v>
      </c>
      <c r="N48" s="62">
        <v>13</v>
      </c>
      <c r="O48" s="63">
        <v>16</v>
      </c>
      <c r="P48" s="46"/>
      <c r="Q48" s="46"/>
      <c r="R48" s="46"/>
      <c r="S48" s="46"/>
      <c r="T48" s="46"/>
      <c r="U48" s="46"/>
    </row>
    <row r="49" spans="1:21" ht="30.75" customHeight="1" x14ac:dyDescent="0.15">
      <c r="A49" s="46"/>
      <c r="B49" s="1138"/>
      <c r="C49" s="1139"/>
      <c r="D49" s="60"/>
      <c r="E49" s="1144" t="s">
        <v>14</v>
      </c>
      <c r="F49" s="1144"/>
      <c r="G49" s="1144"/>
      <c r="H49" s="1144"/>
      <c r="I49" s="1144"/>
      <c r="J49" s="1145"/>
      <c r="K49" s="61">
        <v>10</v>
      </c>
      <c r="L49" s="62">
        <v>15</v>
      </c>
      <c r="M49" s="62">
        <v>18</v>
      </c>
      <c r="N49" s="62">
        <v>17</v>
      </c>
      <c r="O49" s="63">
        <v>15</v>
      </c>
      <c r="P49" s="46"/>
      <c r="Q49" s="46"/>
      <c r="R49" s="46"/>
      <c r="S49" s="46"/>
      <c r="T49" s="46"/>
      <c r="U49" s="46"/>
    </row>
    <row r="50" spans="1:21" ht="30.75" customHeight="1" x14ac:dyDescent="0.15">
      <c r="A50" s="46"/>
      <c r="B50" s="1138"/>
      <c r="C50" s="1139"/>
      <c r="D50" s="60"/>
      <c r="E50" s="1144" t="s">
        <v>15</v>
      </c>
      <c r="F50" s="1144"/>
      <c r="G50" s="1144"/>
      <c r="H50" s="1144"/>
      <c r="I50" s="1144"/>
      <c r="J50" s="1145"/>
      <c r="K50" s="61" t="s">
        <v>484</v>
      </c>
      <c r="L50" s="62" t="s">
        <v>484</v>
      </c>
      <c r="M50" s="62" t="s">
        <v>484</v>
      </c>
      <c r="N50" s="62" t="s">
        <v>484</v>
      </c>
      <c r="O50" s="63" t="s">
        <v>484</v>
      </c>
      <c r="P50" s="46"/>
      <c r="Q50" s="46"/>
      <c r="R50" s="46"/>
      <c r="S50" s="46"/>
      <c r="T50" s="46"/>
      <c r="U50" s="46"/>
    </row>
    <row r="51" spans="1:21" ht="30.75" customHeight="1" x14ac:dyDescent="0.15">
      <c r="A51" s="46"/>
      <c r="B51" s="1140"/>
      <c r="C51" s="1141"/>
      <c r="D51" s="64"/>
      <c r="E51" s="1144" t="s">
        <v>16</v>
      </c>
      <c r="F51" s="1144"/>
      <c r="G51" s="1144"/>
      <c r="H51" s="1144"/>
      <c r="I51" s="1144"/>
      <c r="J51" s="1145"/>
      <c r="K51" s="61" t="s">
        <v>484</v>
      </c>
      <c r="L51" s="62" t="s">
        <v>484</v>
      </c>
      <c r="M51" s="62" t="s">
        <v>484</v>
      </c>
      <c r="N51" s="62" t="s">
        <v>484</v>
      </c>
      <c r="O51" s="63" t="s">
        <v>484</v>
      </c>
      <c r="P51" s="46"/>
      <c r="Q51" s="46"/>
      <c r="R51" s="46"/>
      <c r="S51" s="46"/>
      <c r="T51" s="46"/>
      <c r="U51" s="46"/>
    </row>
    <row r="52" spans="1:21" ht="30.75" customHeight="1" x14ac:dyDescent="0.15">
      <c r="A52" s="46"/>
      <c r="B52" s="1146" t="s">
        <v>17</v>
      </c>
      <c r="C52" s="1147"/>
      <c r="D52" s="64"/>
      <c r="E52" s="1144" t="s">
        <v>18</v>
      </c>
      <c r="F52" s="1144"/>
      <c r="G52" s="1144"/>
      <c r="H52" s="1144"/>
      <c r="I52" s="1144"/>
      <c r="J52" s="1145"/>
      <c r="K52" s="61">
        <v>212</v>
      </c>
      <c r="L52" s="62">
        <v>222</v>
      </c>
      <c r="M52" s="62">
        <v>254</v>
      </c>
      <c r="N52" s="62">
        <v>313</v>
      </c>
      <c r="O52" s="63">
        <v>349</v>
      </c>
      <c r="P52" s="46"/>
      <c r="Q52" s="46"/>
      <c r="R52" s="46"/>
      <c r="S52" s="46"/>
      <c r="T52" s="46"/>
      <c r="U52" s="46"/>
    </row>
    <row r="53" spans="1:21" ht="30.75" customHeight="1" thickBot="1" x14ac:dyDescent="0.2">
      <c r="A53" s="46"/>
      <c r="B53" s="1148" t="s">
        <v>19</v>
      </c>
      <c r="C53" s="1149"/>
      <c r="D53" s="65"/>
      <c r="E53" s="1150" t="s">
        <v>20</v>
      </c>
      <c r="F53" s="1150"/>
      <c r="G53" s="1150"/>
      <c r="H53" s="1150"/>
      <c r="I53" s="1150"/>
      <c r="J53" s="1151"/>
      <c r="K53" s="66">
        <v>84</v>
      </c>
      <c r="L53" s="67">
        <v>92</v>
      </c>
      <c r="M53" s="67">
        <v>92</v>
      </c>
      <c r="N53" s="67">
        <v>112</v>
      </c>
      <c r="O53" s="68">
        <v>117</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538</v>
      </c>
      <c r="L57" s="79" t="s">
        <v>539</v>
      </c>
      <c r="M57" s="79" t="s">
        <v>540</v>
      </c>
      <c r="N57" s="79" t="s">
        <v>541</v>
      </c>
      <c r="O57" s="80" t="s">
        <v>542</v>
      </c>
      <c r="P57" s="46"/>
      <c r="Q57" s="46"/>
      <c r="R57" s="46"/>
      <c r="S57" s="46"/>
      <c r="T57" s="46"/>
      <c r="U57" s="46"/>
    </row>
    <row r="58" spans="1:21" ht="31.5" customHeight="1" x14ac:dyDescent="0.15">
      <c r="B58" s="1152" t="s">
        <v>24</v>
      </c>
      <c r="C58" s="1153"/>
      <c r="D58" s="1158" t="s">
        <v>25</v>
      </c>
      <c r="E58" s="1159"/>
      <c r="F58" s="1159"/>
      <c r="G58" s="1159"/>
      <c r="H58" s="1159"/>
      <c r="I58" s="1159"/>
      <c r="J58" s="1160"/>
      <c r="K58" s="81"/>
      <c r="L58" s="82"/>
      <c r="M58" s="82"/>
      <c r="N58" s="82"/>
      <c r="O58" s="83"/>
    </row>
    <row r="59" spans="1:21" ht="31.5" customHeight="1" x14ac:dyDescent="0.15">
      <c r="B59" s="1154"/>
      <c r="C59" s="1155"/>
      <c r="D59" s="1161" t="s">
        <v>26</v>
      </c>
      <c r="E59" s="1162"/>
      <c r="F59" s="1162"/>
      <c r="G59" s="1162"/>
      <c r="H59" s="1162"/>
      <c r="I59" s="1162"/>
      <c r="J59" s="1163"/>
      <c r="K59" s="84"/>
      <c r="L59" s="85"/>
      <c r="M59" s="85"/>
      <c r="N59" s="85"/>
      <c r="O59" s="86"/>
    </row>
    <row r="60" spans="1:21" ht="31.5" customHeight="1" thickBot="1" x14ac:dyDescent="0.2">
      <c r="B60" s="1156"/>
      <c r="C60" s="1157"/>
      <c r="D60" s="1164" t="s">
        <v>27</v>
      </c>
      <c r="E60" s="1165"/>
      <c r="F60" s="1165"/>
      <c r="G60" s="1165"/>
      <c r="H60" s="1165"/>
      <c r="I60" s="1165"/>
      <c r="J60" s="1166"/>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EbJtxggOyYuKa0u6/RCmYdCi3j6DmniGgBT7kaHz0/6Z28FYqmbbUNEvzOGY4/AKuo6uGhaschHL3AaJGMqqqg==" saltValue="LyxLzdxHLGfDzeyJOie2K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40" zoomScaleNormal="4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523</v>
      </c>
      <c r="J40" s="101" t="s">
        <v>524</v>
      </c>
      <c r="K40" s="101" t="s">
        <v>525</v>
      </c>
      <c r="L40" s="101" t="s">
        <v>526</v>
      </c>
      <c r="M40" s="102" t="s">
        <v>527</v>
      </c>
    </row>
    <row r="41" spans="2:13" ht="27.75" customHeight="1" x14ac:dyDescent="0.15">
      <c r="B41" s="1167" t="s">
        <v>30</v>
      </c>
      <c r="C41" s="1168"/>
      <c r="D41" s="103"/>
      <c r="E41" s="1173" t="s">
        <v>31</v>
      </c>
      <c r="F41" s="1173"/>
      <c r="G41" s="1173"/>
      <c r="H41" s="1174"/>
      <c r="I41" s="330">
        <v>4003</v>
      </c>
      <c r="J41" s="331">
        <v>4322</v>
      </c>
      <c r="K41" s="331">
        <v>4580</v>
      </c>
      <c r="L41" s="331">
        <v>4631</v>
      </c>
      <c r="M41" s="332">
        <v>4870</v>
      </c>
    </row>
    <row r="42" spans="2:13" ht="27.75" customHeight="1" x14ac:dyDescent="0.15">
      <c r="B42" s="1169"/>
      <c r="C42" s="1170"/>
      <c r="D42" s="104"/>
      <c r="E42" s="1175" t="s">
        <v>32</v>
      </c>
      <c r="F42" s="1175"/>
      <c r="G42" s="1175"/>
      <c r="H42" s="1176"/>
      <c r="I42" s="333" t="s">
        <v>484</v>
      </c>
      <c r="J42" s="334" t="s">
        <v>484</v>
      </c>
      <c r="K42" s="334" t="s">
        <v>484</v>
      </c>
      <c r="L42" s="334" t="s">
        <v>484</v>
      </c>
      <c r="M42" s="335" t="s">
        <v>484</v>
      </c>
    </row>
    <row r="43" spans="2:13" ht="27.75" customHeight="1" x14ac:dyDescent="0.15">
      <c r="B43" s="1169"/>
      <c r="C43" s="1170"/>
      <c r="D43" s="104"/>
      <c r="E43" s="1175" t="s">
        <v>33</v>
      </c>
      <c r="F43" s="1175"/>
      <c r="G43" s="1175"/>
      <c r="H43" s="1176"/>
      <c r="I43" s="333">
        <v>137</v>
      </c>
      <c r="J43" s="334">
        <v>132</v>
      </c>
      <c r="K43" s="334">
        <v>118</v>
      </c>
      <c r="L43" s="334">
        <v>96</v>
      </c>
      <c r="M43" s="335">
        <v>166</v>
      </c>
    </row>
    <row r="44" spans="2:13" ht="27.75" customHeight="1" x14ac:dyDescent="0.15">
      <c r="B44" s="1169"/>
      <c r="C44" s="1170"/>
      <c r="D44" s="104"/>
      <c r="E44" s="1175" t="s">
        <v>34</v>
      </c>
      <c r="F44" s="1175"/>
      <c r="G44" s="1175"/>
      <c r="H44" s="1176"/>
      <c r="I44" s="333">
        <v>104</v>
      </c>
      <c r="J44" s="334">
        <v>94</v>
      </c>
      <c r="K44" s="334">
        <v>77</v>
      </c>
      <c r="L44" s="334">
        <v>69</v>
      </c>
      <c r="M44" s="335">
        <v>54</v>
      </c>
    </row>
    <row r="45" spans="2:13" ht="27.75" customHeight="1" x14ac:dyDescent="0.15">
      <c r="B45" s="1169"/>
      <c r="C45" s="1170"/>
      <c r="D45" s="104"/>
      <c r="E45" s="1175" t="s">
        <v>35</v>
      </c>
      <c r="F45" s="1175"/>
      <c r="G45" s="1175"/>
      <c r="H45" s="1176"/>
      <c r="I45" s="333">
        <v>241</v>
      </c>
      <c r="J45" s="334">
        <v>416</v>
      </c>
      <c r="K45" s="334">
        <v>343</v>
      </c>
      <c r="L45" s="334">
        <v>326</v>
      </c>
      <c r="M45" s="335">
        <v>332</v>
      </c>
    </row>
    <row r="46" spans="2:13" ht="27.75" customHeight="1" x14ac:dyDescent="0.15">
      <c r="B46" s="1169"/>
      <c r="C46" s="1170"/>
      <c r="D46" s="105"/>
      <c r="E46" s="1175" t="s">
        <v>36</v>
      </c>
      <c r="F46" s="1175"/>
      <c r="G46" s="1175"/>
      <c r="H46" s="1176"/>
      <c r="I46" s="333" t="s">
        <v>484</v>
      </c>
      <c r="J46" s="334" t="s">
        <v>484</v>
      </c>
      <c r="K46" s="334" t="s">
        <v>484</v>
      </c>
      <c r="L46" s="334" t="s">
        <v>484</v>
      </c>
      <c r="M46" s="335" t="s">
        <v>484</v>
      </c>
    </row>
    <row r="47" spans="2:13" ht="27.75" customHeight="1" x14ac:dyDescent="0.15">
      <c r="B47" s="1169"/>
      <c r="C47" s="1170"/>
      <c r="D47" s="106"/>
      <c r="E47" s="1177" t="s">
        <v>37</v>
      </c>
      <c r="F47" s="1178"/>
      <c r="G47" s="1178"/>
      <c r="H47" s="1179"/>
      <c r="I47" s="333" t="s">
        <v>484</v>
      </c>
      <c r="J47" s="334" t="s">
        <v>484</v>
      </c>
      <c r="K47" s="334" t="s">
        <v>484</v>
      </c>
      <c r="L47" s="334" t="s">
        <v>484</v>
      </c>
      <c r="M47" s="335" t="s">
        <v>484</v>
      </c>
    </row>
    <row r="48" spans="2:13" ht="27.75" customHeight="1" x14ac:dyDescent="0.15">
      <c r="B48" s="1169"/>
      <c r="C48" s="1170"/>
      <c r="D48" s="104"/>
      <c r="E48" s="1175" t="s">
        <v>38</v>
      </c>
      <c r="F48" s="1175"/>
      <c r="G48" s="1175"/>
      <c r="H48" s="1176"/>
      <c r="I48" s="333" t="s">
        <v>484</v>
      </c>
      <c r="J48" s="334" t="s">
        <v>484</v>
      </c>
      <c r="K48" s="334" t="s">
        <v>484</v>
      </c>
      <c r="L48" s="334" t="s">
        <v>484</v>
      </c>
      <c r="M48" s="335" t="s">
        <v>484</v>
      </c>
    </row>
    <row r="49" spans="2:13" ht="27.75" customHeight="1" x14ac:dyDescent="0.15">
      <c r="B49" s="1171"/>
      <c r="C49" s="1172"/>
      <c r="D49" s="104"/>
      <c r="E49" s="1175" t="s">
        <v>39</v>
      </c>
      <c r="F49" s="1175"/>
      <c r="G49" s="1175"/>
      <c r="H49" s="1176"/>
      <c r="I49" s="333" t="s">
        <v>484</v>
      </c>
      <c r="J49" s="334" t="s">
        <v>484</v>
      </c>
      <c r="K49" s="334" t="s">
        <v>484</v>
      </c>
      <c r="L49" s="334" t="s">
        <v>484</v>
      </c>
      <c r="M49" s="335" t="s">
        <v>484</v>
      </c>
    </row>
    <row r="50" spans="2:13" ht="27.75" customHeight="1" x14ac:dyDescent="0.15">
      <c r="B50" s="1180" t="s">
        <v>40</v>
      </c>
      <c r="C50" s="1181"/>
      <c r="D50" s="107"/>
      <c r="E50" s="1175" t="s">
        <v>41</v>
      </c>
      <c r="F50" s="1175"/>
      <c r="G50" s="1175"/>
      <c r="H50" s="1176"/>
      <c r="I50" s="333">
        <v>2231</v>
      </c>
      <c r="J50" s="334">
        <v>2582</v>
      </c>
      <c r="K50" s="334">
        <v>2689</v>
      </c>
      <c r="L50" s="334">
        <v>2485</v>
      </c>
      <c r="M50" s="335">
        <v>2309</v>
      </c>
    </row>
    <row r="51" spans="2:13" ht="27.75" customHeight="1" x14ac:dyDescent="0.15">
      <c r="B51" s="1169"/>
      <c r="C51" s="1170"/>
      <c r="D51" s="104"/>
      <c r="E51" s="1175" t="s">
        <v>42</v>
      </c>
      <c r="F51" s="1175"/>
      <c r="G51" s="1175"/>
      <c r="H51" s="1176"/>
      <c r="I51" s="333">
        <v>47</v>
      </c>
      <c r="J51" s="334">
        <v>40</v>
      </c>
      <c r="K51" s="334">
        <v>35</v>
      </c>
      <c r="L51" s="334">
        <v>29</v>
      </c>
      <c r="M51" s="335">
        <v>23</v>
      </c>
    </row>
    <row r="52" spans="2:13" ht="27.75" customHeight="1" x14ac:dyDescent="0.15">
      <c r="B52" s="1171"/>
      <c r="C52" s="1172"/>
      <c r="D52" s="104"/>
      <c r="E52" s="1175" t="s">
        <v>43</v>
      </c>
      <c r="F52" s="1175"/>
      <c r="G52" s="1175"/>
      <c r="H52" s="1176"/>
      <c r="I52" s="333">
        <v>2927</v>
      </c>
      <c r="J52" s="334">
        <v>3255</v>
      </c>
      <c r="K52" s="334">
        <v>3338</v>
      </c>
      <c r="L52" s="334">
        <v>3396</v>
      </c>
      <c r="M52" s="335">
        <v>3671</v>
      </c>
    </row>
    <row r="53" spans="2:13" ht="27.75" customHeight="1" thickBot="1" x14ac:dyDescent="0.2">
      <c r="B53" s="1182" t="s">
        <v>19</v>
      </c>
      <c r="C53" s="1183"/>
      <c r="D53" s="108"/>
      <c r="E53" s="1184" t="s">
        <v>44</v>
      </c>
      <c r="F53" s="1184"/>
      <c r="G53" s="1184"/>
      <c r="H53" s="1185"/>
      <c r="I53" s="336">
        <v>-719</v>
      </c>
      <c r="J53" s="337">
        <v>-912</v>
      </c>
      <c r="K53" s="337">
        <v>-943</v>
      </c>
      <c r="L53" s="337">
        <v>-788</v>
      </c>
      <c r="M53" s="338">
        <v>-580</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2wWqVLH8RteSZbrCH43HaB8R+7xdMqvhgOsUAZ8MUAMwKhADueK6w/LNXaKeNCZBn1k5xn6sPtVHlzV6r4CBbg==" saltValue="nLf8m+gsOqOSeuEqS32M6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41" zoomScale="70" zoomScaleNormal="70" zoomScaleSheetLayoutView="100" workbookViewId="0">
      <selection activeCell="G58" sqref="G58:G59"/>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525</v>
      </c>
      <c r="G54" s="117" t="s">
        <v>526</v>
      </c>
      <c r="H54" s="118" t="s">
        <v>527</v>
      </c>
    </row>
    <row r="55" spans="2:8" ht="52.5" customHeight="1" x14ac:dyDescent="0.15">
      <c r="B55" s="119"/>
      <c r="C55" s="1194" t="s">
        <v>46</v>
      </c>
      <c r="D55" s="1194"/>
      <c r="E55" s="1195"/>
      <c r="F55" s="339">
        <v>997</v>
      </c>
      <c r="G55" s="339">
        <v>849</v>
      </c>
      <c r="H55" s="340">
        <v>802</v>
      </c>
    </row>
    <row r="56" spans="2:8" ht="52.5" customHeight="1" x14ac:dyDescent="0.15">
      <c r="B56" s="120"/>
      <c r="C56" s="1196" t="s">
        <v>47</v>
      </c>
      <c r="D56" s="1196"/>
      <c r="E56" s="1197"/>
      <c r="F56" s="341">
        <v>132</v>
      </c>
      <c r="G56" s="341">
        <v>132</v>
      </c>
      <c r="H56" s="342">
        <v>133</v>
      </c>
    </row>
    <row r="57" spans="2:8" ht="53.25" customHeight="1" x14ac:dyDescent="0.15">
      <c r="B57" s="120"/>
      <c r="C57" s="1198" t="s">
        <v>48</v>
      </c>
      <c r="D57" s="1198"/>
      <c r="E57" s="1199"/>
      <c r="F57" s="343">
        <v>2472</v>
      </c>
      <c r="G57" s="343">
        <v>2395</v>
      </c>
      <c r="H57" s="344">
        <v>2229</v>
      </c>
    </row>
    <row r="58" spans="2:8" ht="45.75" customHeight="1" x14ac:dyDescent="0.15">
      <c r="B58" s="121"/>
      <c r="C58" s="1186" t="s">
        <v>546</v>
      </c>
      <c r="D58" s="1187"/>
      <c r="E58" s="1188"/>
      <c r="F58" s="345">
        <v>899</v>
      </c>
      <c r="G58" s="345">
        <v>877</v>
      </c>
      <c r="H58" s="346">
        <v>844</v>
      </c>
    </row>
    <row r="59" spans="2:8" ht="45.75" customHeight="1" x14ac:dyDescent="0.15">
      <c r="B59" s="121"/>
      <c r="C59" s="1186" t="s">
        <v>547</v>
      </c>
      <c r="D59" s="1187"/>
      <c r="E59" s="1188"/>
      <c r="F59" s="345">
        <v>381</v>
      </c>
      <c r="G59" s="345">
        <v>325</v>
      </c>
      <c r="H59" s="346">
        <v>261</v>
      </c>
    </row>
    <row r="60" spans="2:8" ht="45.75" customHeight="1" x14ac:dyDescent="0.15">
      <c r="B60" s="121"/>
      <c r="C60" s="1186" t="s">
        <v>548</v>
      </c>
      <c r="D60" s="1187"/>
      <c r="E60" s="1188"/>
      <c r="F60" s="345">
        <v>158</v>
      </c>
      <c r="G60" s="345">
        <v>236</v>
      </c>
      <c r="H60" s="346">
        <v>254</v>
      </c>
    </row>
    <row r="61" spans="2:8" ht="45.75" customHeight="1" x14ac:dyDescent="0.15">
      <c r="B61" s="121"/>
      <c r="C61" s="1186" t="s">
        <v>549</v>
      </c>
      <c r="D61" s="1187"/>
      <c r="E61" s="1188"/>
      <c r="F61" s="345">
        <v>173</v>
      </c>
      <c r="G61" s="345">
        <v>165</v>
      </c>
      <c r="H61" s="346">
        <v>148</v>
      </c>
    </row>
    <row r="62" spans="2:8" ht="45.75" customHeight="1" thickBot="1" x14ac:dyDescent="0.2">
      <c r="B62" s="122"/>
      <c r="C62" s="1189" t="s">
        <v>550</v>
      </c>
      <c r="D62" s="1190"/>
      <c r="E62" s="1191"/>
      <c r="F62" s="347">
        <v>120</v>
      </c>
      <c r="G62" s="347">
        <v>146</v>
      </c>
      <c r="H62" s="348">
        <v>140</v>
      </c>
    </row>
    <row r="63" spans="2:8" ht="52.5" customHeight="1" thickBot="1" x14ac:dyDescent="0.2">
      <c r="B63" s="123"/>
      <c r="C63" s="1192" t="s">
        <v>49</v>
      </c>
      <c r="D63" s="1192"/>
      <c r="E63" s="1193"/>
      <c r="F63" s="349">
        <v>3602</v>
      </c>
      <c r="G63" s="349">
        <v>3376</v>
      </c>
      <c r="H63" s="350">
        <v>3164</v>
      </c>
    </row>
    <row r="64" spans="2:8" x14ac:dyDescent="0.15"/>
  </sheetData>
  <sheetProtection algorithmName="SHA-512" hashValue="u92HdtYjisLt1iSpP46YGhM8M9xqIOMlk4qZYtNvwr2sJia3NHAtOGExcssoiz8t6I8QOaG5ng5JotN7IVbZUQ==" saltValue="n8ICpRF4dkYQfTg4/v0oA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522</v>
      </c>
      <c r="G2" s="137"/>
      <c r="H2" s="138"/>
    </row>
    <row r="3" spans="1:8" x14ac:dyDescent="0.15">
      <c r="A3" s="134" t="s">
        <v>515</v>
      </c>
      <c r="B3" s="139"/>
      <c r="C3" s="140"/>
      <c r="D3" s="141">
        <v>401068</v>
      </c>
      <c r="E3" s="142"/>
      <c r="F3" s="143">
        <v>263613</v>
      </c>
      <c r="G3" s="144"/>
      <c r="H3" s="145"/>
    </row>
    <row r="4" spans="1:8" x14ac:dyDescent="0.15">
      <c r="A4" s="146"/>
      <c r="B4" s="147"/>
      <c r="C4" s="148"/>
      <c r="D4" s="149">
        <v>362512</v>
      </c>
      <c r="E4" s="150"/>
      <c r="F4" s="151">
        <v>128823</v>
      </c>
      <c r="G4" s="152"/>
      <c r="H4" s="153"/>
    </row>
    <row r="5" spans="1:8" x14ac:dyDescent="0.15">
      <c r="A5" s="134" t="s">
        <v>517</v>
      </c>
      <c r="B5" s="139"/>
      <c r="C5" s="140"/>
      <c r="D5" s="141">
        <v>223588</v>
      </c>
      <c r="E5" s="142"/>
      <c r="F5" s="143">
        <v>330026</v>
      </c>
      <c r="G5" s="144"/>
      <c r="H5" s="145"/>
    </row>
    <row r="6" spans="1:8" x14ac:dyDescent="0.15">
      <c r="A6" s="146"/>
      <c r="B6" s="147"/>
      <c r="C6" s="148"/>
      <c r="D6" s="149">
        <v>153922</v>
      </c>
      <c r="E6" s="150"/>
      <c r="F6" s="151">
        <v>141075</v>
      </c>
      <c r="G6" s="152"/>
      <c r="H6" s="153"/>
    </row>
    <row r="7" spans="1:8" x14ac:dyDescent="0.15">
      <c r="A7" s="134" t="s">
        <v>518</v>
      </c>
      <c r="B7" s="139"/>
      <c r="C7" s="140"/>
      <c r="D7" s="141">
        <v>391649</v>
      </c>
      <c r="E7" s="142"/>
      <c r="F7" s="143">
        <v>278179</v>
      </c>
      <c r="G7" s="144"/>
      <c r="H7" s="145"/>
    </row>
    <row r="8" spans="1:8" x14ac:dyDescent="0.15">
      <c r="A8" s="146"/>
      <c r="B8" s="147"/>
      <c r="C8" s="148"/>
      <c r="D8" s="149">
        <v>189247</v>
      </c>
      <c r="E8" s="150"/>
      <c r="F8" s="151">
        <v>122182</v>
      </c>
      <c r="G8" s="152"/>
      <c r="H8" s="153"/>
    </row>
    <row r="9" spans="1:8" x14ac:dyDescent="0.15">
      <c r="A9" s="134" t="s">
        <v>519</v>
      </c>
      <c r="B9" s="139"/>
      <c r="C9" s="140"/>
      <c r="D9" s="141">
        <v>222113</v>
      </c>
      <c r="E9" s="142"/>
      <c r="F9" s="143">
        <v>283153</v>
      </c>
      <c r="G9" s="144"/>
      <c r="H9" s="145"/>
    </row>
    <row r="10" spans="1:8" x14ac:dyDescent="0.15">
      <c r="A10" s="146"/>
      <c r="B10" s="147"/>
      <c r="C10" s="148"/>
      <c r="D10" s="149">
        <v>185769</v>
      </c>
      <c r="E10" s="150"/>
      <c r="F10" s="151">
        <v>127593</v>
      </c>
      <c r="G10" s="152"/>
      <c r="H10" s="153"/>
    </row>
    <row r="11" spans="1:8" x14ac:dyDescent="0.15">
      <c r="A11" s="134" t="s">
        <v>520</v>
      </c>
      <c r="B11" s="139"/>
      <c r="C11" s="140"/>
      <c r="D11" s="141">
        <v>360659</v>
      </c>
      <c r="E11" s="142"/>
      <c r="F11" s="143">
        <v>262169</v>
      </c>
      <c r="G11" s="144"/>
      <c r="H11" s="145"/>
    </row>
    <row r="12" spans="1:8" x14ac:dyDescent="0.15">
      <c r="A12" s="146"/>
      <c r="B12" s="147"/>
      <c r="C12" s="154"/>
      <c r="D12" s="149">
        <v>284449</v>
      </c>
      <c r="E12" s="150"/>
      <c r="F12" s="151">
        <v>152658</v>
      </c>
      <c r="G12" s="152"/>
      <c r="H12" s="153"/>
    </row>
    <row r="13" spans="1:8" x14ac:dyDescent="0.15">
      <c r="A13" s="134"/>
      <c r="B13" s="139"/>
      <c r="C13" s="140"/>
      <c r="D13" s="141">
        <v>319815</v>
      </c>
      <c r="E13" s="142"/>
      <c r="F13" s="143">
        <v>283428</v>
      </c>
      <c r="G13" s="155"/>
      <c r="H13" s="145"/>
    </row>
    <row r="14" spans="1:8" x14ac:dyDescent="0.15">
      <c r="A14" s="146"/>
      <c r="B14" s="147"/>
      <c r="C14" s="148"/>
      <c r="D14" s="149">
        <v>235180</v>
      </c>
      <c r="E14" s="150"/>
      <c r="F14" s="151">
        <v>134466</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4.58</v>
      </c>
      <c r="C19" s="156">
        <f>ROUND(VALUE(SUBSTITUTE(実質収支比率等に係る経年分析!G$48,"▲","-")),2)</f>
        <v>7.21</v>
      </c>
      <c r="D19" s="156">
        <f>ROUND(VALUE(SUBSTITUTE(実質収支比率等に係る経年分析!H$48,"▲","-")),2)</f>
        <v>6.93</v>
      </c>
      <c r="E19" s="156">
        <f>ROUND(VALUE(SUBSTITUTE(実質収支比率等に係る経年分析!I$48,"▲","-")),2)</f>
        <v>5.42</v>
      </c>
      <c r="F19" s="156">
        <f>ROUND(VALUE(SUBSTITUTE(実質収支比率等に係る経年分析!J$48,"▲","-")),2)</f>
        <v>3.5</v>
      </c>
    </row>
    <row r="20" spans="1:11" x14ac:dyDescent="0.15">
      <c r="A20" s="156" t="s">
        <v>53</v>
      </c>
      <c r="B20" s="156">
        <f>ROUND(VALUE(SUBSTITUTE(実質収支比率等に係る経年分析!F$47,"▲","-")),2)</f>
        <v>70.099999999999994</v>
      </c>
      <c r="C20" s="156">
        <f>ROUND(VALUE(SUBSTITUTE(実質収支比率等に係る経年分析!G$47,"▲","-")),2)</f>
        <v>63.92</v>
      </c>
      <c r="D20" s="156">
        <f>ROUND(VALUE(SUBSTITUTE(実質収支比率等に係る経年分析!H$47,"▲","-")),2)</f>
        <v>60.95</v>
      </c>
      <c r="E20" s="156">
        <f>ROUND(VALUE(SUBSTITUTE(実質収支比率等に係る経年分析!I$47,"▲","-")),2)</f>
        <v>49.69</v>
      </c>
      <c r="F20" s="156">
        <f>ROUND(VALUE(SUBSTITUTE(実質収支比率等に係る経年分析!J$47,"▲","-")),2)</f>
        <v>45.28</v>
      </c>
    </row>
    <row r="21" spans="1:11" x14ac:dyDescent="0.15">
      <c r="A21" s="156" t="s">
        <v>54</v>
      </c>
      <c r="B21" s="156">
        <f>IF(ISNUMBER(VALUE(SUBSTITUTE(実質収支比率等に係る経年分析!F$49,"▲","-"))),ROUND(VALUE(SUBSTITUTE(実質収支比率等に係る経年分析!F$49,"▲","-")),2),NA())</f>
        <v>-8.1300000000000008</v>
      </c>
      <c r="C21" s="156">
        <f>IF(ISNUMBER(VALUE(SUBSTITUTE(実質収支比率等に係る経年分析!G$49,"▲","-"))),ROUND(VALUE(SUBSTITUTE(実質収支比率等に係る経年分析!G$49,"▲","-")),2),NA())</f>
        <v>3.15</v>
      </c>
      <c r="D21" s="156">
        <f>IF(ISNUMBER(VALUE(SUBSTITUTE(実質収支比率等に係る経年分析!H$49,"▲","-"))),ROUND(VALUE(SUBSTITUTE(実質収支比率等に係る経年分析!H$49,"▲","-")),2),NA())</f>
        <v>-2.65</v>
      </c>
      <c r="E21" s="156">
        <f>IF(ISNUMBER(VALUE(SUBSTITUTE(実質収支比率等に係る経年分析!I$49,"▲","-"))),ROUND(VALUE(SUBSTITUTE(実質収支比率等に係る経年分析!I$49,"▲","-")),2),NA())</f>
        <v>-9.92</v>
      </c>
      <c r="F21" s="156">
        <f>IF(ISNUMBER(VALUE(SUBSTITUTE(実質収支比率等に係る経年分析!J$49,"▲","-"))),ROUND(VALUE(SUBSTITUTE(実質収支比率等に係る経年分析!J$49,"▲","-")),2),NA())</f>
        <v>-4.38</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15">
      <c r="A31" s="157" t="e">
        <f>IF(連結実質赤字比率に係る赤字・黒字の構成分析!C$39="",NA(),連結実質赤字比率に係る赤字・黒字の構成分析!C$39)</f>
        <v>#N/A</v>
      </c>
      <c r="B31" s="157" t="e">
        <f>IF(ROUND(VALUE(SUBSTITUTE(連結実質赤字比率に係る赤字・黒字の構成分析!F$39,"▲", "-")), 2) &lt; 0, ABS(ROUND(VALUE(SUBSTITUTE(連結実質赤字比率に係る赤字・黒字の構成分析!F$39,"▲", "-")), 2)), NA())</f>
        <v>#VALUE!</v>
      </c>
      <c r="C31" s="157" t="e">
        <f>IF(ROUND(VALUE(SUBSTITUTE(連結実質赤字比率に係る赤字・黒字の構成分析!F$39,"▲", "-")), 2) &gt;= 0, ABS(ROUND(VALUE(SUBSTITUTE(連結実質赤字比率に係る赤字・黒字の構成分析!F$39,"▲", "-")), 2)), NA())</f>
        <v>#VALUE!</v>
      </c>
      <c r="D31" s="157" t="e">
        <f>IF(ROUND(VALUE(SUBSTITUTE(連結実質赤字比率に係る赤字・黒字の構成分析!G$39,"▲", "-")), 2) &lt; 0, ABS(ROUND(VALUE(SUBSTITUTE(連結実質赤字比率に係る赤字・黒字の構成分析!G$39,"▲", "-")), 2)), NA())</f>
        <v>#VALUE!</v>
      </c>
      <c r="E31" s="157" t="e">
        <f>IF(ROUND(VALUE(SUBSTITUTE(連結実質赤字比率に係る赤字・黒字の構成分析!G$39,"▲", "-")), 2) &gt;= 0, ABS(ROUND(VALUE(SUBSTITUTE(連結実質赤字比率に係る赤字・黒字の構成分析!G$39,"▲", "-")), 2)), NA())</f>
        <v>#VALUE!</v>
      </c>
      <c r="F31" s="157" t="e">
        <f>IF(ROUND(VALUE(SUBSTITUTE(連結実質赤字比率に係る赤字・黒字の構成分析!H$39,"▲", "-")), 2) &lt; 0, ABS(ROUND(VALUE(SUBSTITUTE(連結実質赤字比率に係る赤字・黒字の構成分析!H$39,"▲", "-")), 2)), NA())</f>
        <v>#VALUE!</v>
      </c>
      <c r="G31" s="157" t="e">
        <f>IF(ROUND(VALUE(SUBSTITUTE(連結実質赤字比率に係る赤字・黒字の構成分析!H$39,"▲", "-")), 2) &gt;= 0, ABS(ROUND(VALUE(SUBSTITUTE(連結実質赤字比率に係る赤字・黒字の構成分析!H$39,"▲", "-")), 2)), NA())</f>
        <v>#VALUE!</v>
      </c>
      <c r="H31" s="157" t="e">
        <f>IF(ROUND(VALUE(SUBSTITUTE(連結実質赤字比率に係る赤字・黒字の構成分析!I$39,"▲", "-")), 2) &lt; 0, ABS(ROUND(VALUE(SUBSTITUTE(連結実質赤字比率に係る赤字・黒字の構成分析!I$39,"▲", "-")), 2)), NA())</f>
        <v>#VALUE!</v>
      </c>
      <c r="I31" s="157" t="e">
        <f>IF(ROUND(VALUE(SUBSTITUTE(連結実質赤字比率に係る赤字・黒字の構成分析!I$39,"▲", "-")), 2) &gt;= 0, ABS(ROUND(VALUE(SUBSTITUTE(連結実質赤字比率に係る赤字・黒字の構成分析!I$39,"▲", "-")), 2)), NA())</f>
        <v>#VALUE!</v>
      </c>
      <c r="J31" s="157" t="e">
        <f>IF(ROUND(VALUE(SUBSTITUTE(連結実質赤字比率に係る赤字・黒字の構成分析!J$39,"▲", "-")), 2) &lt; 0, ABS(ROUND(VALUE(SUBSTITUTE(連結実質赤字比率に係る赤字・黒字の構成分析!J$39,"▲", "-")), 2)), NA())</f>
        <v>#VALUE!</v>
      </c>
      <c r="K31" s="157" t="e">
        <f>IF(ROUND(VALUE(SUBSTITUTE(連結実質赤字比率に係る赤字・黒字の構成分析!J$39,"▲", "-")), 2) &gt;= 0, ABS(ROUND(VALUE(SUBSTITUTE(連結実質赤字比率に係る赤字・黒字の構成分析!J$39,"▲", "-")), 2)), NA())</f>
        <v>#VALUE!</v>
      </c>
    </row>
    <row r="32" spans="1:11" x14ac:dyDescent="0.15">
      <c r="A32" s="157" t="e">
        <f>IF(連結実質赤字比率に係る赤字・黒字の構成分析!C$38="",NA(),連結実質赤字比率に係る赤字・黒字の構成分析!C$38)</f>
        <v>#N/A</v>
      </c>
      <c r="B32" s="157" t="e">
        <f>IF(ROUND(VALUE(SUBSTITUTE(連結実質赤字比率に係る赤字・黒字の構成分析!F$38,"▲", "-")), 2) &lt; 0, ABS(ROUND(VALUE(SUBSTITUTE(連結実質赤字比率に係る赤字・黒字の構成分析!F$38,"▲", "-")), 2)), NA())</f>
        <v>#VALUE!</v>
      </c>
      <c r="C32" s="157" t="e">
        <f>IF(ROUND(VALUE(SUBSTITUTE(連結実質赤字比率に係る赤字・黒字の構成分析!F$38,"▲", "-")), 2) &gt;= 0, ABS(ROUND(VALUE(SUBSTITUTE(連結実質赤字比率に係る赤字・黒字の構成分析!F$38,"▲", "-")), 2)), NA())</f>
        <v>#VALUE!</v>
      </c>
      <c r="D32" s="157" t="e">
        <f>IF(ROUND(VALUE(SUBSTITUTE(連結実質赤字比率に係る赤字・黒字の構成分析!G$38,"▲", "-")), 2) &lt; 0, ABS(ROUND(VALUE(SUBSTITUTE(連結実質赤字比率に係る赤字・黒字の構成分析!G$38,"▲", "-")), 2)), NA())</f>
        <v>#VALUE!</v>
      </c>
      <c r="E32" s="157" t="e">
        <f>IF(ROUND(VALUE(SUBSTITUTE(連結実質赤字比率に係る赤字・黒字の構成分析!G$38,"▲", "-")), 2) &gt;= 0, ABS(ROUND(VALUE(SUBSTITUTE(連結実質赤字比率に係る赤字・黒字の構成分析!G$38,"▲", "-")), 2)), NA())</f>
        <v>#VALUE!</v>
      </c>
      <c r="F32" s="157" t="e">
        <f>IF(ROUND(VALUE(SUBSTITUTE(連結実質赤字比率に係る赤字・黒字の構成分析!H$38,"▲", "-")), 2) &lt; 0, ABS(ROUND(VALUE(SUBSTITUTE(連結実質赤字比率に係る赤字・黒字の構成分析!H$38,"▲", "-")), 2)), NA())</f>
        <v>#VALUE!</v>
      </c>
      <c r="G32" s="157" t="e">
        <f>IF(ROUND(VALUE(SUBSTITUTE(連結実質赤字比率に係る赤字・黒字の構成分析!H$38,"▲", "-")), 2) &gt;= 0, ABS(ROUND(VALUE(SUBSTITUTE(連結実質赤字比率に係る赤字・黒字の構成分析!H$38,"▲", "-")), 2)), NA())</f>
        <v>#VALUE!</v>
      </c>
      <c r="H32" s="157" t="e">
        <f>IF(ROUND(VALUE(SUBSTITUTE(連結実質赤字比率に係る赤字・黒字の構成分析!I$38,"▲", "-")), 2) &lt; 0, ABS(ROUND(VALUE(SUBSTITUTE(連結実質赤字比率に係る赤字・黒字の構成分析!I$38,"▲", "-")), 2)), NA())</f>
        <v>#VALUE!</v>
      </c>
      <c r="I32" s="157" t="e">
        <f>IF(ROUND(VALUE(SUBSTITUTE(連結実質赤字比率に係る赤字・黒字の構成分析!I$38,"▲", "-")), 2) &gt;= 0, ABS(ROUND(VALUE(SUBSTITUTE(連結実質赤字比率に係る赤字・黒字の構成分析!I$38,"▲", "-")), 2)), NA())</f>
        <v>#VALUE!</v>
      </c>
      <c r="J32" s="157" t="e">
        <f>IF(ROUND(VALUE(SUBSTITUTE(連結実質赤字比率に係る赤字・黒字の構成分析!J$38,"▲", "-")), 2) &lt; 0, ABS(ROUND(VALUE(SUBSTITUTE(連結実質赤字比率に係る赤字・黒字の構成分析!J$38,"▲", "-")), 2)), NA())</f>
        <v>#VALUE!</v>
      </c>
      <c r="K32" s="157" t="e">
        <f>IF(ROUND(VALUE(SUBSTITUTE(連結実質赤字比率に係る赤字・黒字の構成分析!J$38,"▲", "-")), 2) &gt;= 0, ABS(ROUND(VALUE(SUBSTITUTE(連結実質赤字比率に係る赤字・黒字の構成分析!J$38,"▲", "-")), 2)), NA())</f>
        <v>#VALUE!</v>
      </c>
    </row>
    <row r="33" spans="1:16" x14ac:dyDescent="0.15">
      <c r="A33" s="157" t="str">
        <f>IF(連結実質赤字比率に係る赤字・黒字の構成分析!C$37="",NA(),連結実質赤字比率に係る赤字・黒字の構成分析!C$37)</f>
        <v>国民健康保険事業</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2.94</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1.72</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v>
      </c>
    </row>
    <row r="34" spans="1:16" x14ac:dyDescent="0.15">
      <c r="A34" s="157" t="str">
        <f>IF(連結実質赤字比率に係る赤字・黒字の構成分析!C$36="",NA(),連結実質赤字比率に係る赤字・黒字の構成分析!C$36)</f>
        <v>後期高齢者医療</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0.02</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0.01</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0.02</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v>
      </c>
    </row>
    <row r="35" spans="1:16" x14ac:dyDescent="0.15">
      <c r="A35" s="157" t="str">
        <f>IF(連結実質赤字比率に係る赤字・黒字の構成分析!C$35="",NA(),連結実質赤字比率に係る赤字・黒字の構成分析!C$35)</f>
        <v>簡易水道事業</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0.28000000000000003</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0.34</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0.49</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0.52</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1.1499999999999999</v>
      </c>
    </row>
    <row r="36" spans="1:16" x14ac:dyDescent="0.1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4.58</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7.21</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6.93</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5.41</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3.5</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212</v>
      </c>
      <c r="E42" s="158"/>
      <c r="F42" s="158"/>
      <c r="G42" s="158">
        <f>'実質公債費比率（分子）の構造'!L$52</f>
        <v>222</v>
      </c>
      <c r="H42" s="158"/>
      <c r="I42" s="158"/>
      <c r="J42" s="158">
        <f>'実質公債費比率（分子）の構造'!M$52</f>
        <v>254</v>
      </c>
      <c r="K42" s="158"/>
      <c r="L42" s="158"/>
      <c r="M42" s="158">
        <f>'実質公債費比率（分子）の構造'!N$52</f>
        <v>313</v>
      </c>
      <c r="N42" s="158"/>
      <c r="O42" s="158"/>
      <c r="P42" s="158">
        <f>'実質公債費比率（分子）の構造'!O$52</f>
        <v>349</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15">
      <c r="A45" s="158" t="s">
        <v>63</v>
      </c>
      <c r="B45" s="158">
        <f>'実質公債費比率（分子）の構造'!K$49</f>
        <v>10</v>
      </c>
      <c r="C45" s="158"/>
      <c r="D45" s="158"/>
      <c r="E45" s="158">
        <f>'実質公債費比率（分子）の構造'!L$49</f>
        <v>15</v>
      </c>
      <c r="F45" s="158"/>
      <c r="G45" s="158"/>
      <c r="H45" s="158">
        <f>'実質公債費比率（分子）の構造'!M$49</f>
        <v>18</v>
      </c>
      <c r="I45" s="158"/>
      <c r="J45" s="158"/>
      <c r="K45" s="158">
        <f>'実質公債費比率（分子）の構造'!N$49</f>
        <v>17</v>
      </c>
      <c r="L45" s="158"/>
      <c r="M45" s="158"/>
      <c r="N45" s="158">
        <f>'実質公債費比率（分子）の構造'!O$49</f>
        <v>15</v>
      </c>
      <c r="O45" s="158"/>
      <c r="P45" s="158"/>
    </row>
    <row r="46" spans="1:16" x14ac:dyDescent="0.15">
      <c r="A46" s="158" t="s">
        <v>64</v>
      </c>
      <c r="B46" s="158">
        <f>'実質公債費比率（分子）の構造'!K$48</f>
        <v>17</v>
      </c>
      <c r="C46" s="158"/>
      <c r="D46" s="158"/>
      <c r="E46" s="158">
        <f>'実質公債費比率（分子）の構造'!L$48</f>
        <v>18</v>
      </c>
      <c r="F46" s="158"/>
      <c r="G46" s="158"/>
      <c r="H46" s="158">
        <f>'実質公債費比率（分子）の構造'!M$48</f>
        <v>14</v>
      </c>
      <c r="I46" s="158"/>
      <c r="J46" s="158"/>
      <c r="K46" s="158">
        <f>'実質公債費比率（分子）の構造'!N$48</f>
        <v>13</v>
      </c>
      <c r="L46" s="158"/>
      <c r="M46" s="158"/>
      <c r="N46" s="158">
        <f>'実質公債費比率（分子）の構造'!O$48</f>
        <v>16</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269</v>
      </c>
      <c r="C49" s="158"/>
      <c r="D49" s="158"/>
      <c r="E49" s="158">
        <f>'実質公債費比率（分子）の構造'!L$45</f>
        <v>281</v>
      </c>
      <c r="F49" s="158"/>
      <c r="G49" s="158"/>
      <c r="H49" s="158">
        <f>'実質公債費比率（分子）の構造'!M$45</f>
        <v>314</v>
      </c>
      <c r="I49" s="158"/>
      <c r="J49" s="158"/>
      <c r="K49" s="158">
        <f>'実質公債費比率（分子）の構造'!N$45</f>
        <v>395</v>
      </c>
      <c r="L49" s="158"/>
      <c r="M49" s="158"/>
      <c r="N49" s="158">
        <f>'実質公債費比率（分子）の構造'!O$45</f>
        <v>435</v>
      </c>
      <c r="O49" s="158"/>
      <c r="P49" s="158"/>
    </row>
    <row r="50" spans="1:16" x14ac:dyDescent="0.15">
      <c r="A50" s="158" t="s">
        <v>67</v>
      </c>
      <c r="B50" s="158" t="e">
        <f>NA()</f>
        <v>#N/A</v>
      </c>
      <c r="C50" s="158">
        <f>IF(ISNUMBER('実質公債費比率（分子）の構造'!K$53),'実質公債費比率（分子）の構造'!K$53,NA())</f>
        <v>84</v>
      </c>
      <c r="D50" s="158" t="e">
        <f>NA()</f>
        <v>#N/A</v>
      </c>
      <c r="E50" s="158" t="e">
        <f>NA()</f>
        <v>#N/A</v>
      </c>
      <c r="F50" s="158">
        <f>IF(ISNUMBER('実質公債費比率（分子）の構造'!L$53),'実質公債費比率（分子）の構造'!L$53,NA())</f>
        <v>92</v>
      </c>
      <c r="G50" s="158" t="e">
        <f>NA()</f>
        <v>#N/A</v>
      </c>
      <c r="H50" s="158" t="e">
        <f>NA()</f>
        <v>#N/A</v>
      </c>
      <c r="I50" s="158">
        <f>IF(ISNUMBER('実質公債費比率（分子）の構造'!M$53),'実質公債費比率（分子）の構造'!M$53,NA())</f>
        <v>92</v>
      </c>
      <c r="J50" s="158" t="e">
        <f>NA()</f>
        <v>#N/A</v>
      </c>
      <c r="K50" s="158" t="e">
        <f>NA()</f>
        <v>#N/A</v>
      </c>
      <c r="L50" s="158">
        <f>IF(ISNUMBER('実質公債費比率（分子）の構造'!N$53),'実質公債費比率（分子）の構造'!N$53,NA())</f>
        <v>112</v>
      </c>
      <c r="M50" s="158" t="e">
        <f>NA()</f>
        <v>#N/A</v>
      </c>
      <c r="N50" s="158" t="e">
        <f>NA()</f>
        <v>#N/A</v>
      </c>
      <c r="O50" s="158">
        <f>IF(ISNUMBER('実質公債費比率（分子）の構造'!O$53),'実質公債費比率（分子）の構造'!O$53,NA())</f>
        <v>117</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2927</v>
      </c>
      <c r="E56" s="157"/>
      <c r="F56" s="157"/>
      <c r="G56" s="157">
        <f>'将来負担比率（分子）の構造'!J$52</f>
        <v>3255</v>
      </c>
      <c r="H56" s="157"/>
      <c r="I56" s="157"/>
      <c r="J56" s="157">
        <f>'将来負担比率（分子）の構造'!K$52</f>
        <v>3338</v>
      </c>
      <c r="K56" s="157"/>
      <c r="L56" s="157"/>
      <c r="M56" s="157">
        <f>'将来負担比率（分子）の構造'!L$52</f>
        <v>3396</v>
      </c>
      <c r="N56" s="157"/>
      <c r="O56" s="157"/>
      <c r="P56" s="157">
        <f>'将来負担比率（分子）の構造'!M$52</f>
        <v>3671</v>
      </c>
    </row>
    <row r="57" spans="1:16" x14ac:dyDescent="0.15">
      <c r="A57" s="157" t="s">
        <v>42</v>
      </c>
      <c r="B57" s="157"/>
      <c r="C57" s="157"/>
      <c r="D57" s="157">
        <f>'将来負担比率（分子）の構造'!I$51</f>
        <v>47</v>
      </c>
      <c r="E57" s="157"/>
      <c r="F57" s="157"/>
      <c r="G57" s="157">
        <f>'将来負担比率（分子）の構造'!J$51</f>
        <v>40</v>
      </c>
      <c r="H57" s="157"/>
      <c r="I57" s="157"/>
      <c r="J57" s="157">
        <f>'将来負担比率（分子）の構造'!K$51</f>
        <v>35</v>
      </c>
      <c r="K57" s="157"/>
      <c r="L57" s="157"/>
      <c r="M57" s="157">
        <f>'将来負担比率（分子）の構造'!L$51</f>
        <v>29</v>
      </c>
      <c r="N57" s="157"/>
      <c r="O57" s="157"/>
      <c r="P57" s="157">
        <f>'将来負担比率（分子）の構造'!M$51</f>
        <v>23</v>
      </c>
    </row>
    <row r="58" spans="1:16" x14ac:dyDescent="0.15">
      <c r="A58" s="157" t="s">
        <v>41</v>
      </c>
      <c r="B58" s="157"/>
      <c r="C58" s="157"/>
      <c r="D58" s="157">
        <f>'将来負担比率（分子）の構造'!I$50</f>
        <v>2231</v>
      </c>
      <c r="E58" s="157"/>
      <c r="F58" s="157"/>
      <c r="G58" s="157">
        <f>'将来負担比率（分子）の構造'!J$50</f>
        <v>2582</v>
      </c>
      <c r="H58" s="157"/>
      <c r="I58" s="157"/>
      <c r="J58" s="157">
        <f>'将来負担比率（分子）の構造'!K$50</f>
        <v>2689</v>
      </c>
      <c r="K58" s="157"/>
      <c r="L58" s="157"/>
      <c r="M58" s="157">
        <f>'将来負担比率（分子）の構造'!L$50</f>
        <v>2485</v>
      </c>
      <c r="N58" s="157"/>
      <c r="O58" s="157"/>
      <c r="P58" s="157">
        <f>'将来負担比率（分子）の構造'!M$50</f>
        <v>2309</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241</v>
      </c>
      <c r="C62" s="157"/>
      <c r="D62" s="157"/>
      <c r="E62" s="157">
        <f>'将来負担比率（分子）の構造'!J$45</f>
        <v>416</v>
      </c>
      <c r="F62" s="157"/>
      <c r="G62" s="157"/>
      <c r="H62" s="157">
        <f>'将来負担比率（分子）の構造'!K$45</f>
        <v>343</v>
      </c>
      <c r="I62" s="157"/>
      <c r="J62" s="157"/>
      <c r="K62" s="157">
        <f>'将来負担比率（分子）の構造'!L$45</f>
        <v>326</v>
      </c>
      <c r="L62" s="157"/>
      <c r="M62" s="157"/>
      <c r="N62" s="157">
        <f>'将来負担比率（分子）の構造'!M$45</f>
        <v>332</v>
      </c>
      <c r="O62" s="157"/>
      <c r="P62" s="157"/>
    </row>
    <row r="63" spans="1:16" x14ac:dyDescent="0.15">
      <c r="A63" s="157" t="s">
        <v>34</v>
      </c>
      <c r="B63" s="157">
        <f>'将来負担比率（分子）の構造'!I$44</f>
        <v>104</v>
      </c>
      <c r="C63" s="157"/>
      <c r="D63" s="157"/>
      <c r="E63" s="157">
        <f>'将来負担比率（分子）の構造'!J$44</f>
        <v>94</v>
      </c>
      <c r="F63" s="157"/>
      <c r="G63" s="157"/>
      <c r="H63" s="157">
        <f>'将来負担比率（分子）の構造'!K$44</f>
        <v>77</v>
      </c>
      <c r="I63" s="157"/>
      <c r="J63" s="157"/>
      <c r="K63" s="157">
        <f>'将来負担比率（分子）の構造'!L$44</f>
        <v>69</v>
      </c>
      <c r="L63" s="157"/>
      <c r="M63" s="157"/>
      <c r="N63" s="157">
        <f>'将来負担比率（分子）の構造'!M$44</f>
        <v>54</v>
      </c>
      <c r="O63" s="157"/>
      <c r="P63" s="157"/>
    </row>
    <row r="64" spans="1:16" x14ac:dyDescent="0.15">
      <c r="A64" s="157" t="s">
        <v>33</v>
      </c>
      <c r="B64" s="157">
        <f>'将来負担比率（分子）の構造'!I$43</f>
        <v>137</v>
      </c>
      <c r="C64" s="157"/>
      <c r="D64" s="157"/>
      <c r="E64" s="157">
        <f>'将来負担比率（分子）の構造'!J$43</f>
        <v>132</v>
      </c>
      <c r="F64" s="157"/>
      <c r="G64" s="157"/>
      <c r="H64" s="157">
        <f>'将来負担比率（分子）の構造'!K$43</f>
        <v>118</v>
      </c>
      <c r="I64" s="157"/>
      <c r="J64" s="157"/>
      <c r="K64" s="157">
        <f>'将来負担比率（分子）の構造'!L$43</f>
        <v>96</v>
      </c>
      <c r="L64" s="157"/>
      <c r="M64" s="157"/>
      <c r="N64" s="157">
        <f>'将来負担比率（分子）の構造'!M$43</f>
        <v>166</v>
      </c>
      <c r="O64" s="157"/>
      <c r="P64" s="157"/>
    </row>
    <row r="65" spans="1:16" x14ac:dyDescent="0.1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4003</v>
      </c>
      <c r="C66" s="157"/>
      <c r="D66" s="157"/>
      <c r="E66" s="157">
        <f>'将来負担比率（分子）の構造'!J$41</f>
        <v>4322</v>
      </c>
      <c r="F66" s="157"/>
      <c r="G66" s="157"/>
      <c r="H66" s="157">
        <f>'将来負担比率（分子）の構造'!K$41</f>
        <v>4580</v>
      </c>
      <c r="I66" s="157"/>
      <c r="J66" s="157"/>
      <c r="K66" s="157">
        <f>'将来負担比率（分子）の構造'!L$41</f>
        <v>4631</v>
      </c>
      <c r="L66" s="157"/>
      <c r="M66" s="157"/>
      <c r="N66" s="157">
        <f>'将来負担比率（分子）の構造'!M$41</f>
        <v>4870</v>
      </c>
      <c r="O66" s="157"/>
      <c r="P66" s="157"/>
    </row>
    <row r="67" spans="1:16" x14ac:dyDescent="0.15">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997</v>
      </c>
      <c r="C72" s="161">
        <f>基金残高に係る経年分析!G55</f>
        <v>849</v>
      </c>
      <c r="D72" s="161">
        <f>基金残高に係る経年分析!H55</f>
        <v>802</v>
      </c>
    </row>
    <row r="73" spans="1:16" x14ac:dyDescent="0.15">
      <c r="A73" s="160" t="s">
        <v>74</v>
      </c>
      <c r="B73" s="161">
        <f>基金残高に係る経年分析!F56</f>
        <v>132</v>
      </c>
      <c r="C73" s="161">
        <f>基金残高に係る経年分析!G56</f>
        <v>132</v>
      </c>
      <c r="D73" s="161">
        <f>基金残高に係る経年分析!H56</f>
        <v>133</v>
      </c>
    </row>
    <row r="74" spans="1:16" x14ac:dyDescent="0.15">
      <c r="A74" s="160" t="s">
        <v>75</v>
      </c>
      <c r="B74" s="161">
        <f>基金残高に係る経年分析!F57</f>
        <v>2472</v>
      </c>
      <c r="C74" s="161">
        <f>基金残高に係る経年分析!G57</f>
        <v>2395</v>
      </c>
      <c r="D74" s="161">
        <f>基金残高に係る経年分析!H57</f>
        <v>2229</v>
      </c>
    </row>
  </sheetData>
  <sheetProtection algorithmName="SHA-512" hashValue="sI+EtT3XZk4U+KadpmHnhWzySlHD9GqcAaSiwUt4zW46wgisIsaFnwDbbbZ7kBsr18EpGiS1IgZlFNbVxv71rA==" saltValue="iDW7cqtE+k9fto0mtfo4fQ=="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203</v>
      </c>
      <c r="DI1" s="590"/>
      <c r="DJ1" s="590"/>
      <c r="DK1" s="590"/>
      <c r="DL1" s="590"/>
      <c r="DM1" s="590"/>
      <c r="DN1" s="591"/>
      <c r="DO1" s="196"/>
      <c r="DP1" s="589" t="s">
        <v>204</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15">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592" t="s">
        <v>206</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207</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208</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209</v>
      </c>
      <c r="S4" s="593"/>
      <c r="T4" s="593"/>
      <c r="U4" s="593"/>
      <c r="V4" s="593"/>
      <c r="W4" s="593"/>
      <c r="X4" s="593"/>
      <c r="Y4" s="594"/>
      <c r="Z4" s="592" t="s">
        <v>210</v>
      </c>
      <c r="AA4" s="593"/>
      <c r="AB4" s="593"/>
      <c r="AC4" s="594"/>
      <c r="AD4" s="592" t="s">
        <v>211</v>
      </c>
      <c r="AE4" s="593"/>
      <c r="AF4" s="593"/>
      <c r="AG4" s="593"/>
      <c r="AH4" s="593"/>
      <c r="AI4" s="593"/>
      <c r="AJ4" s="593"/>
      <c r="AK4" s="594"/>
      <c r="AL4" s="592" t="s">
        <v>210</v>
      </c>
      <c r="AM4" s="593"/>
      <c r="AN4" s="593"/>
      <c r="AO4" s="594"/>
      <c r="AP4" s="595" t="s">
        <v>212</v>
      </c>
      <c r="AQ4" s="595"/>
      <c r="AR4" s="595"/>
      <c r="AS4" s="595"/>
      <c r="AT4" s="595"/>
      <c r="AU4" s="595"/>
      <c r="AV4" s="595"/>
      <c r="AW4" s="595"/>
      <c r="AX4" s="595"/>
      <c r="AY4" s="595"/>
      <c r="AZ4" s="595"/>
      <c r="BA4" s="595"/>
      <c r="BB4" s="595"/>
      <c r="BC4" s="595"/>
      <c r="BD4" s="595"/>
      <c r="BE4" s="595"/>
      <c r="BF4" s="595"/>
      <c r="BG4" s="595" t="s">
        <v>213</v>
      </c>
      <c r="BH4" s="595"/>
      <c r="BI4" s="595"/>
      <c r="BJ4" s="595"/>
      <c r="BK4" s="595"/>
      <c r="BL4" s="595"/>
      <c r="BM4" s="595"/>
      <c r="BN4" s="595"/>
      <c r="BO4" s="595" t="s">
        <v>210</v>
      </c>
      <c r="BP4" s="595"/>
      <c r="BQ4" s="595"/>
      <c r="BR4" s="595"/>
      <c r="BS4" s="595" t="s">
        <v>214</v>
      </c>
      <c r="BT4" s="595"/>
      <c r="BU4" s="595"/>
      <c r="BV4" s="595"/>
      <c r="BW4" s="595"/>
      <c r="BX4" s="595"/>
      <c r="BY4" s="595"/>
      <c r="BZ4" s="595"/>
      <c r="CA4" s="595"/>
      <c r="CB4" s="595"/>
      <c r="CD4" s="592" t="s">
        <v>215</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216</v>
      </c>
      <c r="C5" s="597"/>
      <c r="D5" s="597"/>
      <c r="E5" s="597"/>
      <c r="F5" s="597"/>
      <c r="G5" s="597"/>
      <c r="H5" s="597"/>
      <c r="I5" s="597"/>
      <c r="J5" s="597"/>
      <c r="K5" s="597"/>
      <c r="L5" s="597"/>
      <c r="M5" s="597"/>
      <c r="N5" s="597"/>
      <c r="O5" s="597"/>
      <c r="P5" s="597"/>
      <c r="Q5" s="598"/>
      <c r="R5" s="599">
        <v>166452</v>
      </c>
      <c r="S5" s="600"/>
      <c r="T5" s="600"/>
      <c r="U5" s="600"/>
      <c r="V5" s="600"/>
      <c r="W5" s="600"/>
      <c r="X5" s="600"/>
      <c r="Y5" s="601"/>
      <c r="Z5" s="602">
        <v>3.4</v>
      </c>
      <c r="AA5" s="602"/>
      <c r="AB5" s="602"/>
      <c r="AC5" s="602"/>
      <c r="AD5" s="603">
        <v>166452</v>
      </c>
      <c r="AE5" s="603"/>
      <c r="AF5" s="603"/>
      <c r="AG5" s="603"/>
      <c r="AH5" s="603"/>
      <c r="AI5" s="603"/>
      <c r="AJ5" s="603"/>
      <c r="AK5" s="603"/>
      <c r="AL5" s="604">
        <v>9.3000000000000007</v>
      </c>
      <c r="AM5" s="605"/>
      <c r="AN5" s="605"/>
      <c r="AO5" s="606"/>
      <c r="AP5" s="596" t="s">
        <v>217</v>
      </c>
      <c r="AQ5" s="597"/>
      <c r="AR5" s="597"/>
      <c r="AS5" s="597"/>
      <c r="AT5" s="597"/>
      <c r="AU5" s="597"/>
      <c r="AV5" s="597"/>
      <c r="AW5" s="597"/>
      <c r="AX5" s="597"/>
      <c r="AY5" s="597"/>
      <c r="AZ5" s="597"/>
      <c r="BA5" s="597"/>
      <c r="BB5" s="597"/>
      <c r="BC5" s="597"/>
      <c r="BD5" s="597"/>
      <c r="BE5" s="597"/>
      <c r="BF5" s="598"/>
      <c r="BG5" s="610">
        <v>166452</v>
      </c>
      <c r="BH5" s="611"/>
      <c r="BI5" s="611"/>
      <c r="BJ5" s="611"/>
      <c r="BK5" s="611"/>
      <c r="BL5" s="611"/>
      <c r="BM5" s="611"/>
      <c r="BN5" s="612"/>
      <c r="BO5" s="613">
        <v>100</v>
      </c>
      <c r="BP5" s="613"/>
      <c r="BQ5" s="613"/>
      <c r="BR5" s="613"/>
      <c r="BS5" s="614">
        <v>2089</v>
      </c>
      <c r="BT5" s="614"/>
      <c r="BU5" s="614"/>
      <c r="BV5" s="614"/>
      <c r="BW5" s="614"/>
      <c r="BX5" s="614"/>
      <c r="BY5" s="614"/>
      <c r="BZ5" s="614"/>
      <c r="CA5" s="614"/>
      <c r="CB5" s="618"/>
      <c r="CD5" s="592" t="s">
        <v>212</v>
      </c>
      <c r="CE5" s="593"/>
      <c r="CF5" s="593"/>
      <c r="CG5" s="593"/>
      <c r="CH5" s="593"/>
      <c r="CI5" s="593"/>
      <c r="CJ5" s="593"/>
      <c r="CK5" s="593"/>
      <c r="CL5" s="593"/>
      <c r="CM5" s="593"/>
      <c r="CN5" s="593"/>
      <c r="CO5" s="593"/>
      <c r="CP5" s="593"/>
      <c r="CQ5" s="594"/>
      <c r="CR5" s="592" t="s">
        <v>218</v>
      </c>
      <c r="CS5" s="593"/>
      <c r="CT5" s="593"/>
      <c r="CU5" s="593"/>
      <c r="CV5" s="593"/>
      <c r="CW5" s="593"/>
      <c r="CX5" s="593"/>
      <c r="CY5" s="594"/>
      <c r="CZ5" s="592" t="s">
        <v>210</v>
      </c>
      <c r="DA5" s="593"/>
      <c r="DB5" s="593"/>
      <c r="DC5" s="594"/>
      <c r="DD5" s="592" t="s">
        <v>219</v>
      </c>
      <c r="DE5" s="593"/>
      <c r="DF5" s="593"/>
      <c r="DG5" s="593"/>
      <c r="DH5" s="593"/>
      <c r="DI5" s="593"/>
      <c r="DJ5" s="593"/>
      <c r="DK5" s="593"/>
      <c r="DL5" s="593"/>
      <c r="DM5" s="593"/>
      <c r="DN5" s="593"/>
      <c r="DO5" s="593"/>
      <c r="DP5" s="594"/>
      <c r="DQ5" s="592" t="s">
        <v>220</v>
      </c>
      <c r="DR5" s="593"/>
      <c r="DS5" s="593"/>
      <c r="DT5" s="593"/>
      <c r="DU5" s="593"/>
      <c r="DV5" s="593"/>
      <c r="DW5" s="593"/>
      <c r="DX5" s="593"/>
      <c r="DY5" s="593"/>
      <c r="DZ5" s="593"/>
      <c r="EA5" s="593"/>
      <c r="EB5" s="593"/>
      <c r="EC5" s="594"/>
    </row>
    <row r="6" spans="2:143" ht="11.25" customHeight="1" x14ac:dyDescent="0.15">
      <c r="B6" s="607" t="s">
        <v>221</v>
      </c>
      <c r="C6" s="608"/>
      <c r="D6" s="608"/>
      <c r="E6" s="608"/>
      <c r="F6" s="608"/>
      <c r="G6" s="608"/>
      <c r="H6" s="608"/>
      <c r="I6" s="608"/>
      <c r="J6" s="608"/>
      <c r="K6" s="608"/>
      <c r="L6" s="608"/>
      <c r="M6" s="608"/>
      <c r="N6" s="608"/>
      <c r="O6" s="608"/>
      <c r="P6" s="608"/>
      <c r="Q6" s="609"/>
      <c r="R6" s="610">
        <v>30501</v>
      </c>
      <c r="S6" s="611"/>
      <c r="T6" s="611"/>
      <c r="U6" s="611"/>
      <c r="V6" s="611"/>
      <c r="W6" s="611"/>
      <c r="X6" s="611"/>
      <c r="Y6" s="612"/>
      <c r="Z6" s="613">
        <v>0.6</v>
      </c>
      <c r="AA6" s="613"/>
      <c r="AB6" s="613"/>
      <c r="AC6" s="613"/>
      <c r="AD6" s="614">
        <v>30501</v>
      </c>
      <c r="AE6" s="614"/>
      <c r="AF6" s="614"/>
      <c r="AG6" s="614"/>
      <c r="AH6" s="614"/>
      <c r="AI6" s="614"/>
      <c r="AJ6" s="614"/>
      <c r="AK6" s="614"/>
      <c r="AL6" s="615">
        <v>1.7</v>
      </c>
      <c r="AM6" s="616"/>
      <c r="AN6" s="616"/>
      <c r="AO6" s="617"/>
      <c r="AP6" s="607" t="s">
        <v>222</v>
      </c>
      <c r="AQ6" s="608"/>
      <c r="AR6" s="608"/>
      <c r="AS6" s="608"/>
      <c r="AT6" s="608"/>
      <c r="AU6" s="608"/>
      <c r="AV6" s="608"/>
      <c r="AW6" s="608"/>
      <c r="AX6" s="608"/>
      <c r="AY6" s="608"/>
      <c r="AZ6" s="608"/>
      <c r="BA6" s="608"/>
      <c r="BB6" s="608"/>
      <c r="BC6" s="608"/>
      <c r="BD6" s="608"/>
      <c r="BE6" s="608"/>
      <c r="BF6" s="609"/>
      <c r="BG6" s="610">
        <v>166452</v>
      </c>
      <c r="BH6" s="611"/>
      <c r="BI6" s="611"/>
      <c r="BJ6" s="611"/>
      <c r="BK6" s="611"/>
      <c r="BL6" s="611"/>
      <c r="BM6" s="611"/>
      <c r="BN6" s="612"/>
      <c r="BO6" s="613">
        <v>100</v>
      </c>
      <c r="BP6" s="613"/>
      <c r="BQ6" s="613"/>
      <c r="BR6" s="613"/>
      <c r="BS6" s="614">
        <v>2089</v>
      </c>
      <c r="BT6" s="614"/>
      <c r="BU6" s="614"/>
      <c r="BV6" s="614"/>
      <c r="BW6" s="614"/>
      <c r="BX6" s="614"/>
      <c r="BY6" s="614"/>
      <c r="BZ6" s="614"/>
      <c r="CA6" s="614"/>
      <c r="CB6" s="618"/>
      <c r="CD6" s="596" t="s">
        <v>223</v>
      </c>
      <c r="CE6" s="597"/>
      <c r="CF6" s="597"/>
      <c r="CG6" s="597"/>
      <c r="CH6" s="597"/>
      <c r="CI6" s="597"/>
      <c r="CJ6" s="597"/>
      <c r="CK6" s="597"/>
      <c r="CL6" s="597"/>
      <c r="CM6" s="597"/>
      <c r="CN6" s="597"/>
      <c r="CO6" s="597"/>
      <c r="CP6" s="597"/>
      <c r="CQ6" s="598"/>
      <c r="CR6" s="610">
        <v>54796</v>
      </c>
      <c r="CS6" s="611"/>
      <c r="CT6" s="611"/>
      <c r="CU6" s="611"/>
      <c r="CV6" s="611"/>
      <c r="CW6" s="611"/>
      <c r="CX6" s="611"/>
      <c r="CY6" s="612"/>
      <c r="CZ6" s="604">
        <v>1.2</v>
      </c>
      <c r="DA6" s="605"/>
      <c r="DB6" s="605"/>
      <c r="DC6" s="621"/>
      <c r="DD6" s="619" t="s">
        <v>122</v>
      </c>
      <c r="DE6" s="611"/>
      <c r="DF6" s="611"/>
      <c r="DG6" s="611"/>
      <c r="DH6" s="611"/>
      <c r="DI6" s="611"/>
      <c r="DJ6" s="611"/>
      <c r="DK6" s="611"/>
      <c r="DL6" s="611"/>
      <c r="DM6" s="611"/>
      <c r="DN6" s="611"/>
      <c r="DO6" s="611"/>
      <c r="DP6" s="612"/>
      <c r="DQ6" s="619">
        <v>54796</v>
      </c>
      <c r="DR6" s="611"/>
      <c r="DS6" s="611"/>
      <c r="DT6" s="611"/>
      <c r="DU6" s="611"/>
      <c r="DV6" s="611"/>
      <c r="DW6" s="611"/>
      <c r="DX6" s="611"/>
      <c r="DY6" s="611"/>
      <c r="DZ6" s="611"/>
      <c r="EA6" s="611"/>
      <c r="EB6" s="611"/>
      <c r="EC6" s="620"/>
    </row>
    <row r="7" spans="2:143" ht="11.25" customHeight="1" x14ac:dyDescent="0.15">
      <c r="B7" s="607" t="s">
        <v>224</v>
      </c>
      <c r="C7" s="608"/>
      <c r="D7" s="608"/>
      <c r="E7" s="608"/>
      <c r="F7" s="608"/>
      <c r="G7" s="608"/>
      <c r="H7" s="608"/>
      <c r="I7" s="608"/>
      <c r="J7" s="608"/>
      <c r="K7" s="608"/>
      <c r="L7" s="608"/>
      <c r="M7" s="608"/>
      <c r="N7" s="608"/>
      <c r="O7" s="608"/>
      <c r="P7" s="608"/>
      <c r="Q7" s="609"/>
      <c r="R7" s="610">
        <v>52</v>
      </c>
      <c r="S7" s="611"/>
      <c r="T7" s="611"/>
      <c r="U7" s="611"/>
      <c r="V7" s="611"/>
      <c r="W7" s="611"/>
      <c r="X7" s="611"/>
      <c r="Y7" s="612"/>
      <c r="Z7" s="613">
        <v>0</v>
      </c>
      <c r="AA7" s="613"/>
      <c r="AB7" s="613"/>
      <c r="AC7" s="613"/>
      <c r="AD7" s="614">
        <v>52</v>
      </c>
      <c r="AE7" s="614"/>
      <c r="AF7" s="614"/>
      <c r="AG7" s="614"/>
      <c r="AH7" s="614"/>
      <c r="AI7" s="614"/>
      <c r="AJ7" s="614"/>
      <c r="AK7" s="614"/>
      <c r="AL7" s="615">
        <v>0</v>
      </c>
      <c r="AM7" s="616"/>
      <c r="AN7" s="616"/>
      <c r="AO7" s="617"/>
      <c r="AP7" s="607" t="s">
        <v>225</v>
      </c>
      <c r="AQ7" s="608"/>
      <c r="AR7" s="608"/>
      <c r="AS7" s="608"/>
      <c r="AT7" s="608"/>
      <c r="AU7" s="608"/>
      <c r="AV7" s="608"/>
      <c r="AW7" s="608"/>
      <c r="AX7" s="608"/>
      <c r="AY7" s="608"/>
      <c r="AZ7" s="608"/>
      <c r="BA7" s="608"/>
      <c r="BB7" s="608"/>
      <c r="BC7" s="608"/>
      <c r="BD7" s="608"/>
      <c r="BE7" s="608"/>
      <c r="BF7" s="609"/>
      <c r="BG7" s="610">
        <v>58951</v>
      </c>
      <c r="BH7" s="611"/>
      <c r="BI7" s="611"/>
      <c r="BJ7" s="611"/>
      <c r="BK7" s="611"/>
      <c r="BL7" s="611"/>
      <c r="BM7" s="611"/>
      <c r="BN7" s="612"/>
      <c r="BO7" s="613">
        <v>35.4</v>
      </c>
      <c r="BP7" s="613"/>
      <c r="BQ7" s="613"/>
      <c r="BR7" s="613"/>
      <c r="BS7" s="614">
        <v>2089</v>
      </c>
      <c r="BT7" s="614"/>
      <c r="BU7" s="614"/>
      <c r="BV7" s="614"/>
      <c r="BW7" s="614"/>
      <c r="BX7" s="614"/>
      <c r="BY7" s="614"/>
      <c r="BZ7" s="614"/>
      <c r="CA7" s="614"/>
      <c r="CB7" s="618"/>
      <c r="CD7" s="607" t="s">
        <v>226</v>
      </c>
      <c r="CE7" s="608"/>
      <c r="CF7" s="608"/>
      <c r="CG7" s="608"/>
      <c r="CH7" s="608"/>
      <c r="CI7" s="608"/>
      <c r="CJ7" s="608"/>
      <c r="CK7" s="608"/>
      <c r="CL7" s="608"/>
      <c r="CM7" s="608"/>
      <c r="CN7" s="608"/>
      <c r="CO7" s="608"/>
      <c r="CP7" s="608"/>
      <c r="CQ7" s="609"/>
      <c r="CR7" s="610">
        <v>1095425</v>
      </c>
      <c r="CS7" s="611"/>
      <c r="CT7" s="611"/>
      <c r="CU7" s="611"/>
      <c r="CV7" s="611"/>
      <c r="CW7" s="611"/>
      <c r="CX7" s="611"/>
      <c r="CY7" s="612"/>
      <c r="CZ7" s="613">
        <v>23.6</v>
      </c>
      <c r="DA7" s="613"/>
      <c r="DB7" s="613"/>
      <c r="DC7" s="613"/>
      <c r="DD7" s="619">
        <v>92872</v>
      </c>
      <c r="DE7" s="611"/>
      <c r="DF7" s="611"/>
      <c r="DG7" s="611"/>
      <c r="DH7" s="611"/>
      <c r="DI7" s="611"/>
      <c r="DJ7" s="611"/>
      <c r="DK7" s="611"/>
      <c r="DL7" s="611"/>
      <c r="DM7" s="611"/>
      <c r="DN7" s="611"/>
      <c r="DO7" s="611"/>
      <c r="DP7" s="612"/>
      <c r="DQ7" s="619">
        <v>968700</v>
      </c>
      <c r="DR7" s="611"/>
      <c r="DS7" s="611"/>
      <c r="DT7" s="611"/>
      <c r="DU7" s="611"/>
      <c r="DV7" s="611"/>
      <c r="DW7" s="611"/>
      <c r="DX7" s="611"/>
      <c r="DY7" s="611"/>
      <c r="DZ7" s="611"/>
      <c r="EA7" s="611"/>
      <c r="EB7" s="611"/>
      <c r="EC7" s="620"/>
    </row>
    <row r="8" spans="2:143" ht="11.25" customHeight="1" x14ac:dyDescent="0.15">
      <c r="B8" s="607" t="s">
        <v>227</v>
      </c>
      <c r="C8" s="608"/>
      <c r="D8" s="608"/>
      <c r="E8" s="608"/>
      <c r="F8" s="608"/>
      <c r="G8" s="608"/>
      <c r="H8" s="608"/>
      <c r="I8" s="608"/>
      <c r="J8" s="608"/>
      <c r="K8" s="608"/>
      <c r="L8" s="608"/>
      <c r="M8" s="608"/>
      <c r="N8" s="608"/>
      <c r="O8" s="608"/>
      <c r="P8" s="608"/>
      <c r="Q8" s="609"/>
      <c r="R8" s="610">
        <v>1091</v>
      </c>
      <c r="S8" s="611"/>
      <c r="T8" s="611"/>
      <c r="U8" s="611"/>
      <c r="V8" s="611"/>
      <c r="W8" s="611"/>
      <c r="X8" s="611"/>
      <c r="Y8" s="612"/>
      <c r="Z8" s="613">
        <v>0</v>
      </c>
      <c r="AA8" s="613"/>
      <c r="AB8" s="613"/>
      <c r="AC8" s="613"/>
      <c r="AD8" s="614">
        <v>1091</v>
      </c>
      <c r="AE8" s="614"/>
      <c r="AF8" s="614"/>
      <c r="AG8" s="614"/>
      <c r="AH8" s="614"/>
      <c r="AI8" s="614"/>
      <c r="AJ8" s="614"/>
      <c r="AK8" s="614"/>
      <c r="AL8" s="615">
        <v>0.1</v>
      </c>
      <c r="AM8" s="616"/>
      <c r="AN8" s="616"/>
      <c r="AO8" s="617"/>
      <c r="AP8" s="607" t="s">
        <v>228</v>
      </c>
      <c r="AQ8" s="608"/>
      <c r="AR8" s="608"/>
      <c r="AS8" s="608"/>
      <c r="AT8" s="608"/>
      <c r="AU8" s="608"/>
      <c r="AV8" s="608"/>
      <c r="AW8" s="608"/>
      <c r="AX8" s="608"/>
      <c r="AY8" s="608"/>
      <c r="AZ8" s="608"/>
      <c r="BA8" s="608"/>
      <c r="BB8" s="608"/>
      <c r="BC8" s="608"/>
      <c r="BD8" s="608"/>
      <c r="BE8" s="608"/>
      <c r="BF8" s="609"/>
      <c r="BG8" s="610">
        <v>1919</v>
      </c>
      <c r="BH8" s="611"/>
      <c r="BI8" s="611"/>
      <c r="BJ8" s="611"/>
      <c r="BK8" s="611"/>
      <c r="BL8" s="611"/>
      <c r="BM8" s="611"/>
      <c r="BN8" s="612"/>
      <c r="BO8" s="613">
        <v>1.2</v>
      </c>
      <c r="BP8" s="613"/>
      <c r="BQ8" s="613"/>
      <c r="BR8" s="613"/>
      <c r="BS8" s="614" t="s">
        <v>122</v>
      </c>
      <c r="BT8" s="614"/>
      <c r="BU8" s="614"/>
      <c r="BV8" s="614"/>
      <c r="BW8" s="614"/>
      <c r="BX8" s="614"/>
      <c r="BY8" s="614"/>
      <c r="BZ8" s="614"/>
      <c r="CA8" s="614"/>
      <c r="CB8" s="618"/>
      <c r="CD8" s="607" t="s">
        <v>229</v>
      </c>
      <c r="CE8" s="608"/>
      <c r="CF8" s="608"/>
      <c r="CG8" s="608"/>
      <c r="CH8" s="608"/>
      <c r="CI8" s="608"/>
      <c r="CJ8" s="608"/>
      <c r="CK8" s="608"/>
      <c r="CL8" s="608"/>
      <c r="CM8" s="608"/>
      <c r="CN8" s="608"/>
      <c r="CO8" s="608"/>
      <c r="CP8" s="608"/>
      <c r="CQ8" s="609"/>
      <c r="CR8" s="610">
        <v>675444</v>
      </c>
      <c r="CS8" s="611"/>
      <c r="CT8" s="611"/>
      <c r="CU8" s="611"/>
      <c r="CV8" s="611"/>
      <c r="CW8" s="611"/>
      <c r="CX8" s="611"/>
      <c r="CY8" s="612"/>
      <c r="CZ8" s="613">
        <v>14.6</v>
      </c>
      <c r="DA8" s="613"/>
      <c r="DB8" s="613"/>
      <c r="DC8" s="613"/>
      <c r="DD8" s="619">
        <v>379</v>
      </c>
      <c r="DE8" s="611"/>
      <c r="DF8" s="611"/>
      <c r="DG8" s="611"/>
      <c r="DH8" s="611"/>
      <c r="DI8" s="611"/>
      <c r="DJ8" s="611"/>
      <c r="DK8" s="611"/>
      <c r="DL8" s="611"/>
      <c r="DM8" s="611"/>
      <c r="DN8" s="611"/>
      <c r="DO8" s="611"/>
      <c r="DP8" s="612"/>
      <c r="DQ8" s="619">
        <v>406165</v>
      </c>
      <c r="DR8" s="611"/>
      <c r="DS8" s="611"/>
      <c r="DT8" s="611"/>
      <c r="DU8" s="611"/>
      <c r="DV8" s="611"/>
      <c r="DW8" s="611"/>
      <c r="DX8" s="611"/>
      <c r="DY8" s="611"/>
      <c r="DZ8" s="611"/>
      <c r="EA8" s="611"/>
      <c r="EB8" s="611"/>
      <c r="EC8" s="620"/>
    </row>
    <row r="9" spans="2:143" ht="11.25" customHeight="1" x14ac:dyDescent="0.15">
      <c r="B9" s="607" t="s">
        <v>230</v>
      </c>
      <c r="C9" s="608"/>
      <c r="D9" s="608"/>
      <c r="E9" s="608"/>
      <c r="F9" s="608"/>
      <c r="G9" s="608"/>
      <c r="H9" s="608"/>
      <c r="I9" s="608"/>
      <c r="J9" s="608"/>
      <c r="K9" s="608"/>
      <c r="L9" s="608"/>
      <c r="M9" s="608"/>
      <c r="N9" s="608"/>
      <c r="O9" s="608"/>
      <c r="P9" s="608"/>
      <c r="Q9" s="609"/>
      <c r="R9" s="610">
        <v>1537</v>
      </c>
      <c r="S9" s="611"/>
      <c r="T9" s="611"/>
      <c r="U9" s="611"/>
      <c r="V9" s="611"/>
      <c r="W9" s="611"/>
      <c r="X9" s="611"/>
      <c r="Y9" s="612"/>
      <c r="Z9" s="613">
        <v>0</v>
      </c>
      <c r="AA9" s="613"/>
      <c r="AB9" s="613"/>
      <c r="AC9" s="613"/>
      <c r="AD9" s="614">
        <v>1537</v>
      </c>
      <c r="AE9" s="614"/>
      <c r="AF9" s="614"/>
      <c r="AG9" s="614"/>
      <c r="AH9" s="614"/>
      <c r="AI9" s="614"/>
      <c r="AJ9" s="614"/>
      <c r="AK9" s="614"/>
      <c r="AL9" s="615">
        <v>0.1</v>
      </c>
      <c r="AM9" s="616"/>
      <c r="AN9" s="616"/>
      <c r="AO9" s="617"/>
      <c r="AP9" s="607" t="s">
        <v>231</v>
      </c>
      <c r="AQ9" s="608"/>
      <c r="AR9" s="608"/>
      <c r="AS9" s="608"/>
      <c r="AT9" s="608"/>
      <c r="AU9" s="608"/>
      <c r="AV9" s="608"/>
      <c r="AW9" s="608"/>
      <c r="AX9" s="608"/>
      <c r="AY9" s="608"/>
      <c r="AZ9" s="608"/>
      <c r="BA9" s="608"/>
      <c r="BB9" s="608"/>
      <c r="BC9" s="608"/>
      <c r="BD9" s="608"/>
      <c r="BE9" s="608"/>
      <c r="BF9" s="609"/>
      <c r="BG9" s="610">
        <v>44699</v>
      </c>
      <c r="BH9" s="611"/>
      <c r="BI9" s="611"/>
      <c r="BJ9" s="611"/>
      <c r="BK9" s="611"/>
      <c r="BL9" s="611"/>
      <c r="BM9" s="611"/>
      <c r="BN9" s="612"/>
      <c r="BO9" s="613">
        <v>26.9</v>
      </c>
      <c r="BP9" s="613"/>
      <c r="BQ9" s="613"/>
      <c r="BR9" s="613"/>
      <c r="BS9" s="614" t="s">
        <v>122</v>
      </c>
      <c r="BT9" s="614"/>
      <c r="BU9" s="614"/>
      <c r="BV9" s="614"/>
      <c r="BW9" s="614"/>
      <c r="BX9" s="614"/>
      <c r="BY9" s="614"/>
      <c r="BZ9" s="614"/>
      <c r="CA9" s="614"/>
      <c r="CB9" s="618"/>
      <c r="CD9" s="607" t="s">
        <v>232</v>
      </c>
      <c r="CE9" s="608"/>
      <c r="CF9" s="608"/>
      <c r="CG9" s="608"/>
      <c r="CH9" s="608"/>
      <c r="CI9" s="608"/>
      <c r="CJ9" s="608"/>
      <c r="CK9" s="608"/>
      <c r="CL9" s="608"/>
      <c r="CM9" s="608"/>
      <c r="CN9" s="608"/>
      <c r="CO9" s="608"/>
      <c r="CP9" s="608"/>
      <c r="CQ9" s="609"/>
      <c r="CR9" s="610">
        <v>252814</v>
      </c>
      <c r="CS9" s="611"/>
      <c r="CT9" s="611"/>
      <c r="CU9" s="611"/>
      <c r="CV9" s="611"/>
      <c r="CW9" s="611"/>
      <c r="CX9" s="611"/>
      <c r="CY9" s="612"/>
      <c r="CZ9" s="613">
        <v>5.5</v>
      </c>
      <c r="DA9" s="613"/>
      <c r="DB9" s="613"/>
      <c r="DC9" s="613"/>
      <c r="DD9" s="619">
        <v>473</v>
      </c>
      <c r="DE9" s="611"/>
      <c r="DF9" s="611"/>
      <c r="DG9" s="611"/>
      <c r="DH9" s="611"/>
      <c r="DI9" s="611"/>
      <c r="DJ9" s="611"/>
      <c r="DK9" s="611"/>
      <c r="DL9" s="611"/>
      <c r="DM9" s="611"/>
      <c r="DN9" s="611"/>
      <c r="DO9" s="611"/>
      <c r="DP9" s="612"/>
      <c r="DQ9" s="619">
        <v>206224</v>
      </c>
      <c r="DR9" s="611"/>
      <c r="DS9" s="611"/>
      <c r="DT9" s="611"/>
      <c r="DU9" s="611"/>
      <c r="DV9" s="611"/>
      <c r="DW9" s="611"/>
      <c r="DX9" s="611"/>
      <c r="DY9" s="611"/>
      <c r="DZ9" s="611"/>
      <c r="EA9" s="611"/>
      <c r="EB9" s="611"/>
      <c r="EC9" s="620"/>
    </row>
    <row r="10" spans="2:143" ht="11.25" customHeight="1" x14ac:dyDescent="0.15">
      <c r="B10" s="607" t="s">
        <v>233</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234</v>
      </c>
      <c r="AQ10" s="608"/>
      <c r="AR10" s="608"/>
      <c r="AS10" s="608"/>
      <c r="AT10" s="608"/>
      <c r="AU10" s="608"/>
      <c r="AV10" s="608"/>
      <c r="AW10" s="608"/>
      <c r="AX10" s="608"/>
      <c r="AY10" s="608"/>
      <c r="AZ10" s="608"/>
      <c r="BA10" s="608"/>
      <c r="BB10" s="608"/>
      <c r="BC10" s="608"/>
      <c r="BD10" s="608"/>
      <c r="BE10" s="608"/>
      <c r="BF10" s="609"/>
      <c r="BG10" s="610">
        <v>5020</v>
      </c>
      <c r="BH10" s="611"/>
      <c r="BI10" s="611"/>
      <c r="BJ10" s="611"/>
      <c r="BK10" s="611"/>
      <c r="BL10" s="611"/>
      <c r="BM10" s="611"/>
      <c r="BN10" s="612"/>
      <c r="BO10" s="613">
        <v>3</v>
      </c>
      <c r="BP10" s="613"/>
      <c r="BQ10" s="613"/>
      <c r="BR10" s="613"/>
      <c r="BS10" s="614" t="s">
        <v>122</v>
      </c>
      <c r="BT10" s="614"/>
      <c r="BU10" s="614"/>
      <c r="BV10" s="614"/>
      <c r="BW10" s="614"/>
      <c r="BX10" s="614"/>
      <c r="BY10" s="614"/>
      <c r="BZ10" s="614"/>
      <c r="CA10" s="614"/>
      <c r="CB10" s="618"/>
      <c r="CD10" s="607" t="s">
        <v>235</v>
      </c>
      <c r="CE10" s="608"/>
      <c r="CF10" s="608"/>
      <c r="CG10" s="608"/>
      <c r="CH10" s="608"/>
      <c r="CI10" s="608"/>
      <c r="CJ10" s="608"/>
      <c r="CK10" s="608"/>
      <c r="CL10" s="608"/>
      <c r="CM10" s="608"/>
      <c r="CN10" s="608"/>
      <c r="CO10" s="608"/>
      <c r="CP10" s="608"/>
      <c r="CQ10" s="609"/>
      <c r="CR10" s="610" t="s">
        <v>122</v>
      </c>
      <c r="CS10" s="611"/>
      <c r="CT10" s="611"/>
      <c r="CU10" s="611"/>
      <c r="CV10" s="611"/>
      <c r="CW10" s="611"/>
      <c r="CX10" s="611"/>
      <c r="CY10" s="612"/>
      <c r="CZ10" s="613" t="s">
        <v>122</v>
      </c>
      <c r="DA10" s="613"/>
      <c r="DB10" s="613"/>
      <c r="DC10" s="613"/>
      <c r="DD10" s="619" t="s">
        <v>122</v>
      </c>
      <c r="DE10" s="611"/>
      <c r="DF10" s="611"/>
      <c r="DG10" s="611"/>
      <c r="DH10" s="611"/>
      <c r="DI10" s="611"/>
      <c r="DJ10" s="611"/>
      <c r="DK10" s="611"/>
      <c r="DL10" s="611"/>
      <c r="DM10" s="611"/>
      <c r="DN10" s="611"/>
      <c r="DO10" s="611"/>
      <c r="DP10" s="612"/>
      <c r="DQ10" s="619" t="s">
        <v>122</v>
      </c>
      <c r="DR10" s="611"/>
      <c r="DS10" s="611"/>
      <c r="DT10" s="611"/>
      <c r="DU10" s="611"/>
      <c r="DV10" s="611"/>
      <c r="DW10" s="611"/>
      <c r="DX10" s="611"/>
      <c r="DY10" s="611"/>
      <c r="DZ10" s="611"/>
      <c r="EA10" s="611"/>
      <c r="EB10" s="611"/>
      <c r="EC10" s="620"/>
    </row>
    <row r="11" spans="2:143" ht="11.25" customHeight="1" x14ac:dyDescent="0.15">
      <c r="B11" s="607" t="s">
        <v>236</v>
      </c>
      <c r="C11" s="608"/>
      <c r="D11" s="608"/>
      <c r="E11" s="608"/>
      <c r="F11" s="608"/>
      <c r="G11" s="608"/>
      <c r="H11" s="608"/>
      <c r="I11" s="608"/>
      <c r="J11" s="608"/>
      <c r="K11" s="608"/>
      <c r="L11" s="608"/>
      <c r="M11" s="608"/>
      <c r="N11" s="608"/>
      <c r="O11" s="608"/>
      <c r="P11" s="608"/>
      <c r="Q11" s="609"/>
      <c r="R11" s="610">
        <v>49761</v>
      </c>
      <c r="S11" s="611"/>
      <c r="T11" s="611"/>
      <c r="U11" s="611"/>
      <c r="V11" s="611"/>
      <c r="W11" s="611"/>
      <c r="X11" s="611"/>
      <c r="Y11" s="612"/>
      <c r="Z11" s="615">
        <v>1</v>
      </c>
      <c r="AA11" s="616"/>
      <c r="AB11" s="616"/>
      <c r="AC11" s="622"/>
      <c r="AD11" s="619">
        <v>49761</v>
      </c>
      <c r="AE11" s="611"/>
      <c r="AF11" s="611"/>
      <c r="AG11" s="611"/>
      <c r="AH11" s="611"/>
      <c r="AI11" s="611"/>
      <c r="AJ11" s="611"/>
      <c r="AK11" s="612"/>
      <c r="AL11" s="615">
        <v>2.8</v>
      </c>
      <c r="AM11" s="616"/>
      <c r="AN11" s="616"/>
      <c r="AO11" s="617"/>
      <c r="AP11" s="607" t="s">
        <v>237</v>
      </c>
      <c r="AQ11" s="608"/>
      <c r="AR11" s="608"/>
      <c r="AS11" s="608"/>
      <c r="AT11" s="608"/>
      <c r="AU11" s="608"/>
      <c r="AV11" s="608"/>
      <c r="AW11" s="608"/>
      <c r="AX11" s="608"/>
      <c r="AY11" s="608"/>
      <c r="AZ11" s="608"/>
      <c r="BA11" s="608"/>
      <c r="BB11" s="608"/>
      <c r="BC11" s="608"/>
      <c r="BD11" s="608"/>
      <c r="BE11" s="608"/>
      <c r="BF11" s="609"/>
      <c r="BG11" s="610">
        <v>7313</v>
      </c>
      <c r="BH11" s="611"/>
      <c r="BI11" s="611"/>
      <c r="BJ11" s="611"/>
      <c r="BK11" s="611"/>
      <c r="BL11" s="611"/>
      <c r="BM11" s="611"/>
      <c r="BN11" s="612"/>
      <c r="BO11" s="613">
        <v>4.4000000000000004</v>
      </c>
      <c r="BP11" s="613"/>
      <c r="BQ11" s="613"/>
      <c r="BR11" s="613"/>
      <c r="BS11" s="614">
        <v>2089</v>
      </c>
      <c r="BT11" s="614"/>
      <c r="BU11" s="614"/>
      <c r="BV11" s="614"/>
      <c r="BW11" s="614"/>
      <c r="BX11" s="614"/>
      <c r="BY11" s="614"/>
      <c r="BZ11" s="614"/>
      <c r="CA11" s="614"/>
      <c r="CB11" s="618"/>
      <c r="CD11" s="607" t="s">
        <v>238</v>
      </c>
      <c r="CE11" s="608"/>
      <c r="CF11" s="608"/>
      <c r="CG11" s="608"/>
      <c r="CH11" s="608"/>
      <c r="CI11" s="608"/>
      <c r="CJ11" s="608"/>
      <c r="CK11" s="608"/>
      <c r="CL11" s="608"/>
      <c r="CM11" s="608"/>
      <c r="CN11" s="608"/>
      <c r="CO11" s="608"/>
      <c r="CP11" s="608"/>
      <c r="CQ11" s="609"/>
      <c r="CR11" s="610">
        <v>229596</v>
      </c>
      <c r="CS11" s="611"/>
      <c r="CT11" s="611"/>
      <c r="CU11" s="611"/>
      <c r="CV11" s="611"/>
      <c r="CW11" s="611"/>
      <c r="CX11" s="611"/>
      <c r="CY11" s="612"/>
      <c r="CZ11" s="613">
        <v>5</v>
      </c>
      <c r="DA11" s="613"/>
      <c r="DB11" s="613"/>
      <c r="DC11" s="613"/>
      <c r="DD11" s="619">
        <v>35395</v>
      </c>
      <c r="DE11" s="611"/>
      <c r="DF11" s="611"/>
      <c r="DG11" s="611"/>
      <c r="DH11" s="611"/>
      <c r="DI11" s="611"/>
      <c r="DJ11" s="611"/>
      <c r="DK11" s="611"/>
      <c r="DL11" s="611"/>
      <c r="DM11" s="611"/>
      <c r="DN11" s="611"/>
      <c r="DO11" s="611"/>
      <c r="DP11" s="612"/>
      <c r="DQ11" s="619">
        <v>141086</v>
      </c>
      <c r="DR11" s="611"/>
      <c r="DS11" s="611"/>
      <c r="DT11" s="611"/>
      <c r="DU11" s="611"/>
      <c r="DV11" s="611"/>
      <c r="DW11" s="611"/>
      <c r="DX11" s="611"/>
      <c r="DY11" s="611"/>
      <c r="DZ11" s="611"/>
      <c r="EA11" s="611"/>
      <c r="EB11" s="611"/>
      <c r="EC11" s="620"/>
    </row>
    <row r="12" spans="2:143" ht="11.25" customHeight="1" x14ac:dyDescent="0.15">
      <c r="B12" s="607" t="s">
        <v>239</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240</v>
      </c>
      <c r="AQ12" s="608"/>
      <c r="AR12" s="608"/>
      <c r="AS12" s="608"/>
      <c r="AT12" s="608"/>
      <c r="AU12" s="608"/>
      <c r="AV12" s="608"/>
      <c r="AW12" s="608"/>
      <c r="AX12" s="608"/>
      <c r="AY12" s="608"/>
      <c r="AZ12" s="608"/>
      <c r="BA12" s="608"/>
      <c r="BB12" s="608"/>
      <c r="BC12" s="608"/>
      <c r="BD12" s="608"/>
      <c r="BE12" s="608"/>
      <c r="BF12" s="609"/>
      <c r="BG12" s="610">
        <v>97005</v>
      </c>
      <c r="BH12" s="611"/>
      <c r="BI12" s="611"/>
      <c r="BJ12" s="611"/>
      <c r="BK12" s="611"/>
      <c r="BL12" s="611"/>
      <c r="BM12" s="611"/>
      <c r="BN12" s="612"/>
      <c r="BO12" s="613">
        <v>58.3</v>
      </c>
      <c r="BP12" s="613"/>
      <c r="BQ12" s="613"/>
      <c r="BR12" s="613"/>
      <c r="BS12" s="614" t="s">
        <v>122</v>
      </c>
      <c r="BT12" s="614"/>
      <c r="BU12" s="614"/>
      <c r="BV12" s="614"/>
      <c r="BW12" s="614"/>
      <c r="BX12" s="614"/>
      <c r="BY12" s="614"/>
      <c r="BZ12" s="614"/>
      <c r="CA12" s="614"/>
      <c r="CB12" s="618"/>
      <c r="CD12" s="607" t="s">
        <v>241</v>
      </c>
      <c r="CE12" s="608"/>
      <c r="CF12" s="608"/>
      <c r="CG12" s="608"/>
      <c r="CH12" s="608"/>
      <c r="CI12" s="608"/>
      <c r="CJ12" s="608"/>
      <c r="CK12" s="608"/>
      <c r="CL12" s="608"/>
      <c r="CM12" s="608"/>
      <c r="CN12" s="608"/>
      <c r="CO12" s="608"/>
      <c r="CP12" s="608"/>
      <c r="CQ12" s="609"/>
      <c r="CR12" s="610">
        <v>213818</v>
      </c>
      <c r="CS12" s="611"/>
      <c r="CT12" s="611"/>
      <c r="CU12" s="611"/>
      <c r="CV12" s="611"/>
      <c r="CW12" s="611"/>
      <c r="CX12" s="611"/>
      <c r="CY12" s="612"/>
      <c r="CZ12" s="613">
        <v>4.5999999999999996</v>
      </c>
      <c r="DA12" s="613"/>
      <c r="DB12" s="613"/>
      <c r="DC12" s="613"/>
      <c r="DD12" s="619">
        <v>20584</v>
      </c>
      <c r="DE12" s="611"/>
      <c r="DF12" s="611"/>
      <c r="DG12" s="611"/>
      <c r="DH12" s="611"/>
      <c r="DI12" s="611"/>
      <c r="DJ12" s="611"/>
      <c r="DK12" s="611"/>
      <c r="DL12" s="611"/>
      <c r="DM12" s="611"/>
      <c r="DN12" s="611"/>
      <c r="DO12" s="611"/>
      <c r="DP12" s="612"/>
      <c r="DQ12" s="619">
        <v>164329</v>
      </c>
      <c r="DR12" s="611"/>
      <c r="DS12" s="611"/>
      <c r="DT12" s="611"/>
      <c r="DU12" s="611"/>
      <c r="DV12" s="611"/>
      <c r="DW12" s="611"/>
      <c r="DX12" s="611"/>
      <c r="DY12" s="611"/>
      <c r="DZ12" s="611"/>
      <c r="EA12" s="611"/>
      <c r="EB12" s="611"/>
      <c r="EC12" s="620"/>
    </row>
    <row r="13" spans="2:143" ht="11.25" customHeight="1" x14ac:dyDescent="0.15">
      <c r="B13" s="607" t="s">
        <v>242</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243</v>
      </c>
      <c r="AQ13" s="608"/>
      <c r="AR13" s="608"/>
      <c r="AS13" s="608"/>
      <c r="AT13" s="608"/>
      <c r="AU13" s="608"/>
      <c r="AV13" s="608"/>
      <c r="AW13" s="608"/>
      <c r="AX13" s="608"/>
      <c r="AY13" s="608"/>
      <c r="AZ13" s="608"/>
      <c r="BA13" s="608"/>
      <c r="BB13" s="608"/>
      <c r="BC13" s="608"/>
      <c r="BD13" s="608"/>
      <c r="BE13" s="608"/>
      <c r="BF13" s="609"/>
      <c r="BG13" s="610">
        <v>94088</v>
      </c>
      <c r="BH13" s="611"/>
      <c r="BI13" s="611"/>
      <c r="BJ13" s="611"/>
      <c r="BK13" s="611"/>
      <c r="BL13" s="611"/>
      <c r="BM13" s="611"/>
      <c r="BN13" s="612"/>
      <c r="BO13" s="613">
        <v>56.5</v>
      </c>
      <c r="BP13" s="613"/>
      <c r="BQ13" s="613"/>
      <c r="BR13" s="613"/>
      <c r="BS13" s="614" t="s">
        <v>122</v>
      </c>
      <c r="BT13" s="614"/>
      <c r="BU13" s="614"/>
      <c r="BV13" s="614"/>
      <c r="BW13" s="614"/>
      <c r="BX13" s="614"/>
      <c r="BY13" s="614"/>
      <c r="BZ13" s="614"/>
      <c r="CA13" s="614"/>
      <c r="CB13" s="618"/>
      <c r="CD13" s="607" t="s">
        <v>244</v>
      </c>
      <c r="CE13" s="608"/>
      <c r="CF13" s="608"/>
      <c r="CG13" s="608"/>
      <c r="CH13" s="608"/>
      <c r="CI13" s="608"/>
      <c r="CJ13" s="608"/>
      <c r="CK13" s="608"/>
      <c r="CL13" s="608"/>
      <c r="CM13" s="608"/>
      <c r="CN13" s="608"/>
      <c r="CO13" s="608"/>
      <c r="CP13" s="608"/>
      <c r="CQ13" s="609"/>
      <c r="CR13" s="610">
        <v>453846</v>
      </c>
      <c r="CS13" s="611"/>
      <c r="CT13" s="611"/>
      <c r="CU13" s="611"/>
      <c r="CV13" s="611"/>
      <c r="CW13" s="611"/>
      <c r="CX13" s="611"/>
      <c r="CY13" s="612"/>
      <c r="CZ13" s="613">
        <v>9.8000000000000007</v>
      </c>
      <c r="DA13" s="613"/>
      <c r="DB13" s="613"/>
      <c r="DC13" s="613"/>
      <c r="DD13" s="619">
        <v>275012</v>
      </c>
      <c r="DE13" s="611"/>
      <c r="DF13" s="611"/>
      <c r="DG13" s="611"/>
      <c r="DH13" s="611"/>
      <c r="DI13" s="611"/>
      <c r="DJ13" s="611"/>
      <c r="DK13" s="611"/>
      <c r="DL13" s="611"/>
      <c r="DM13" s="611"/>
      <c r="DN13" s="611"/>
      <c r="DO13" s="611"/>
      <c r="DP13" s="612"/>
      <c r="DQ13" s="619">
        <v>244171</v>
      </c>
      <c r="DR13" s="611"/>
      <c r="DS13" s="611"/>
      <c r="DT13" s="611"/>
      <c r="DU13" s="611"/>
      <c r="DV13" s="611"/>
      <c r="DW13" s="611"/>
      <c r="DX13" s="611"/>
      <c r="DY13" s="611"/>
      <c r="DZ13" s="611"/>
      <c r="EA13" s="611"/>
      <c r="EB13" s="611"/>
      <c r="EC13" s="620"/>
    </row>
    <row r="14" spans="2:143" ht="11.25" customHeight="1" x14ac:dyDescent="0.15">
      <c r="B14" s="607" t="s">
        <v>245</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246</v>
      </c>
      <c r="AQ14" s="608"/>
      <c r="AR14" s="608"/>
      <c r="AS14" s="608"/>
      <c r="AT14" s="608"/>
      <c r="AU14" s="608"/>
      <c r="AV14" s="608"/>
      <c r="AW14" s="608"/>
      <c r="AX14" s="608"/>
      <c r="AY14" s="608"/>
      <c r="AZ14" s="608"/>
      <c r="BA14" s="608"/>
      <c r="BB14" s="608"/>
      <c r="BC14" s="608"/>
      <c r="BD14" s="608"/>
      <c r="BE14" s="608"/>
      <c r="BF14" s="609"/>
      <c r="BG14" s="610">
        <v>9327</v>
      </c>
      <c r="BH14" s="611"/>
      <c r="BI14" s="611"/>
      <c r="BJ14" s="611"/>
      <c r="BK14" s="611"/>
      <c r="BL14" s="611"/>
      <c r="BM14" s="611"/>
      <c r="BN14" s="612"/>
      <c r="BO14" s="613">
        <v>5.6</v>
      </c>
      <c r="BP14" s="613"/>
      <c r="BQ14" s="613"/>
      <c r="BR14" s="613"/>
      <c r="BS14" s="614" t="s">
        <v>122</v>
      </c>
      <c r="BT14" s="614"/>
      <c r="BU14" s="614"/>
      <c r="BV14" s="614"/>
      <c r="BW14" s="614"/>
      <c r="BX14" s="614"/>
      <c r="BY14" s="614"/>
      <c r="BZ14" s="614"/>
      <c r="CA14" s="614"/>
      <c r="CB14" s="618"/>
      <c r="CD14" s="607" t="s">
        <v>247</v>
      </c>
      <c r="CE14" s="608"/>
      <c r="CF14" s="608"/>
      <c r="CG14" s="608"/>
      <c r="CH14" s="608"/>
      <c r="CI14" s="608"/>
      <c r="CJ14" s="608"/>
      <c r="CK14" s="608"/>
      <c r="CL14" s="608"/>
      <c r="CM14" s="608"/>
      <c r="CN14" s="608"/>
      <c r="CO14" s="608"/>
      <c r="CP14" s="608"/>
      <c r="CQ14" s="609"/>
      <c r="CR14" s="610">
        <v>322272</v>
      </c>
      <c r="CS14" s="611"/>
      <c r="CT14" s="611"/>
      <c r="CU14" s="611"/>
      <c r="CV14" s="611"/>
      <c r="CW14" s="611"/>
      <c r="CX14" s="611"/>
      <c r="CY14" s="612"/>
      <c r="CZ14" s="613">
        <v>7</v>
      </c>
      <c r="DA14" s="613"/>
      <c r="DB14" s="613"/>
      <c r="DC14" s="613"/>
      <c r="DD14" s="619">
        <v>194844</v>
      </c>
      <c r="DE14" s="611"/>
      <c r="DF14" s="611"/>
      <c r="DG14" s="611"/>
      <c r="DH14" s="611"/>
      <c r="DI14" s="611"/>
      <c r="DJ14" s="611"/>
      <c r="DK14" s="611"/>
      <c r="DL14" s="611"/>
      <c r="DM14" s="611"/>
      <c r="DN14" s="611"/>
      <c r="DO14" s="611"/>
      <c r="DP14" s="612"/>
      <c r="DQ14" s="619">
        <v>146640</v>
      </c>
      <c r="DR14" s="611"/>
      <c r="DS14" s="611"/>
      <c r="DT14" s="611"/>
      <c r="DU14" s="611"/>
      <c r="DV14" s="611"/>
      <c r="DW14" s="611"/>
      <c r="DX14" s="611"/>
      <c r="DY14" s="611"/>
      <c r="DZ14" s="611"/>
      <c r="EA14" s="611"/>
      <c r="EB14" s="611"/>
      <c r="EC14" s="620"/>
    </row>
    <row r="15" spans="2:143" ht="11.25" customHeight="1" x14ac:dyDescent="0.15">
      <c r="B15" s="607" t="s">
        <v>248</v>
      </c>
      <c r="C15" s="608"/>
      <c r="D15" s="608"/>
      <c r="E15" s="608"/>
      <c r="F15" s="608"/>
      <c r="G15" s="608"/>
      <c r="H15" s="608"/>
      <c r="I15" s="608"/>
      <c r="J15" s="608"/>
      <c r="K15" s="608"/>
      <c r="L15" s="608"/>
      <c r="M15" s="608"/>
      <c r="N15" s="608"/>
      <c r="O15" s="608"/>
      <c r="P15" s="608"/>
      <c r="Q15" s="609"/>
      <c r="R15" s="610">
        <v>2693</v>
      </c>
      <c r="S15" s="611"/>
      <c r="T15" s="611"/>
      <c r="U15" s="611"/>
      <c r="V15" s="611"/>
      <c r="W15" s="611"/>
      <c r="X15" s="611"/>
      <c r="Y15" s="612"/>
      <c r="Z15" s="613">
        <v>0.1</v>
      </c>
      <c r="AA15" s="613"/>
      <c r="AB15" s="613"/>
      <c r="AC15" s="613"/>
      <c r="AD15" s="614">
        <v>2693</v>
      </c>
      <c r="AE15" s="614"/>
      <c r="AF15" s="614"/>
      <c r="AG15" s="614"/>
      <c r="AH15" s="614"/>
      <c r="AI15" s="614"/>
      <c r="AJ15" s="614"/>
      <c r="AK15" s="614"/>
      <c r="AL15" s="615">
        <v>0.2</v>
      </c>
      <c r="AM15" s="616"/>
      <c r="AN15" s="616"/>
      <c r="AO15" s="617"/>
      <c r="AP15" s="607" t="s">
        <v>249</v>
      </c>
      <c r="AQ15" s="608"/>
      <c r="AR15" s="608"/>
      <c r="AS15" s="608"/>
      <c r="AT15" s="608"/>
      <c r="AU15" s="608"/>
      <c r="AV15" s="608"/>
      <c r="AW15" s="608"/>
      <c r="AX15" s="608"/>
      <c r="AY15" s="608"/>
      <c r="AZ15" s="608"/>
      <c r="BA15" s="608"/>
      <c r="BB15" s="608"/>
      <c r="BC15" s="608"/>
      <c r="BD15" s="608"/>
      <c r="BE15" s="608"/>
      <c r="BF15" s="609"/>
      <c r="BG15" s="610">
        <v>1169</v>
      </c>
      <c r="BH15" s="611"/>
      <c r="BI15" s="611"/>
      <c r="BJ15" s="611"/>
      <c r="BK15" s="611"/>
      <c r="BL15" s="611"/>
      <c r="BM15" s="611"/>
      <c r="BN15" s="612"/>
      <c r="BO15" s="613">
        <v>0.7</v>
      </c>
      <c r="BP15" s="613"/>
      <c r="BQ15" s="613"/>
      <c r="BR15" s="613"/>
      <c r="BS15" s="614" t="s">
        <v>122</v>
      </c>
      <c r="BT15" s="614"/>
      <c r="BU15" s="614"/>
      <c r="BV15" s="614"/>
      <c r="BW15" s="614"/>
      <c r="BX15" s="614"/>
      <c r="BY15" s="614"/>
      <c r="BZ15" s="614"/>
      <c r="CA15" s="614"/>
      <c r="CB15" s="618"/>
      <c r="CD15" s="607" t="s">
        <v>250</v>
      </c>
      <c r="CE15" s="608"/>
      <c r="CF15" s="608"/>
      <c r="CG15" s="608"/>
      <c r="CH15" s="608"/>
      <c r="CI15" s="608"/>
      <c r="CJ15" s="608"/>
      <c r="CK15" s="608"/>
      <c r="CL15" s="608"/>
      <c r="CM15" s="608"/>
      <c r="CN15" s="608"/>
      <c r="CO15" s="608"/>
      <c r="CP15" s="608"/>
      <c r="CQ15" s="609"/>
      <c r="CR15" s="610">
        <v>191104</v>
      </c>
      <c r="CS15" s="611"/>
      <c r="CT15" s="611"/>
      <c r="CU15" s="611"/>
      <c r="CV15" s="611"/>
      <c r="CW15" s="611"/>
      <c r="CX15" s="611"/>
      <c r="CY15" s="612"/>
      <c r="CZ15" s="613">
        <v>4.0999999999999996</v>
      </c>
      <c r="DA15" s="613"/>
      <c r="DB15" s="613"/>
      <c r="DC15" s="613"/>
      <c r="DD15" s="619">
        <v>15922</v>
      </c>
      <c r="DE15" s="611"/>
      <c r="DF15" s="611"/>
      <c r="DG15" s="611"/>
      <c r="DH15" s="611"/>
      <c r="DI15" s="611"/>
      <c r="DJ15" s="611"/>
      <c r="DK15" s="611"/>
      <c r="DL15" s="611"/>
      <c r="DM15" s="611"/>
      <c r="DN15" s="611"/>
      <c r="DO15" s="611"/>
      <c r="DP15" s="612"/>
      <c r="DQ15" s="619">
        <v>162697</v>
      </c>
      <c r="DR15" s="611"/>
      <c r="DS15" s="611"/>
      <c r="DT15" s="611"/>
      <c r="DU15" s="611"/>
      <c r="DV15" s="611"/>
      <c r="DW15" s="611"/>
      <c r="DX15" s="611"/>
      <c r="DY15" s="611"/>
      <c r="DZ15" s="611"/>
      <c r="EA15" s="611"/>
      <c r="EB15" s="611"/>
      <c r="EC15" s="620"/>
    </row>
    <row r="16" spans="2:143" ht="11.25" customHeight="1" x14ac:dyDescent="0.15">
      <c r="B16" s="607" t="s">
        <v>251</v>
      </c>
      <c r="C16" s="608"/>
      <c r="D16" s="608"/>
      <c r="E16" s="608"/>
      <c r="F16" s="608"/>
      <c r="G16" s="608"/>
      <c r="H16" s="608"/>
      <c r="I16" s="608"/>
      <c r="J16" s="608"/>
      <c r="K16" s="608"/>
      <c r="L16" s="608"/>
      <c r="M16" s="608"/>
      <c r="N16" s="608"/>
      <c r="O16" s="608"/>
      <c r="P16" s="608"/>
      <c r="Q16" s="609"/>
      <c r="R16" s="610">
        <v>5909</v>
      </c>
      <c r="S16" s="611"/>
      <c r="T16" s="611"/>
      <c r="U16" s="611"/>
      <c r="V16" s="611"/>
      <c r="W16" s="611"/>
      <c r="X16" s="611"/>
      <c r="Y16" s="612"/>
      <c r="Z16" s="613">
        <v>0.1</v>
      </c>
      <c r="AA16" s="613"/>
      <c r="AB16" s="613"/>
      <c r="AC16" s="613"/>
      <c r="AD16" s="614">
        <v>5909</v>
      </c>
      <c r="AE16" s="614"/>
      <c r="AF16" s="614"/>
      <c r="AG16" s="614"/>
      <c r="AH16" s="614"/>
      <c r="AI16" s="614"/>
      <c r="AJ16" s="614"/>
      <c r="AK16" s="614"/>
      <c r="AL16" s="615">
        <v>0.3</v>
      </c>
      <c r="AM16" s="616"/>
      <c r="AN16" s="616"/>
      <c r="AO16" s="617"/>
      <c r="AP16" s="607" t="s">
        <v>252</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253</v>
      </c>
      <c r="CE16" s="608"/>
      <c r="CF16" s="608"/>
      <c r="CG16" s="608"/>
      <c r="CH16" s="608"/>
      <c r="CI16" s="608"/>
      <c r="CJ16" s="608"/>
      <c r="CK16" s="608"/>
      <c r="CL16" s="608"/>
      <c r="CM16" s="608"/>
      <c r="CN16" s="608"/>
      <c r="CO16" s="608"/>
      <c r="CP16" s="608"/>
      <c r="CQ16" s="609"/>
      <c r="CR16" s="610">
        <v>710544</v>
      </c>
      <c r="CS16" s="611"/>
      <c r="CT16" s="611"/>
      <c r="CU16" s="611"/>
      <c r="CV16" s="611"/>
      <c r="CW16" s="611"/>
      <c r="CX16" s="611"/>
      <c r="CY16" s="612"/>
      <c r="CZ16" s="613">
        <v>15.3</v>
      </c>
      <c r="DA16" s="613"/>
      <c r="DB16" s="613"/>
      <c r="DC16" s="613"/>
      <c r="DD16" s="619" t="s">
        <v>122</v>
      </c>
      <c r="DE16" s="611"/>
      <c r="DF16" s="611"/>
      <c r="DG16" s="611"/>
      <c r="DH16" s="611"/>
      <c r="DI16" s="611"/>
      <c r="DJ16" s="611"/>
      <c r="DK16" s="611"/>
      <c r="DL16" s="611"/>
      <c r="DM16" s="611"/>
      <c r="DN16" s="611"/>
      <c r="DO16" s="611"/>
      <c r="DP16" s="612"/>
      <c r="DQ16" s="619">
        <v>136302</v>
      </c>
      <c r="DR16" s="611"/>
      <c r="DS16" s="611"/>
      <c r="DT16" s="611"/>
      <c r="DU16" s="611"/>
      <c r="DV16" s="611"/>
      <c r="DW16" s="611"/>
      <c r="DX16" s="611"/>
      <c r="DY16" s="611"/>
      <c r="DZ16" s="611"/>
      <c r="EA16" s="611"/>
      <c r="EB16" s="611"/>
      <c r="EC16" s="620"/>
    </row>
    <row r="17" spans="2:133" ht="11.25" customHeight="1" x14ac:dyDescent="0.15">
      <c r="B17" s="607" t="s">
        <v>254</v>
      </c>
      <c r="C17" s="608"/>
      <c r="D17" s="608"/>
      <c r="E17" s="608"/>
      <c r="F17" s="608"/>
      <c r="G17" s="608"/>
      <c r="H17" s="608"/>
      <c r="I17" s="608"/>
      <c r="J17" s="608"/>
      <c r="K17" s="608"/>
      <c r="L17" s="608"/>
      <c r="M17" s="608"/>
      <c r="N17" s="608"/>
      <c r="O17" s="608"/>
      <c r="P17" s="608"/>
      <c r="Q17" s="609"/>
      <c r="R17" s="610">
        <v>5944</v>
      </c>
      <c r="S17" s="611"/>
      <c r="T17" s="611"/>
      <c r="U17" s="611"/>
      <c r="V17" s="611"/>
      <c r="W17" s="611"/>
      <c r="X17" s="611"/>
      <c r="Y17" s="612"/>
      <c r="Z17" s="613">
        <v>0.1</v>
      </c>
      <c r="AA17" s="613"/>
      <c r="AB17" s="613"/>
      <c r="AC17" s="613"/>
      <c r="AD17" s="614">
        <v>5944</v>
      </c>
      <c r="AE17" s="614"/>
      <c r="AF17" s="614"/>
      <c r="AG17" s="614"/>
      <c r="AH17" s="614"/>
      <c r="AI17" s="614"/>
      <c r="AJ17" s="614"/>
      <c r="AK17" s="614"/>
      <c r="AL17" s="615">
        <v>0.3</v>
      </c>
      <c r="AM17" s="616"/>
      <c r="AN17" s="616"/>
      <c r="AO17" s="617"/>
      <c r="AP17" s="607" t="s">
        <v>255</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256</v>
      </c>
      <c r="CE17" s="608"/>
      <c r="CF17" s="608"/>
      <c r="CG17" s="608"/>
      <c r="CH17" s="608"/>
      <c r="CI17" s="608"/>
      <c r="CJ17" s="608"/>
      <c r="CK17" s="608"/>
      <c r="CL17" s="608"/>
      <c r="CM17" s="608"/>
      <c r="CN17" s="608"/>
      <c r="CO17" s="608"/>
      <c r="CP17" s="608"/>
      <c r="CQ17" s="609"/>
      <c r="CR17" s="610">
        <v>434517</v>
      </c>
      <c r="CS17" s="611"/>
      <c r="CT17" s="611"/>
      <c r="CU17" s="611"/>
      <c r="CV17" s="611"/>
      <c r="CW17" s="611"/>
      <c r="CX17" s="611"/>
      <c r="CY17" s="612"/>
      <c r="CZ17" s="613">
        <v>9.4</v>
      </c>
      <c r="DA17" s="613"/>
      <c r="DB17" s="613"/>
      <c r="DC17" s="613"/>
      <c r="DD17" s="619" t="s">
        <v>122</v>
      </c>
      <c r="DE17" s="611"/>
      <c r="DF17" s="611"/>
      <c r="DG17" s="611"/>
      <c r="DH17" s="611"/>
      <c r="DI17" s="611"/>
      <c r="DJ17" s="611"/>
      <c r="DK17" s="611"/>
      <c r="DL17" s="611"/>
      <c r="DM17" s="611"/>
      <c r="DN17" s="611"/>
      <c r="DO17" s="611"/>
      <c r="DP17" s="612"/>
      <c r="DQ17" s="619">
        <v>428416</v>
      </c>
      <c r="DR17" s="611"/>
      <c r="DS17" s="611"/>
      <c r="DT17" s="611"/>
      <c r="DU17" s="611"/>
      <c r="DV17" s="611"/>
      <c r="DW17" s="611"/>
      <c r="DX17" s="611"/>
      <c r="DY17" s="611"/>
      <c r="DZ17" s="611"/>
      <c r="EA17" s="611"/>
      <c r="EB17" s="611"/>
      <c r="EC17" s="620"/>
    </row>
    <row r="18" spans="2:133" ht="11.25" customHeight="1" x14ac:dyDescent="0.15">
      <c r="B18" s="607" t="s">
        <v>257</v>
      </c>
      <c r="C18" s="608"/>
      <c r="D18" s="608"/>
      <c r="E18" s="608"/>
      <c r="F18" s="608"/>
      <c r="G18" s="608"/>
      <c r="H18" s="608"/>
      <c r="I18" s="608"/>
      <c r="J18" s="608"/>
      <c r="K18" s="608"/>
      <c r="L18" s="608"/>
      <c r="M18" s="608"/>
      <c r="N18" s="608"/>
      <c r="O18" s="608"/>
      <c r="P18" s="608"/>
      <c r="Q18" s="609"/>
      <c r="R18" s="610">
        <v>190</v>
      </c>
      <c r="S18" s="611"/>
      <c r="T18" s="611"/>
      <c r="U18" s="611"/>
      <c r="V18" s="611"/>
      <c r="W18" s="611"/>
      <c r="X18" s="611"/>
      <c r="Y18" s="612"/>
      <c r="Z18" s="613">
        <v>0</v>
      </c>
      <c r="AA18" s="613"/>
      <c r="AB18" s="613"/>
      <c r="AC18" s="613"/>
      <c r="AD18" s="614">
        <v>190</v>
      </c>
      <c r="AE18" s="614"/>
      <c r="AF18" s="614"/>
      <c r="AG18" s="614"/>
      <c r="AH18" s="614"/>
      <c r="AI18" s="614"/>
      <c r="AJ18" s="614"/>
      <c r="AK18" s="614"/>
      <c r="AL18" s="615">
        <v>0</v>
      </c>
      <c r="AM18" s="616"/>
      <c r="AN18" s="616"/>
      <c r="AO18" s="617"/>
      <c r="AP18" s="607" t="s">
        <v>258</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259</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15">
      <c r="B19" s="607" t="s">
        <v>260</v>
      </c>
      <c r="C19" s="608"/>
      <c r="D19" s="608"/>
      <c r="E19" s="608"/>
      <c r="F19" s="608"/>
      <c r="G19" s="608"/>
      <c r="H19" s="608"/>
      <c r="I19" s="608"/>
      <c r="J19" s="608"/>
      <c r="K19" s="608"/>
      <c r="L19" s="608"/>
      <c r="M19" s="608"/>
      <c r="N19" s="608"/>
      <c r="O19" s="608"/>
      <c r="P19" s="608"/>
      <c r="Q19" s="609"/>
      <c r="R19" s="610">
        <v>5754</v>
      </c>
      <c r="S19" s="611"/>
      <c r="T19" s="611"/>
      <c r="U19" s="611"/>
      <c r="V19" s="611"/>
      <c r="W19" s="611"/>
      <c r="X19" s="611"/>
      <c r="Y19" s="612"/>
      <c r="Z19" s="613">
        <v>0.1</v>
      </c>
      <c r="AA19" s="613"/>
      <c r="AB19" s="613"/>
      <c r="AC19" s="613"/>
      <c r="AD19" s="614">
        <v>5754</v>
      </c>
      <c r="AE19" s="614"/>
      <c r="AF19" s="614"/>
      <c r="AG19" s="614"/>
      <c r="AH19" s="614"/>
      <c r="AI19" s="614"/>
      <c r="AJ19" s="614"/>
      <c r="AK19" s="614"/>
      <c r="AL19" s="615">
        <v>0.3</v>
      </c>
      <c r="AM19" s="616"/>
      <c r="AN19" s="616"/>
      <c r="AO19" s="617"/>
      <c r="AP19" s="607" t="s">
        <v>261</v>
      </c>
      <c r="AQ19" s="608"/>
      <c r="AR19" s="608"/>
      <c r="AS19" s="608"/>
      <c r="AT19" s="608"/>
      <c r="AU19" s="608"/>
      <c r="AV19" s="608"/>
      <c r="AW19" s="608"/>
      <c r="AX19" s="608"/>
      <c r="AY19" s="608"/>
      <c r="AZ19" s="608"/>
      <c r="BA19" s="608"/>
      <c r="BB19" s="608"/>
      <c r="BC19" s="608"/>
      <c r="BD19" s="608"/>
      <c r="BE19" s="608"/>
      <c r="BF19" s="609"/>
      <c r="BG19" s="610" t="s">
        <v>122</v>
      </c>
      <c r="BH19" s="611"/>
      <c r="BI19" s="611"/>
      <c r="BJ19" s="611"/>
      <c r="BK19" s="611"/>
      <c r="BL19" s="611"/>
      <c r="BM19" s="611"/>
      <c r="BN19" s="612"/>
      <c r="BO19" s="613" t="s">
        <v>122</v>
      </c>
      <c r="BP19" s="613"/>
      <c r="BQ19" s="613"/>
      <c r="BR19" s="613"/>
      <c r="BS19" s="614" t="s">
        <v>122</v>
      </c>
      <c r="BT19" s="614"/>
      <c r="BU19" s="614"/>
      <c r="BV19" s="614"/>
      <c r="BW19" s="614"/>
      <c r="BX19" s="614"/>
      <c r="BY19" s="614"/>
      <c r="BZ19" s="614"/>
      <c r="CA19" s="614"/>
      <c r="CB19" s="618"/>
      <c r="CD19" s="607" t="s">
        <v>262</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263</v>
      </c>
      <c r="C20" s="624"/>
      <c r="D20" s="624"/>
      <c r="E20" s="624"/>
      <c r="F20" s="624"/>
      <c r="G20" s="624"/>
      <c r="H20" s="624"/>
      <c r="I20" s="624"/>
      <c r="J20" s="624"/>
      <c r="K20" s="624"/>
      <c r="L20" s="624"/>
      <c r="M20" s="624"/>
      <c r="N20" s="624"/>
      <c r="O20" s="624"/>
      <c r="P20" s="624"/>
      <c r="Q20" s="625"/>
      <c r="R20" s="610" t="s">
        <v>122</v>
      </c>
      <c r="S20" s="611"/>
      <c r="T20" s="611"/>
      <c r="U20" s="611"/>
      <c r="V20" s="611"/>
      <c r="W20" s="611"/>
      <c r="X20" s="611"/>
      <c r="Y20" s="612"/>
      <c r="Z20" s="613" t="s">
        <v>122</v>
      </c>
      <c r="AA20" s="613"/>
      <c r="AB20" s="613"/>
      <c r="AC20" s="613"/>
      <c r="AD20" s="614" t="s">
        <v>122</v>
      </c>
      <c r="AE20" s="614"/>
      <c r="AF20" s="614"/>
      <c r="AG20" s="614"/>
      <c r="AH20" s="614"/>
      <c r="AI20" s="614"/>
      <c r="AJ20" s="614"/>
      <c r="AK20" s="614"/>
      <c r="AL20" s="615" t="s">
        <v>122</v>
      </c>
      <c r="AM20" s="616"/>
      <c r="AN20" s="616"/>
      <c r="AO20" s="617"/>
      <c r="AP20" s="607" t="s">
        <v>264</v>
      </c>
      <c r="AQ20" s="608"/>
      <c r="AR20" s="608"/>
      <c r="AS20" s="608"/>
      <c r="AT20" s="608"/>
      <c r="AU20" s="608"/>
      <c r="AV20" s="608"/>
      <c r="AW20" s="608"/>
      <c r="AX20" s="608"/>
      <c r="AY20" s="608"/>
      <c r="AZ20" s="608"/>
      <c r="BA20" s="608"/>
      <c r="BB20" s="608"/>
      <c r="BC20" s="608"/>
      <c r="BD20" s="608"/>
      <c r="BE20" s="608"/>
      <c r="BF20" s="609"/>
      <c r="BG20" s="610" t="s">
        <v>122</v>
      </c>
      <c r="BH20" s="611"/>
      <c r="BI20" s="611"/>
      <c r="BJ20" s="611"/>
      <c r="BK20" s="611"/>
      <c r="BL20" s="611"/>
      <c r="BM20" s="611"/>
      <c r="BN20" s="612"/>
      <c r="BO20" s="613" t="s">
        <v>122</v>
      </c>
      <c r="BP20" s="613"/>
      <c r="BQ20" s="613"/>
      <c r="BR20" s="613"/>
      <c r="BS20" s="614" t="s">
        <v>122</v>
      </c>
      <c r="BT20" s="614"/>
      <c r="BU20" s="614"/>
      <c r="BV20" s="614"/>
      <c r="BW20" s="614"/>
      <c r="BX20" s="614"/>
      <c r="BY20" s="614"/>
      <c r="BZ20" s="614"/>
      <c r="CA20" s="614"/>
      <c r="CB20" s="618"/>
      <c r="CD20" s="607" t="s">
        <v>265</v>
      </c>
      <c r="CE20" s="608"/>
      <c r="CF20" s="608"/>
      <c r="CG20" s="608"/>
      <c r="CH20" s="608"/>
      <c r="CI20" s="608"/>
      <c r="CJ20" s="608"/>
      <c r="CK20" s="608"/>
      <c r="CL20" s="608"/>
      <c r="CM20" s="608"/>
      <c r="CN20" s="608"/>
      <c r="CO20" s="608"/>
      <c r="CP20" s="608"/>
      <c r="CQ20" s="609"/>
      <c r="CR20" s="610">
        <v>4634176</v>
      </c>
      <c r="CS20" s="611"/>
      <c r="CT20" s="611"/>
      <c r="CU20" s="611"/>
      <c r="CV20" s="611"/>
      <c r="CW20" s="611"/>
      <c r="CX20" s="611"/>
      <c r="CY20" s="612"/>
      <c r="CZ20" s="613">
        <v>100</v>
      </c>
      <c r="DA20" s="613"/>
      <c r="DB20" s="613"/>
      <c r="DC20" s="613"/>
      <c r="DD20" s="619">
        <v>635481</v>
      </c>
      <c r="DE20" s="611"/>
      <c r="DF20" s="611"/>
      <c r="DG20" s="611"/>
      <c r="DH20" s="611"/>
      <c r="DI20" s="611"/>
      <c r="DJ20" s="611"/>
      <c r="DK20" s="611"/>
      <c r="DL20" s="611"/>
      <c r="DM20" s="611"/>
      <c r="DN20" s="611"/>
      <c r="DO20" s="611"/>
      <c r="DP20" s="612"/>
      <c r="DQ20" s="619">
        <v>3059526</v>
      </c>
      <c r="DR20" s="611"/>
      <c r="DS20" s="611"/>
      <c r="DT20" s="611"/>
      <c r="DU20" s="611"/>
      <c r="DV20" s="611"/>
      <c r="DW20" s="611"/>
      <c r="DX20" s="611"/>
      <c r="DY20" s="611"/>
      <c r="DZ20" s="611"/>
      <c r="EA20" s="611"/>
      <c r="EB20" s="611"/>
      <c r="EC20" s="620"/>
    </row>
    <row r="21" spans="2:133" ht="11.25" customHeight="1" x14ac:dyDescent="0.15">
      <c r="B21" s="607" t="s">
        <v>266</v>
      </c>
      <c r="C21" s="608"/>
      <c r="D21" s="608"/>
      <c r="E21" s="608"/>
      <c r="F21" s="608"/>
      <c r="G21" s="608"/>
      <c r="H21" s="608"/>
      <c r="I21" s="608"/>
      <c r="J21" s="608"/>
      <c r="K21" s="608"/>
      <c r="L21" s="608"/>
      <c r="M21" s="608"/>
      <c r="N21" s="608"/>
      <c r="O21" s="608"/>
      <c r="P21" s="608"/>
      <c r="Q21" s="609"/>
      <c r="R21" s="610">
        <v>1944197</v>
      </c>
      <c r="S21" s="611"/>
      <c r="T21" s="611"/>
      <c r="U21" s="611"/>
      <c r="V21" s="611"/>
      <c r="W21" s="611"/>
      <c r="X21" s="611"/>
      <c r="Y21" s="612"/>
      <c r="Z21" s="613">
        <v>39.9</v>
      </c>
      <c r="AA21" s="613"/>
      <c r="AB21" s="613"/>
      <c r="AC21" s="613"/>
      <c r="AD21" s="614">
        <v>1510220</v>
      </c>
      <c r="AE21" s="614"/>
      <c r="AF21" s="614"/>
      <c r="AG21" s="614"/>
      <c r="AH21" s="614"/>
      <c r="AI21" s="614"/>
      <c r="AJ21" s="614"/>
      <c r="AK21" s="614"/>
      <c r="AL21" s="615">
        <v>84.8</v>
      </c>
      <c r="AM21" s="616"/>
      <c r="AN21" s="616"/>
      <c r="AO21" s="617"/>
      <c r="AP21" s="607" t="s">
        <v>267</v>
      </c>
      <c r="AQ21" s="626"/>
      <c r="AR21" s="626"/>
      <c r="AS21" s="626"/>
      <c r="AT21" s="626"/>
      <c r="AU21" s="626"/>
      <c r="AV21" s="626"/>
      <c r="AW21" s="626"/>
      <c r="AX21" s="626"/>
      <c r="AY21" s="626"/>
      <c r="AZ21" s="626"/>
      <c r="BA21" s="626"/>
      <c r="BB21" s="626"/>
      <c r="BC21" s="626"/>
      <c r="BD21" s="626"/>
      <c r="BE21" s="626"/>
      <c r="BF21" s="627"/>
      <c r="BG21" s="610" t="s">
        <v>122</v>
      </c>
      <c r="BH21" s="611"/>
      <c r="BI21" s="611"/>
      <c r="BJ21" s="611"/>
      <c r="BK21" s="611"/>
      <c r="BL21" s="611"/>
      <c r="BM21" s="611"/>
      <c r="BN21" s="612"/>
      <c r="BO21" s="613" t="s">
        <v>122</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268</v>
      </c>
      <c r="C22" s="608"/>
      <c r="D22" s="608"/>
      <c r="E22" s="608"/>
      <c r="F22" s="608"/>
      <c r="G22" s="608"/>
      <c r="H22" s="608"/>
      <c r="I22" s="608"/>
      <c r="J22" s="608"/>
      <c r="K22" s="608"/>
      <c r="L22" s="608"/>
      <c r="M22" s="608"/>
      <c r="N22" s="608"/>
      <c r="O22" s="608"/>
      <c r="P22" s="608"/>
      <c r="Q22" s="609"/>
      <c r="R22" s="610">
        <v>1510220</v>
      </c>
      <c r="S22" s="611"/>
      <c r="T22" s="611"/>
      <c r="U22" s="611"/>
      <c r="V22" s="611"/>
      <c r="W22" s="611"/>
      <c r="X22" s="611"/>
      <c r="Y22" s="612"/>
      <c r="Z22" s="613">
        <v>31</v>
      </c>
      <c r="AA22" s="613"/>
      <c r="AB22" s="613"/>
      <c r="AC22" s="613"/>
      <c r="AD22" s="614">
        <v>1510220</v>
      </c>
      <c r="AE22" s="614"/>
      <c r="AF22" s="614"/>
      <c r="AG22" s="614"/>
      <c r="AH22" s="614"/>
      <c r="AI22" s="614"/>
      <c r="AJ22" s="614"/>
      <c r="AK22" s="614"/>
      <c r="AL22" s="615">
        <v>84.8</v>
      </c>
      <c r="AM22" s="616"/>
      <c r="AN22" s="616"/>
      <c r="AO22" s="617"/>
      <c r="AP22" s="607" t="s">
        <v>269</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270</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271</v>
      </c>
      <c r="C23" s="608"/>
      <c r="D23" s="608"/>
      <c r="E23" s="608"/>
      <c r="F23" s="608"/>
      <c r="G23" s="608"/>
      <c r="H23" s="608"/>
      <c r="I23" s="608"/>
      <c r="J23" s="608"/>
      <c r="K23" s="608"/>
      <c r="L23" s="608"/>
      <c r="M23" s="608"/>
      <c r="N23" s="608"/>
      <c r="O23" s="608"/>
      <c r="P23" s="608"/>
      <c r="Q23" s="609"/>
      <c r="R23" s="610">
        <v>433977</v>
      </c>
      <c r="S23" s="611"/>
      <c r="T23" s="611"/>
      <c r="U23" s="611"/>
      <c r="V23" s="611"/>
      <c r="W23" s="611"/>
      <c r="X23" s="611"/>
      <c r="Y23" s="612"/>
      <c r="Z23" s="613">
        <v>8.9</v>
      </c>
      <c r="AA23" s="613"/>
      <c r="AB23" s="613"/>
      <c r="AC23" s="613"/>
      <c r="AD23" s="614" t="s">
        <v>122</v>
      </c>
      <c r="AE23" s="614"/>
      <c r="AF23" s="614"/>
      <c r="AG23" s="614"/>
      <c r="AH23" s="614"/>
      <c r="AI23" s="614"/>
      <c r="AJ23" s="614"/>
      <c r="AK23" s="614"/>
      <c r="AL23" s="615" t="s">
        <v>122</v>
      </c>
      <c r="AM23" s="616"/>
      <c r="AN23" s="616"/>
      <c r="AO23" s="617"/>
      <c r="AP23" s="607" t="s">
        <v>272</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212</v>
      </c>
      <c r="CE23" s="593"/>
      <c r="CF23" s="593"/>
      <c r="CG23" s="593"/>
      <c r="CH23" s="593"/>
      <c r="CI23" s="593"/>
      <c r="CJ23" s="593"/>
      <c r="CK23" s="593"/>
      <c r="CL23" s="593"/>
      <c r="CM23" s="593"/>
      <c r="CN23" s="593"/>
      <c r="CO23" s="593"/>
      <c r="CP23" s="593"/>
      <c r="CQ23" s="594"/>
      <c r="CR23" s="592" t="s">
        <v>273</v>
      </c>
      <c r="CS23" s="593"/>
      <c r="CT23" s="593"/>
      <c r="CU23" s="593"/>
      <c r="CV23" s="593"/>
      <c r="CW23" s="593"/>
      <c r="CX23" s="593"/>
      <c r="CY23" s="594"/>
      <c r="CZ23" s="592" t="s">
        <v>274</v>
      </c>
      <c r="DA23" s="593"/>
      <c r="DB23" s="593"/>
      <c r="DC23" s="594"/>
      <c r="DD23" s="592" t="s">
        <v>275</v>
      </c>
      <c r="DE23" s="593"/>
      <c r="DF23" s="593"/>
      <c r="DG23" s="593"/>
      <c r="DH23" s="593"/>
      <c r="DI23" s="593"/>
      <c r="DJ23" s="593"/>
      <c r="DK23" s="594"/>
      <c r="DL23" s="637" t="s">
        <v>276</v>
      </c>
      <c r="DM23" s="638"/>
      <c r="DN23" s="638"/>
      <c r="DO23" s="638"/>
      <c r="DP23" s="638"/>
      <c r="DQ23" s="638"/>
      <c r="DR23" s="638"/>
      <c r="DS23" s="638"/>
      <c r="DT23" s="638"/>
      <c r="DU23" s="638"/>
      <c r="DV23" s="639"/>
      <c r="DW23" s="592" t="s">
        <v>277</v>
      </c>
      <c r="DX23" s="593"/>
      <c r="DY23" s="593"/>
      <c r="DZ23" s="593"/>
      <c r="EA23" s="593"/>
      <c r="EB23" s="593"/>
      <c r="EC23" s="594"/>
    </row>
    <row r="24" spans="2:133" ht="11.25" customHeight="1" x14ac:dyDescent="0.15">
      <c r="B24" s="607" t="s">
        <v>278</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279</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280</v>
      </c>
      <c r="CE24" s="597"/>
      <c r="CF24" s="597"/>
      <c r="CG24" s="597"/>
      <c r="CH24" s="597"/>
      <c r="CI24" s="597"/>
      <c r="CJ24" s="597"/>
      <c r="CK24" s="597"/>
      <c r="CL24" s="597"/>
      <c r="CM24" s="597"/>
      <c r="CN24" s="597"/>
      <c r="CO24" s="597"/>
      <c r="CP24" s="597"/>
      <c r="CQ24" s="598"/>
      <c r="CR24" s="599">
        <v>1375880</v>
      </c>
      <c r="CS24" s="600"/>
      <c r="CT24" s="600"/>
      <c r="CU24" s="600"/>
      <c r="CV24" s="600"/>
      <c r="CW24" s="600"/>
      <c r="CX24" s="600"/>
      <c r="CY24" s="601"/>
      <c r="CZ24" s="604">
        <v>29.7</v>
      </c>
      <c r="DA24" s="605"/>
      <c r="DB24" s="605"/>
      <c r="DC24" s="621"/>
      <c r="DD24" s="642">
        <v>1130650</v>
      </c>
      <c r="DE24" s="600"/>
      <c r="DF24" s="600"/>
      <c r="DG24" s="600"/>
      <c r="DH24" s="600"/>
      <c r="DI24" s="600"/>
      <c r="DJ24" s="600"/>
      <c r="DK24" s="601"/>
      <c r="DL24" s="642">
        <v>980787</v>
      </c>
      <c r="DM24" s="600"/>
      <c r="DN24" s="600"/>
      <c r="DO24" s="600"/>
      <c r="DP24" s="600"/>
      <c r="DQ24" s="600"/>
      <c r="DR24" s="600"/>
      <c r="DS24" s="600"/>
      <c r="DT24" s="600"/>
      <c r="DU24" s="600"/>
      <c r="DV24" s="601"/>
      <c r="DW24" s="604">
        <v>55</v>
      </c>
      <c r="DX24" s="605"/>
      <c r="DY24" s="605"/>
      <c r="DZ24" s="605"/>
      <c r="EA24" s="605"/>
      <c r="EB24" s="605"/>
      <c r="EC24" s="606"/>
    </row>
    <row r="25" spans="2:133" ht="11.25" customHeight="1" x14ac:dyDescent="0.15">
      <c r="B25" s="607" t="s">
        <v>281</v>
      </c>
      <c r="C25" s="608"/>
      <c r="D25" s="608"/>
      <c r="E25" s="608"/>
      <c r="F25" s="608"/>
      <c r="G25" s="608"/>
      <c r="H25" s="608"/>
      <c r="I25" s="608"/>
      <c r="J25" s="608"/>
      <c r="K25" s="608"/>
      <c r="L25" s="608"/>
      <c r="M25" s="608"/>
      <c r="N25" s="608"/>
      <c r="O25" s="608"/>
      <c r="P25" s="608"/>
      <c r="Q25" s="609"/>
      <c r="R25" s="610">
        <v>2208137</v>
      </c>
      <c r="S25" s="611"/>
      <c r="T25" s="611"/>
      <c r="U25" s="611"/>
      <c r="V25" s="611"/>
      <c r="W25" s="611"/>
      <c r="X25" s="611"/>
      <c r="Y25" s="612"/>
      <c r="Z25" s="613">
        <v>45.3</v>
      </c>
      <c r="AA25" s="613"/>
      <c r="AB25" s="613"/>
      <c r="AC25" s="613"/>
      <c r="AD25" s="614">
        <v>1774160</v>
      </c>
      <c r="AE25" s="614"/>
      <c r="AF25" s="614"/>
      <c r="AG25" s="614"/>
      <c r="AH25" s="614"/>
      <c r="AI25" s="614"/>
      <c r="AJ25" s="614"/>
      <c r="AK25" s="614"/>
      <c r="AL25" s="615">
        <v>99.7</v>
      </c>
      <c r="AM25" s="616"/>
      <c r="AN25" s="616"/>
      <c r="AO25" s="617"/>
      <c r="AP25" s="607" t="s">
        <v>282</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283</v>
      </c>
      <c r="CE25" s="608"/>
      <c r="CF25" s="608"/>
      <c r="CG25" s="608"/>
      <c r="CH25" s="608"/>
      <c r="CI25" s="608"/>
      <c r="CJ25" s="608"/>
      <c r="CK25" s="608"/>
      <c r="CL25" s="608"/>
      <c r="CM25" s="608"/>
      <c r="CN25" s="608"/>
      <c r="CO25" s="608"/>
      <c r="CP25" s="608"/>
      <c r="CQ25" s="609"/>
      <c r="CR25" s="610">
        <v>686437</v>
      </c>
      <c r="CS25" s="643"/>
      <c r="CT25" s="643"/>
      <c r="CU25" s="643"/>
      <c r="CV25" s="643"/>
      <c r="CW25" s="643"/>
      <c r="CX25" s="643"/>
      <c r="CY25" s="644"/>
      <c r="CZ25" s="615">
        <v>14.8</v>
      </c>
      <c r="DA25" s="640"/>
      <c r="DB25" s="640"/>
      <c r="DC25" s="645"/>
      <c r="DD25" s="619">
        <v>602917</v>
      </c>
      <c r="DE25" s="643"/>
      <c r="DF25" s="643"/>
      <c r="DG25" s="643"/>
      <c r="DH25" s="643"/>
      <c r="DI25" s="643"/>
      <c r="DJ25" s="643"/>
      <c r="DK25" s="644"/>
      <c r="DL25" s="619">
        <v>495436</v>
      </c>
      <c r="DM25" s="643"/>
      <c r="DN25" s="643"/>
      <c r="DO25" s="643"/>
      <c r="DP25" s="643"/>
      <c r="DQ25" s="643"/>
      <c r="DR25" s="643"/>
      <c r="DS25" s="643"/>
      <c r="DT25" s="643"/>
      <c r="DU25" s="643"/>
      <c r="DV25" s="644"/>
      <c r="DW25" s="615">
        <v>27.8</v>
      </c>
      <c r="DX25" s="640"/>
      <c r="DY25" s="640"/>
      <c r="DZ25" s="640"/>
      <c r="EA25" s="640"/>
      <c r="EB25" s="640"/>
      <c r="EC25" s="641"/>
    </row>
    <row r="26" spans="2:133" ht="11.25" customHeight="1" x14ac:dyDescent="0.15">
      <c r="B26" s="607" t="s">
        <v>284</v>
      </c>
      <c r="C26" s="608"/>
      <c r="D26" s="608"/>
      <c r="E26" s="608"/>
      <c r="F26" s="608"/>
      <c r="G26" s="608"/>
      <c r="H26" s="608"/>
      <c r="I26" s="608"/>
      <c r="J26" s="608"/>
      <c r="K26" s="608"/>
      <c r="L26" s="608"/>
      <c r="M26" s="608"/>
      <c r="N26" s="608"/>
      <c r="O26" s="608"/>
      <c r="P26" s="608"/>
      <c r="Q26" s="609"/>
      <c r="R26" s="610" t="s">
        <v>122</v>
      </c>
      <c r="S26" s="611"/>
      <c r="T26" s="611"/>
      <c r="U26" s="611"/>
      <c r="V26" s="611"/>
      <c r="W26" s="611"/>
      <c r="X26" s="611"/>
      <c r="Y26" s="612"/>
      <c r="Z26" s="613" t="s">
        <v>122</v>
      </c>
      <c r="AA26" s="613"/>
      <c r="AB26" s="613"/>
      <c r="AC26" s="613"/>
      <c r="AD26" s="614" t="s">
        <v>122</v>
      </c>
      <c r="AE26" s="614"/>
      <c r="AF26" s="614"/>
      <c r="AG26" s="614"/>
      <c r="AH26" s="614"/>
      <c r="AI26" s="614"/>
      <c r="AJ26" s="614"/>
      <c r="AK26" s="614"/>
      <c r="AL26" s="615" t="s">
        <v>122</v>
      </c>
      <c r="AM26" s="616"/>
      <c r="AN26" s="616"/>
      <c r="AO26" s="617"/>
      <c r="AP26" s="607" t="s">
        <v>285</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286</v>
      </c>
      <c r="CE26" s="608"/>
      <c r="CF26" s="608"/>
      <c r="CG26" s="608"/>
      <c r="CH26" s="608"/>
      <c r="CI26" s="608"/>
      <c r="CJ26" s="608"/>
      <c r="CK26" s="608"/>
      <c r="CL26" s="608"/>
      <c r="CM26" s="608"/>
      <c r="CN26" s="608"/>
      <c r="CO26" s="608"/>
      <c r="CP26" s="608"/>
      <c r="CQ26" s="609"/>
      <c r="CR26" s="610">
        <v>339203</v>
      </c>
      <c r="CS26" s="611"/>
      <c r="CT26" s="611"/>
      <c r="CU26" s="611"/>
      <c r="CV26" s="611"/>
      <c r="CW26" s="611"/>
      <c r="CX26" s="611"/>
      <c r="CY26" s="612"/>
      <c r="CZ26" s="615">
        <v>7.3</v>
      </c>
      <c r="DA26" s="640"/>
      <c r="DB26" s="640"/>
      <c r="DC26" s="645"/>
      <c r="DD26" s="619">
        <v>336152</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15">
      <c r="B27" s="607" t="s">
        <v>287</v>
      </c>
      <c r="C27" s="608"/>
      <c r="D27" s="608"/>
      <c r="E27" s="608"/>
      <c r="F27" s="608"/>
      <c r="G27" s="608"/>
      <c r="H27" s="608"/>
      <c r="I27" s="608"/>
      <c r="J27" s="608"/>
      <c r="K27" s="608"/>
      <c r="L27" s="608"/>
      <c r="M27" s="608"/>
      <c r="N27" s="608"/>
      <c r="O27" s="608"/>
      <c r="P27" s="608"/>
      <c r="Q27" s="609"/>
      <c r="R27" s="610">
        <v>52138</v>
      </c>
      <c r="S27" s="611"/>
      <c r="T27" s="611"/>
      <c r="U27" s="611"/>
      <c r="V27" s="611"/>
      <c r="W27" s="611"/>
      <c r="X27" s="611"/>
      <c r="Y27" s="612"/>
      <c r="Z27" s="613">
        <v>1.1000000000000001</v>
      </c>
      <c r="AA27" s="613"/>
      <c r="AB27" s="613"/>
      <c r="AC27" s="613"/>
      <c r="AD27" s="614">
        <v>56</v>
      </c>
      <c r="AE27" s="614"/>
      <c r="AF27" s="614"/>
      <c r="AG27" s="614"/>
      <c r="AH27" s="614"/>
      <c r="AI27" s="614"/>
      <c r="AJ27" s="614"/>
      <c r="AK27" s="614"/>
      <c r="AL27" s="615">
        <v>0</v>
      </c>
      <c r="AM27" s="616"/>
      <c r="AN27" s="616"/>
      <c r="AO27" s="617"/>
      <c r="AP27" s="607" t="s">
        <v>288</v>
      </c>
      <c r="AQ27" s="608"/>
      <c r="AR27" s="608"/>
      <c r="AS27" s="608"/>
      <c r="AT27" s="608"/>
      <c r="AU27" s="608"/>
      <c r="AV27" s="608"/>
      <c r="AW27" s="608"/>
      <c r="AX27" s="608"/>
      <c r="AY27" s="608"/>
      <c r="AZ27" s="608"/>
      <c r="BA27" s="608"/>
      <c r="BB27" s="608"/>
      <c r="BC27" s="608"/>
      <c r="BD27" s="608"/>
      <c r="BE27" s="608"/>
      <c r="BF27" s="609"/>
      <c r="BG27" s="610">
        <v>166452</v>
      </c>
      <c r="BH27" s="611"/>
      <c r="BI27" s="611"/>
      <c r="BJ27" s="611"/>
      <c r="BK27" s="611"/>
      <c r="BL27" s="611"/>
      <c r="BM27" s="611"/>
      <c r="BN27" s="612"/>
      <c r="BO27" s="613">
        <v>100</v>
      </c>
      <c r="BP27" s="613"/>
      <c r="BQ27" s="613"/>
      <c r="BR27" s="613"/>
      <c r="BS27" s="614">
        <v>2089</v>
      </c>
      <c r="BT27" s="614"/>
      <c r="BU27" s="614"/>
      <c r="BV27" s="614"/>
      <c r="BW27" s="614"/>
      <c r="BX27" s="614"/>
      <c r="BY27" s="614"/>
      <c r="BZ27" s="614"/>
      <c r="CA27" s="614"/>
      <c r="CB27" s="618"/>
      <c r="CD27" s="607" t="s">
        <v>289</v>
      </c>
      <c r="CE27" s="608"/>
      <c r="CF27" s="608"/>
      <c r="CG27" s="608"/>
      <c r="CH27" s="608"/>
      <c r="CI27" s="608"/>
      <c r="CJ27" s="608"/>
      <c r="CK27" s="608"/>
      <c r="CL27" s="608"/>
      <c r="CM27" s="608"/>
      <c r="CN27" s="608"/>
      <c r="CO27" s="608"/>
      <c r="CP27" s="608"/>
      <c r="CQ27" s="609"/>
      <c r="CR27" s="610">
        <v>254926</v>
      </c>
      <c r="CS27" s="643"/>
      <c r="CT27" s="643"/>
      <c r="CU27" s="643"/>
      <c r="CV27" s="643"/>
      <c r="CW27" s="643"/>
      <c r="CX27" s="643"/>
      <c r="CY27" s="644"/>
      <c r="CZ27" s="615">
        <v>5.5</v>
      </c>
      <c r="DA27" s="640"/>
      <c r="DB27" s="640"/>
      <c r="DC27" s="645"/>
      <c r="DD27" s="619">
        <v>99317</v>
      </c>
      <c r="DE27" s="643"/>
      <c r="DF27" s="643"/>
      <c r="DG27" s="643"/>
      <c r="DH27" s="643"/>
      <c r="DI27" s="643"/>
      <c r="DJ27" s="643"/>
      <c r="DK27" s="644"/>
      <c r="DL27" s="619">
        <v>56935</v>
      </c>
      <c r="DM27" s="643"/>
      <c r="DN27" s="643"/>
      <c r="DO27" s="643"/>
      <c r="DP27" s="643"/>
      <c r="DQ27" s="643"/>
      <c r="DR27" s="643"/>
      <c r="DS27" s="643"/>
      <c r="DT27" s="643"/>
      <c r="DU27" s="643"/>
      <c r="DV27" s="644"/>
      <c r="DW27" s="615">
        <v>3.2</v>
      </c>
      <c r="DX27" s="640"/>
      <c r="DY27" s="640"/>
      <c r="DZ27" s="640"/>
      <c r="EA27" s="640"/>
      <c r="EB27" s="640"/>
      <c r="EC27" s="641"/>
    </row>
    <row r="28" spans="2:133" ht="11.25" customHeight="1" x14ac:dyDescent="0.15">
      <c r="B28" s="607" t="s">
        <v>290</v>
      </c>
      <c r="C28" s="608"/>
      <c r="D28" s="608"/>
      <c r="E28" s="608"/>
      <c r="F28" s="608"/>
      <c r="G28" s="608"/>
      <c r="H28" s="608"/>
      <c r="I28" s="608"/>
      <c r="J28" s="608"/>
      <c r="K28" s="608"/>
      <c r="L28" s="608"/>
      <c r="M28" s="608"/>
      <c r="N28" s="608"/>
      <c r="O28" s="608"/>
      <c r="P28" s="608"/>
      <c r="Q28" s="609"/>
      <c r="R28" s="610">
        <v>34194</v>
      </c>
      <c r="S28" s="611"/>
      <c r="T28" s="611"/>
      <c r="U28" s="611"/>
      <c r="V28" s="611"/>
      <c r="W28" s="611"/>
      <c r="X28" s="611"/>
      <c r="Y28" s="612"/>
      <c r="Z28" s="613">
        <v>0.7</v>
      </c>
      <c r="AA28" s="613"/>
      <c r="AB28" s="613"/>
      <c r="AC28" s="613"/>
      <c r="AD28" s="614">
        <v>53</v>
      </c>
      <c r="AE28" s="614"/>
      <c r="AF28" s="614"/>
      <c r="AG28" s="614"/>
      <c r="AH28" s="614"/>
      <c r="AI28" s="614"/>
      <c r="AJ28" s="614"/>
      <c r="AK28" s="614"/>
      <c r="AL28" s="615">
        <v>0</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291</v>
      </c>
      <c r="CE28" s="608"/>
      <c r="CF28" s="608"/>
      <c r="CG28" s="608"/>
      <c r="CH28" s="608"/>
      <c r="CI28" s="608"/>
      <c r="CJ28" s="608"/>
      <c r="CK28" s="608"/>
      <c r="CL28" s="608"/>
      <c r="CM28" s="608"/>
      <c r="CN28" s="608"/>
      <c r="CO28" s="608"/>
      <c r="CP28" s="608"/>
      <c r="CQ28" s="609"/>
      <c r="CR28" s="610">
        <v>434517</v>
      </c>
      <c r="CS28" s="611"/>
      <c r="CT28" s="611"/>
      <c r="CU28" s="611"/>
      <c r="CV28" s="611"/>
      <c r="CW28" s="611"/>
      <c r="CX28" s="611"/>
      <c r="CY28" s="612"/>
      <c r="CZ28" s="615">
        <v>9.4</v>
      </c>
      <c r="DA28" s="640"/>
      <c r="DB28" s="640"/>
      <c r="DC28" s="645"/>
      <c r="DD28" s="619">
        <v>428416</v>
      </c>
      <c r="DE28" s="611"/>
      <c r="DF28" s="611"/>
      <c r="DG28" s="611"/>
      <c r="DH28" s="611"/>
      <c r="DI28" s="611"/>
      <c r="DJ28" s="611"/>
      <c r="DK28" s="612"/>
      <c r="DL28" s="619">
        <v>428416</v>
      </c>
      <c r="DM28" s="611"/>
      <c r="DN28" s="611"/>
      <c r="DO28" s="611"/>
      <c r="DP28" s="611"/>
      <c r="DQ28" s="611"/>
      <c r="DR28" s="611"/>
      <c r="DS28" s="611"/>
      <c r="DT28" s="611"/>
      <c r="DU28" s="611"/>
      <c r="DV28" s="612"/>
      <c r="DW28" s="615">
        <v>24</v>
      </c>
      <c r="DX28" s="640"/>
      <c r="DY28" s="640"/>
      <c r="DZ28" s="640"/>
      <c r="EA28" s="640"/>
      <c r="EB28" s="640"/>
      <c r="EC28" s="641"/>
    </row>
    <row r="29" spans="2:133" ht="11.25" customHeight="1" x14ac:dyDescent="0.15">
      <c r="B29" s="607" t="s">
        <v>292</v>
      </c>
      <c r="C29" s="608"/>
      <c r="D29" s="608"/>
      <c r="E29" s="608"/>
      <c r="F29" s="608"/>
      <c r="G29" s="608"/>
      <c r="H29" s="608"/>
      <c r="I29" s="608"/>
      <c r="J29" s="608"/>
      <c r="K29" s="608"/>
      <c r="L29" s="608"/>
      <c r="M29" s="608"/>
      <c r="N29" s="608"/>
      <c r="O29" s="608"/>
      <c r="P29" s="608"/>
      <c r="Q29" s="609"/>
      <c r="R29" s="610">
        <v>1518</v>
      </c>
      <c r="S29" s="611"/>
      <c r="T29" s="611"/>
      <c r="U29" s="611"/>
      <c r="V29" s="611"/>
      <c r="W29" s="611"/>
      <c r="X29" s="611"/>
      <c r="Y29" s="612"/>
      <c r="Z29" s="613">
        <v>0</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293</v>
      </c>
      <c r="CE29" s="649"/>
      <c r="CF29" s="607" t="s">
        <v>66</v>
      </c>
      <c r="CG29" s="608"/>
      <c r="CH29" s="608"/>
      <c r="CI29" s="608"/>
      <c r="CJ29" s="608"/>
      <c r="CK29" s="608"/>
      <c r="CL29" s="608"/>
      <c r="CM29" s="608"/>
      <c r="CN29" s="608"/>
      <c r="CO29" s="608"/>
      <c r="CP29" s="608"/>
      <c r="CQ29" s="609"/>
      <c r="CR29" s="610">
        <v>434517</v>
      </c>
      <c r="CS29" s="643"/>
      <c r="CT29" s="643"/>
      <c r="CU29" s="643"/>
      <c r="CV29" s="643"/>
      <c r="CW29" s="643"/>
      <c r="CX29" s="643"/>
      <c r="CY29" s="644"/>
      <c r="CZ29" s="615">
        <v>9.4</v>
      </c>
      <c r="DA29" s="640"/>
      <c r="DB29" s="640"/>
      <c r="DC29" s="645"/>
      <c r="DD29" s="619">
        <v>428416</v>
      </c>
      <c r="DE29" s="643"/>
      <c r="DF29" s="643"/>
      <c r="DG29" s="643"/>
      <c r="DH29" s="643"/>
      <c r="DI29" s="643"/>
      <c r="DJ29" s="643"/>
      <c r="DK29" s="644"/>
      <c r="DL29" s="619">
        <v>428416</v>
      </c>
      <c r="DM29" s="643"/>
      <c r="DN29" s="643"/>
      <c r="DO29" s="643"/>
      <c r="DP29" s="643"/>
      <c r="DQ29" s="643"/>
      <c r="DR29" s="643"/>
      <c r="DS29" s="643"/>
      <c r="DT29" s="643"/>
      <c r="DU29" s="643"/>
      <c r="DV29" s="644"/>
      <c r="DW29" s="615">
        <v>24</v>
      </c>
      <c r="DX29" s="640"/>
      <c r="DY29" s="640"/>
      <c r="DZ29" s="640"/>
      <c r="EA29" s="640"/>
      <c r="EB29" s="640"/>
      <c r="EC29" s="641"/>
    </row>
    <row r="30" spans="2:133" ht="11.25" customHeight="1" x14ac:dyDescent="0.15">
      <c r="B30" s="607" t="s">
        <v>294</v>
      </c>
      <c r="C30" s="608"/>
      <c r="D30" s="608"/>
      <c r="E30" s="608"/>
      <c r="F30" s="608"/>
      <c r="G30" s="608"/>
      <c r="H30" s="608"/>
      <c r="I30" s="608"/>
      <c r="J30" s="608"/>
      <c r="K30" s="608"/>
      <c r="L30" s="608"/>
      <c r="M30" s="608"/>
      <c r="N30" s="608"/>
      <c r="O30" s="608"/>
      <c r="P30" s="608"/>
      <c r="Q30" s="609"/>
      <c r="R30" s="610">
        <v>578576</v>
      </c>
      <c r="S30" s="611"/>
      <c r="T30" s="611"/>
      <c r="U30" s="611"/>
      <c r="V30" s="611"/>
      <c r="W30" s="611"/>
      <c r="X30" s="611"/>
      <c r="Y30" s="612"/>
      <c r="Z30" s="613">
        <v>11.9</v>
      </c>
      <c r="AA30" s="613"/>
      <c r="AB30" s="613"/>
      <c r="AC30" s="613"/>
      <c r="AD30" s="614" t="s">
        <v>122</v>
      </c>
      <c r="AE30" s="614"/>
      <c r="AF30" s="614"/>
      <c r="AG30" s="614"/>
      <c r="AH30" s="614"/>
      <c r="AI30" s="614"/>
      <c r="AJ30" s="614"/>
      <c r="AK30" s="614"/>
      <c r="AL30" s="615" t="s">
        <v>122</v>
      </c>
      <c r="AM30" s="616"/>
      <c r="AN30" s="616"/>
      <c r="AO30" s="617"/>
      <c r="AP30" s="592" t="s">
        <v>212</v>
      </c>
      <c r="AQ30" s="593"/>
      <c r="AR30" s="593"/>
      <c r="AS30" s="593"/>
      <c r="AT30" s="593"/>
      <c r="AU30" s="593"/>
      <c r="AV30" s="593"/>
      <c r="AW30" s="593"/>
      <c r="AX30" s="593"/>
      <c r="AY30" s="593"/>
      <c r="AZ30" s="593"/>
      <c r="BA30" s="593"/>
      <c r="BB30" s="593"/>
      <c r="BC30" s="593"/>
      <c r="BD30" s="593"/>
      <c r="BE30" s="593"/>
      <c r="BF30" s="594"/>
      <c r="BG30" s="592" t="s">
        <v>295</v>
      </c>
      <c r="BH30" s="646"/>
      <c r="BI30" s="646"/>
      <c r="BJ30" s="646"/>
      <c r="BK30" s="646"/>
      <c r="BL30" s="646"/>
      <c r="BM30" s="646"/>
      <c r="BN30" s="646"/>
      <c r="BO30" s="646"/>
      <c r="BP30" s="646"/>
      <c r="BQ30" s="647"/>
      <c r="BR30" s="592" t="s">
        <v>296</v>
      </c>
      <c r="BS30" s="646"/>
      <c r="BT30" s="646"/>
      <c r="BU30" s="646"/>
      <c r="BV30" s="646"/>
      <c r="BW30" s="646"/>
      <c r="BX30" s="646"/>
      <c r="BY30" s="646"/>
      <c r="BZ30" s="646"/>
      <c r="CA30" s="646"/>
      <c r="CB30" s="647"/>
      <c r="CD30" s="650"/>
      <c r="CE30" s="651"/>
      <c r="CF30" s="607" t="s">
        <v>297</v>
      </c>
      <c r="CG30" s="608"/>
      <c r="CH30" s="608"/>
      <c r="CI30" s="608"/>
      <c r="CJ30" s="608"/>
      <c r="CK30" s="608"/>
      <c r="CL30" s="608"/>
      <c r="CM30" s="608"/>
      <c r="CN30" s="608"/>
      <c r="CO30" s="608"/>
      <c r="CP30" s="608"/>
      <c r="CQ30" s="609"/>
      <c r="CR30" s="610">
        <v>421334</v>
      </c>
      <c r="CS30" s="611"/>
      <c r="CT30" s="611"/>
      <c r="CU30" s="611"/>
      <c r="CV30" s="611"/>
      <c r="CW30" s="611"/>
      <c r="CX30" s="611"/>
      <c r="CY30" s="612"/>
      <c r="CZ30" s="615">
        <v>9.1</v>
      </c>
      <c r="DA30" s="640"/>
      <c r="DB30" s="640"/>
      <c r="DC30" s="645"/>
      <c r="DD30" s="619">
        <v>415233</v>
      </c>
      <c r="DE30" s="611"/>
      <c r="DF30" s="611"/>
      <c r="DG30" s="611"/>
      <c r="DH30" s="611"/>
      <c r="DI30" s="611"/>
      <c r="DJ30" s="611"/>
      <c r="DK30" s="612"/>
      <c r="DL30" s="619">
        <v>415233</v>
      </c>
      <c r="DM30" s="611"/>
      <c r="DN30" s="611"/>
      <c r="DO30" s="611"/>
      <c r="DP30" s="611"/>
      <c r="DQ30" s="611"/>
      <c r="DR30" s="611"/>
      <c r="DS30" s="611"/>
      <c r="DT30" s="611"/>
      <c r="DU30" s="611"/>
      <c r="DV30" s="612"/>
      <c r="DW30" s="615">
        <v>23.3</v>
      </c>
      <c r="DX30" s="640"/>
      <c r="DY30" s="640"/>
      <c r="DZ30" s="640"/>
      <c r="EA30" s="640"/>
      <c r="EB30" s="640"/>
      <c r="EC30" s="641"/>
    </row>
    <row r="31" spans="2:133" ht="11.25" customHeight="1" x14ac:dyDescent="0.15">
      <c r="B31" s="623" t="s">
        <v>298</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8" t="s">
        <v>299</v>
      </c>
      <c r="AQ31" s="659"/>
      <c r="AR31" s="659"/>
      <c r="AS31" s="659"/>
      <c r="AT31" s="664" t="s">
        <v>300</v>
      </c>
      <c r="AU31" s="200"/>
      <c r="AV31" s="200"/>
      <c r="AW31" s="200"/>
      <c r="AX31" s="596" t="s">
        <v>178</v>
      </c>
      <c r="AY31" s="597"/>
      <c r="AZ31" s="597"/>
      <c r="BA31" s="597"/>
      <c r="BB31" s="597"/>
      <c r="BC31" s="597"/>
      <c r="BD31" s="597"/>
      <c r="BE31" s="597"/>
      <c r="BF31" s="598"/>
      <c r="BG31" s="657">
        <v>97.9</v>
      </c>
      <c r="BH31" s="654"/>
      <c r="BI31" s="654"/>
      <c r="BJ31" s="654"/>
      <c r="BK31" s="654"/>
      <c r="BL31" s="654"/>
      <c r="BM31" s="605">
        <v>94.5</v>
      </c>
      <c r="BN31" s="654"/>
      <c r="BO31" s="654"/>
      <c r="BP31" s="654"/>
      <c r="BQ31" s="655"/>
      <c r="BR31" s="657">
        <v>98.9</v>
      </c>
      <c r="BS31" s="654"/>
      <c r="BT31" s="654"/>
      <c r="BU31" s="654"/>
      <c r="BV31" s="654"/>
      <c r="BW31" s="654"/>
      <c r="BX31" s="605">
        <v>95.9</v>
      </c>
      <c r="BY31" s="654"/>
      <c r="BZ31" s="654"/>
      <c r="CA31" s="654"/>
      <c r="CB31" s="655"/>
      <c r="CD31" s="650"/>
      <c r="CE31" s="651"/>
      <c r="CF31" s="607" t="s">
        <v>301</v>
      </c>
      <c r="CG31" s="608"/>
      <c r="CH31" s="608"/>
      <c r="CI31" s="608"/>
      <c r="CJ31" s="608"/>
      <c r="CK31" s="608"/>
      <c r="CL31" s="608"/>
      <c r="CM31" s="608"/>
      <c r="CN31" s="608"/>
      <c r="CO31" s="608"/>
      <c r="CP31" s="608"/>
      <c r="CQ31" s="609"/>
      <c r="CR31" s="610">
        <v>13183</v>
      </c>
      <c r="CS31" s="643"/>
      <c r="CT31" s="643"/>
      <c r="CU31" s="643"/>
      <c r="CV31" s="643"/>
      <c r="CW31" s="643"/>
      <c r="CX31" s="643"/>
      <c r="CY31" s="644"/>
      <c r="CZ31" s="615">
        <v>0.3</v>
      </c>
      <c r="DA31" s="640"/>
      <c r="DB31" s="640"/>
      <c r="DC31" s="645"/>
      <c r="DD31" s="619">
        <v>13183</v>
      </c>
      <c r="DE31" s="643"/>
      <c r="DF31" s="643"/>
      <c r="DG31" s="643"/>
      <c r="DH31" s="643"/>
      <c r="DI31" s="643"/>
      <c r="DJ31" s="643"/>
      <c r="DK31" s="644"/>
      <c r="DL31" s="619">
        <v>13183</v>
      </c>
      <c r="DM31" s="643"/>
      <c r="DN31" s="643"/>
      <c r="DO31" s="643"/>
      <c r="DP31" s="643"/>
      <c r="DQ31" s="643"/>
      <c r="DR31" s="643"/>
      <c r="DS31" s="643"/>
      <c r="DT31" s="643"/>
      <c r="DU31" s="643"/>
      <c r="DV31" s="644"/>
      <c r="DW31" s="615">
        <v>0.7</v>
      </c>
      <c r="DX31" s="640"/>
      <c r="DY31" s="640"/>
      <c r="DZ31" s="640"/>
      <c r="EA31" s="640"/>
      <c r="EB31" s="640"/>
      <c r="EC31" s="641"/>
    </row>
    <row r="32" spans="2:133" ht="11.25" customHeight="1" x14ac:dyDescent="0.15">
      <c r="B32" s="607" t="s">
        <v>302</v>
      </c>
      <c r="C32" s="608"/>
      <c r="D32" s="608"/>
      <c r="E32" s="608"/>
      <c r="F32" s="608"/>
      <c r="G32" s="608"/>
      <c r="H32" s="608"/>
      <c r="I32" s="608"/>
      <c r="J32" s="608"/>
      <c r="K32" s="608"/>
      <c r="L32" s="608"/>
      <c r="M32" s="608"/>
      <c r="N32" s="608"/>
      <c r="O32" s="608"/>
      <c r="P32" s="608"/>
      <c r="Q32" s="609"/>
      <c r="R32" s="610">
        <v>379576</v>
      </c>
      <c r="S32" s="611"/>
      <c r="T32" s="611"/>
      <c r="U32" s="611"/>
      <c r="V32" s="611"/>
      <c r="W32" s="611"/>
      <c r="X32" s="611"/>
      <c r="Y32" s="612"/>
      <c r="Z32" s="613">
        <v>7.8</v>
      </c>
      <c r="AA32" s="613"/>
      <c r="AB32" s="613"/>
      <c r="AC32" s="613"/>
      <c r="AD32" s="614" t="s">
        <v>122</v>
      </c>
      <c r="AE32" s="614"/>
      <c r="AF32" s="614"/>
      <c r="AG32" s="614"/>
      <c r="AH32" s="614"/>
      <c r="AI32" s="614"/>
      <c r="AJ32" s="614"/>
      <c r="AK32" s="614"/>
      <c r="AL32" s="615" t="s">
        <v>122</v>
      </c>
      <c r="AM32" s="616"/>
      <c r="AN32" s="616"/>
      <c r="AO32" s="617"/>
      <c r="AP32" s="660"/>
      <c r="AQ32" s="661"/>
      <c r="AR32" s="661"/>
      <c r="AS32" s="661"/>
      <c r="AT32" s="665"/>
      <c r="AU32" s="196" t="s">
        <v>303</v>
      </c>
      <c r="AX32" s="607" t="s">
        <v>304</v>
      </c>
      <c r="AY32" s="608"/>
      <c r="AZ32" s="608"/>
      <c r="BA32" s="608"/>
      <c r="BB32" s="608"/>
      <c r="BC32" s="608"/>
      <c r="BD32" s="608"/>
      <c r="BE32" s="608"/>
      <c r="BF32" s="609"/>
      <c r="BG32" s="667">
        <v>96.7</v>
      </c>
      <c r="BH32" s="643"/>
      <c r="BI32" s="643"/>
      <c r="BJ32" s="643"/>
      <c r="BK32" s="643"/>
      <c r="BL32" s="643"/>
      <c r="BM32" s="616">
        <v>93.2</v>
      </c>
      <c r="BN32" s="643"/>
      <c r="BO32" s="643"/>
      <c r="BP32" s="643"/>
      <c r="BQ32" s="656"/>
      <c r="BR32" s="667">
        <v>99.4</v>
      </c>
      <c r="BS32" s="643"/>
      <c r="BT32" s="643"/>
      <c r="BU32" s="643"/>
      <c r="BV32" s="643"/>
      <c r="BW32" s="643"/>
      <c r="BX32" s="616">
        <v>96.2</v>
      </c>
      <c r="BY32" s="643"/>
      <c r="BZ32" s="643"/>
      <c r="CA32" s="643"/>
      <c r="CB32" s="656"/>
      <c r="CD32" s="652"/>
      <c r="CE32" s="653"/>
      <c r="CF32" s="607" t="s">
        <v>305</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0"/>
      <c r="DB32" s="640"/>
      <c r="DC32" s="645"/>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0"/>
      <c r="DY32" s="640"/>
      <c r="DZ32" s="640"/>
      <c r="EA32" s="640"/>
      <c r="EB32" s="640"/>
      <c r="EC32" s="641"/>
    </row>
    <row r="33" spans="2:133" ht="11.25" customHeight="1" x14ac:dyDescent="0.15">
      <c r="B33" s="607" t="s">
        <v>306</v>
      </c>
      <c r="C33" s="608"/>
      <c r="D33" s="608"/>
      <c r="E33" s="608"/>
      <c r="F33" s="608"/>
      <c r="G33" s="608"/>
      <c r="H33" s="608"/>
      <c r="I33" s="608"/>
      <c r="J33" s="608"/>
      <c r="K33" s="608"/>
      <c r="L33" s="608"/>
      <c r="M33" s="608"/>
      <c r="N33" s="608"/>
      <c r="O33" s="608"/>
      <c r="P33" s="608"/>
      <c r="Q33" s="609"/>
      <c r="R33" s="610">
        <v>22407</v>
      </c>
      <c r="S33" s="611"/>
      <c r="T33" s="611"/>
      <c r="U33" s="611"/>
      <c r="V33" s="611"/>
      <c r="W33" s="611"/>
      <c r="X33" s="611"/>
      <c r="Y33" s="612"/>
      <c r="Z33" s="613">
        <v>0.5</v>
      </c>
      <c r="AA33" s="613"/>
      <c r="AB33" s="613"/>
      <c r="AC33" s="613"/>
      <c r="AD33" s="614">
        <v>5750</v>
      </c>
      <c r="AE33" s="614"/>
      <c r="AF33" s="614"/>
      <c r="AG33" s="614"/>
      <c r="AH33" s="614"/>
      <c r="AI33" s="614"/>
      <c r="AJ33" s="614"/>
      <c r="AK33" s="614"/>
      <c r="AL33" s="615">
        <v>0.3</v>
      </c>
      <c r="AM33" s="616"/>
      <c r="AN33" s="616"/>
      <c r="AO33" s="617"/>
      <c r="AP33" s="662"/>
      <c r="AQ33" s="663"/>
      <c r="AR33" s="663"/>
      <c r="AS33" s="663"/>
      <c r="AT33" s="666"/>
      <c r="AU33" s="201"/>
      <c r="AV33" s="201"/>
      <c r="AW33" s="201"/>
      <c r="AX33" s="631" t="s">
        <v>307</v>
      </c>
      <c r="AY33" s="632"/>
      <c r="AZ33" s="632"/>
      <c r="BA33" s="632"/>
      <c r="BB33" s="632"/>
      <c r="BC33" s="632"/>
      <c r="BD33" s="632"/>
      <c r="BE33" s="632"/>
      <c r="BF33" s="633"/>
      <c r="BG33" s="668">
        <v>98.5</v>
      </c>
      <c r="BH33" s="669"/>
      <c r="BI33" s="669"/>
      <c r="BJ33" s="669"/>
      <c r="BK33" s="669"/>
      <c r="BL33" s="669"/>
      <c r="BM33" s="670">
        <v>95</v>
      </c>
      <c r="BN33" s="669"/>
      <c r="BO33" s="669"/>
      <c r="BP33" s="669"/>
      <c r="BQ33" s="671"/>
      <c r="BR33" s="668">
        <v>98.4</v>
      </c>
      <c r="BS33" s="669"/>
      <c r="BT33" s="669"/>
      <c r="BU33" s="669"/>
      <c r="BV33" s="669"/>
      <c r="BW33" s="669"/>
      <c r="BX33" s="670">
        <v>95.3</v>
      </c>
      <c r="BY33" s="669"/>
      <c r="BZ33" s="669"/>
      <c r="CA33" s="669"/>
      <c r="CB33" s="671"/>
      <c r="CD33" s="607" t="s">
        <v>308</v>
      </c>
      <c r="CE33" s="608"/>
      <c r="CF33" s="608"/>
      <c r="CG33" s="608"/>
      <c r="CH33" s="608"/>
      <c r="CI33" s="608"/>
      <c r="CJ33" s="608"/>
      <c r="CK33" s="608"/>
      <c r="CL33" s="608"/>
      <c r="CM33" s="608"/>
      <c r="CN33" s="608"/>
      <c r="CO33" s="608"/>
      <c r="CP33" s="608"/>
      <c r="CQ33" s="609"/>
      <c r="CR33" s="610">
        <v>1912271</v>
      </c>
      <c r="CS33" s="643"/>
      <c r="CT33" s="643"/>
      <c r="CU33" s="643"/>
      <c r="CV33" s="643"/>
      <c r="CW33" s="643"/>
      <c r="CX33" s="643"/>
      <c r="CY33" s="644"/>
      <c r="CZ33" s="615">
        <v>41.3</v>
      </c>
      <c r="DA33" s="640"/>
      <c r="DB33" s="640"/>
      <c r="DC33" s="645"/>
      <c r="DD33" s="619">
        <v>1549474</v>
      </c>
      <c r="DE33" s="643"/>
      <c r="DF33" s="643"/>
      <c r="DG33" s="643"/>
      <c r="DH33" s="643"/>
      <c r="DI33" s="643"/>
      <c r="DJ33" s="643"/>
      <c r="DK33" s="644"/>
      <c r="DL33" s="619">
        <v>592657</v>
      </c>
      <c r="DM33" s="643"/>
      <c r="DN33" s="643"/>
      <c r="DO33" s="643"/>
      <c r="DP33" s="643"/>
      <c r="DQ33" s="643"/>
      <c r="DR33" s="643"/>
      <c r="DS33" s="643"/>
      <c r="DT33" s="643"/>
      <c r="DU33" s="643"/>
      <c r="DV33" s="644"/>
      <c r="DW33" s="615">
        <v>33.200000000000003</v>
      </c>
      <c r="DX33" s="640"/>
      <c r="DY33" s="640"/>
      <c r="DZ33" s="640"/>
      <c r="EA33" s="640"/>
      <c r="EB33" s="640"/>
      <c r="EC33" s="641"/>
    </row>
    <row r="34" spans="2:133" ht="11.25" customHeight="1" x14ac:dyDescent="0.15">
      <c r="B34" s="607" t="s">
        <v>309</v>
      </c>
      <c r="C34" s="608"/>
      <c r="D34" s="608"/>
      <c r="E34" s="608"/>
      <c r="F34" s="608"/>
      <c r="G34" s="608"/>
      <c r="H34" s="608"/>
      <c r="I34" s="608"/>
      <c r="J34" s="608"/>
      <c r="K34" s="608"/>
      <c r="L34" s="608"/>
      <c r="M34" s="608"/>
      <c r="N34" s="608"/>
      <c r="O34" s="608"/>
      <c r="P34" s="608"/>
      <c r="Q34" s="609"/>
      <c r="R34" s="610">
        <v>191540</v>
      </c>
      <c r="S34" s="611"/>
      <c r="T34" s="611"/>
      <c r="U34" s="611"/>
      <c r="V34" s="611"/>
      <c r="W34" s="611"/>
      <c r="X34" s="611"/>
      <c r="Y34" s="612"/>
      <c r="Z34" s="613">
        <v>3.9</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310</v>
      </c>
      <c r="CE34" s="608"/>
      <c r="CF34" s="608"/>
      <c r="CG34" s="608"/>
      <c r="CH34" s="608"/>
      <c r="CI34" s="608"/>
      <c r="CJ34" s="608"/>
      <c r="CK34" s="608"/>
      <c r="CL34" s="608"/>
      <c r="CM34" s="608"/>
      <c r="CN34" s="608"/>
      <c r="CO34" s="608"/>
      <c r="CP34" s="608"/>
      <c r="CQ34" s="609"/>
      <c r="CR34" s="610">
        <v>1113250</v>
      </c>
      <c r="CS34" s="611"/>
      <c r="CT34" s="611"/>
      <c r="CU34" s="611"/>
      <c r="CV34" s="611"/>
      <c r="CW34" s="611"/>
      <c r="CX34" s="611"/>
      <c r="CY34" s="612"/>
      <c r="CZ34" s="615">
        <v>24</v>
      </c>
      <c r="DA34" s="640"/>
      <c r="DB34" s="640"/>
      <c r="DC34" s="645"/>
      <c r="DD34" s="619">
        <v>865887</v>
      </c>
      <c r="DE34" s="611"/>
      <c r="DF34" s="611"/>
      <c r="DG34" s="611"/>
      <c r="DH34" s="611"/>
      <c r="DI34" s="611"/>
      <c r="DJ34" s="611"/>
      <c r="DK34" s="612"/>
      <c r="DL34" s="619">
        <v>265658</v>
      </c>
      <c r="DM34" s="611"/>
      <c r="DN34" s="611"/>
      <c r="DO34" s="611"/>
      <c r="DP34" s="611"/>
      <c r="DQ34" s="611"/>
      <c r="DR34" s="611"/>
      <c r="DS34" s="611"/>
      <c r="DT34" s="611"/>
      <c r="DU34" s="611"/>
      <c r="DV34" s="612"/>
      <c r="DW34" s="615">
        <v>14.9</v>
      </c>
      <c r="DX34" s="640"/>
      <c r="DY34" s="640"/>
      <c r="DZ34" s="640"/>
      <c r="EA34" s="640"/>
      <c r="EB34" s="640"/>
      <c r="EC34" s="641"/>
    </row>
    <row r="35" spans="2:133" ht="11.25" customHeight="1" x14ac:dyDescent="0.15">
      <c r="B35" s="607" t="s">
        <v>311</v>
      </c>
      <c r="C35" s="608"/>
      <c r="D35" s="608"/>
      <c r="E35" s="608"/>
      <c r="F35" s="608"/>
      <c r="G35" s="608"/>
      <c r="H35" s="608"/>
      <c r="I35" s="608"/>
      <c r="J35" s="608"/>
      <c r="K35" s="608"/>
      <c r="L35" s="608"/>
      <c r="M35" s="608"/>
      <c r="N35" s="608"/>
      <c r="O35" s="608"/>
      <c r="P35" s="608"/>
      <c r="Q35" s="609"/>
      <c r="R35" s="610">
        <v>431569</v>
      </c>
      <c r="S35" s="611"/>
      <c r="T35" s="611"/>
      <c r="U35" s="611"/>
      <c r="V35" s="611"/>
      <c r="W35" s="611"/>
      <c r="X35" s="611"/>
      <c r="Y35" s="612"/>
      <c r="Z35" s="613">
        <v>8.9</v>
      </c>
      <c r="AA35" s="613"/>
      <c r="AB35" s="613"/>
      <c r="AC35" s="613"/>
      <c r="AD35" s="614" t="s">
        <v>122</v>
      </c>
      <c r="AE35" s="614"/>
      <c r="AF35" s="614"/>
      <c r="AG35" s="614"/>
      <c r="AH35" s="614"/>
      <c r="AI35" s="614"/>
      <c r="AJ35" s="614"/>
      <c r="AK35" s="614"/>
      <c r="AL35" s="615" t="s">
        <v>122</v>
      </c>
      <c r="AM35" s="616"/>
      <c r="AN35" s="616"/>
      <c r="AO35" s="617"/>
      <c r="AP35" s="206"/>
      <c r="AQ35" s="592" t="s">
        <v>312</v>
      </c>
      <c r="AR35" s="593"/>
      <c r="AS35" s="593"/>
      <c r="AT35" s="593"/>
      <c r="AU35" s="593"/>
      <c r="AV35" s="593"/>
      <c r="AW35" s="593"/>
      <c r="AX35" s="593"/>
      <c r="AY35" s="593"/>
      <c r="AZ35" s="593"/>
      <c r="BA35" s="593"/>
      <c r="BB35" s="593"/>
      <c r="BC35" s="593"/>
      <c r="BD35" s="593"/>
      <c r="BE35" s="593"/>
      <c r="BF35" s="594"/>
      <c r="BG35" s="592" t="s">
        <v>313</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314</v>
      </c>
      <c r="CE35" s="608"/>
      <c r="CF35" s="608"/>
      <c r="CG35" s="608"/>
      <c r="CH35" s="608"/>
      <c r="CI35" s="608"/>
      <c r="CJ35" s="608"/>
      <c r="CK35" s="608"/>
      <c r="CL35" s="608"/>
      <c r="CM35" s="608"/>
      <c r="CN35" s="608"/>
      <c r="CO35" s="608"/>
      <c r="CP35" s="608"/>
      <c r="CQ35" s="609"/>
      <c r="CR35" s="610">
        <v>8873</v>
      </c>
      <c r="CS35" s="643"/>
      <c r="CT35" s="643"/>
      <c r="CU35" s="643"/>
      <c r="CV35" s="643"/>
      <c r="CW35" s="643"/>
      <c r="CX35" s="643"/>
      <c r="CY35" s="644"/>
      <c r="CZ35" s="615">
        <v>0.2</v>
      </c>
      <c r="DA35" s="640"/>
      <c r="DB35" s="640"/>
      <c r="DC35" s="645"/>
      <c r="DD35" s="619">
        <v>5720</v>
      </c>
      <c r="DE35" s="643"/>
      <c r="DF35" s="643"/>
      <c r="DG35" s="643"/>
      <c r="DH35" s="643"/>
      <c r="DI35" s="643"/>
      <c r="DJ35" s="643"/>
      <c r="DK35" s="644"/>
      <c r="DL35" s="619" t="s">
        <v>122</v>
      </c>
      <c r="DM35" s="643"/>
      <c r="DN35" s="643"/>
      <c r="DO35" s="643"/>
      <c r="DP35" s="643"/>
      <c r="DQ35" s="643"/>
      <c r="DR35" s="643"/>
      <c r="DS35" s="643"/>
      <c r="DT35" s="643"/>
      <c r="DU35" s="643"/>
      <c r="DV35" s="644"/>
      <c r="DW35" s="615" t="s">
        <v>122</v>
      </c>
      <c r="DX35" s="640"/>
      <c r="DY35" s="640"/>
      <c r="DZ35" s="640"/>
      <c r="EA35" s="640"/>
      <c r="EB35" s="640"/>
      <c r="EC35" s="641"/>
    </row>
    <row r="36" spans="2:133" ht="11.25" customHeight="1" x14ac:dyDescent="0.15">
      <c r="B36" s="607" t="s">
        <v>315</v>
      </c>
      <c r="C36" s="608"/>
      <c r="D36" s="608"/>
      <c r="E36" s="608"/>
      <c r="F36" s="608"/>
      <c r="G36" s="608"/>
      <c r="H36" s="608"/>
      <c r="I36" s="608"/>
      <c r="J36" s="608"/>
      <c r="K36" s="608"/>
      <c r="L36" s="608"/>
      <c r="M36" s="608"/>
      <c r="N36" s="608"/>
      <c r="O36" s="608"/>
      <c r="P36" s="608"/>
      <c r="Q36" s="609"/>
      <c r="R36" s="610">
        <v>242674</v>
      </c>
      <c r="S36" s="611"/>
      <c r="T36" s="611"/>
      <c r="U36" s="611"/>
      <c r="V36" s="611"/>
      <c r="W36" s="611"/>
      <c r="X36" s="611"/>
      <c r="Y36" s="612"/>
      <c r="Z36" s="613">
        <v>5</v>
      </c>
      <c r="AA36" s="613"/>
      <c r="AB36" s="613"/>
      <c r="AC36" s="613"/>
      <c r="AD36" s="614" t="s">
        <v>122</v>
      </c>
      <c r="AE36" s="614"/>
      <c r="AF36" s="614"/>
      <c r="AG36" s="614"/>
      <c r="AH36" s="614"/>
      <c r="AI36" s="614"/>
      <c r="AJ36" s="614"/>
      <c r="AK36" s="614"/>
      <c r="AL36" s="615" t="s">
        <v>122</v>
      </c>
      <c r="AM36" s="616"/>
      <c r="AN36" s="616"/>
      <c r="AO36" s="617"/>
      <c r="AP36" s="206"/>
      <c r="AQ36" s="676" t="s">
        <v>316</v>
      </c>
      <c r="AR36" s="677"/>
      <c r="AS36" s="677"/>
      <c r="AT36" s="677"/>
      <c r="AU36" s="677"/>
      <c r="AV36" s="677"/>
      <c r="AW36" s="677"/>
      <c r="AX36" s="677"/>
      <c r="AY36" s="678"/>
      <c r="AZ36" s="599">
        <v>188810</v>
      </c>
      <c r="BA36" s="600"/>
      <c r="BB36" s="600"/>
      <c r="BC36" s="600"/>
      <c r="BD36" s="600"/>
      <c r="BE36" s="600"/>
      <c r="BF36" s="672"/>
      <c r="BG36" s="596" t="s">
        <v>317</v>
      </c>
      <c r="BH36" s="597"/>
      <c r="BI36" s="597"/>
      <c r="BJ36" s="597"/>
      <c r="BK36" s="597"/>
      <c r="BL36" s="597"/>
      <c r="BM36" s="597"/>
      <c r="BN36" s="597"/>
      <c r="BO36" s="597"/>
      <c r="BP36" s="597"/>
      <c r="BQ36" s="597"/>
      <c r="BR36" s="597"/>
      <c r="BS36" s="597"/>
      <c r="BT36" s="597"/>
      <c r="BU36" s="598"/>
      <c r="BV36" s="599">
        <v>5</v>
      </c>
      <c r="BW36" s="600"/>
      <c r="BX36" s="600"/>
      <c r="BY36" s="600"/>
      <c r="BZ36" s="600"/>
      <c r="CA36" s="600"/>
      <c r="CB36" s="672"/>
      <c r="CD36" s="607" t="s">
        <v>318</v>
      </c>
      <c r="CE36" s="608"/>
      <c r="CF36" s="608"/>
      <c r="CG36" s="608"/>
      <c r="CH36" s="608"/>
      <c r="CI36" s="608"/>
      <c r="CJ36" s="608"/>
      <c r="CK36" s="608"/>
      <c r="CL36" s="608"/>
      <c r="CM36" s="608"/>
      <c r="CN36" s="608"/>
      <c r="CO36" s="608"/>
      <c r="CP36" s="608"/>
      <c r="CQ36" s="609"/>
      <c r="CR36" s="610">
        <v>401431</v>
      </c>
      <c r="CS36" s="611"/>
      <c r="CT36" s="611"/>
      <c r="CU36" s="611"/>
      <c r="CV36" s="611"/>
      <c r="CW36" s="611"/>
      <c r="CX36" s="611"/>
      <c r="CY36" s="612"/>
      <c r="CZ36" s="615">
        <v>8.6999999999999993</v>
      </c>
      <c r="DA36" s="640"/>
      <c r="DB36" s="640"/>
      <c r="DC36" s="645"/>
      <c r="DD36" s="619">
        <v>319405</v>
      </c>
      <c r="DE36" s="611"/>
      <c r="DF36" s="611"/>
      <c r="DG36" s="611"/>
      <c r="DH36" s="611"/>
      <c r="DI36" s="611"/>
      <c r="DJ36" s="611"/>
      <c r="DK36" s="612"/>
      <c r="DL36" s="619">
        <v>179347</v>
      </c>
      <c r="DM36" s="611"/>
      <c r="DN36" s="611"/>
      <c r="DO36" s="611"/>
      <c r="DP36" s="611"/>
      <c r="DQ36" s="611"/>
      <c r="DR36" s="611"/>
      <c r="DS36" s="611"/>
      <c r="DT36" s="611"/>
      <c r="DU36" s="611"/>
      <c r="DV36" s="612"/>
      <c r="DW36" s="615">
        <v>10.1</v>
      </c>
      <c r="DX36" s="640"/>
      <c r="DY36" s="640"/>
      <c r="DZ36" s="640"/>
      <c r="EA36" s="640"/>
      <c r="EB36" s="640"/>
      <c r="EC36" s="641"/>
    </row>
    <row r="37" spans="2:133" ht="11.25" customHeight="1" x14ac:dyDescent="0.15">
      <c r="B37" s="607" t="s">
        <v>319</v>
      </c>
      <c r="C37" s="608"/>
      <c r="D37" s="608"/>
      <c r="E37" s="608"/>
      <c r="F37" s="608"/>
      <c r="G37" s="608"/>
      <c r="H37" s="608"/>
      <c r="I37" s="608"/>
      <c r="J37" s="608"/>
      <c r="K37" s="608"/>
      <c r="L37" s="608"/>
      <c r="M37" s="608"/>
      <c r="N37" s="608"/>
      <c r="O37" s="608"/>
      <c r="P37" s="608"/>
      <c r="Q37" s="609"/>
      <c r="R37" s="610">
        <v>67861</v>
      </c>
      <c r="S37" s="611"/>
      <c r="T37" s="611"/>
      <c r="U37" s="611"/>
      <c r="V37" s="611"/>
      <c r="W37" s="611"/>
      <c r="X37" s="611"/>
      <c r="Y37" s="612"/>
      <c r="Z37" s="613">
        <v>1.4</v>
      </c>
      <c r="AA37" s="613"/>
      <c r="AB37" s="613"/>
      <c r="AC37" s="613"/>
      <c r="AD37" s="614">
        <v>242</v>
      </c>
      <c r="AE37" s="614"/>
      <c r="AF37" s="614"/>
      <c r="AG37" s="614"/>
      <c r="AH37" s="614"/>
      <c r="AI37" s="614"/>
      <c r="AJ37" s="614"/>
      <c r="AK37" s="614"/>
      <c r="AL37" s="615">
        <v>0</v>
      </c>
      <c r="AM37" s="616"/>
      <c r="AN37" s="616"/>
      <c r="AO37" s="617"/>
      <c r="AQ37" s="673" t="s">
        <v>320</v>
      </c>
      <c r="AR37" s="674"/>
      <c r="AS37" s="674"/>
      <c r="AT37" s="674"/>
      <c r="AU37" s="674"/>
      <c r="AV37" s="674"/>
      <c r="AW37" s="674"/>
      <c r="AX37" s="674"/>
      <c r="AY37" s="675"/>
      <c r="AZ37" s="610">
        <v>16803</v>
      </c>
      <c r="BA37" s="611"/>
      <c r="BB37" s="611"/>
      <c r="BC37" s="611"/>
      <c r="BD37" s="643"/>
      <c r="BE37" s="643"/>
      <c r="BF37" s="656"/>
      <c r="BG37" s="607" t="s">
        <v>321</v>
      </c>
      <c r="BH37" s="608"/>
      <c r="BI37" s="608"/>
      <c r="BJ37" s="608"/>
      <c r="BK37" s="608"/>
      <c r="BL37" s="608"/>
      <c r="BM37" s="608"/>
      <c r="BN37" s="608"/>
      <c r="BO37" s="608"/>
      <c r="BP37" s="608"/>
      <c r="BQ37" s="608"/>
      <c r="BR37" s="608"/>
      <c r="BS37" s="608"/>
      <c r="BT37" s="608"/>
      <c r="BU37" s="609"/>
      <c r="BV37" s="610">
        <v>-8344</v>
      </c>
      <c r="BW37" s="611"/>
      <c r="BX37" s="611"/>
      <c r="BY37" s="611"/>
      <c r="BZ37" s="611"/>
      <c r="CA37" s="611"/>
      <c r="CB37" s="620"/>
      <c r="CD37" s="607" t="s">
        <v>322</v>
      </c>
      <c r="CE37" s="608"/>
      <c r="CF37" s="608"/>
      <c r="CG37" s="608"/>
      <c r="CH37" s="608"/>
      <c r="CI37" s="608"/>
      <c r="CJ37" s="608"/>
      <c r="CK37" s="608"/>
      <c r="CL37" s="608"/>
      <c r="CM37" s="608"/>
      <c r="CN37" s="608"/>
      <c r="CO37" s="608"/>
      <c r="CP37" s="608"/>
      <c r="CQ37" s="609"/>
      <c r="CR37" s="610">
        <v>110079</v>
      </c>
      <c r="CS37" s="643"/>
      <c r="CT37" s="643"/>
      <c r="CU37" s="643"/>
      <c r="CV37" s="643"/>
      <c r="CW37" s="643"/>
      <c r="CX37" s="643"/>
      <c r="CY37" s="644"/>
      <c r="CZ37" s="615">
        <v>2.4</v>
      </c>
      <c r="DA37" s="640"/>
      <c r="DB37" s="640"/>
      <c r="DC37" s="645"/>
      <c r="DD37" s="619">
        <v>110079</v>
      </c>
      <c r="DE37" s="643"/>
      <c r="DF37" s="643"/>
      <c r="DG37" s="643"/>
      <c r="DH37" s="643"/>
      <c r="DI37" s="643"/>
      <c r="DJ37" s="643"/>
      <c r="DK37" s="644"/>
      <c r="DL37" s="619">
        <v>108075</v>
      </c>
      <c r="DM37" s="643"/>
      <c r="DN37" s="643"/>
      <c r="DO37" s="643"/>
      <c r="DP37" s="643"/>
      <c r="DQ37" s="643"/>
      <c r="DR37" s="643"/>
      <c r="DS37" s="643"/>
      <c r="DT37" s="643"/>
      <c r="DU37" s="643"/>
      <c r="DV37" s="644"/>
      <c r="DW37" s="615">
        <v>6.1</v>
      </c>
      <c r="DX37" s="640"/>
      <c r="DY37" s="640"/>
      <c r="DZ37" s="640"/>
      <c r="EA37" s="640"/>
      <c r="EB37" s="640"/>
      <c r="EC37" s="641"/>
    </row>
    <row r="38" spans="2:133" ht="11.25" customHeight="1" x14ac:dyDescent="0.15">
      <c r="B38" s="607" t="s">
        <v>323</v>
      </c>
      <c r="C38" s="608"/>
      <c r="D38" s="608"/>
      <c r="E38" s="608"/>
      <c r="F38" s="608"/>
      <c r="G38" s="608"/>
      <c r="H38" s="608"/>
      <c r="I38" s="608"/>
      <c r="J38" s="608"/>
      <c r="K38" s="608"/>
      <c r="L38" s="608"/>
      <c r="M38" s="608"/>
      <c r="N38" s="608"/>
      <c r="O38" s="608"/>
      <c r="P38" s="608"/>
      <c r="Q38" s="609"/>
      <c r="R38" s="610">
        <v>660273</v>
      </c>
      <c r="S38" s="611"/>
      <c r="T38" s="611"/>
      <c r="U38" s="611"/>
      <c r="V38" s="611"/>
      <c r="W38" s="611"/>
      <c r="X38" s="611"/>
      <c r="Y38" s="612"/>
      <c r="Z38" s="613">
        <v>13.6</v>
      </c>
      <c r="AA38" s="613"/>
      <c r="AB38" s="613"/>
      <c r="AC38" s="613"/>
      <c r="AD38" s="614" t="s">
        <v>122</v>
      </c>
      <c r="AE38" s="614"/>
      <c r="AF38" s="614"/>
      <c r="AG38" s="614"/>
      <c r="AH38" s="614"/>
      <c r="AI38" s="614"/>
      <c r="AJ38" s="614"/>
      <c r="AK38" s="614"/>
      <c r="AL38" s="615" t="s">
        <v>122</v>
      </c>
      <c r="AM38" s="616"/>
      <c r="AN38" s="616"/>
      <c r="AO38" s="617"/>
      <c r="AQ38" s="673" t="s">
        <v>324</v>
      </c>
      <c r="AR38" s="674"/>
      <c r="AS38" s="674"/>
      <c r="AT38" s="674"/>
      <c r="AU38" s="674"/>
      <c r="AV38" s="674"/>
      <c r="AW38" s="674"/>
      <c r="AX38" s="674"/>
      <c r="AY38" s="675"/>
      <c r="AZ38" s="610" t="s">
        <v>122</v>
      </c>
      <c r="BA38" s="611"/>
      <c r="BB38" s="611"/>
      <c r="BC38" s="611"/>
      <c r="BD38" s="643"/>
      <c r="BE38" s="643"/>
      <c r="BF38" s="656"/>
      <c r="BG38" s="607" t="s">
        <v>325</v>
      </c>
      <c r="BH38" s="608"/>
      <c r="BI38" s="608"/>
      <c r="BJ38" s="608"/>
      <c r="BK38" s="608"/>
      <c r="BL38" s="608"/>
      <c r="BM38" s="608"/>
      <c r="BN38" s="608"/>
      <c r="BO38" s="608"/>
      <c r="BP38" s="608"/>
      <c r="BQ38" s="608"/>
      <c r="BR38" s="608"/>
      <c r="BS38" s="608"/>
      <c r="BT38" s="608"/>
      <c r="BU38" s="609"/>
      <c r="BV38" s="610">
        <v>297</v>
      </c>
      <c r="BW38" s="611"/>
      <c r="BX38" s="611"/>
      <c r="BY38" s="611"/>
      <c r="BZ38" s="611"/>
      <c r="CA38" s="611"/>
      <c r="CB38" s="620"/>
      <c r="CD38" s="607" t="s">
        <v>326</v>
      </c>
      <c r="CE38" s="608"/>
      <c r="CF38" s="608"/>
      <c r="CG38" s="608"/>
      <c r="CH38" s="608"/>
      <c r="CI38" s="608"/>
      <c r="CJ38" s="608"/>
      <c r="CK38" s="608"/>
      <c r="CL38" s="608"/>
      <c r="CM38" s="608"/>
      <c r="CN38" s="608"/>
      <c r="CO38" s="608"/>
      <c r="CP38" s="608"/>
      <c r="CQ38" s="609"/>
      <c r="CR38" s="610">
        <v>172007</v>
      </c>
      <c r="CS38" s="611"/>
      <c r="CT38" s="611"/>
      <c r="CU38" s="611"/>
      <c r="CV38" s="611"/>
      <c r="CW38" s="611"/>
      <c r="CX38" s="611"/>
      <c r="CY38" s="612"/>
      <c r="CZ38" s="615">
        <v>3.7</v>
      </c>
      <c r="DA38" s="640"/>
      <c r="DB38" s="640"/>
      <c r="DC38" s="645"/>
      <c r="DD38" s="619">
        <v>153471</v>
      </c>
      <c r="DE38" s="611"/>
      <c r="DF38" s="611"/>
      <c r="DG38" s="611"/>
      <c r="DH38" s="611"/>
      <c r="DI38" s="611"/>
      <c r="DJ38" s="611"/>
      <c r="DK38" s="612"/>
      <c r="DL38" s="619">
        <v>147652</v>
      </c>
      <c r="DM38" s="611"/>
      <c r="DN38" s="611"/>
      <c r="DO38" s="611"/>
      <c r="DP38" s="611"/>
      <c r="DQ38" s="611"/>
      <c r="DR38" s="611"/>
      <c r="DS38" s="611"/>
      <c r="DT38" s="611"/>
      <c r="DU38" s="611"/>
      <c r="DV38" s="612"/>
      <c r="DW38" s="615">
        <v>8.3000000000000007</v>
      </c>
      <c r="DX38" s="640"/>
      <c r="DY38" s="640"/>
      <c r="DZ38" s="640"/>
      <c r="EA38" s="640"/>
      <c r="EB38" s="640"/>
      <c r="EC38" s="641"/>
    </row>
    <row r="39" spans="2:133" ht="11.25" customHeight="1" x14ac:dyDescent="0.15">
      <c r="B39" s="607" t="s">
        <v>327</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328</v>
      </c>
      <c r="AR39" s="674"/>
      <c r="AS39" s="674"/>
      <c r="AT39" s="674"/>
      <c r="AU39" s="674"/>
      <c r="AV39" s="674"/>
      <c r="AW39" s="674"/>
      <c r="AX39" s="674"/>
      <c r="AY39" s="675"/>
      <c r="AZ39" s="610" t="s">
        <v>122</v>
      </c>
      <c r="BA39" s="611"/>
      <c r="BB39" s="611"/>
      <c r="BC39" s="611"/>
      <c r="BD39" s="643"/>
      <c r="BE39" s="643"/>
      <c r="BF39" s="656"/>
      <c r="BG39" s="607" t="s">
        <v>329</v>
      </c>
      <c r="BH39" s="608"/>
      <c r="BI39" s="608"/>
      <c r="BJ39" s="608"/>
      <c r="BK39" s="608"/>
      <c r="BL39" s="608"/>
      <c r="BM39" s="608"/>
      <c r="BN39" s="608"/>
      <c r="BO39" s="608"/>
      <c r="BP39" s="608"/>
      <c r="BQ39" s="608"/>
      <c r="BR39" s="608"/>
      <c r="BS39" s="608"/>
      <c r="BT39" s="608"/>
      <c r="BU39" s="609"/>
      <c r="BV39" s="610">
        <v>507</v>
      </c>
      <c r="BW39" s="611"/>
      <c r="BX39" s="611"/>
      <c r="BY39" s="611"/>
      <c r="BZ39" s="611"/>
      <c r="CA39" s="611"/>
      <c r="CB39" s="620"/>
      <c r="CD39" s="607" t="s">
        <v>330</v>
      </c>
      <c r="CE39" s="608"/>
      <c r="CF39" s="608"/>
      <c r="CG39" s="608"/>
      <c r="CH39" s="608"/>
      <c r="CI39" s="608"/>
      <c r="CJ39" s="608"/>
      <c r="CK39" s="608"/>
      <c r="CL39" s="608"/>
      <c r="CM39" s="608"/>
      <c r="CN39" s="608"/>
      <c r="CO39" s="608"/>
      <c r="CP39" s="608"/>
      <c r="CQ39" s="609"/>
      <c r="CR39" s="610">
        <v>216710</v>
      </c>
      <c r="CS39" s="643"/>
      <c r="CT39" s="643"/>
      <c r="CU39" s="643"/>
      <c r="CV39" s="643"/>
      <c r="CW39" s="643"/>
      <c r="CX39" s="643"/>
      <c r="CY39" s="644"/>
      <c r="CZ39" s="615">
        <v>4.7</v>
      </c>
      <c r="DA39" s="640"/>
      <c r="DB39" s="640"/>
      <c r="DC39" s="645"/>
      <c r="DD39" s="619">
        <v>204991</v>
      </c>
      <c r="DE39" s="643"/>
      <c r="DF39" s="643"/>
      <c r="DG39" s="643"/>
      <c r="DH39" s="643"/>
      <c r="DI39" s="643"/>
      <c r="DJ39" s="643"/>
      <c r="DK39" s="644"/>
      <c r="DL39" s="619" t="s">
        <v>122</v>
      </c>
      <c r="DM39" s="643"/>
      <c r="DN39" s="643"/>
      <c r="DO39" s="643"/>
      <c r="DP39" s="643"/>
      <c r="DQ39" s="643"/>
      <c r="DR39" s="643"/>
      <c r="DS39" s="643"/>
      <c r="DT39" s="643"/>
      <c r="DU39" s="643"/>
      <c r="DV39" s="644"/>
      <c r="DW39" s="615" t="s">
        <v>122</v>
      </c>
      <c r="DX39" s="640"/>
      <c r="DY39" s="640"/>
      <c r="DZ39" s="640"/>
      <c r="EA39" s="640"/>
      <c r="EB39" s="640"/>
      <c r="EC39" s="641"/>
    </row>
    <row r="40" spans="2:133" ht="11.25" customHeight="1" x14ac:dyDescent="0.15">
      <c r="B40" s="607" t="s">
        <v>331</v>
      </c>
      <c r="C40" s="608"/>
      <c r="D40" s="608"/>
      <c r="E40" s="608"/>
      <c r="F40" s="608"/>
      <c r="G40" s="608"/>
      <c r="H40" s="608"/>
      <c r="I40" s="608"/>
      <c r="J40" s="608"/>
      <c r="K40" s="608"/>
      <c r="L40" s="608"/>
      <c r="M40" s="608"/>
      <c r="N40" s="608"/>
      <c r="O40" s="608"/>
      <c r="P40" s="608"/>
      <c r="Q40" s="609"/>
      <c r="R40" s="610">
        <v>2873</v>
      </c>
      <c r="S40" s="611"/>
      <c r="T40" s="611"/>
      <c r="U40" s="611"/>
      <c r="V40" s="611"/>
      <c r="W40" s="611"/>
      <c r="X40" s="611"/>
      <c r="Y40" s="612"/>
      <c r="Z40" s="613">
        <v>0.1</v>
      </c>
      <c r="AA40" s="613"/>
      <c r="AB40" s="613"/>
      <c r="AC40" s="613"/>
      <c r="AD40" s="614" t="s">
        <v>122</v>
      </c>
      <c r="AE40" s="614"/>
      <c r="AF40" s="614"/>
      <c r="AG40" s="614"/>
      <c r="AH40" s="614"/>
      <c r="AI40" s="614"/>
      <c r="AJ40" s="614"/>
      <c r="AK40" s="614"/>
      <c r="AL40" s="615" t="s">
        <v>122</v>
      </c>
      <c r="AM40" s="616"/>
      <c r="AN40" s="616"/>
      <c r="AO40" s="617"/>
      <c r="AQ40" s="673" t="s">
        <v>332</v>
      </c>
      <c r="AR40" s="674"/>
      <c r="AS40" s="674"/>
      <c r="AT40" s="674"/>
      <c r="AU40" s="674"/>
      <c r="AV40" s="674"/>
      <c r="AW40" s="674"/>
      <c r="AX40" s="674"/>
      <c r="AY40" s="675"/>
      <c r="AZ40" s="610" t="s">
        <v>122</v>
      </c>
      <c r="BA40" s="611"/>
      <c r="BB40" s="611"/>
      <c r="BC40" s="611"/>
      <c r="BD40" s="643"/>
      <c r="BE40" s="643"/>
      <c r="BF40" s="656"/>
      <c r="BG40" s="660" t="s">
        <v>333</v>
      </c>
      <c r="BH40" s="661"/>
      <c r="BI40" s="661"/>
      <c r="BJ40" s="661"/>
      <c r="BK40" s="661"/>
      <c r="BL40" s="202"/>
      <c r="BM40" s="608" t="s">
        <v>334</v>
      </c>
      <c r="BN40" s="608"/>
      <c r="BO40" s="608"/>
      <c r="BP40" s="608"/>
      <c r="BQ40" s="608"/>
      <c r="BR40" s="608"/>
      <c r="BS40" s="608"/>
      <c r="BT40" s="608"/>
      <c r="BU40" s="609"/>
      <c r="BV40" s="610">
        <v>79</v>
      </c>
      <c r="BW40" s="611"/>
      <c r="BX40" s="611"/>
      <c r="BY40" s="611"/>
      <c r="BZ40" s="611"/>
      <c r="CA40" s="611"/>
      <c r="CB40" s="620"/>
      <c r="CD40" s="607" t="s">
        <v>335</v>
      </c>
      <c r="CE40" s="608"/>
      <c r="CF40" s="608"/>
      <c r="CG40" s="608"/>
      <c r="CH40" s="608"/>
      <c r="CI40" s="608"/>
      <c r="CJ40" s="608"/>
      <c r="CK40" s="608"/>
      <c r="CL40" s="608"/>
      <c r="CM40" s="608"/>
      <c r="CN40" s="608"/>
      <c r="CO40" s="608"/>
      <c r="CP40" s="608"/>
      <c r="CQ40" s="609"/>
      <c r="CR40" s="610" t="s">
        <v>122</v>
      </c>
      <c r="CS40" s="611"/>
      <c r="CT40" s="611"/>
      <c r="CU40" s="611"/>
      <c r="CV40" s="611"/>
      <c r="CW40" s="611"/>
      <c r="CX40" s="611"/>
      <c r="CY40" s="612"/>
      <c r="CZ40" s="615" t="s">
        <v>122</v>
      </c>
      <c r="DA40" s="640"/>
      <c r="DB40" s="640"/>
      <c r="DC40" s="645"/>
      <c r="DD40" s="619" t="s">
        <v>122</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0"/>
      <c r="DY40" s="640"/>
      <c r="DZ40" s="640"/>
      <c r="EA40" s="640"/>
      <c r="EB40" s="640"/>
      <c r="EC40" s="641"/>
    </row>
    <row r="41" spans="2:133" ht="11.25" customHeight="1" x14ac:dyDescent="0.15">
      <c r="B41" s="631" t="s">
        <v>336</v>
      </c>
      <c r="C41" s="632"/>
      <c r="D41" s="632"/>
      <c r="E41" s="632"/>
      <c r="F41" s="632"/>
      <c r="G41" s="632"/>
      <c r="H41" s="632"/>
      <c r="I41" s="632"/>
      <c r="J41" s="632"/>
      <c r="K41" s="632"/>
      <c r="L41" s="632"/>
      <c r="M41" s="632"/>
      <c r="N41" s="632"/>
      <c r="O41" s="632"/>
      <c r="P41" s="632"/>
      <c r="Q41" s="633"/>
      <c r="R41" s="682">
        <v>4870463</v>
      </c>
      <c r="S41" s="683"/>
      <c r="T41" s="683"/>
      <c r="U41" s="683"/>
      <c r="V41" s="683"/>
      <c r="W41" s="683"/>
      <c r="X41" s="683"/>
      <c r="Y41" s="687"/>
      <c r="Z41" s="688">
        <v>100</v>
      </c>
      <c r="AA41" s="688"/>
      <c r="AB41" s="688"/>
      <c r="AC41" s="688"/>
      <c r="AD41" s="689">
        <v>1780261</v>
      </c>
      <c r="AE41" s="689"/>
      <c r="AF41" s="689"/>
      <c r="AG41" s="689"/>
      <c r="AH41" s="689"/>
      <c r="AI41" s="689"/>
      <c r="AJ41" s="689"/>
      <c r="AK41" s="689"/>
      <c r="AL41" s="690">
        <v>100</v>
      </c>
      <c r="AM41" s="670"/>
      <c r="AN41" s="670"/>
      <c r="AO41" s="691"/>
      <c r="AQ41" s="673" t="s">
        <v>337</v>
      </c>
      <c r="AR41" s="674"/>
      <c r="AS41" s="674"/>
      <c r="AT41" s="674"/>
      <c r="AU41" s="674"/>
      <c r="AV41" s="674"/>
      <c r="AW41" s="674"/>
      <c r="AX41" s="674"/>
      <c r="AY41" s="675"/>
      <c r="AZ41" s="610">
        <v>46471</v>
      </c>
      <c r="BA41" s="611"/>
      <c r="BB41" s="611"/>
      <c r="BC41" s="611"/>
      <c r="BD41" s="643"/>
      <c r="BE41" s="643"/>
      <c r="BF41" s="656"/>
      <c r="BG41" s="660"/>
      <c r="BH41" s="661"/>
      <c r="BI41" s="661"/>
      <c r="BJ41" s="661"/>
      <c r="BK41" s="661"/>
      <c r="BL41" s="202"/>
      <c r="BM41" s="608" t="s">
        <v>338</v>
      </c>
      <c r="BN41" s="608"/>
      <c r="BO41" s="608"/>
      <c r="BP41" s="608"/>
      <c r="BQ41" s="608"/>
      <c r="BR41" s="608"/>
      <c r="BS41" s="608"/>
      <c r="BT41" s="608"/>
      <c r="BU41" s="609"/>
      <c r="BV41" s="610" t="s">
        <v>122</v>
      </c>
      <c r="BW41" s="611"/>
      <c r="BX41" s="611"/>
      <c r="BY41" s="611"/>
      <c r="BZ41" s="611"/>
      <c r="CA41" s="611"/>
      <c r="CB41" s="620"/>
      <c r="CD41" s="607" t="s">
        <v>339</v>
      </c>
      <c r="CE41" s="608"/>
      <c r="CF41" s="608"/>
      <c r="CG41" s="608"/>
      <c r="CH41" s="608"/>
      <c r="CI41" s="608"/>
      <c r="CJ41" s="608"/>
      <c r="CK41" s="608"/>
      <c r="CL41" s="608"/>
      <c r="CM41" s="608"/>
      <c r="CN41" s="608"/>
      <c r="CO41" s="608"/>
      <c r="CP41" s="608"/>
      <c r="CQ41" s="609"/>
      <c r="CR41" s="610" t="s">
        <v>122</v>
      </c>
      <c r="CS41" s="643"/>
      <c r="CT41" s="643"/>
      <c r="CU41" s="643"/>
      <c r="CV41" s="643"/>
      <c r="CW41" s="643"/>
      <c r="CX41" s="643"/>
      <c r="CY41" s="644"/>
      <c r="CZ41" s="615" t="s">
        <v>122</v>
      </c>
      <c r="DA41" s="640"/>
      <c r="DB41" s="640"/>
      <c r="DC41" s="645"/>
      <c r="DD41" s="619" t="s">
        <v>122</v>
      </c>
      <c r="DE41" s="643"/>
      <c r="DF41" s="643"/>
      <c r="DG41" s="643"/>
      <c r="DH41" s="643"/>
      <c r="DI41" s="643"/>
      <c r="DJ41" s="643"/>
      <c r="DK41" s="644"/>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340</v>
      </c>
      <c r="AR42" s="680"/>
      <c r="AS42" s="680"/>
      <c r="AT42" s="680"/>
      <c r="AU42" s="680"/>
      <c r="AV42" s="680"/>
      <c r="AW42" s="680"/>
      <c r="AX42" s="680"/>
      <c r="AY42" s="681"/>
      <c r="AZ42" s="682">
        <v>125536</v>
      </c>
      <c r="BA42" s="683"/>
      <c r="BB42" s="683"/>
      <c r="BC42" s="683"/>
      <c r="BD42" s="669"/>
      <c r="BE42" s="669"/>
      <c r="BF42" s="671"/>
      <c r="BG42" s="662"/>
      <c r="BH42" s="663"/>
      <c r="BI42" s="663"/>
      <c r="BJ42" s="663"/>
      <c r="BK42" s="663"/>
      <c r="BL42" s="203"/>
      <c r="BM42" s="632" t="s">
        <v>341</v>
      </c>
      <c r="BN42" s="632"/>
      <c r="BO42" s="632"/>
      <c r="BP42" s="632"/>
      <c r="BQ42" s="632"/>
      <c r="BR42" s="632"/>
      <c r="BS42" s="632"/>
      <c r="BT42" s="632"/>
      <c r="BU42" s="633"/>
      <c r="BV42" s="682">
        <v>392</v>
      </c>
      <c r="BW42" s="683"/>
      <c r="BX42" s="683"/>
      <c r="BY42" s="683"/>
      <c r="BZ42" s="683"/>
      <c r="CA42" s="683"/>
      <c r="CB42" s="692"/>
      <c r="CD42" s="607" t="s">
        <v>342</v>
      </c>
      <c r="CE42" s="608"/>
      <c r="CF42" s="608"/>
      <c r="CG42" s="608"/>
      <c r="CH42" s="608"/>
      <c r="CI42" s="608"/>
      <c r="CJ42" s="608"/>
      <c r="CK42" s="608"/>
      <c r="CL42" s="608"/>
      <c r="CM42" s="608"/>
      <c r="CN42" s="608"/>
      <c r="CO42" s="608"/>
      <c r="CP42" s="608"/>
      <c r="CQ42" s="609"/>
      <c r="CR42" s="610">
        <v>1346025</v>
      </c>
      <c r="CS42" s="643"/>
      <c r="CT42" s="643"/>
      <c r="CU42" s="643"/>
      <c r="CV42" s="643"/>
      <c r="CW42" s="643"/>
      <c r="CX42" s="643"/>
      <c r="CY42" s="644"/>
      <c r="CZ42" s="615">
        <v>29</v>
      </c>
      <c r="DA42" s="640"/>
      <c r="DB42" s="640"/>
      <c r="DC42" s="645"/>
      <c r="DD42" s="619">
        <v>379402</v>
      </c>
      <c r="DE42" s="643"/>
      <c r="DF42" s="643"/>
      <c r="DG42" s="643"/>
      <c r="DH42" s="643"/>
      <c r="DI42" s="643"/>
      <c r="DJ42" s="643"/>
      <c r="DK42" s="644"/>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196" t="s">
        <v>343</v>
      </c>
      <c r="CD43" s="607" t="s">
        <v>344</v>
      </c>
      <c r="CE43" s="608"/>
      <c r="CF43" s="608"/>
      <c r="CG43" s="608"/>
      <c r="CH43" s="608"/>
      <c r="CI43" s="608"/>
      <c r="CJ43" s="608"/>
      <c r="CK43" s="608"/>
      <c r="CL43" s="608"/>
      <c r="CM43" s="608"/>
      <c r="CN43" s="608"/>
      <c r="CO43" s="608"/>
      <c r="CP43" s="608"/>
      <c r="CQ43" s="609"/>
      <c r="CR43" s="610">
        <v>10428</v>
      </c>
      <c r="CS43" s="643"/>
      <c r="CT43" s="643"/>
      <c r="CU43" s="643"/>
      <c r="CV43" s="643"/>
      <c r="CW43" s="643"/>
      <c r="CX43" s="643"/>
      <c r="CY43" s="644"/>
      <c r="CZ43" s="615">
        <v>0.2</v>
      </c>
      <c r="DA43" s="640"/>
      <c r="DB43" s="640"/>
      <c r="DC43" s="645"/>
      <c r="DD43" s="619">
        <v>10428</v>
      </c>
      <c r="DE43" s="643"/>
      <c r="DF43" s="643"/>
      <c r="DG43" s="643"/>
      <c r="DH43" s="643"/>
      <c r="DI43" s="643"/>
      <c r="DJ43" s="643"/>
      <c r="DK43" s="644"/>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345</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293</v>
      </c>
      <c r="CE44" s="649"/>
      <c r="CF44" s="607" t="s">
        <v>346</v>
      </c>
      <c r="CG44" s="608"/>
      <c r="CH44" s="608"/>
      <c r="CI44" s="608"/>
      <c r="CJ44" s="608"/>
      <c r="CK44" s="608"/>
      <c r="CL44" s="608"/>
      <c r="CM44" s="608"/>
      <c r="CN44" s="608"/>
      <c r="CO44" s="608"/>
      <c r="CP44" s="608"/>
      <c r="CQ44" s="609"/>
      <c r="CR44" s="610">
        <v>635481</v>
      </c>
      <c r="CS44" s="611"/>
      <c r="CT44" s="611"/>
      <c r="CU44" s="611"/>
      <c r="CV44" s="611"/>
      <c r="CW44" s="611"/>
      <c r="CX44" s="611"/>
      <c r="CY44" s="612"/>
      <c r="CZ44" s="615">
        <v>13.7</v>
      </c>
      <c r="DA44" s="616"/>
      <c r="DB44" s="616"/>
      <c r="DC44" s="622"/>
      <c r="DD44" s="619">
        <v>243100</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347</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348</v>
      </c>
      <c r="CG45" s="608"/>
      <c r="CH45" s="608"/>
      <c r="CI45" s="608"/>
      <c r="CJ45" s="608"/>
      <c r="CK45" s="608"/>
      <c r="CL45" s="608"/>
      <c r="CM45" s="608"/>
      <c r="CN45" s="608"/>
      <c r="CO45" s="608"/>
      <c r="CP45" s="608"/>
      <c r="CQ45" s="609"/>
      <c r="CR45" s="610">
        <v>134281</v>
      </c>
      <c r="CS45" s="643"/>
      <c r="CT45" s="643"/>
      <c r="CU45" s="643"/>
      <c r="CV45" s="643"/>
      <c r="CW45" s="643"/>
      <c r="CX45" s="643"/>
      <c r="CY45" s="644"/>
      <c r="CZ45" s="615">
        <v>2.9</v>
      </c>
      <c r="DA45" s="640"/>
      <c r="DB45" s="640"/>
      <c r="DC45" s="645"/>
      <c r="DD45" s="619">
        <v>91080</v>
      </c>
      <c r="DE45" s="643"/>
      <c r="DF45" s="643"/>
      <c r="DG45" s="643"/>
      <c r="DH45" s="643"/>
      <c r="DI45" s="643"/>
      <c r="DJ45" s="643"/>
      <c r="DK45" s="644"/>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07"/>
      <c r="CD46" s="650"/>
      <c r="CE46" s="651"/>
      <c r="CF46" s="607" t="s">
        <v>349</v>
      </c>
      <c r="CG46" s="608"/>
      <c r="CH46" s="608"/>
      <c r="CI46" s="608"/>
      <c r="CJ46" s="608"/>
      <c r="CK46" s="608"/>
      <c r="CL46" s="608"/>
      <c r="CM46" s="608"/>
      <c r="CN46" s="608"/>
      <c r="CO46" s="608"/>
      <c r="CP46" s="608"/>
      <c r="CQ46" s="609"/>
      <c r="CR46" s="610">
        <v>501200</v>
      </c>
      <c r="CS46" s="611"/>
      <c r="CT46" s="611"/>
      <c r="CU46" s="611"/>
      <c r="CV46" s="611"/>
      <c r="CW46" s="611"/>
      <c r="CX46" s="611"/>
      <c r="CY46" s="612"/>
      <c r="CZ46" s="615">
        <v>10.8</v>
      </c>
      <c r="DA46" s="616"/>
      <c r="DB46" s="616"/>
      <c r="DC46" s="622"/>
      <c r="DD46" s="619">
        <v>152020</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07"/>
      <c r="CD47" s="650"/>
      <c r="CE47" s="651"/>
      <c r="CF47" s="607" t="s">
        <v>350</v>
      </c>
      <c r="CG47" s="608"/>
      <c r="CH47" s="608"/>
      <c r="CI47" s="608"/>
      <c r="CJ47" s="608"/>
      <c r="CK47" s="608"/>
      <c r="CL47" s="608"/>
      <c r="CM47" s="608"/>
      <c r="CN47" s="608"/>
      <c r="CO47" s="608"/>
      <c r="CP47" s="608"/>
      <c r="CQ47" s="609"/>
      <c r="CR47" s="610">
        <v>710544</v>
      </c>
      <c r="CS47" s="643"/>
      <c r="CT47" s="643"/>
      <c r="CU47" s="643"/>
      <c r="CV47" s="643"/>
      <c r="CW47" s="643"/>
      <c r="CX47" s="643"/>
      <c r="CY47" s="644"/>
      <c r="CZ47" s="615">
        <v>15.3</v>
      </c>
      <c r="DA47" s="640"/>
      <c r="DB47" s="640"/>
      <c r="DC47" s="645"/>
      <c r="DD47" s="619">
        <v>136302</v>
      </c>
      <c r="DE47" s="643"/>
      <c r="DF47" s="643"/>
      <c r="DG47" s="643"/>
      <c r="DH47" s="643"/>
      <c r="DI47" s="643"/>
      <c r="DJ47" s="643"/>
      <c r="DK47" s="644"/>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07"/>
      <c r="CD48" s="652"/>
      <c r="CE48" s="653"/>
      <c r="CF48" s="607" t="s">
        <v>351</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07"/>
      <c r="CD49" s="631" t="s">
        <v>352</v>
      </c>
      <c r="CE49" s="632"/>
      <c r="CF49" s="632"/>
      <c r="CG49" s="632"/>
      <c r="CH49" s="632"/>
      <c r="CI49" s="632"/>
      <c r="CJ49" s="632"/>
      <c r="CK49" s="632"/>
      <c r="CL49" s="632"/>
      <c r="CM49" s="632"/>
      <c r="CN49" s="632"/>
      <c r="CO49" s="632"/>
      <c r="CP49" s="632"/>
      <c r="CQ49" s="633"/>
      <c r="CR49" s="682">
        <v>4634176</v>
      </c>
      <c r="CS49" s="669"/>
      <c r="CT49" s="669"/>
      <c r="CU49" s="669"/>
      <c r="CV49" s="669"/>
      <c r="CW49" s="669"/>
      <c r="CX49" s="669"/>
      <c r="CY49" s="698"/>
      <c r="CZ49" s="690">
        <v>100</v>
      </c>
      <c r="DA49" s="699"/>
      <c r="DB49" s="699"/>
      <c r="DC49" s="700"/>
      <c r="DD49" s="701">
        <v>3059526</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q1esD95zo7LS/+KEuXqlLSV1M19KHKoQAjqJpx73dygp/r87q41fK/nrBuALzEX89RBwspDxOy+RW2QRkH+6qg==" saltValue="wGY7ShFzVDTvAYttZcQUy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85" zoomScaleNormal="85"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08" t="s">
        <v>353</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354</v>
      </c>
      <c r="DK2" s="710"/>
      <c r="DL2" s="710"/>
      <c r="DM2" s="710"/>
      <c r="DN2" s="710"/>
      <c r="DO2" s="711"/>
      <c r="DP2" s="210"/>
      <c r="DQ2" s="709" t="s">
        <v>355</v>
      </c>
      <c r="DR2" s="710"/>
      <c r="DS2" s="710"/>
      <c r="DT2" s="710"/>
      <c r="DU2" s="710"/>
      <c r="DV2" s="710"/>
      <c r="DW2" s="710"/>
      <c r="DX2" s="710"/>
      <c r="DY2" s="710"/>
      <c r="DZ2" s="711"/>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712" t="s">
        <v>356</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357</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15">
      <c r="A5" s="714" t="s">
        <v>358</v>
      </c>
      <c r="B5" s="715"/>
      <c r="C5" s="715"/>
      <c r="D5" s="715"/>
      <c r="E5" s="715"/>
      <c r="F5" s="715"/>
      <c r="G5" s="715"/>
      <c r="H5" s="715"/>
      <c r="I5" s="715"/>
      <c r="J5" s="715"/>
      <c r="K5" s="715"/>
      <c r="L5" s="715"/>
      <c r="M5" s="715"/>
      <c r="N5" s="715"/>
      <c r="O5" s="715"/>
      <c r="P5" s="716"/>
      <c r="Q5" s="720" t="s">
        <v>359</v>
      </c>
      <c r="R5" s="721"/>
      <c r="S5" s="721"/>
      <c r="T5" s="721"/>
      <c r="U5" s="722"/>
      <c r="V5" s="720" t="s">
        <v>360</v>
      </c>
      <c r="W5" s="721"/>
      <c r="X5" s="721"/>
      <c r="Y5" s="721"/>
      <c r="Z5" s="722"/>
      <c r="AA5" s="720" t="s">
        <v>361</v>
      </c>
      <c r="AB5" s="721"/>
      <c r="AC5" s="721"/>
      <c r="AD5" s="721"/>
      <c r="AE5" s="721"/>
      <c r="AF5" s="726" t="s">
        <v>362</v>
      </c>
      <c r="AG5" s="721"/>
      <c r="AH5" s="721"/>
      <c r="AI5" s="721"/>
      <c r="AJ5" s="727"/>
      <c r="AK5" s="721" t="s">
        <v>363</v>
      </c>
      <c r="AL5" s="721"/>
      <c r="AM5" s="721"/>
      <c r="AN5" s="721"/>
      <c r="AO5" s="722"/>
      <c r="AP5" s="720" t="s">
        <v>364</v>
      </c>
      <c r="AQ5" s="721"/>
      <c r="AR5" s="721"/>
      <c r="AS5" s="721"/>
      <c r="AT5" s="722"/>
      <c r="AU5" s="720" t="s">
        <v>365</v>
      </c>
      <c r="AV5" s="721"/>
      <c r="AW5" s="721"/>
      <c r="AX5" s="721"/>
      <c r="AY5" s="727"/>
      <c r="AZ5" s="214"/>
      <c r="BA5" s="214"/>
      <c r="BB5" s="214"/>
      <c r="BC5" s="214"/>
      <c r="BD5" s="214"/>
      <c r="BE5" s="215"/>
      <c r="BF5" s="215"/>
      <c r="BG5" s="215"/>
      <c r="BH5" s="215"/>
      <c r="BI5" s="215"/>
      <c r="BJ5" s="215"/>
      <c r="BK5" s="215"/>
      <c r="BL5" s="215"/>
      <c r="BM5" s="215"/>
      <c r="BN5" s="215"/>
      <c r="BO5" s="215"/>
      <c r="BP5" s="215"/>
      <c r="BQ5" s="714" t="s">
        <v>366</v>
      </c>
      <c r="BR5" s="715"/>
      <c r="BS5" s="715"/>
      <c r="BT5" s="715"/>
      <c r="BU5" s="715"/>
      <c r="BV5" s="715"/>
      <c r="BW5" s="715"/>
      <c r="BX5" s="715"/>
      <c r="BY5" s="715"/>
      <c r="BZ5" s="715"/>
      <c r="CA5" s="715"/>
      <c r="CB5" s="715"/>
      <c r="CC5" s="715"/>
      <c r="CD5" s="715"/>
      <c r="CE5" s="715"/>
      <c r="CF5" s="715"/>
      <c r="CG5" s="716"/>
      <c r="CH5" s="720" t="s">
        <v>367</v>
      </c>
      <c r="CI5" s="721"/>
      <c r="CJ5" s="721"/>
      <c r="CK5" s="721"/>
      <c r="CL5" s="722"/>
      <c r="CM5" s="720" t="s">
        <v>368</v>
      </c>
      <c r="CN5" s="721"/>
      <c r="CO5" s="721"/>
      <c r="CP5" s="721"/>
      <c r="CQ5" s="722"/>
      <c r="CR5" s="720" t="s">
        <v>369</v>
      </c>
      <c r="CS5" s="721"/>
      <c r="CT5" s="721"/>
      <c r="CU5" s="721"/>
      <c r="CV5" s="722"/>
      <c r="CW5" s="720" t="s">
        <v>370</v>
      </c>
      <c r="CX5" s="721"/>
      <c r="CY5" s="721"/>
      <c r="CZ5" s="721"/>
      <c r="DA5" s="722"/>
      <c r="DB5" s="720" t="s">
        <v>371</v>
      </c>
      <c r="DC5" s="721"/>
      <c r="DD5" s="721"/>
      <c r="DE5" s="721"/>
      <c r="DF5" s="722"/>
      <c r="DG5" s="750" t="s">
        <v>372</v>
      </c>
      <c r="DH5" s="751"/>
      <c r="DI5" s="751"/>
      <c r="DJ5" s="751"/>
      <c r="DK5" s="752"/>
      <c r="DL5" s="750" t="s">
        <v>373</v>
      </c>
      <c r="DM5" s="751"/>
      <c r="DN5" s="751"/>
      <c r="DO5" s="751"/>
      <c r="DP5" s="752"/>
      <c r="DQ5" s="720" t="s">
        <v>374</v>
      </c>
      <c r="DR5" s="721"/>
      <c r="DS5" s="721"/>
      <c r="DT5" s="721"/>
      <c r="DU5" s="722"/>
      <c r="DV5" s="720" t="s">
        <v>365</v>
      </c>
      <c r="DW5" s="721"/>
      <c r="DX5" s="721"/>
      <c r="DY5" s="721"/>
      <c r="DZ5" s="727"/>
      <c r="EA5" s="217"/>
    </row>
    <row r="6" spans="1:131" s="218"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15">
      <c r="A7" s="219">
        <v>1</v>
      </c>
      <c r="B7" s="736" t="s">
        <v>375</v>
      </c>
      <c r="C7" s="737"/>
      <c r="D7" s="737"/>
      <c r="E7" s="737"/>
      <c r="F7" s="737"/>
      <c r="G7" s="737"/>
      <c r="H7" s="737"/>
      <c r="I7" s="737"/>
      <c r="J7" s="737"/>
      <c r="K7" s="737"/>
      <c r="L7" s="737"/>
      <c r="M7" s="737"/>
      <c r="N7" s="737"/>
      <c r="O7" s="737"/>
      <c r="P7" s="738"/>
      <c r="Q7" s="739">
        <v>4870</v>
      </c>
      <c r="R7" s="740"/>
      <c r="S7" s="740"/>
      <c r="T7" s="740"/>
      <c r="U7" s="740"/>
      <c r="V7" s="740">
        <v>4634</v>
      </c>
      <c r="W7" s="740"/>
      <c r="X7" s="740"/>
      <c r="Y7" s="740"/>
      <c r="Z7" s="740"/>
      <c r="AA7" s="740">
        <v>236</v>
      </c>
      <c r="AB7" s="740"/>
      <c r="AC7" s="740"/>
      <c r="AD7" s="740"/>
      <c r="AE7" s="741"/>
      <c r="AF7" s="742">
        <v>62</v>
      </c>
      <c r="AG7" s="743"/>
      <c r="AH7" s="743"/>
      <c r="AI7" s="743"/>
      <c r="AJ7" s="744"/>
      <c r="AK7" s="745">
        <v>432</v>
      </c>
      <c r="AL7" s="746"/>
      <c r="AM7" s="746"/>
      <c r="AN7" s="746"/>
      <c r="AO7" s="746"/>
      <c r="AP7" s="746">
        <v>4870</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t="s">
        <v>544</v>
      </c>
      <c r="BT7" s="734"/>
      <c r="BU7" s="734"/>
      <c r="BV7" s="734"/>
      <c r="BW7" s="734"/>
      <c r="BX7" s="734"/>
      <c r="BY7" s="734"/>
      <c r="BZ7" s="734"/>
      <c r="CA7" s="734"/>
      <c r="CB7" s="734"/>
      <c r="CC7" s="734"/>
      <c r="CD7" s="734"/>
      <c r="CE7" s="734"/>
      <c r="CF7" s="734"/>
      <c r="CG7" s="749"/>
      <c r="CH7" s="730">
        <v>-4</v>
      </c>
      <c r="CI7" s="731"/>
      <c r="CJ7" s="731"/>
      <c r="CK7" s="731"/>
      <c r="CL7" s="732"/>
      <c r="CM7" s="730">
        <v>59</v>
      </c>
      <c r="CN7" s="731"/>
      <c r="CO7" s="731"/>
      <c r="CP7" s="731"/>
      <c r="CQ7" s="732"/>
      <c r="CR7" s="730">
        <v>13</v>
      </c>
      <c r="CS7" s="731"/>
      <c r="CT7" s="731"/>
      <c r="CU7" s="731"/>
      <c r="CV7" s="732"/>
      <c r="CW7" s="730" t="s">
        <v>543</v>
      </c>
      <c r="CX7" s="731"/>
      <c r="CY7" s="731"/>
      <c r="CZ7" s="731"/>
      <c r="DA7" s="732"/>
      <c r="DB7" s="730" t="s">
        <v>543</v>
      </c>
      <c r="DC7" s="731"/>
      <c r="DD7" s="731"/>
      <c r="DE7" s="731"/>
      <c r="DF7" s="732"/>
      <c r="DG7" s="730" t="s">
        <v>543</v>
      </c>
      <c r="DH7" s="731"/>
      <c r="DI7" s="731"/>
      <c r="DJ7" s="731"/>
      <c r="DK7" s="732"/>
      <c r="DL7" s="730" t="s">
        <v>543</v>
      </c>
      <c r="DM7" s="731"/>
      <c r="DN7" s="731"/>
      <c r="DO7" s="731"/>
      <c r="DP7" s="732"/>
      <c r="DQ7" s="730" t="s">
        <v>543</v>
      </c>
      <c r="DR7" s="731"/>
      <c r="DS7" s="731"/>
      <c r="DT7" s="731"/>
      <c r="DU7" s="732"/>
      <c r="DV7" s="733"/>
      <c r="DW7" s="734"/>
      <c r="DX7" s="734"/>
      <c r="DY7" s="734"/>
      <c r="DZ7" s="735"/>
      <c r="EA7" s="217"/>
    </row>
    <row r="8" spans="1:131" s="218" customFormat="1" ht="26.25" customHeight="1" x14ac:dyDescent="0.15">
      <c r="A8" s="221">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t="s">
        <v>545</v>
      </c>
      <c r="BT8" s="761"/>
      <c r="BU8" s="761"/>
      <c r="BV8" s="761"/>
      <c r="BW8" s="761"/>
      <c r="BX8" s="761"/>
      <c r="BY8" s="761"/>
      <c r="BZ8" s="761"/>
      <c r="CA8" s="761"/>
      <c r="CB8" s="761"/>
      <c r="CC8" s="761"/>
      <c r="CD8" s="761"/>
      <c r="CE8" s="761"/>
      <c r="CF8" s="761"/>
      <c r="CG8" s="762"/>
      <c r="CH8" s="763">
        <v>-1</v>
      </c>
      <c r="CI8" s="764"/>
      <c r="CJ8" s="764"/>
      <c r="CK8" s="764"/>
      <c r="CL8" s="765"/>
      <c r="CM8" s="763">
        <v>137</v>
      </c>
      <c r="CN8" s="764"/>
      <c r="CO8" s="764"/>
      <c r="CP8" s="764"/>
      <c r="CQ8" s="765"/>
      <c r="CR8" s="763">
        <v>235</v>
      </c>
      <c r="CS8" s="764"/>
      <c r="CT8" s="764"/>
      <c r="CU8" s="764"/>
      <c r="CV8" s="765"/>
      <c r="CW8" s="763" t="s">
        <v>543</v>
      </c>
      <c r="CX8" s="764"/>
      <c r="CY8" s="764"/>
      <c r="CZ8" s="764"/>
      <c r="DA8" s="765"/>
      <c r="DB8" s="763" t="s">
        <v>543</v>
      </c>
      <c r="DC8" s="764"/>
      <c r="DD8" s="764"/>
      <c r="DE8" s="764"/>
      <c r="DF8" s="765"/>
      <c r="DG8" s="763" t="s">
        <v>543</v>
      </c>
      <c r="DH8" s="764"/>
      <c r="DI8" s="764"/>
      <c r="DJ8" s="764"/>
      <c r="DK8" s="765"/>
      <c r="DL8" s="763" t="s">
        <v>543</v>
      </c>
      <c r="DM8" s="764"/>
      <c r="DN8" s="764"/>
      <c r="DO8" s="764"/>
      <c r="DP8" s="765"/>
      <c r="DQ8" s="763" t="s">
        <v>543</v>
      </c>
      <c r="DR8" s="764"/>
      <c r="DS8" s="764"/>
      <c r="DT8" s="764"/>
      <c r="DU8" s="765"/>
      <c r="DV8" s="760"/>
      <c r="DW8" s="761"/>
      <c r="DX8" s="761"/>
      <c r="DY8" s="761"/>
      <c r="DZ8" s="766"/>
      <c r="EA8" s="217"/>
    </row>
    <row r="9" spans="1:131" s="218" customFormat="1" ht="26.25" customHeight="1" x14ac:dyDescent="0.15">
      <c r="A9" s="221">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7"/>
    </row>
    <row r="10" spans="1:131" s="218" customFormat="1" ht="26.25" customHeight="1" x14ac:dyDescent="0.15">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7"/>
    </row>
    <row r="11" spans="1:131" s="218" customFormat="1" ht="26.25" customHeight="1" x14ac:dyDescent="0.15">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7"/>
    </row>
    <row r="12" spans="1:131" s="218" customFormat="1" ht="26.25" customHeight="1" x14ac:dyDescent="0.15">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7"/>
    </row>
    <row r="13" spans="1:131" s="218" customFormat="1" ht="26.25" customHeight="1" x14ac:dyDescent="0.15">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x14ac:dyDescent="0.15">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15">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15">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15">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15">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15">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15">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15">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376</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
      <c r="A23" s="223" t="s">
        <v>377</v>
      </c>
      <c r="B23" s="776" t="s">
        <v>378</v>
      </c>
      <c r="C23" s="777"/>
      <c r="D23" s="777"/>
      <c r="E23" s="777"/>
      <c r="F23" s="777"/>
      <c r="G23" s="777"/>
      <c r="H23" s="777"/>
      <c r="I23" s="777"/>
      <c r="J23" s="777"/>
      <c r="K23" s="777"/>
      <c r="L23" s="777"/>
      <c r="M23" s="777"/>
      <c r="N23" s="777"/>
      <c r="O23" s="777"/>
      <c r="P23" s="778"/>
      <c r="Q23" s="779">
        <v>4870</v>
      </c>
      <c r="R23" s="780"/>
      <c r="S23" s="780"/>
      <c r="T23" s="780"/>
      <c r="U23" s="780"/>
      <c r="V23" s="780">
        <v>4634</v>
      </c>
      <c r="W23" s="780"/>
      <c r="X23" s="780"/>
      <c r="Y23" s="780"/>
      <c r="Z23" s="780"/>
      <c r="AA23" s="780">
        <v>236</v>
      </c>
      <c r="AB23" s="780"/>
      <c r="AC23" s="780"/>
      <c r="AD23" s="780"/>
      <c r="AE23" s="781"/>
      <c r="AF23" s="782">
        <v>62</v>
      </c>
      <c r="AG23" s="780"/>
      <c r="AH23" s="780"/>
      <c r="AI23" s="780"/>
      <c r="AJ23" s="783"/>
      <c r="AK23" s="784"/>
      <c r="AL23" s="785"/>
      <c r="AM23" s="785"/>
      <c r="AN23" s="785"/>
      <c r="AO23" s="785"/>
      <c r="AP23" s="780">
        <v>4870</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15">
      <c r="A24" s="795" t="s">
        <v>379</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
      <c r="A25" s="712" t="s">
        <v>380</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15">
      <c r="A26" s="714" t="s">
        <v>358</v>
      </c>
      <c r="B26" s="715"/>
      <c r="C26" s="715"/>
      <c r="D26" s="715"/>
      <c r="E26" s="715"/>
      <c r="F26" s="715"/>
      <c r="G26" s="715"/>
      <c r="H26" s="715"/>
      <c r="I26" s="715"/>
      <c r="J26" s="715"/>
      <c r="K26" s="715"/>
      <c r="L26" s="715"/>
      <c r="M26" s="715"/>
      <c r="N26" s="715"/>
      <c r="O26" s="715"/>
      <c r="P26" s="716"/>
      <c r="Q26" s="720" t="s">
        <v>381</v>
      </c>
      <c r="R26" s="721"/>
      <c r="S26" s="721"/>
      <c r="T26" s="721"/>
      <c r="U26" s="722"/>
      <c r="V26" s="720" t="s">
        <v>382</v>
      </c>
      <c r="W26" s="721"/>
      <c r="X26" s="721"/>
      <c r="Y26" s="721"/>
      <c r="Z26" s="722"/>
      <c r="AA26" s="720" t="s">
        <v>383</v>
      </c>
      <c r="AB26" s="721"/>
      <c r="AC26" s="721"/>
      <c r="AD26" s="721"/>
      <c r="AE26" s="721"/>
      <c r="AF26" s="801" t="s">
        <v>384</v>
      </c>
      <c r="AG26" s="802"/>
      <c r="AH26" s="802"/>
      <c r="AI26" s="802"/>
      <c r="AJ26" s="803"/>
      <c r="AK26" s="721" t="s">
        <v>385</v>
      </c>
      <c r="AL26" s="721"/>
      <c r="AM26" s="721"/>
      <c r="AN26" s="721"/>
      <c r="AO26" s="722"/>
      <c r="AP26" s="720" t="s">
        <v>386</v>
      </c>
      <c r="AQ26" s="721"/>
      <c r="AR26" s="721"/>
      <c r="AS26" s="721"/>
      <c r="AT26" s="722"/>
      <c r="AU26" s="720" t="s">
        <v>387</v>
      </c>
      <c r="AV26" s="721"/>
      <c r="AW26" s="721"/>
      <c r="AX26" s="721"/>
      <c r="AY26" s="722"/>
      <c r="AZ26" s="720" t="s">
        <v>388</v>
      </c>
      <c r="BA26" s="721"/>
      <c r="BB26" s="721"/>
      <c r="BC26" s="721"/>
      <c r="BD26" s="722"/>
      <c r="BE26" s="720" t="s">
        <v>365</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15">
      <c r="A28" s="225">
        <v>1</v>
      </c>
      <c r="B28" s="736" t="s">
        <v>389</v>
      </c>
      <c r="C28" s="737"/>
      <c r="D28" s="737"/>
      <c r="E28" s="737"/>
      <c r="F28" s="737"/>
      <c r="G28" s="737"/>
      <c r="H28" s="737"/>
      <c r="I28" s="737"/>
      <c r="J28" s="737"/>
      <c r="K28" s="737"/>
      <c r="L28" s="737"/>
      <c r="M28" s="737"/>
      <c r="N28" s="737"/>
      <c r="O28" s="737"/>
      <c r="P28" s="738"/>
      <c r="Q28" s="809">
        <v>310</v>
      </c>
      <c r="R28" s="810"/>
      <c r="S28" s="810"/>
      <c r="T28" s="810"/>
      <c r="U28" s="810"/>
      <c r="V28" s="810">
        <v>310</v>
      </c>
      <c r="W28" s="810"/>
      <c r="X28" s="810"/>
      <c r="Y28" s="810"/>
      <c r="Z28" s="810"/>
      <c r="AA28" s="810">
        <v>0</v>
      </c>
      <c r="AB28" s="810"/>
      <c r="AC28" s="810"/>
      <c r="AD28" s="810"/>
      <c r="AE28" s="811"/>
      <c r="AF28" s="812">
        <v>0</v>
      </c>
      <c r="AG28" s="810"/>
      <c r="AH28" s="810"/>
      <c r="AI28" s="810"/>
      <c r="AJ28" s="813"/>
      <c r="AK28" s="814">
        <v>46</v>
      </c>
      <c r="AL28" s="815"/>
      <c r="AM28" s="815"/>
      <c r="AN28" s="815"/>
      <c r="AO28" s="815"/>
      <c r="AP28" s="815" t="s">
        <v>543</v>
      </c>
      <c r="AQ28" s="815"/>
      <c r="AR28" s="815"/>
      <c r="AS28" s="815"/>
      <c r="AT28" s="815"/>
      <c r="AU28" s="815" t="s">
        <v>543</v>
      </c>
      <c r="AV28" s="815"/>
      <c r="AW28" s="815"/>
      <c r="AX28" s="815"/>
      <c r="AY28" s="815"/>
      <c r="AZ28" s="816" t="s">
        <v>543</v>
      </c>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15">
      <c r="A29" s="225">
        <v>2</v>
      </c>
      <c r="B29" s="767" t="s">
        <v>390</v>
      </c>
      <c r="C29" s="768"/>
      <c r="D29" s="768"/>
      <c r="E29" s="768"/>
      <c r="F29" s="768"/>
      <c r="G29" s="768"/>
      <c r="H29" s="768"/>
      <c r="I29" s="768"/>
      <c r="J29" s="768"/>
      <c r="K29" s="768"/>
      <c r="L29" s="768"/>
      <c r="M29" s="768"/>
      <c r="N29" s="768"/>
      <c r="O29" s="768"/>
      <c r="P29" s="769"/>
      <c r="Q29" s="770">
        <v>40</v>
      </c>
      <c r="R29" s="771"/>
      <c r="S29" s="771"/>
      <c r="T29" s="771"/>
      <c r="U29" s="771"/>
      <c r="V29" s="771">
        <v>40</v>
      </c>
      <c r="W29" s="771"/>
      <c r="X29" s="771"/>
      <c r="Y29" s="771"/>
      <c r="Z29" s="771"/>
      <c r="AA29" s="771">
        <v>0</v>
      </c>
      <c r="AB29" s="771"/>
      <c r="AC29" s="771"/>
      <c r="AD29" s="771"/>
      <c r="AE29" s="772"/>
      <c r="AF29" s="773">
        <v>0</v>
      </c>
      <c r="AG29" s="774"/>
      <c r="AH29" s="774"/>
      <c r="AI29" s="774"/>
      <c r="AJ29" s="775"/>
      <c r="AK29" s="821">
        <v>68</v>
      </c>
      <c r="AL29" s="817"/>
      <c r="AM29" s="817"/>
      <c r="AN29" s="817"/>
      <c r="AO29" s="817"/>
      <c r="AP29" s="817" t="s">
        <v>543</v>
      </c>
      <c r="AQ29" s="817"/>
      <c r="AR29" s="817"/>
      <c r="AS29" s="817"/>
      <c r="AT29" s="817"/>
      <c r="AU29" s="817" t="s">
        <v>543</v>
      </c>
      <c r="AV29" s="817"/>
      <c r="AW29" s="817"/>
      <c r="AX29" s="817"/>
      <c r="AY29" s="817"/>
      <c r="AZ29" s="818" t="s">
        <v>543</v>
      </c>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15">
      <c r="A30" s="225">
        <v>3</v>
      </c>
      <c r="B30" s="767" t="s">
        <v>391</v>
      </c>
      <c r="C30" s="768"/>
      <c r="D30" s="768"/>
      <c r="E30" s="768"/>
      <c r="F30" s="768"/>
      <c r="G30" s="768"/>
      <c r="H30" s="768"/>
      <c r="I30" s="768"/>
      <c r="J30" s="768"/>
      <c r="K30" s="768"/>
      <c r="L30" s="768"/>
      <c r="M30" s="768"/>
      <c r="N30" s="768"/>
      <c r="O30" s="768"/>
      <c r="P30" s="769"/>
      <c r="Q30" s="770">
        <v>101</v>
      </c>
      <c r="R30" s="771"/>
      <c r="S30" s="771"/>
      <c r="T30" s="771"/>
      <c r="U30" s="771"/>
      <c r="V30" s="771">
        <v>93</v>
      </c>
      <c r="W30" s="771"/>
      <c r="X30" s="771"/>
      <c r="Y30" s="771"/>
      <c r="Z30" s="771"/>
      <c r="AA30" s="771">
        <v>8</v>
      </c>
      <c r="AB30" s="771"/>
      <c r="AC30" s="771"/>
      <c r="AD30" s="771"/>
      <c r="AE30" s="772"/>
      <c r="AF30" s="773">
        <v>20</v>
      </c>
      <c r="AG30" s="774"/>
      <c r="AH30" s="774"/>
      <c r="AI30" s="774"/>
      <c r="AJ30" s="775"/>
      <c r="AK30" s="821">
        <v>1</v>
      </c>
      <c r="AL30" s="817"/>
      <c r="AM30" s="817"/>
      <c r="AN30" s="817"/>
      <c r="AO30" s="817"/>
      <c r="AP30" s="817">
        <v>138</v>
      </c>
      <c r="AQ30" s="817"/>
      <c r="AR30" s="817"/>
      <c r="AS30" s="817"/>
      <c r="AT30" s="817"/>
      <c r="AU30" s="817">
        <v>166</v>
      </c>
      <c r="AV30" s="817"/>
      <c r="AW30" s="817"/>
      <c r="AX30" s="817"/>
      <c r="AY30" s="817"/>
      <c r="AZ30" s="818" t="s">
        <v>543</v>
      </c>
      <c r="BA30" s="818"/>
      <c r="BB30" s="818"/>
      <c r="BC30" s="818"/>
      <c r="BD30" s="818"/>
      <c r="BE30" s="819" t="s">
        <v>392</v>
      </c>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15">
      <c r="A31" s="225">
        <v>4</v>
      </c>
      <c r="B31" s="767"/>
      <c r="C31" s="768"/>
      <c r="D31" s="768"/>
      <c r="E31" s="768"/>
      <c r="F31" s="768"/>
      <c r="G31" s="768"/>
      <c r="H31" s="768"/>
      <c r="I31" s="768"/>
      <c r="J31" s="768"/>
      <c r="K31" s="768"/>
      <c r="L31" s="768"/>
      <c r="M31" s="768"/>
      <c r="N31" s="768"/>
      <c r="O31" s="768"/>
      <c r="P31" s="769"/>
      <c r="Q31" s="770"/>
      <c r="R31" s="771"/>
      <c r="S31" s="771"/>
      <c r="T31" s="771"/>
      <c r="U31" s="771"/>
      <c r="V31" s="771"/>
      <c r="W31" s="771"/>
      <c r="X31" s="771"/>
      <c r="Y31" s="771"/>
      <c r="Z31" s="771"/>
      <c r="AA31" s="771"/>
      <c r="AB31" s="771"/>
      <c r="AC31" s="771"/>
      <c r="AD31" s="771"/>
      <c r="AE31" s="772"/>
      <c r="AF31" s="773"/>
      <c r="AG31" s="774"/>
      <c r="AH31" s="774"/>
      <c r="AI31" s="774"/>
      <c r="AJ31" s="775"/>
      <c r="AK31" s="821"/>
      <c r="AL31" s="817"/>
      <c r="AM31" s="817"/>
      <c r="AN31" s="817"/>
      <c r="AO31" s="817"/>
      <c r="AP31" s="817"/>
      <c r="AQ31" s="817"/>
      <c r="AR31" s="817"/>
      <c r="AS31" s="817"/>
      <c r="AT31" s="817"/>
      <c r="AU31" s="817"/>
      <c r="AV31" s="817"/>
      <c r="AW31" s="817"/>
      <c r="AX31" s="817"/>
      <c r="AY31" s="817"/>
      <c r="AZ31" s="818"/>
      <c r="BA31" s="818"/>
      <c r="BB31" s="818"/>
      <c r="BC31" s="818"/>
      <c r="BD31" s="818"/>
      <c r="BE31" s="819"/>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15">
      <c r="A32" s="225">
        <v>5</v>
      </c>
      <c r="B32" s="767"/>
      <c r="C32" s="768"/>
      <c r="D32" s="768"/>
      <c r="E32" s="768"/>
      <c r="F32" s="768"/>
      <c r="G32" s="768"/>
      <c r="H32" s="768"/>
      <c r="I32" s="768"/>
      <c r="J32" s="768"/>
      <c r="K32" s="768"/>
      <c r="L32" s="768"/>
      <c r="M32" s="768"/>
      <c r="N32" s="768"/>
      <c r="O32" s="768"/>
      <c r="P32" s="769"/>
      <c r="Q32" s="770"/>
      <c r="R32" s="771"/>
      <c r="S32" s="771"/>
      <c r="T32" s="771"/>
      <c r="U32" s="771"/>
      <c r="V32" s="771"/>
      <c r="W32" s="771"/>
      <c r="X32" s="771"/>
      <c r="Y32" s="771"/>
      <c r="Z32" s="771"/>
      <c r="AA32" s="771"/>
      <c r="AB32" s="771"/>
      <c r="AC32" s="771"/>
      <c r="AD32" s="771"/>
      <c r="AE32" s="772"/>
      <c r="AF32" s="773"/>
      <c r="AG32" s="774"/>
      <c r="AH32" s="774"/>
      <c r="AI32" s="774"/>
      <c r="AJ32" s="775"/>
      <c r="AK32" s="821"/>
      <c r="AL32" s="817"/>
      <c r="AM32" s="817"/>
      <c r="AN32" s="817"/>
      <c r="AO32" s="817"/>
      <c r="AP32" s="817"/>
      <c r="AQ32" s="817"/>
      <c r="AR32" s="817"/>
      <c r="AS32" s="817"/>
      <c r="AT32" s="817"/>
      <c r="AU32" s="817"/>
      <c r="AV32" s="817"/>
      <c r="AW32" s="817"/>
      <c r="AX32" s="817"/>
      <c r="AY32" s="817"/>
      <c r="AZ32" s="818"/>
      <c r="BA32" s="818"/>
      <c r="BB32" s="818"/>
      <c r="BC32" s="818"/>
      <c r="BD32" s="818"/>
      <c r="BE32" s="819"/>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15">
      <c r="A33" s="225">
        <v>6</v>
      </c>
      <c r="B33" s="767"/>
      <c r="C33" s="768"/>
      <c r="D33" s="768"/>
      <c r="E33" s="768"/>
      <c r="F33" s="768"/>
      <c r="G33" s="768"/>
      <c r="H33" s="768"/>
      <c r="I33" s="768"/>
      <c r="J33" s="768"/>
      <c r="K33" s="768"/>
      <c r="L33" s="768"/>
      <c r="M33" s="768"/>
      <c r="N33" s="768"/>
      <c r="O33" s="768"/>
      <c r="P33" s="769"/>
      <c r="Q33" s="770"/>
      <c r="R33" s="771"/>
      <c r="S33" s="771"/>
      <c r="T33" s="771"/>
      <c r="U33" s="771"/>
      <c r="V33" s="771"/>
      <c r="W33" s="771"/>
      <c r="X33" s="771"/>
      <c r="Y33" s="771"/>
      <c r="Z33" s="771"/>
      <c r="AA33" s="771"/>
      <c r="AB33" s="771"/>
      <c r="AC33" s="771"/>
      <c r="AD33" s="771"/>
      <c r="AE33" s="772"/>
      <c r="AF33" s="773"/>
      <c r="AG33" s="774"/>
      <c r="AH33" s="774"/>
      <c r="AI33" s="774"/>
      <c r="AJ33" s="775"/>
      <c r="AK33" s="821"/>
      <c r="AL33" s="817"/>
      <c r="AM33" s="817"/>
      <c r="AN33" s="817"/>
      <c r="AO33" s="817"/>
      <c r="AP33" s="817"/>
      <c r="AQ33" s="817"/>
      <c r="AR33" s="817"/>
      <c r="AS33" s="817"/>
      <c r="AT33" s="817"/>
      <c r="AU33" s="817"/>
      <c r="AV33" s="817"/>
      <c r="AW33" s="817"/>
      <c r="AX33" s="817"/>
      <c r="AY33" s="817"/>
      <c r="AZ33" s="818"/>
      <c r="BA33" s="818"/>
      <c r="BB33" s="818"/>
      <c r="BC33" s="818"/>
      <c r="BD33" s="818"/>
      <c r="BE33" s="819"/>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15">
      <c r="A34" s="225">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15">
      <c r="A35" s="225">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15">
      <c r="A36" s="22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15">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15">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15">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15">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15">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15">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15">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15">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15">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15">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15">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15">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15">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15">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15">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15">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15">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15">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15">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15">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15">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15">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15">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15">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15">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393</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
      <c r="A63" s="223" t="s">
        <v>377</v>
      </c>
      <c r="B63" s="776" t="s">
        <v>394</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20</v>
      </c>
      <c r="AG63" s="831"/>
      <c r="AH63" s="831"/>
      <c r="AI63" s="831"/>
      <c r="AJ63" s="832"/>
      <c r="AK63" s="833"/>
      <c r="AL63" s="828"/>
      <c r="AM63" s="828"/>
      <c r="AN63" s="828"/>
      <c r="AO63" s="828"/>
      <c r="AP63" s="831">
        <v>138</v>
      </c>
      <c r="AQ63" s="831"/>
      <c r="AR63" s="831"/>
      <c r="AS63" s="831"/>
      <c r="AT63" s="831"/>
      <c r="AU63" s="831">
        <v>166</v>
      </c>
      <c r="AV63" s="831"/>
      <c r="AW63" s="831"/>
      <c r="AX63" s="831"/>
      <c r="AY63" s="831"/>
      <c r="AZ63" s="835"/>
      <c r="BA63" s="835"/>
      <c r="BB63" s="835"/>
      <c r="BC63" s="835"/>
      <c r="BD63" s="835"/>
      <c r="BE63" s="836"/>
      <c r="BF63" s="836"/>
      <c r="BG63" s="836"/>
      <c r="BH63" s="836"/>
      <c r="BI63" s="837"/>
      <c r="BJ63" s="838" t="s">
        <v>122</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
      <c r="A65" s="214" t="s">
        <v>395</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15">
      <c r="A66" s="714" t="s">
        <v>396</v>
      </c>
      <c r="B66" s="715"/>
      <c r="C66" s="715"/>
      <c r="D66" s="715"/>
      <c r="E66" s="715"/>
      <c r="F66" s="715"/>
      <c r="G66" s="715"/>
      <c r="H66" s="715"/>
      <c r="I66" s="715"/>
      <c r="J66" s="715"/>
      <c r="K66" s="715"/>
      <c r="L66" s="715"/>
      <c r="M66" s="715"/>
      <c r="N66" s="715"/>
      <c r="O66" s="715"/>
      <c r="P66" s="716"/>
      <c r="Q66" s="720" t="s">
        <v>381</v>
      </c>
      <c r="R66" s="721"/>
      <c r="S66" s="721"/>
      <c r="T66" s="721"/>
      <c r="U66" s="722"/>
      <c r="V66" s="720" t="s">
        <v>382</v>
      </c>
      <c r="W66" s="721"/>
      <c r="X66" s="721"/>
      <c r="Y66" s="721"/>
      <c r="Z66" s="722"/>
      <c r="AA66" s="720" t="s">
        <v>383</v>
      </c>
      <c r="AB66" s="721"/>
      <c r="AC66" s="721"/>
      <c r="AD66" s="721"/>
      <c r="AE66" s="722"/>
      <c r="AF66" s="841" t="s">
        <v>384</v>
      </c>
      <c r="AG66" s="802"/>
      <c r="AH66" s="802"/>
      <c r="AI66" s="802"/>
      <c r="AJ66" s="842"/>
      <c r="AK66" s="720" t="s">
        <v>385</v>
      </c>
      <c r="AL66" s="715"/>
      <c r="AM66" s="715"/>
      <c r="AN66" s="715"/>
      <c r="AO66" s="716"/>
      <c r="AP66" s="720" t="s">
        <v>386</v>
      </c>
      <c r="AQ66" s="721"/>
      <c r="AR66" s="721"/>
      <c r="AS66" s="721"/>
      <c r="AT66" s="722"/>
      <c r="AU66" s="720" t="s">
        <v>397</v>
      </c>
      <c r="AV66" s="721"/>
      <c r="AW66" s="721"/>
      <c r="AX66" s="721"/>
      <c r="AY66" s="722"/>
      <c r="AZ66" s="720" t="s">
        <v>365</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15">
      <c r="A68" s="219">
        <v>1</v>
      </c>
      <c r="B68" s="859" t="s">
        <v>551</v>
      </c>
      <c r="C68" s="857"/>
      <c r="D68" s="857"/>
      <c r="E68" s="857"/>
      <c r="F68" s="857"/>
      <c r="G68" s="857"/>
      <c r="H68" s="857"/>
      <c r="I68" s="857"/>
      <c r="J68" s="857"/>
      <c r="K68" s="857"/>
      <c r="L68" s="857"/>
      <c r="M68" s="857"/>
      <c r="N68" s="857"/>
      <c r="O68" s="857"/>
      <c r="P68" s="860"/>
      <c r="Q68" s="861">
        <v>90</v>
      </c>
      <c r="R68" s="854"/>
      <c r="S68" s="854"/>
      <c r="T68" s="854"/>
      <c r="U68" s="855"/>
      <c r="V68" s="853">
        <v>88</v>
      </c>
      <c r="W68" s="854"/>
      <c r="X68" s="854"/>
      <c r="Y68" s="854"/>
      <c r="Z68" s="855"/>
      <c r="AA68" s="853">
        <v>1</v>
      </c>
      <c r="AB68" s="854"/>
      <c r="AC68" s="854"/>
      <c r="AD68" s="854"/>
      <c r="AE68" s="855"/>
      <c r="AF68" s="853">
        <v>1</v>
      </c>
      <c r="AG68" s="854"/>
      <c r="AH68" s="854"/>
      <c r="AI68" s="854"/>
      <c r="AJ68" s="855"/>
      <c r="AK68" s="853">
        <v>0</v>
      </c>
      <c r="AL68" s="854"/>
      <c r="AM68" s="854"/>
      <c r="AN68" s="854"/>
      <c r="AO68" s="855"/>
      <c r="AP68" s="853">
        <v>0</v>
      </c>
      <c r="AQ68" s="854"/>
      <c r="AR68" s="854"/>
      <c r="AS68" s="854"/>
      <c r="AT68" s="855"/>
      <c r="AU68" s="853">
        <v>0</v>
      </c>
      <c r="AV68" s="854"/>
      <c r="AW68" s="854"/>
      <c r="AX68" s="854"/>
      <c r="AY68" s="855"/>
      <c r="AZ68" s="856"/>
      <c r="BA68" s="857"/>
      <c r="BB68" s="857"/>
      <c r="BC68" s="857"/>
      <c r="BD68" s="858"/>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15">
      <c r="A69" s="221">
        <v>2</v>
      </c>
      <c r="B69" s="859" t="s">
        <v>552</v>
      </c>
      <c r="C69" s="857"/>
      <c r="D69" s="857"/>
      <c r="E69" s="857"/>
      <c r="F69" s="857"/>
      <c r="G69" s="857"/>
      <c r="H69" s="857"/>
      <c r="I69" s="857"/>
      <c r="J69" s="857"/>
      <c r="K69" s="857"/>
      <c r="L69" s="857"/>
      <c r="M69" s="857"/>
      <c r="N69" s="857"/>
      <c r="O69" s="857"/>
      <c r="P69" s="860"/>
      <c r="Q69" s="861">
        <v>7985</v>
      </c>
      <c r="R69" s="854"/>
      <c r="S69" s="854"/>
      <c r="T69" s="854"/>
      <c r="U69" s="855"/>
      <c r="V69" s="853">
        <v>7978</v>
      </c>
      <c r="W69" s="854"/>
      <c r="X69" s="854"/>
      <c r="Y69" s="854"/>
      <c r="Z69" s="855"/>
      <c r="AA69" s="853">
        <v>7</v>
      </c>
      <c r="AB69" s="854"/>
      <c r="AC69" s="854"/>
      <c r="AD69" s="854"/>
      <c r="AE69" s="855"/>
      <c r="AF69" s="853">
        <v>7</v>
      </c>
      <c r="AG69" s="854"/>
      <c r="AH69" s="854"/>
      <c r="AI69" s="854"/>
      <c r="AJ69" s="855"/>
      <c r="AK69" s="853">
        <v>0</v>
      </c>
      <c r="AL69" s="854"/>
      <c r="AM69" s="854"/>
      <c r="AN69" s="854"/>
      <c r="AO69" s="855"/>
      <c r="AP69" s="853">
        <v>0</v>
      </c>
      <c r="AQ69" s="854"/>
      <c r="AR69" s="854"/>
      <c r="AS69" s="854"/>
      <c r="AT69" s="855"/>
      <c r="AU69" s="853">
        <v>0</v>
      </c>
      <c r="AV69" s="854"/>
      <c r="AW69" s="854"/>
      <c r="AX69" s="854"/>
      <c r="AY69" s="855"/>
      <c r="AZ69" s="856"/>
      <c r="BA69" s="857"/>
      <c r="BB69" s="857"/>
      <c r="BC69" s="857"/>
      <c r="BD69" s="858"/>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15">
      <c r="A70" s="221">
        <v>3</v>
      </c>
      <c r="B70" s="859" t="s">
        <v>553</v>
      </c>
      <c r="C70" s="857"/>
      <c r="D70" s="857"/>
      <c r="E70" s="857"/>
      <c r="F70" s="857"/>
      <c r="G70" s="857"/>
      <c r="H70" s="857"/>
      <c r="I70" s="857"/>
      <c r="J70" s="857"/>
      <c r="K70" s="857"/>
      <c r="L70" s="857"/>
      <c r="M70" s="857"/>
      <c r="N70" s="857"/>
      <c r="O70" s="857"/>
      <c r="P70" s="860"/>
      <c r="Q70" s="861">
        <v>196</v>
      </c>
      <c r="R70" s="854"/>
      <c r="S70" s="854"/>
      <c r="T70" s="854"/>
      <c r="U70" s="855"/>
      <c r="V70" s="853">
        <v>196</v>
      </c>
      <c r="W70" s="854"/>
      <c r="X70" s="854"/>
      <c r="Y70" s="854"/>
      <c r="Z70" s="855"/>
      <c r="AA70" s="853">
        <v>0</v>
      </c>
      <c r="AB70" s="854"/>
      <c r="AC70" s="854"/>
      <c r="AD70" s="854"/>
      <c r="AE70" s="855"/>
      <c r="AF70" s="853">
        <v>0</v>
      </c>
      <c r="AG70" s="854"/>
      <c r="AH70" s="854"/>
      <c r="AI70" s="854"/>
      <c r="AJ70" s="855"/>
      <c r="AK70" s="853">
        <v>0</v>
      </c>
      <c r="AL70" s="854"/>
      <c r="AM70" s="854"/>
      <c r="AN70" s="854"/>
      <c r="AO70" s="855"/>
      <c r="AP70" s="853">
        <v>0</v>
      </c>
      <c r="AQ70" s="854"/>
      <c r="AR70" s="854"/>
      <c r="AS70" s="854"/>
      <c r="AT70" s="855"/>
      <c r="AU70" s="853">
        <v>0</v>
      </c>
      <c r="AV70" s="854"/>
      <c r="AW70" s="854"/>
      <c r="AX70" s="854"/>
      <c r="AY70" s="855"/>
      <c r="AZ70" s="856"/>
      <c r="BA70" s="857"/>
      <c r="BB70" s="857"/>
      <c r="BC70" s="857"/>
      <c r="BD70" s="858"/>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15">
      <c r="A71" s="221">
        <v>4</v>
      </c>
      <c r="B71" s="859" t="s">
        <v>554</v>
      </c>
      <c r="C71" s="857"/>
      <c r="D71" s="857"/>
      <c r="E71" s="857"/>
      <c r="F71" s="857"/>
      <c r="G71" s="857"/>
      <c r="H71" s="857"/>
      <c r="I71" s="857"/>
      <c r="J71" s="857"/>
      <c r="K71" s="857"/>
      <c r="L71" s="857"/>
      <c r="M71" s="857"/>
      <c r="N71" s="857"/>
      <c r="O71" s="857"/>
      <c r="P71" s="860"/>
      <c r="Q71" s="861">
        <v>217</v>
      </c>
      <c r="R71" s="854"/>
      <c r="S71" s="854"/>
      <c r="T71" s="854"/>
      <c r="U71" s="855"/>
      <c r="V71" s="853">
        <v>198</v>
      </c>
      <c r="W71" s="854"/>
      <c r="X71" s="854"/>
      <c r="Y71" s="854"/>
      <c r="Z71" s="855"/>
      <c r="AA71" s="853">
        <v>18</v>
      </c>
      <c r="AB71" s="854"/>
      <c r="AC71" s="854"/>
      <c r="AD71" s="854"/>
      <c r="AE71" s="855"/>
      <c r="AF71" s="853">
        <v>18</v>
      </c>
      <c r="AG71" s="854"/>
      <c r="AH71" s="854"/>
      <c r="AI71" s="854"/>
      <c r="AJ71" s="855"/>
      <c r="AK71" s="853">
        <v>0</v>
      </c>
      <c r="AL71" s="854"/>
      <c r="AM71" s="854"/>
      <c r="AN71" s="854"/>
      <c r="AO71" s="855"/>
      <c r="AP71" s="853">
        <v>0</v>
      </c>
      <c r="AQ71" s="854"/>
      <c r="AR71" s="854"/>
      <c r="AS71" s="854"/>
      <c r="AT71" s="855"/>
      <c r="AU71" s="853">
        <v>0</v>
      </c>
      <c r="AV71" s="854"/>
      <c r="AW71" s="854"/>
      <c r="AX71" s="854"/>
      <c r="AY71" s="855"/>
      <c r="AZ71" s="856"/>
      <c r="BA71" s="857"/>
      <c r="BB71" s="857"/>
      <c r="BC71" s="857"/>
      <c r="BD71" s="858"/>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15">
      <c r="A72" s="221">
        <v>5</v>
      </c>
      <c r="B72" s="859" t="s">
        <v>555</v>
      </c>
      <c r="C72" s="857"/>
      <c r="D72" s="857"/>
      <c r="E72" s="857"/>
      <c r="F72" s="857"/>
      <c r="G72" s="857"/>
      <c r="H72" s="857"/>
      <c r="I72" s="857"/>
      <c r="J72" s="857"/>
      <c r="K72" s="857"/>
      <c r="L72" s="857"/>
      <c r="M72" s="857"/>
      <c r="N72" s="857"/>
      <c r="O72" s="857"/>
      <c r="P72" s="860"/>
      <c r="Q72" s="861">
        <v>154</v>
      </c>
      <c r="R72" s="854"/>
      <c r="S72" s="854"/>
      <c r="T72" s="854"/>
      <c r="U72" s="855"/>
      <c r="V72" s="853">
        <v>149</v>
      </c>
      <c r="W72" s="854"/>
      <c r="X72" s="854"/>
      <c r="Y72" s="854"/>
      <c r="Z72" s="855"/>
      <c r="AA72" s="853">
        <v>5</v>
      </c>
      <c r="AB72" s="854"/>
      <c r="AC72" s="854"/>
      <c r="AD72" s="854"/>
      <c r="AE72" s="855"/>
      <c r="AF72" s="853">
        <v>5</v>
      </c>
      <c r="AG72" s="854"/>
      <c r="AH72" s="854"/>
      <c r="AI72" s="854"/>
      <c r="AJ72" s="855"/>
      <c r="AK72" s="853">
        <v>1</v>
      </c>
      <c r="AL72" s="854"/>
      <c r="AM72" s="854"/>
      <c r="AN72" s="854"/>
      <c r="AO72" s="855"/>
      <c r="AP72" s="853">
        <v>0</v>
      </c>
      <c r="AQ72" s="854"/>
      <c r="AR72" s="854"/>
      <c r="AS72" s="854"/>
      <c r="AT72" s="855"/>
      <c r="AU72" s="853">
        <v>0</v>
      </c>
      <c r="AV72" s="854"/>
      <c r="AW72" s="854"/>
      <c r="AX72" s="854"/>
      <c r="AY72" s="855"/>
      <c r="AZ72" s="856"/>
      <c r="BA72" s="857"/>
      <c r="BB72" s="857"/>
      <c r="BC72" s="857"/>
      <c r="BD72" s="858"/>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15">
      <c r="A73" s="221">
        <v>6</v>
      </c>
      <c r="B73" s="859" t="s">
        <v>556</v>
      </c>
      <c r="C73" s="857"/>
      <c r="D73" s="857"/>
      <c r="E73" s="857"/>
      <c r="F73" s="857"/>
      <c r="G73" s="857"/>
      <c r="H73" s="857"/>
      <c r="I73" s="857"/>
      <c r="J73" s="857"/>
      <c r="K73" s="857"/>
      <c r="L73" s="857"/>
      <c r="M73" s="857"/>
      <c r="N73" s="857"/>
      <c r="O73" s="857"/>
      <c r="P73" s="860"/>
      <c r="Q73" s="861">
        <v>1313</v>
      </c>
      <c r="R73" s="854"/>
      <c r="S73" s="854"/>
      <c r="T73" s="854"/>
      <c r="U73" s="855"/>
      <c r="V73" s="853">
        <v>1279</v>
      </c>
      <c r="W73" s="854"/>
      <c r="X73" s="854"/>
      <c r="Y73" s="854"/>
      <c r="Z73" s="855"/>
      <c r="AA73" s="853">
        <v>34</v>
      </c>
      <c r="AB73" s="854"/>
      <c r="AC73" s="854"/>
      <c r="AD73" s="854"/>
      <c r="AE73" s="855"/>
      <c r="AF73" s="853">
        <v>34</v>
      </c>
      <c r="AG73" s="854"/>
      <c r="AH73" s="854"/>
      <c r="AI73" s="854"/>
      <c r="AJ73" s="855"/>
      <c r="AK73" s="853">
        <v>0</v>
      </c>
      <c r="AL73" s="854"/>
      <c r="AM73" s="854"/>
      <c r="AN73" s="854"/>
      <c r="AO73" s="855"/>
      <c r="AP73" s="853">
        <v>380</v>
      </c>
      <c r="AQ73" s="854"/>
      <c r="AR73" s="854"/>
      <c r="AS73" s="854"/>
      <c r="AT73" s="855"/>
      <c r="AU73" s="853">
        <v>22</v>
      </c>
      <c r="AV73" s="854"/>
      <c r="AW73" s="854"/>
      <c r="AX73" s="854"/>
      <c r="AY73" s="855"/>
      <c r="AZ73" s="856"/>
      <c r="BA73" s="857"/>
      <c r="BB73" s="857"/>
      <c r="BC73" s="857"/>
      <c r="BD73" s="858"/>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15">
      <c r="A74" s="221">
        <v>7</v>
      </c>
      <c r="B74" s="859" t="s">
        <v>557</v>
      </c>
      <c r="C74" s="857"/>
      <c r="D74" s="857"/>
      <c r="E74" s="857"/>
      <c r="F74" s="857"/>
      <c r="G74" s="857"/>
      <c r="H74" s="857"/>
      <c r="I74" s="857"/>
      <c r="J74" s="857"/>
      <c r="K74" s="857"/>
      <c r="L74" s="857"/>
      <c r="M74" s="857"/>
      <c r="N74" s="857"/>
      <c r="O74" s="857"/>
      <c r="P74" s="860"/>
      <c r="Q74" s="861">
        <v>1797</v>
      </c>
      <c r="R74" s="854"/>
      <c r="S74" s="854"/>
      <c r="T74" s="854"/>
      <c r="U74" s="855"/>
      <c r="V74" s="853">
        <v>1678</v>
      </c>
      <c r="W74" s="854"/>
      <c r="X74" s="854"/>
      <c r="Y74" s="854"/>
      <c r="Z74" s="855"/>
      <c r="AA74" s="853">
        <v>119</v>
      </c>
      <c r="AB74" s="854"/>
      <c r="AC74" s="854"/>
      <c r="AD74" s="854"/>
      <c r="AE74" s="855"/>
      <c r="AF74" s="853">
        <v>119</v>
      </c>
      <c r="AG74" s="854"/>
      <c r="AH74" s="854"/>
      <c r="AI74" s="854"/>
      <c r="AJ74" s="855"/>
      <c r="AK74" s="853">
        <v>116</v>
      </c>
      <c r="AL74" s="854"/>
      <c r="AM74" s="854"/>
      <c r="AN74" s="854"/>
      <c r="AO74" s="855"/>
      <c r="AP74" s="853">
        <v>756</v>
      </c>
      <c r="AQ74" s="854"/>
      <c r="AR74" s="854"/>
      <c r="AS74" s="854"/>
      <c r="AT74" s="855"/>
      <c r="AU74" s="853">
        <v>32</v>
      </c>
      <c r="AV74" s="854"/>
      <c r="AW74" s="854"/>
      <c r="AX74" s="854"/>
      <c r="AY74" s="855"/>
      <c r="AZ74" s="856"/>
      <c r="BA74" s="857"/>
      <c r="BB74" s="857"/>
      <c r="BC74" s="857"/>
      <c r="BD74" s="858"/>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15">
      <c r="A75" s="221">
        <v>8</v>
      </c>
      <c r="B75" s="859" t="s">
        <v>558</v>
      </c>
      <c r="C75" s="857"/>
      <c r="D75" s="857"/>
      <c r="E75" s="857"/>
      <c r="F75" s="857"/>
      <c r="G75" s="857"/>
      <c r="H75" s="857"/>
      <c r="I75" s="857"/>
      <c r="J75" s="857"/>
      <c r="K75" s="857"/>
      <c r="L75" s="857"/>
      <c r="M75" s="857"/>
      <c r="N75" s="857"/>
      <c r="O75" s="857"/>
      <c r="P75" s="860"/>
      <c r="Q75" s="861">
        <v>257</v>
      </c>
      <c r="R75" s="854"/>
      <c r="S75" s="854"/>
      <c r="T75" s="854"/>
      <c r="U75" s="855"/>
      <c r="V75" s="853">
        <v>256</v>
      </c>
      <c r="W75" s="854"/>
      <c r="X75" s="854"/>
      <c r="Y75" s="854"/>
      <c r="Z75" s="855"/>
      <c r="AA75" s="853">
        <v>1</v>
      </c>
      <c r="AB75" s="854"/>
      <c r="AC75" s="854"/>
      <c r="AD75" s="854"/>
      <c r="AE75" s="855"/>
      <c r="AF75" s="853">
        <v>1</v>
      </c>
      <c r="AG75" s="854"/>
      <c r="AH75" s="854"/>
      <c r="AI75" s="854"/>
      <c r="AJ75" s="855"/>
      <c r="AK75" s="853">
        <v>57</v>
      </c>
      <c r="AL75" s="854"/>
      <c r="AM75" s="854"/>
      <c r="AN75" s="854"/>
      <c r="AO75" s="855"/>
      <c r="AP75" s="853">
        <v>0</v>
      </c>
      <c r="AQ75" s="854"/>
      <c r="AR75" s="854"/>
      <c r="AS75" s="854"/>
      <c r="AT75" s="855"/>
      <c r="AU75" s="853">
        <v>0</v>
      </c>
      <c r="AV75" s="854"/>
      <c r="AW75" s="854"/>
      <c r="AX75" s="854"/>
      <c r="AY75" s="855"/>
      <c r="AZ75" s="856"/>
      <c r="BA75" s="857"/>
      <c r="BB75" s="857"/>
      <c r="BC75" s="857"/>
      <c r="BD75" s="858"/>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15">
      <c r="A76" s="221">
        <v>9</v>
      </c>
      <c r="B76" s="859" t="s">
        <v>559</v>
      </c>
      <c r="C76" s="857"/>
      <c r="D76" s="857"/>
      <c r="E76" s="857"/>
      <c r="F76" s="857"/>
      <c r="G76" s="857"/>
      <c r="H76" s="857"/>
      <c r="I76" s="857"/>
      <c r="J76" s="857"/>
      <c r="K76" s="857"/>
      <c r="L76" s="857"/>
      <c r="M76" s="857"/>
      <c r="N76" s="857"/>
      <c r="O76" s="857"/>
      <c r="P76" s="860"/>
      <c r="Q76" s="861">
        <v>73</v>
      </c>
      <c r="R76" s="854"/>
      <c r="S76" s="854"/>
      <c r="T76" s="854"/>
      <c r="U76" s="855"/>
      <c r="V76" s="853">
        <v>73</v>
      </c>
      <c r="W76" s="854"/>
      <c r="X76" s="854"/>
      <c r="Y76" s="854"/>
      <c r="Z76" s="855"/>
      <c r="AA76" s="853">
        <v>0</v>
      </c>
      <c r="AB76" s="854"/>
      <c r="AC76" s="854"/>
      <c r="AD76" s="854"/>
      <c r="AE76" s="855"/>
      <c r="AF76" s="853">
        <v>0</v>
      </c>
      <c r="AG76" s="854"/>
      <c r="AH76" s="854"/>
      <c r="AI76" s="854"/>
      <c r="AJ76" s="855"/>
      <c r="AK76" s="853">
        <v>0</v>
      </c>
      <c r="AL76" s="854"/>
      <c r="AM76" s="854"/>
      <c r="AN76" s="854"/>
      <c r="AO76" s="855"/>
      <c r="AP76" s="853">
        <v>0</v>
      </c>
      <c r="AQ76" s="854"/>
      <c r="AR76" s="854"/>
      <c r="AS76" s="854"/>
      <c r="AT76" s="855"/>
      <c r="AU76" s="853">
        <v>0</v>
      </c>
      <c r="AV76" s="854"/>
      <c r="AW76" s="854"/>
      <c r="AX76" s="854"/>
      <c r="AY76" s="855"/>
      <c r="AZ76" s="856"/>
      <c r="BA76" s="857"/>
      <c r="BB76" s="857"/>
      <c r="BC76" s="857"/>
      <c r="BD76" s="858"/>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15">
      <c r="A77" s="221">
        <v>10</v>
      </c>
      <c r="B77" s="859" t="s">
        <v>560</v>
      </c>
      <c r="C77" s="857"/>
      <c r="D77" s="857"/>
      <c r="E77" s="857"/>
      <c r="F77" s="857"/>
      <c r="G77" s="857"/>
      <c r="H77" s="857"/>
      <c r="I77" s="857"/>
      <c r="J77" s="857"/>
      <c r="K77" s="857"/>
      <c r="L77" s="857"/>
      <c r="M77" s="857"/>
      <c r="N77" s="857"/>
      <c r="O77" s="857"/>
      <c r="P77" s="860"/>
      <c r="Q77" s="861">
        <v>1716</v>
      </c>
      <c r="R77" s="854"/>
      <c r="S77" s="854"/>
      <c r="T77" s="854"/>
      <c r="U77" s="855"/>
      <c r="V77" s="853">
        <v>1668</v>
      </c>
      <c r="W77" s="854"/>
      <c r="X77" s="854"/>
      <c r="Y77" s="854"/>
      <c r="Z77" s="855"/>
      <c r="AA77" s="853">
        <v>48</v>
      </c>
      <c r="AB77" s="854"/>
      <c r="AC77" s="854"/>
      <c r="AD77" s="854"/>
      <c r="AE77" s="855"/>
      <c r="AF77" s="853">
        <v>48</v>
      </c>
      <c r="AG77" s="854"/>
      <c r="AH77" s="854"/>
      <c r="AI77" s="854"/>
      <c r="AJ77" s="855"/>
      <c r="AK77" s="853">
        <v>0</v>
      </c>
      <c r="AL77" s="854"/>
      <c r="AM77" s="854"/>
      <c r="AN77" s="854"/>
      <c r="AO77" s="855"/>
      <c r="AP77" s="853">
        <v>0</v>
      </c>
      <c r="AQ77" s="854"/>
      <c r="AR77" s="854"/>
      <c r="AS77" s="854"/>
      <c r="AT77" s="855"/>
      <c r="AU77" s="853">
        <v>0</v>
      </c>
      <c r="AV77" s="854"/>
      <c r="AW77" s="854"/>
      <c r="AX77" s="854"/>
      <c r="AY77" s="855"/>
      <c r="AZ77" s="856"/>
      <c r="BA77" s="857"/>
      <c r="BB77" s="857"/>
      <c r="BC77" s="857"/>
      <c r="BD77" s="858"/>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15">
      <c r="A78" s="221">
        <v>11</v>
      </c>
      <c r="B78" s="859" t="s">
        <v>561</v>
      </c>
      <c r="C78" s="857"/>
      <c r="D78" s="857"/>
      <c r="E78" s="857"/>
      <c r="F78" s="857"/>
      <c r="G78" s="857"/>
      <c r="H78" s="857"/>
      <c r="I78" s="857"/>
      <c r="J78" s="857"/>
      <c r="K78" s="857"/>
      <c r="L78" s="857"/>
      <c r="M78" s="857"/>
      <c r="N78" s="857"/>
      <c r="O78" s="857"/>
      <c r="P78" s="860"/>
      <c r="Q78" s="861">
        <v>75239</v>
      </c>
      <c r="R78" s="854"/>
      <c r="S78" s="854"/>
      <c r="T78" s="854"/>
      <c r="U78" s="855"/>
      <c r="V78" s="853">
        <v>72711</v>
      </c>
      <c r="W78" s="854"/>
      <c r="X78" s="854"/>
      <c r="Y78" s="854"/>
      <c r="Z78" s="855"/>
      <c r="AA78" s="853">
        <v>2528</v>
      </c>
      <c r="AB78" s="854"/>
      <c r="AC78" s="854"/>
      <c r="AD78" s="854"/>
      <c r="AE78" s="855"/>
      <c r="AF78" s="853">
        <v>2528</v>
      </c>
      <c r="AG78" s="854"/>
      <c r="AH78" s="854"/>
      <c r="AI78" s="854"/>
      <c r="AJ78" s="855"/>
      <c r="AK78" s="853">
        <v>2373</v>
      </c>
      <c r="AL78" s="854"/>
      <c r="AM78" s="854"/>
      <c r="AN78" s="854"/>
      <c r="AO78" s="855"/>
      <c r="AP78" s="853">
        <v>0</v>
      </c>
      <c r="AQ78" s="854"/>
      <c r="AR78" s="854"/>
      <c r="AS78" s="854"/>
      <c r="AT78" s="855"/>
      <c r="AU78" s="853">
        <v>0</v>
      </c>
      <c r="AV78" s="854"/>
      <c r="AW78" s="854"/>
      <c r="AX78" s="854"/>
      <c r="AY78" s="855"/>
      <c r="AZ78" s="856"/>
      <c r="BA78" s="857"/>
      <c r="BB78" s="857"/>
      <c r="BC78" s="857"/>
      <c r="BD78" s="858"/>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15">
      <c r="A79" s="221">
        <v>12</v>
      </c>
      <c r="B79" s="859" t="s">
        <v>562</v>
      </c>
      <c r="C79" s="857"/>
      <c r="D79" s="857"/>
      <c r="E79" s="857"/>
      <c r="F79" s="857"/>
      <c r="G79" s="857"/>
      <c r="H79" s="857"/>
      <c r="I79" s="857"/>
      <c r="J79" s="857"/>
      <c r="K79" s="857"/>
      <c r="L79" s="857"/>
      <c r="M79" s="857"/>
      <c r="N79" s="857"/>
      <c r="O79" s="857"/>
      <c r="P79" s="860"/>
      <c r="Q79" s="861">
        <v>295</v>
      </c>
      <c r="R79" s="854"/>
      <c r="S79" s="854"/>
      <c r="T79" s="854"/>
      <c r="U79" s="855"/>
      <c r="V79" s="853">
        <v>258</v>
      </c>
      <c r="W79" s="854"/>
      <c r="X79" s="854"/>
      <c r="Y79" s="854"/>
      <c r="Z79" s="855"/>
      <c r="AA79" s="853">
        <v>37</v>
      </c>
      <c r="AB79" s="854"/>
      <c r="AC79" s="854"/>
      <c r="AD79" s="854"/>
      <c r="AE79" s="855"/>
      <c r="AF79" s="853">
        <v>37</v>
      </c>
      <c r="AG79" s="854"/>
      <c r="AH79" s="854"/>
      <c r="AI79" s="854"/>
      <c r="AJ79" s="855"/>
      <c r="AK79" s="853">
        <v>0</v>
      </c>
      <c r="AL79" s="854"/>
      <c r="AM79" s="854"/>
      <c r="AN79" s="854"/>
      <c r="AO79" s="855"/>
      <c r="AP79" s="853">
        <v>0</v>
      </c>
      <c r="AQ79" s="854"/>
      <c r="AR79" s="854"/>
      <c r="AS79" s="854"/>
      <c r="AT79" s="855"/>
      <c r="AU79" s="853">
        <v>0</v>
      </c>
      <c r="AV79" s="854"/>
      <c r="AW79" s="854"/>
      <c r="AX79" s="854"/>
      <c r="AY79" s="855"/>
      <c r="AZ79" s="856"/>
      <c r="BA79" s="857"/>
      <c r="BB79" s="857"/>
      <c r="BC79" s="857"/>
      <c r="BD79" s="858"/>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15">
      <c r="A80" s="221">
        <v>13</v>
      </c>
      <c r="B80" s="859" t="s">
        <v>563</v>
      </c>
      <c r="C80" s="857"/>
      <c r="D80" s="857"/>
      <c r="E80" s="857"/>
      <c r="F80" s="857"/>
      <c r="G80" s="857"/>
      <c r="H80" s="857"/>
      <c r="I80" s="857"/>
      <c r="J80" s="857"/>
      <c r="K80" s="857"/>
      <c r="L80" s="857"/>
      <c r="M80" s="857"/>
      <c r="N80" s="857"/>
      <c r="O80" s="857"/>
      <c r="P80" s="860"/>
      <c r="Q80" s="861">
        <v>881857</v>
      </c>
      <c r="R80" s="854"/>
      <c r="S80" s="854"/>
      <c r="T80" s="854"/>
      <c r="U80" s="855"/>
      <c r="V80" s="853">
        <v>868577</v>
      </c>
      <c r="W80" s="854"/>
      <c r="X80" s="854"/>
      <c r="Y80" s="854"/>
      <c r="Z80" s="855"/>
      <c r="AA80" s="853">
        <v>13281</v>
      </c>
      <c r="AB80" s="854"/>
      <c r="AC80" s="854"/>
      <c r="AD80" s="854"/>
      <c r="AE80" s="855"/>
      <c r="AF80" s="853">
        <v>13281</v>
      </c>
      <c r="AG80" s="854"/>
      <c r="AH80" s="854"/>
      <c r="AI80" s="854"/>
      <c r="AJ80" s="855"/>
      <c r="AK80" s="853">
        <v>0</v>
      </c>
      <c r="AL80" s="854"/>
      <c r="AM80" s="854"/>
      <c r="AN80" s="854"/>
      <c r="AO80" s="855"/>
      <c r="AP80" s="853">
        <v>0</v>
      </c>
      <c r="AQ80" s="854"/>
      <c r="AR80" s="854"/>
      <c r="AS80" s="854"/>
      <c r="AT80" s="855"/>
      <c r="AU80" s="853">
        <v>0</v>
      </c>
      <c r="AV80" s="854"/>
      <c r="AW80" s="854"/>
      <c r="AX80" s="854"/>
      <c r="AY80" s="855"/>
      <c r="AZ80" s="856"/>
      <c r="BA80" s="857"/>
      <c r="BB80" s="857"/>
      <c r="BC80" s="857"/>
      <c r="BD80" s="858"/>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15">
      <c r="A81" s="221">
        <v>14</v>
      </c>
      <c r="B81" s="859"/>
      <c r="C81" s="857"/>
      <c r="D81" s="857"/>
      <c r="E81" s="857"/>
      <c r="F81" s="857"/>
      <c r="G81" s="857"/>
      <c r="H81" s="857"/>
      <c r="I81" s="857"/>
      <c r="J81" s="857"/>
      <c r="K81" s="857"/>
      <c r="L81" s="857"/>
      <c r="M81" s="857"/>
      <c r="N81" s="857"/>
      <c r="O81" s="857"/>
      <c r="P81" s="860"/>
      <c r="Q81" s="862"/>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15">
      <c r="A82" s="221">
        <v>15</v>
      </c>
      <c r="B82" s="859"/>
      <c r="C82" s="857"/>
      <c r="D82" s="857"/>
      <c r="E82" s="857"/>
      <c r="F82" s="857"/>
      <c r="G82" s="857"/>
      <c r="H82" s="857"/>
      <c r="I82" s="857"/>
      <c r="J82" s="857"/>
      <c r="K82" s="857"/>
      <c r="L82" s="857"/>
      <c r="M82" s="857"/>
      <c r="N82" s="857"/>
      <c r="O82" s="857"/>
      <c r="P82" s="860"/>
      <c r="Q82" s="862"/>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15">
      <c r="A83" s="221">
        <v>16</v>
      </c>
      <c r="B83" s="859"/>
      <c r="C83" s="857"/>
      <c r="D83" s="857"/>
      <c r="E83" s="857"/>
      <c r="F83" s="857"/>
      <c r="G83" s="857"/>
      <c r="H83" s="857"/>
      <c r="I83" s="857"/>
      <c r="J83" s="857"/>
      <c r="K83" s="857"/>
      <c r="L83" s="857"/>
      <c r="M83" s="857"/>
      <c r="N83" s="857"/>
      <c r="O83" s="857"/>
      <c r="P83" s="860"/>
      <c r="Q83" s="862"/>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15">
      <c r="A84" s="221">
        <v>17</v>
      </c>
      <c r="B84" s="859"/>
      <c r="C84" s="857"/>
      <c r="D84" s="857"/>
      <c r="E84" s="857"/>
      <c r="F84" s="857"/>
      <c r="G84" s="857"/>
      <c r="H84" s="857"/>
      <c r="I84" s="857"/>
      <c r="J84" s="857"/>
      <c r="K84" s="857"/>
      <c r="L84" s="857"/>
      <c r="M84" s="857"/>
      <c r="N84" s="857"/>
      <c r="O84" s="857"/>
      <c r="P84" s="860"/>
      <c r="Q84" s="862"/>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15">
      <c r="A85" s="221">
        <v>18</v>
      </c>
      <c r="B85" s="859"/>
      <c r="C85" s="857"/>
      <c r="D85" s="857"/>
      <c r="E85" s="857"/>
      <c r="F85" s="857"/>
      <c r="G85" s="857"/>
      <c r="H85" s="857"/>
      <c r="I85" s="857"/>
      <c r="J85" s="857"/>
      <c r="K85" s="857"/>
      <c r="L85" s="857"/>
      <c r="M85" s="857"/>
      <c r="N85" s="857"/>
      <c r="O85" s="857"/>
      <c r="P85" s="860"/>
      <c r="Q85" s="862"/>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15">
      <c r="A86" s="221">
        <v>19</v>
      </c>
      <c r="B86" s="859"/>
      <c r="C86" s="857"/>
      <c r="D86" s="857"/>
      <c r="E86" s="857"/>
      <c r="F86" s="857"/>
      <c r="G86" s="857"/>
      <c r="H86" s="857"/>
      <c r="I86" s="857"/>
      <c r="J86" s="857"/>
      <c r="K86" s="857"/>
      <c r="L86" s="857"/>
      <c r="M86" s="857"/>
      <c r="N86" s="857"/>
      <c r="O86" s="857"/>
      <c r="P86" s="860"/>
      <c r="Q86" s="862"/>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15">
      <c r="A87" s="227">
        <v>20</v>
      </c>
      <c r="B87" s="863"/>
      <c r="C87" s="864"/>
      <c r="D87" s="864"/>
      <c r="E87" s="864"/>
      <c r="F87" s="864"/>
      <c r="G87" s="864"/>
      <c r="H87" s="864"/>
      <c r="I87" s="864"/>
      <c r="J87" s="864"/>
      <c r="K87" s="864"/>
      <c r="L87" s="864"/>
      <c r="M87" s="864"/>
      <c r="N87" s="864"/>
      <c r="O87" s="864"/>
      <c r="P87" s="865"/>
      <c r="Q87" s="866"/>
      <c r="R87" s="867"/>
      <c r="S87" s="867"/>
      <c r="T87" s="867"/>
      <c r="U87" s="867"/>
      <c r="V87" s="867"/>
      <c r="W87" s="867"/>
      <c r="X87" s="867"/>
      <c r="Y87" s="867"/>
      <c r="Z87" s="867"/>
      <c r="AA87" s="867"/>
      <c r="AB87" s="867"/>
      <c r="AC87" s="867"/>
      <c r="AD87" s="867"/>
      <c r="AE87" s="867"/>
      <c r="AF87" s="867"/>
      <c r="AG87" s="867"/>
      <c r="AH87" s="867"/>
      <c r="AI87" s="867"/>
      <c r="AJ87" s="867"/>
      <c r="AK87" s="867"/>
      <c r="AL87" s="867"/>
      <c r="AM87" s="867"/>
      <c r="AN87" s="867"/>
      <c r="AO87" s="867"/>
      <c r="AP87" s="867"/>
      <c r="AQ87" s="867"/>
      <c r="AR87" s="867"/>
      <c r="AS87" s="867"/>
      <c r="AT87" s="867"/>
      <c r="AU87" s="867"/>
      <c r="AV87" s="867"/>
      <c r="AW87" s="867"/>
      <c r="AX87" s="867"/>
      <c r="AY87" s="867"/>
      <c r="AZ87" s="868"/>
      <c r="BA87" s="868"/>
      <c r="BB87" s="868"/>
      <c r="BC87" s="868"/>
      <c r="BD87" s="869"/>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
      <c r="A88" s="223" t="s">
        <v>377</v>
      </c>
      <c r="B88" s="776" t="s">
        <v>398</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16079</v>
      </c>
      <c r="AG88" s="831"/>
      <c r="AH88" s="831"/>
      <c r="AI88" s="831"/>
      <c r="AJ88" s="831"/>
      <c r="AK88" s="828"/>
      <c r="AL88" s="828"/>
      <c r="AM88" s="828"/>
      <c r="AN88" s="828"/>
      <c r="AO88" s="828"/>
      <c r="AP88" s="831">
        <v>1136</v>
      </c>
      <c r="AQ88" s="831"/>
      <c r="AR88" s="831"/>
      <c r="AS88" s="831"/>
      <c r="AT88" s="831"/>
      <c r="AU88" s="870">
        <v>54</v>
      </c>
      <c r="AV88" s="839"/>
      <c r="AW88" s="839"/>
      <c r="AX88" s="839"/>
      <c r="AY88" s="87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377</v>
      </c>
      <c r="BR102" s="776" t="s">
        <v>399</v>
      </c>
      <c r="BS102" s="777"/>
      <c r="BT102" s="777"/>
      <c r="BU102" s="777"/>
      <c r="BV102" s="777"/>
      <c r="BW102" s="777"/>
      <c r="BX102" s="777"/>
      <c r="BY102" s="777"/>
      <c r="BZ102" s="777"/>
      <c r="CA102" s="777"/>
      <c r="CB102" s="777"/>
      <c r="CC102" s="777"/>
      <c r="CD102" s="777"/>
      <c r="CE102" s="777"/>
      <c r="CF102" s="777"/>
      <c r="CG102" s="778"/>
      <c r="CH102" s="872"/>
      <c r="CI102" s="873"/>
      <c r="CJ102" s="873"/>
      <c r="CK102" s="873"/>
      <c r="CL102" s="874"/>
      <c r="CM102" s="872"/>
      <c r="CN102" s="873"/>
      <c r="CO102" s="873"/>
      <c r="CP102" s="873"/>
      <c r="CQ102" s="874"/>
      <c r="CR102" s="875">
        <v>248</v>
      </c>
      <c r="CS102" s="839"/>
      <c r="CT102" s="839"/>
      <c r="CU102" s="839"/>
      <c r="CV102" s="876"/>
      <c r="CW102" s="875" t="s">
        <v>543</v>
      </c>
      <c r="CX102" s="839"/>
      <c r="CY102" s="839"/>
      <c r="CZ102" s="839"/>
      <c r="DA102" s="876"/>
      <c r="DB102" s="875" t="s">
        <v>543</v>
      </c>
      <c r="DC102" s="839"/>
      <c r="DD102" s="839"/>
      <c r="DE102" s="839"/>
      <c r="DF102" s="876"/>
      <c r="DG102" s="875" t="s">
        <v>543</v>
      </c>
      <c r="DH102" s="839"/>
      <c r="DI102" s="839"/>
      <c r="DJ102" s="839"/>
      <c r="DK102" s="876"/>
      <c r="DL102" s="875" t="s">
        <v>543</v>
      </c>
      <c r="DM102" s="839"/>
      <c r="DN102" s="839"/>
      <c r="DO102" s="839"/>
      <c r="DP102" s="876"/>
      <c r="DQ102" s="875" t="s">
        <v>543</v>
      </c>
      <c r="DR102" s="839"/>
      <c r="DS102" s="839"/>
      <c r="DT102" s="839"/>
      <c r="DU102" s="876"/>
      <c r="DV102" s="776"/>
      <c r="DW102" s="777"/>
      <c r="DX102" s="777"/>
      <c r="DY102" s="777"/>
      <c r="DZ102" s="899"/>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0" t="s">
        <v>400</v>
      </c>
      <c r="BR103" s="900"/>
      <c r="BS103" s="900"/>
      <c r="BT103" s="900"/>
      <c r="BU103" s="900"/>
      <c r="BV103" s="900"/>
      <c r="BW103" s="900"/>
      <c r="BX103" s="900"/>
      <c r="BY103" s="900"/>
      <c r="BZ103" s="900"/>
      <c r="CA103" s="900"/>
      <c r="CB103" s="900"/>
      <c r="CC103" s="900"/>
      <c r="CD103" s="900"/>
      <c r="CE103" s="900"/>
      <c r="CF103" s="900"/>
      <c r="CG103" s="900"/>
      <c r="CH103" s="900"/>
      <c r="CI103" s="900"/>
      <c r="CJ103" s="900"/>
      <c r="CK103" s="900"/>
      <c r="CL103" s="900"/>
      <c r="CM103" s="900"/>
      <c r="CN103" s="900"/>
      <c r="CO103" s="900"/>
      <c r="CP103" s="900"/>
      <c r="CQ103" s="900"/>
      <c r="CR103" s="900"/>
      <c r="CS103" s="900"/>
      <c r="CT103" s="900"/>
      <c r="CU103" s="900"/>
      <c r="CV103" s="900"/>
      <c r="CW103" s="900"/>
      <c r="CX103" s="900"/>
      <c r="CY103" s="900"/>
      <c r="CZ103" s="900"/>
      <c r="DA103" s="900"/>
      <c r="DB103" s="900"/>
      <c r="DC103" s="900"/>
      <c r="DD103" s="900"/>
      <c r="DE103" s="900"/>
      <c r="DF103" s="900"/>
      <c r="DG103" s="900"/>
      <c r="DH103" s="900"/>
      <c r="DI103" s="900"/>
      <c r="DJ103" s="900"/>
      <c r="DK103" s="900"/>
      <c r="DL103" s="900"/>
      <c r="DM103" s="900"/>
      <c r="DN103" s="900"/>
      <c r="DO103" s="900"/>
      <c r="DP103" s="900"/>
      <c r="DQ103" s="900"/>
      <c r="DR103" s="900"/>
      <c r="DS103" s="900"/>
      <c r="DT103" s="900"/>
      <c r="DU103" s="900"/>
      <c r="DV103" s="900"/>
      <c r="DW103" s="900"/>
      <c r="DX103" s="900"/>
      <c r="DY103" s="900"/>
      <c r="DZ103" s="900"/>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1" t="s">
        <v>401</v>
      </c>
      <c r="BR104" s="901"/>
      <c r="BS104" s="901"/>
      <c r="BT104" s="901"/>
      <c r="BU104" s="901"/>
      <c r="BV104" s="901"/>
      <c r="BW104" s="901"/>
      <c r="BX104" s="901"/>
      <c r="BY104" s="901"/>
      <c r="BZ104" s="901"/>
      <c r="CA104" s="901"/>
      <c r="CB104" s="901"/>
      <c r="CC104" s="901"/>
      <c r="CD104" s="901"/>
      <c r="CE104" s="901"/>
      <c r="CF104" s="901"/>
      <c r="CG104" s="901"/>
      <c r="CH104" s="901"/>
      <c r="CI104" s="901"/>
      <c r="CJ104" s="901"/>
      <c r="CK104" s="901"/>
      <c r="CL104" s="901"/>
      <c r="CM104" s="901"/>
      <c r="CN104" s="901"/>
      <c r="CO104" s="901"/>
      <c r="CP104" s="901"/>
      <c r="CQ104" s="901"/>
      <c r="CR104" s="901"/>
      <c r="CS104" s="901"/>
      <c r="CT104" s="901"/>
      <c r="CU104" s="901"/>
      <c r="CV104" s="901"/>
      <c r="CW104" s="901"/>
      <c r="CX104" s="901"/>
      <c r="CY104" s="901"/>
      <c r="CZ104" s="901"/>
      <c r="DA104" s="901"/>
      <c r="DB104" s="901"/>
      <c r="DC104" s="901"/>
      <c r="DD104" s="901"/>
      <c r="DE104" s="901"/>
      <c r="DF104" s="901"/>
      <c r="DG104" s="901"/>
      <c r="DH104" s="901"/>
      <c r="DI104" s="901"/>
      <c r="DJ104" s="901"/>
      <c r="DK104" s="901"/>
      <c r="DL104" s="901"/>
      <c r="DM104" s="901"/>
      <c r="DN104" s="901"/>
      <c r="DO104" s="901"/>
      <c r="DP104" s="901"/>
      <c r="DQ104" s="901"/>
      <c r="DR104" s="901"/>
      <c r="DS104" s="901"/>
      <c r="DT104" s="901"/>
      <c r="DU104" s="901"/>
      <c r="DV104" s="901"/>
      <c r="DW104" s="901"/>
      <c r="DX104" s="901"/>
      <c r="DY104" s="901"/>
      <c r="DZ104" s="901"/>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402</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403</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02" t="s">
        <v>404</v>
      </c>
      <c r="B108" s="903"/>
      <c r="C108" s="903"/>
      <c r="D108" s="903"/>
      <c r="E108" s="903"/>
      <c r="F108" s="903"/>
      <c r="G108" s="903"/>
      <c r="H108" s="903"/>
      <c r="I108" s="903"/>
      <c r="J108" s="903"/>
      <c r="K108" s="903"/>
      <c r="L108" s="903"/>
      <c r="M108" s="903"/>
      <c r="N108" s="903"/>
      <c r="O108" s="903"/>
      <c r="P108" s="903"/>
      <c r="Q108" s="903"/>
      <c r="R108" s="903"/>
      <c r="S108" s="903"/>
      <c r="T108" s="903"/>
      <c r="U108" s="903"/>
      <c r="V108" s="903"/>
      <c r="W108" s="903"/>
      <c r="X108" s="903"/>
      <c r="Y108" s="903"/>
      <c r="Z108" s="903"/>
      <c r="AA108" s="903"/>
      <c r="AB108" s="903"/>
      <c r="AC108" s="903"/>
      <c r="AD108" s="903"/>
      <c r="AE108" s="903"/>
      <c r="AF108" s="903"/>
      <c r="AG108" s="903"/>
      <c r="AH108" s="903"/>
      <c r="AI108" s="903"/>
      <c r="AJ108" s="903"/>
      <c r="AK108" s="903"/>
      <c r="AL108" s="903"/>
      <c r="AM108" s="903"/>
      <c r="AN108" s="903"/>
      <c r="AO108" s="903"/>
      <c r="AP108" s="903"/>
      <c r="AQ108" s="903"/>
      <c r="AR108" s="903"/>
      <c r="AS108" s="903"/>
      <c r="AT108" s="904"/>
      <c r="AU108" s="902" t="s">
        <v>405</v>
      </c>
      <c r="AV108" s="903"/>
      <c r="AW108" s="903"/>
      <c r="AX108" s="903"/>
      <c r="AY108" s="903"/>
      <c r="AZ108" s="903"/>
      <c r="BA108" s="903"/>
      <c r="BB108" s="903"/>
      <c r="BC108" s="903"/>
      <c r="BD108" s="903"/>
      <c r="BE108" s="903"/>
      <c r="BF108" s="903"/>
      <c r="BG108" s="903"/>
      <c r="BH108" s="903"/>
      <c r="BI108" s="903"/>
      <c r="BJ108" s="903"/>
      <c r="BK108" s="903"/>
      <c r="BL108" s="903"/>
      <c r="BM108" s="903"/>
      <c r="BN108" s="903"/>
      <c r="BO108" s="903"/>
      <c r="BP108" s="903"/>
      <c r="BQ108" s="903"/>
      <c r="BR108" s="903"/>
      <c r="BS108" s="903"/>
      <c r="BT108" s="903"/>
      <c r="BU108" s="903"/>
      <c r="BV108" s="903"/>
      <c r="BW108" s="903"/>
      <c r="BX108" s="903"/>
      <c r="BY108" s="903"/>
      <c r="BZ108" s="903"/>
      <c r="CA108" s="903"/>
      <c r="CB108" s="903"/>
      <c r="CC108" s="903"/>
      <c r="CD108" s="903"/>
      <c r="CE108" s="903"/>
      <c r="CF108" s="903"/>
      <c r="CG108" s="903"/>
      <c r="CH108" s="903"/>
      <c r="CI108" s="903"/>
      <c r="CJ108" s="903"/>
      <c r="CK108" s="903"/>
      <c r="CL108" s="903"/>
      <c r="CM108" s="903"/>
      <c r="CN108" s="903"/>
      <c r="CO108" s="903"/>
      <c r="CP108" s="903"/>
      <c r="CQ108" s="903"/>
      <c r="CR108" s="903"/>
      <c r="CS108" s="903"/>
      <c r="CT108" s="903"/>
      <c r="CU108" s="903"/>
      <c r="CV108" s="903"/>
      <c r="CW108" s="903"/>
      <c r="CX108" s="903"/>
      <c r="CY108" s="903"/>
      <c r="CZ108" s="903"/>
      <c r="DA108" s="903"/>
      <c r="DB108" s="903"/>
      <c r="DC108" s="903"/>
      <c r="DD108" s="903"/>
      <c r="DE108" s="903"/>
      <c r="DF108" s="903"/>
      <c r="DG108" s="903"/>
      <c r="DH108" s="903"/>
      <c r="DI108" s="903"/>
      <c r="DJ108" s="903"/>
      <c r="DK108" s="903"/>
      <c r="DL108" s="903"/>
      <c r="DM108" s="903"/>
      <c r="DN108" s="903"/>
      <c r="DO108" s="903"/>
      <c r="DP108" s="903"/>
      <c r="DQ108" s="903"/>
      <c r="DR108" s="903"/>
      <c r="DS108" s="903"/>
      <c r="DT108" s="903"/>
      <c r="DU108" s="903"/>
      <c r="DV108" s="903"/>
      <c r="DW108" s="903"/>
      <c r="DX108" s="903"/>
      <c r="DY108" s="903"/>
      <c r="DZ108" s="904"/>
    </row>
    <row r="109" spans="1:131" s="212" customFormat="1" ht="26.25" customHeight="1" x14ac:dyDescent="0.15">
      <c r="A109" s="897" t="s">
        <v>406</v>
      </c>
      <c r="B109" s="878"/>
      <c r="C109" s="878"/>
      <c r="D109" s="878"/>
      <c r="E109" s="878"/>
      <c r="F109" s="878"/>
      <c r="G109" s="878"/>
      <c r="H109" s="878"/>
      <c r="I109" s="878"/>
      <c r="J109" s="878"/>
      <c r="K109" s="878"/>
      <c r="L109" s="878"/>
      <c r="M109" s="878"/>
      <c r="N109" s="878"/>
      <c r="O109" s="878"/>
      <c r="P109" s="878"/>
      <c r="Q109" s="878"/>
      <c r="R109" s="878"/>
      <c r="S109" s="878"/>
      <c r="T109" s="878"/>
      <c r="U109" s="878"/>
      <c r="V109" s="878"/>
      <c r="W109" s="878"/>
      <c r="X109" s="878"/>
      <c r="Y109" s="878"/>
      <c r="Z109" s="879"/>
      <c r="AA109" s="877" t="s">
        <v>407</v>
      </c>
      <c r="AB109" s="878"/>
      <c r="AC109" s="878"/>
      <c r="AD109" s="878"/>
      <c r="AE109" s="879"/>
      <c r="AF109" s="877" t="s">
        <v>408</v>
      </c>
      <c r="AG109" s="878"/>
      <c r="AH109" s="878"/>
      <c r="AI109" s="878"/>
      <c r="AJ109" s="879"/>
      <c r="AK109" s="877" t="s">
        <v>295</v>
      </c>
      <c r="AL109" s="878"/>
      <c r="AM109" s="878"/>
      <c r="AN109" s="878"/>
      <c r="AO109" s="879"/>
      <c r="AP109" s="877" t="s">
        <v>409</v>
      </c>
      <c r="AQ109" s="878"/>
      <c r="AR109" s="878"/>
      <c r="AS109" s="878"/>
      <c r="AT109" s="880"/>
      <c r="AU109" s="897" t="s">
        <v>406</v>
      </c>
      <c r="AV109" s="878"/>
      <c r="AW109" s="878"/>
      <c r="AX109" s="878"/>
      <c r="AY109" s="878"/>
      <c r="AZ109" s="878"/>
      <c r="BA109" s="878"/>
      <c r="BB109" s="878"/>
      <c r="BC109" s="878"/>
      <c r="BD109" s="878"/>
      <c r="BE109" s="878"/>
      <c r="BF109" s="878"/>
      <c r="BG109" s="878"/>
      <c r="BH109" s="878"/>
      <c r="BI109" s="878"/>
      <c r="BJ109" s="878"/>
      <c r="BK109" s="878"/>
      <c r="BL109" s="878"/>
      <c r="BM109" s="878"/>
      <c r="BN109" s="878"/>
      <c r="BO109" s="878"/>
      <c r="BP109" s="879"/>
      <c r="BQ109" s="877" t="s">
        <v>407</v>
      </c>
      <c r="BR109" s="878"/>
      <c r="BS109" s="878"/>
      <c r="BT109" s="878"/>
      <c r="BU109" s="879"/>
      <c r="BV109" s="877" t="s">
        <v>408</v>
      </c>
      <c r="BW109" s="878"/>
      <c r="BX109" s="878"/>
      <c r="BY109" s="878"/>
      <c r="BZ109" s="879"/>
      <c r="CA109" s="877" t="s">
        <v>295</v>
      </c>
      <c r="CB109" s="878"/>
      <c r="CC109" s="878"/>
      <c r="CD109" s="878"/>
      <c r="CE109" s="879"/>
      <c r="CF109" s="898" t="s">
        <v>409</v>
      </c>
      <c r="CG109" s="898"/>
      <c r="CH109" s="898"/>
      <c r="CI109" s="898"/>
      <c r="CJ109" s="898"/>
      <c r="CK109" s="877" t="s">
        <v>410</v>
      </c>
      <c r="CL109" s="878"/>
      <c r="CM109" s="878"/>
      <c r="CN109" s="878"/>
      <c r="CO109" s="878"/>
      <c r="CP109" s="878"/>
      <c r="CQ109" s="878"/>
      <c r="CR109" s="878"/>
      <c r="CS109" s="878"/>
      <c r="CT109" s="878"/>
      <c r="CU109" s="878"/>
      <c r="CV109" s="878"/>
      <c r="CW109" s="878"/>
      <c r="CX109" s="878"/>
      <c r="CY109" s="878"/>
      <c r="CZ109" s="878"/>
      <c r="DA109" s="878"/>
      <c r="DB109" s="878"/>
      <c r="DC109" s="878"/>
      <c r="DD109" s="878"/>
      <c r="DE109" s="878"/>
      <c r="DF109" s="879"/>
      <c r="DG109" s="877" t="s">
        <v>407</v>
      </c>
      <c r="DH109" s="878"/>
      <c r="DI109" s="878"/>
      <c r="DJ109" s="878"/>
      <c r="DK109" s="879"/>
      <c r="DL109" s="877" t="s">
        <v>408</v>
      </c>
      <c r="DM109" s="878"/>
      <c r="DN109" s="878"/>
      <c r="DO109" s="878"/>
      <c r="DP109" s="879"/>
      <c r="DQ109" s="877" t="s">
        <v>295</v>
      </c>
      <c r="DR109" s="878"/>
      <c r="DS109" s="878"/>
      <c r="DT109" s="878"/>
      <c r="DU109" s="879"/>
      <c r="DV109" s="877" t="s">
        <v>409</v>
      </c>
      <c r="DW109" s="878"/>
      <c r="DX109" s="878"/>
      <c r="DY109" s="878"/>
      <c r="DZ109" s="880"/>
    </row>
    <row r="110" spans="1:131" s="212" customFormat="1" ht="26.25" customHeight="1" x14ac:dyDescent="0.15">
      <c r="A110" s="881" t="s">
        <v>411</v>
      </c>
      <c r="B110" s="882"/>
      <c r="C110" s="882"/>
      <c r="D110" s="882"/>
      <c r="E110" s="882"/>
      <c r="F110" s="882"/>
      <c r="G110" s="882"/>
      <c r="H110" s="882"/>
      <c r="I110" s="882"/>
      <c r="J110" s="882"/>
      <c r="K110" s="882"/>
      <c r="L110" s="882"/>
      <c r="M110" s="882"/>
      <c r="N110" s="882"/>
      <c r="O110" s="882"/>
      <c r="P110" s="882"/>
      <c r="Q110" s="882"/>
      <c r="R110" s="882"/>
      <c r="S110" s="882"/>
      <c r="T110" s="882"/>
      <c r="U110" s="882"/>
      <c r="V110" s="882"/>
      <c r="W110" s="882"/>
      <c r="X110" s="882"/>
      <c r="Y110" s="882"/>
      <c r="Z110" s="883"/>
      <c r="AA110" s="884">
        <v>313639</v>
      </c>
      <c r="AB110" s="885"/>
      <c r="AC110" s="885"/>
      <c r="AD110" s="885"/>
      <c r="AE110" s="886"/>
      <c r="AF110" s="887">
        <v>395247</v>
      </c>
      <c r="AG110" s="885"/>
      <c r="AH110" s="885"/>
      <c r="AI110" s="885"/>
      <c r="AJ110" s="886"/>
      <c r="AK110" s="887">
        <v>434517</v>
      </c>
      <c r="AL110" s="885"/>
      <c r="AM110" s="885"/>
      <c r="AN110" s="885"/>
      <c r="AO110" s="886"/>
      <c r="AP110" s="888">
        <v>30.4</v>
      </c>
      <c r="AQ110" s="889"/>
      <c r="AR110" s="889"/>
      <c r="AS110" s="889"/>
      <c r="AT110" s="890"/>
      <c r="AU110" s="891" t="s">
        <v>69</v>
      </c>
      <c r="AV110" s="892"/>
      <c r="AW110" s="892"/>
      <c r="AX110" s="892"/>
      <c r="AY110" s="892"/>
      <c r="AZ110" s="914" t="s">
        <v>412</v>
      </c>
      <c r="BA110" s="882"/>
      <c r="BB110" s="882"/>
      <c r="BC110" s="882"/>
      <c r="BD110" s="882"/>
      <c r="BE110" s="882"/>
      <c r="BF110" s="882"/>
      <c r="BG110" s="882"/>
      <c r="BH110" s="882"/>
      <c r="BI110" s="882"/>
      <c r="BJ110" s="882"/>
      <c r="BK110" s="882"/>
      <c r="BL110" s="882"/>
      <c r="BM110" s="882"/>
      <c r="BN110" s="882"/>
      <c r="BO110" s="882"/>
      <c r="BP110" s="883"/>
      <c r="BQ110" s="915">
        <v>4580250</v>
      </c>
      <c r="BR110" s="916"/>
      <c r="BS110" s="916"/>
      <c r="BT110" s="916"/>
      <c r="BU110" s="916"/>
      <c r="BV110" s="916">
        <v>4631450</v>
      </c>
      <c r="BW110" s="916"/>
      <c r="BX110" s="916"/>
      <c r="BY110" s="916"/>
      <c r="BZ110" s="916"/>
      <c r="CA110" s="916">
        <v>4870389</v>
      </c>
      <c r="CB110" s="916"/>
      <c r="CC110" s="916"/>
      <c r="CD110" s="916"/>
      <c r="CE110" s="916"/>
      <c r="CF110" s="929">
        <v>341.2</v>
      </c>
      <c r="CG110" s="930"/>
      <c r="CH110" s="930"/>
      <c r="CI110" s="930"/>
      <c r="CJ110" s="930"/>
      <c r="CK110" s="931" t="s">
        <v>413</v>
      </c>
      <c r="CL110" s="932"/>
      <c r="CM110" s="914" t="s">
        <v>414</v>
      </c>
      <c r="CN110" s="882"/>
      <c r="CO110" s="882"/>
      <c r="CP110" s="882"/>
      <c r="CQ110" s="882"/>
      <c r="CR110" s="882"/>
      <c r="CS110" s="882"/>
      <c r="CT110" s="882"/>
      <c r="CU110" s="882"/>
      <c r="CV110" s="882"/>
      <c r="CW110" s="882"/>
      <c r="CX110" s="882"/>
      <c r="CY110" s="882"/>
      <c r="CZ110" s="882"/>
      <c r="DA110" s="882"/>
      <c r="DB110" s="882"/>
      <c r="DC110" s="882"/>
      <c r="DD110" s="882"/>
      <c r="DE110" s="882"/>
      <c r="DF110" s="883"/>
      <c r="DG110" s="915" t="s">
        <v>122</v>
      </c>
      <c r="DH110" s="916"/>
      <c r="DI110" s="916"/>
      <c r="DJ110" s="916"/>
      <c r="DK110" s="916"/>
      <c r="DL110" s="916" t="s">
        <v>122</v>
      </c>
      <c r="DM110" s="916"/>
      <c r="DN110" s="916"/>
      <c r="DO110" s="916"/>
      <c r="DP110" s="916"/>
      <c r="DQ110" s="916" t="s">
        <v>122</v>
      </c>
      <c r="DR110" s="916"/>
      <c r="DS110" s="916"/>
      <c r="DT110" s="916"/>
      <c r="DU110" s="916"/>
      <c r="DV110" s="917" t="s">
        <v>122</v>
      </c>
      <c r="DW110" s="917"/>
      <c r="DX110" s="917"/>
      <c r="DY110" s="917"/>
      <c r="DZ110" s="918"/>
    </row>
    <row r="111" spans="1:131" s="212" customFormat="1" ht="26.25" customHeight="1" x14ac:dyDescent="0.15">
      <c r="A111" s="919" t="s">
        <v>415</v>
      </c>
      <c r="B111" s="920"/>
      <c r="C111" s="920"/>
      <c r="D111" s="920"/>
      <c r="E111" s="920"/>
      <c r="F111" s="920"/>
      <c r="G111" s="920"/>
      <c r="H111" s="920"/>
      <c r="I111" s="920"/>
      <c r="J111" s="920"/>
      <c r="K111" s="920"/>
      <c r="L111" s="920"/>
      <c r="M111" s="920"/>
      <c r="N111" s="920"/>
      <c r="O111" s="920"/>
      <c r="P111" s="920"/>
      <c r="Q111" s="920"/>
      <c r="R111" s="920"/>
      <c r="S111" s="920"/>
      <c r="T111" s="920"/>
      <c r="U111" s="920"/>
      <c r="V111" s="920"/>
      <c r="W111" s="920"/>
      <c r="X111" s="920"/>
      <c r="Y111" s="920"/>
      <c r="Z111" s="921"/>
      <c r="AA111" s="922" t="s">
        <v>122</v>
      </c>
      <c r="AB111" s="923"/>
      <c r="AC111" s="923"/>
      <c r="AD111" s="923"/>
      <c r="AE111" s="924"/>
      <c r="AF111" s="925" t="s">
        <v>122</v>
      </c>
      <c r="AG111" s="923"/>
      <c r="AH111" s="923"/>
      <c r="AI111" s="923"/>
      <c r="AJ111" s="924"/>
      <c r="AK111" s="925" t="s">
        <v>122</v>
      </c>
      <c r="AL111" s="923"/>
      <c r="AM111" s="923"/>
      <c r="AN111" s="923"/>
      <c r="AO111" s="924"/>
      <c r="AP111" s="926" t="s">
        <v>122</v>
      </c>
      <c r="AQ111" s="927"/>
      <c r="AR111" s="927"/>
      <c r="AS111" s="927"/>
      <c r="AT111" s="928"/>
      <c r="AU111" s="893"/>
      <c r="AV111" s="894"/>
      <c r="AW111" s="894"/>
      <c r="AX111" s="894"/>
      <c r="AY111" s="894"/>
      <c r="AZ111" s="907" t="s">
        <v>416</v>
      </c>
      <c r="BA111" s="908"/>
      <c r="BB111" s="908"/>
      <c r="BC111" s="908"/>
      <c r="BD111" s="908"/>
      <c r="BE111" s="908"/>
      <c r="BF111" s="908"/>
      <c r="BG111" s="908"/>
      <c r="BH111" s="908"/>
      <c r="BI111" s="908"/>
      <c r="BJ111" s="908"/>
      <c r="BK111" s="908"/>
      <c r="BL111" s="908"/>
      <c r="BM111" s="908"/>
      <c r="BN111" s="908"/>
      <c r="BO111" s="908"/>
      <c r="BP111" s="909"/>
      <c r="BQ111" s="910" t="s">
        <v>122</v>
      </c>
      <c r="BR111" s="911"/>
      <c r="BS111" s="911"/>
      <c r="BT111" s="911"/>
      <c r="BU111" s="911"/>
      <c r="BV111" s="911" t="s">
        <v>122</v>
      </c>
      <c r="BW111" s="911"/>
      <c r="BX111" s="911"/>
      <c r="BY111" s="911"/>
      <c r="BZ111" s="911"/>
      <c r="CA111" s="911" t="s">
        <v>122</v>
      </c>
      <c r="CB111" s="911"/>
      <c r="CC111" s="911"/>
      <c r="CD111" s="911"/>
      <c r="CE111" s="911"/>
      <c r="CF111" s="905" t="s">
        <v>122</v>
      </c>
      <c r="CG111" s="906"/>
      <c r="CH111" s="906"/>
      <c r="CI111" s="906"/>
      <c r="CJ111" s="906"/>
      <c r="CK111" s="933"/>
      <c r="CL111" s="934"/>
      <c r="CM111" s="907" t="s">
        <v>417</v>
      </c>
      <c r="CN111" s="908"/>
      <c r="CO111" s="908"/>
      <c r="CP111" s="908"/>
      <c r="CQ111" s="908"/>
      <c r="CR111" s="908"/>
      <c r="CS111" s="908"/>
      <c r="CT111" s="908"/>
      <c r="CU111" s="908"/>
      <c r="CV111" s="908"/>
      <c r="CW111" s="908"/>
      <c r="CX111" s="908"/>
      <c r="CY111" s="908"/>
      <c r="CZ111" s="908"/>
      <c r="DA111" s="908"/>
      <c r="DB111" s="908"/>
      <c r="DC111" s="908"/>
      <c r="DD111" s="908"/>
      <c r="DE111" s="908"/>
      <c r="DF111" s="909"/>
      <c r="DG111" s="910" t="s">
        <v>122</v>
      </c>
      <c r="DH111" s="911"/>
      <c r="DI111" s="911"/>
      <c r="DJ111" s="911"/>
      <c r="DK111" s="911"/>
      <c r="DL111" s="911" t="s">
        <v>122</v>
      </c>
      <c r="DM111" s="911"/>
      <c r="DN111" s="911"/>
      <c r="DO111" s="911"/>
      <c r="DP111" s="911"/>
      <c r="DQ111" s="911" t="s">
        <v>122</v>
      </c>
      <c r="DR111" s="911"/>
      <c r="DS111" s="911"/>
      <c r="DT111" s="911"/>
      <c r="DU111" s="911"/>
      <c r="DV111" s="912" t="s">
        <v>122</v>
      </c>
      <c r="DW111" s="912"/>
      <c r="DX111" s="912"/>
      <c r="DY111" s="912"/>
      <c r="DZ111" s="913"/>
    </row>
    <row r="112" spans="1:131" s="212" customFormat="1" ht="26.25" customHeight="1" x14ac:dyDescent="0.15">
      <c r="A112" s="937" t="s">
        <v>418</v>
      </c>
      <c r="B112" s="938"/>
      <c r="C112" s="908" t="s">
        <v>419</v>
      </c>
      <c r="D112" s="908"/>
      <c r="E112" s="908"/>
      <c r="F112" s="908"/>
      <c r="G112" s="908"/>
      <c r="H112" s="908"/>
      <c r="I112" s="908"/>
      <c r="J112" s="908"/>
      <c r="K112" s="908"/>
      <c r="L112" s="908"/>
      <c r="M112" s="908"/>
      <c r="N112" s="908"/>
      <c r="O112" s="908"/>
      <c r="P112" s="908"/>
      <c r="Q112" s="908"/>
      <c r="R112" s="908"/>
      <c r="S112" s="908"/>
      <c r="T112" s="908"/>
      <c r="U112" s="908"/>
      <c r="V112" s="908"/>
      <c r="W112" s="908"/>
      <c r="X112" s="908"/>
      <c r="Y112" s="908"/>
      <c r="Z112" s="909"/>
      <c r="AA112" s="943" t="s">
        <v>122</v>
      </c>
      <c r="AB112" s="944"/>
      <c r="AC112" s="944"/>
      <c r="AD112" s="944"/>
      <c r="AE112" s="945"/>
      <c r="AF112" s="946" t="s">
        <v>122</v>
      </c>
      <c r="AG112" s="944"/>
      <c r="AH112" s="944"/>
      <c r="AI112" s="944"/>
      <c r="AJ112" s="945"/>
      <c r="AK112" s="946" t="s">
        <v>122</v>
      </c>
      <c r="AL112" s="944"/>
      <c r="AM112" s="944"/>
      <c r="AN112" s="944"/>
      <c r="AO112" s="945"/>
      <c r="AP112" s="947" t="s">
        <v>122</v>
      </c>
      <c r="AQ112" s="948"/>
      <c r="AR112" s="948"/>
      <c r="AS112" s="948"/>
      <c r="AT112" s="949"/>
      <c r="AU112" s="893"/>
      <c r="AV112" s="894"/>
      <c r="AW112" s="894"/>
      <c r="AX112" s="894"/>
      <c r="AY112" s="894"/>
      <c r="AZ112" s="907" t="s">
        <v>420</v>
      </c>
      <c r="BA112" s="908"/>
      <c r="BB112" s="908"/>
      <c r="BC112" s="908"/>
      <c r="BD112" s="908"/>
      <c r="BE112" s="908"/>
      <c r="BF112" s="908"/>
      <c r="BG112" s="908"/>
      <c r="BH112" s="908"/>
      <c r="BI112" s="908"/>
      <c r="BJ112" s="908"/>
      <c r="BK112" s="908"/>
      <c r="BL112" s="908"/>
      <c r="BM112" s="908"/>
      <c r="BN112" s="908"/>
      <c r="BO112" s="908"/>
      <c r="BP112" s="909"/>
      <c r="BQ112" s="910">
        <v>118322</v>
      </c>
      <c r="BR112" s="911"/>
      <c r="BS112" s="911"/>
      <c r="BT112" s="911"/>
      <c r="BU112" s="911"/>
      <c r="BV112" s="911">
        <v>96174</v>
      </c>
      <c r="BW112" s="911"/>
      <c r="BX112" s="911"/>
      <c r="BY112" s="911"/>
      <c r="BZ112" s="911"/>
      <c r="CA112" s="911">
        <v>165763</v>
      </c>
      <c r="CB112" s="911"/>
      <c r="CC112" s="911"/>
      <c r="CD112" s="911"/>
      <c r="CE112" s="911"/>
      <c r="CF112" s="905">
        <v>11.6</v>
      </c>
      <c r="CG112" s="906"/>
      <c r="CH112" s="906"/>
      <c r="CI112" s="906"/>
      <c r="CJ112" s="906"/>
      <c r="CK112" s="933"/>
      <c r="CL112" s="934"/>
      <c r="CM112" s="907" t="s">
        <v>421</v>
      </c>
      <c r="CN112" s="908"/>
      <c r="CO112" s="908"/>
      <c r="CP112" s="908"/>
      <c r="CQ112" s="908"/>
      <c r="CR112" s="908"/>
      <c r="CS112" s="908"/>
      <c r="CT112" s="908"/>
      <c r="CU112" s="908"/>
      <c r="CV112" s="908"/>
      <c r="CW112" s="908"/>
      <c r="CX112" s="908"/>
      <c r="CY112" s="908"/>
      <c r="CZ112" s="908"/>
      <c r="DA112" s="908"/>
      <c r="DB112" s="908"/>
      <c r="DC112" s="908"/>
      <c r="DD112" s="908"/>
      <c r="DE112" s="908"/>
      <c r="DF112" s="909"/>
      <c r="DG112" s="910" t="s">
        <v>122</v>
      </c>
      <c r="DH112" s="911"/>
      <c r="DI112" s="911"/>
      <c r="DJ112" s="911"/>
      <c r="DK112" s="911"/>
      <c r="DL112" s="911" t="s">
        <v>122</v>
      </c>
      <c r="DM112" s="911"/>
      <c r="DN112" s="911"/>
      <c r="DO112" s="911"/>
      <c r="DP112" s="911"/>
      <c r="DQ112" s="911" t="s">
        <v>122</v>
      </c>
      <c r="DR112" s="911"/>
      <c r="DS112" s="911"/>
      <c r="DT112" s="911"/>
      <c r="DU112" s="911"/>
      <c r="DV112" s="912" t="s">
        <v>122</v>
      </c>
      <c r="DW112" s="912"/>
      <c r="DX112" s="912"/>
      <c r="DY112" s="912"/>
      <c r="DZ112" s="913"/>
    </row>
    <row r="113" spans="1:130" s="212" customFormat="1" ht="26.25" customHeight="1" x14ac:dyDescent="0.15">
      <c r="A113" s="939"/>
      <c r="B113" s="940"/>
      <c r="C113" s="908" t="s">
        <v>422</v>
      </c>
      <c r="D113" s="908"/>
      <c r="E113" s="908"/>
      <c r="F113" s="908"/>
      <c r="G113" s="908"/>
      <c r="H113" s="908"/>
      <c r="I113" s="908"/>
      <c r="J113" s="908"/>
      <c r="K113" s="908"/>
      <c r="L113" s="908"/>
      <c r="M113" s="908"/>
      <c r="N113" s="908"/>
      <c r="O113" s="908"/>
      <c r="P113" s="908"/>
      <c r="Q113" s="908"/>
      <c r="R113" s="908"/>
      <c r="S113" s="908"/>
      <c r="T113" s="908"/>
      <c r="U113" s="908"/>
      <c r="V113" s="908"/>
      <c r="W113" s="908"/>
      <c r="X113" s="908"/>
      <c r="Y113" s="908"/>
      <c r="Z113" s="909"/>
      <c r="AA113" s="922">
        <v>14368</v>
      </c>
      <c r="AB113" s="923"/>
      <c r="AC113" s="923"/>
      <c r="AD113" s="923"/>
      <c r="AE113" s="924"/>
      <c r="AF113" s="925">
        <v>12970</v>
      </c>
      <c r="AG113" s="923"/>
      <c r="AH113" s="923"/>
      <c r="AI113" s="923"/>
      <c r="AJ113" s="924"/>
      <c r="AK113" s="925">
        <v>16213</v>
      </c>
      <c r="AL113" s="923"/>
      <c r="AM113" s="923"/>
      <c r="AN113" s="923"/>
      <c r="AO113" s="924"/>
      <c r="AP113" s="926">
        <v>1.1000000000000001</v>
      </c>
      <c r="AQ113" s="927"/>
      <c r="AR113" s="927"/>
      <c r="AS113" s="927"/>
      <c r="AT113" s="928"/>
      <c r="AU113" s="893"/>
      <c r="AV113" s="894"/>
      <c r="AW113" s="894"/>
      <c r="AX113" s="894"/>
      <c r="AY113" s="894"/>
      <c r="AZ113" s="907" t="s">
        <v>423</v>
      </c>
      <c r="BA113" s="908"/>
      <c r="BB113" s="908"/>
      <c r="BC113" s="908"/>
      <c r="BD113" s="908"/>
      <c r="BE113" s="908"/>
      <c r="BF113" s="908"/>
      <c r="BG113" s="908"/>
      <c r="BH113" s="908"/>
      <c r="BI113" s="908"/>
      <c r="BJ113" s="908"/>
      <c r="BK113" s="908"/>
      <c r="BL113" s="908"/>
      <c r="BM113" s="908"/>
      <c r="BN113" s="908"/>
      <c r="BO113" s="908"/>
      <c r="BP113" s="909"/>
      <c r="BQ113" s="910">
        <v>76635</v>
      </c>
      <c r="BR113" s="911"/>
      <c r="BS113" s="911"/>
      <c r="BT113" s="911"/>
      <c r="BU113" s="911"/>
      <c r="BV113" s="911">
        <v>68932</v>
      </c>
      <c r="BW113" s="911"/>
      <c r="BX113" s="911"/>
      <c r="BY113" s="911"/>
      <c r="BZ113" s="911"/>
      <c r="CA113" s="911">
        <v>54181</v>
      </c>
      <c r="CB113" s="911"/>
      <c r="CC113" s="911"/>
      <c r="CD113" s="911"/>
      <c r="CE113" s="911"/>
      <c r="CF113" s="905">
        <v>3.8</v>
      </c>
      <c r="CG113" s="906"/>
      <c r="CH113" s="906"/>
      <c r="CI113" s="906"/>
      <c r="CJ113" s="906"/>
      <c r="CK113" s="933"/>
      <c r="CL113" s="934"/>
      <c r="CM113" s="907" t="s">
        <v>424</v>
      </c>
      <c r="CN113" s="908"/>
      <c r="CO113" s="908"/>
      <c r="CP113" s="908"/>
      <c r="CQ113" s="908"/>
      <c r="CR113" s="908"/>
      <c r="CS113" s="908"/>
      <c r="CT113" s="908"/>
      <c r="CU113" s="908"/>
      <c r="CV113" s="908"/>
      <c r="CW113" s="908"/>
      <c r="CX113" s="908"/>
      <c r="CY113" s="908"/>
      <c r="CZ113" s="908"/>
      <c r="DA113" s="908"/>
      <c r="DB113" s="908"/>
      <c r="DC113" s="908"/>
      <c r="DD113" s="908"/>
      <c r="DE113" s="908"/>
      <c r="DF113" s="909"/>
      <c r="DG113" s="943" t="s">
        <v>122</v>
      </c>
      <c r="DH113" s="944"/>
      <c r="DI113" s="944"/>
      <c r="DJ113" s="944"/>
      <c r="DK113" s="945"/>
      <c r="DL113" s="946" t="s">
        <v>122</v>
      </c>
      <c r="DM113" s="944"/>
      <c r="DN113" s="944"/>
      <c r="DO113" s="944"/>
      <c r="DP113" s="945"/>
      <c r="DQ113" s="946" t="s">
        <v>122</v>
      </c>
      <c r="DR113" s="944"/>
      <c r="DS113" s="944"/>
      <c r="DT113" s="944"/>
      <c r="DU113" s="945"/>
      <c r="DV113" s="947" t="s">
        <v>122</v>
      </c>
      <c r="DW113" s="948"/>
      <c r="DX113" s="948"/>
      <c r="DY113" s="948"/>
      <c r="DZ113" s="949"/>
    </row>
    <row r="114" spans="1:130" s="212" customFormat="1" ht="26.25" customHeight="1" x14ac:dyDescent="0.15">
      <c r="A114" s="939"/>
      <c r="B114" s="940"/>
      <c r="C114" s="908" t="s">
        <v>425</v>
      </c>
      <c r="D114" s="908"/>
      <c r="E114" s="908"/>
      <c r="F114" s="908"/>
      <c r="G114" s="908"/>
      <c r="H114" s="908"/>
      <c r="I114" s="908"/>
      <c r="J114" s="908"/>
      <c r="K114" s="908"/>
      <c r="L114" s="908"/>
      <c r="M114" s="908"/>
      <c r="N114" s="908"/>
      <c r="O114" s="908"/>
      <c r="P114" s="908"/>
      <c r="Q114" s="908"/>
      <c r="R114" s="908"/>
      <c r="S114" s="908"/>
      <c r="T114" s="908"/>
      <c r="U114" s="908"/>
      <c r="V114" s="908"/>
      <c r="W114" s="908"/>
      <c r="X114" s="908"/>
      <c r="Y114" s="908"/>
      <c r="Z114" s="909"/>
      <c r="AA114" s="943">
        <v>17547</v>
      </c>
      <c r="AB114" s="944"/>
      <c r="AC114" s="944"/>
      <c r="AD114" s="944"/>
      <c r="AE114" s="945"/>
      <c r="AF114" s="946">
        <v>16534</v>
      </c>
      <c r="AG114" s="944"/>
      <c r="AH114" s="944"/>
      <c r="AI114" s="944"/>
      <c r="AJ114" s="945"/>
      <c r="AK114" s="946">
        <v>15431</v>
      </c>
      <c r="AL114" s="944"/>
      <c r="AM114" s="944"/>
      <c r="AN114" s="944"/>
      <c r="AO114" s="945"/>
      <c r="AP114" s="947">
        <v>1.1000000000000001</v>
      </c>
      <c r="AQ114" s="948"/>
      <c r="AR114" s="948"/>
      <c r="AS114" s="948"/>
      <c r="AT114" s="949"/>
      <c r="AU114" s="893"/>
      <c r="AV114" s="894"/>
      <c r="AW114" s="894"/>
      <c r="AX114" s="894"/>
      <c r="AY114" s="894"/>
      <c r="AZ114" s="907" t="s">
        <v>426</v>
      </c>
      <c r="BA114" s="908"/>
      <c r="BB114" s="908"/>
      <c r="BC114" s="908"/>
      <c r="BD114" s="908"/>
      <c r="BE114" s="908"/>
      <c r="BF114" s="908"/>
      <c r="BG114" s="908"/>
      <c r="BH114" s="908"/>
      <c r="BI114" s="908"/>
      <c r="BJ114" s="908"/>
      <c r="BK114" s="908"/>
      <c r="BL114" s="908"/>
      <c r="BM114" s="908"/>
      <c r="BN114" s="908"/>
      <c r="BO114" s="908"/>
      <c r="BP114" s="909"/>
      <c r="BQ114" s="910">
        <v>343486</v>
      </c>
      <c r="BR114" s="911"/>
      <c r="BS114" s="911"/>
      <c r="BT114" s="911"/>
      <c r="BU114" s="911"/>
      <c r="BV114" s="911">
        <v>326375</v>
      </c>
      <c r="BW114" s="911"/>
      <c r="BX114" s="911"/>
      <c r="BY114" s="911"/>
      <c r="BZ114" s="911"/>
      <c r="CA114" s="911">
        <v>332415</v>
      </c>
      <c r="CB114" s="911"/>
      <c r="CC114" s="911"/>
      <c r="CD114" s="911"/>
      <c r="CE114" s="911"/>
      <c r="CF114" s="905">
        <v>23.3</v>
      </c>
      <c r="CG114" s="906"/>
      <c r="CH114" s="906"/>
      <c r="CI114" s="906"/>
      <c r="CJ114" s="906"/>
      <c r="CK114" s="933"/>
      <c r="CL114" s="934"/>
      <c r="CM114" s="907" t="s">
        <v>427</v>
      </c>
      <c r="CN114" s="908"/>
      <c r="CO114" s="908"/>
      <c r="CP114" s="908"/>
      <c r="CQ114" s="908"/>
      <c r="CR114" s="908"/>
      <c r="CS114" s="908"/>
      <c r="CT114" s="908"/>
      <c r="CU114" s="908"/>
      <c r="CV114" s="908"/>
      <c r="CW114" s="908"/>
      <c r="CX114" s="908"/>
      <c r="CY114" s="908"/>
      <c r="CZ114" s="908"/>
      <c r="DA114" s="908"/>
      <c r="DB114" s="908"/>
      <c r="DC114" s="908"/>
      <c r="DD114" s="908"/>
      <c r="DE114" s="908"/>
      <c r="DF114" s="909"/>
      <c r="DG114" s="943" t="s">
        <v>122</v>
      </c>
      <c r="DH114" s="944"/>
      <c r="DI114" s="944"/>
      <c r="DJ114" s="944"/>
      <c r="DK114" s="945"/>
      <c r="DL114" s="946" t="s">
        <v>122</v>
      </c>
      <c r="DM114" s="944"/>
      <c r="DN114" s="944"/>
      <c r="DO114" s="944"/>
      <c r="DP114" s="945"/>
      <c r="DQ114" s="946" t="s">
        <v>122</v>
      </c>
      <c r="DR114" s="944"/>
      <c r="DS114" s="944"/>
      <c r="DT114" s="944"/>
      <c r="DU114" s="945"/>
      <c r="DV114" s="947" t="s">
        <v>122</v>
      </c>
      <c r="DW114" s="948"/>
      <c r="DX114" s="948"/>
      <c r="DY114" s="948"/>
      <c r="DZ114" s="949"/>
    </row>
    <row r="115" spans="1:130" s="212" customFormat="1" ht="26.25" customHeight="1" x14ac:dyDescent="0.15">
      <c r="A115" s="939"/>
      <c r="B115" s="940"/>
      <c r="C115" s="908" t="s">
        <v>428</v>
      </c>
      <c r="D115" s="908"/>
      <c r="E115" s="908"/>
      <c r="F115" s="908"/>
      <c r="G115" s="908"/>
      <c r="H115" s="908"/>
      <c r="I115" s="908"/>
      <c r="J115" s="908"/>
      <c r="K115" s="908"/>
      <c r="L115" s="908"/>
      <c r="M115" s="908"/>
      <c r="N115" s="908"/>
      <c r="O115" s="908"/>
      <c r="P115" s="908"/>
      <c r="Q115" s="908"/>
      <c r="R115" s="908"/>
      <c r="S115" s="908"/>
      <c r="T115" s="908"/>
      <c r="U115" s="908"/>
      <c r="V115" s="908"/>
      <c r="W115" s="908"/>
      <c r="X115" s="908"/>
      <c r="Y115" s="908"/>
      <c r="Z115" s="909"/>
      <c r="AA115" s="922" t="s">
        <v>122</v>
      </c>
      <c r="AB115" s="923"/>
      <c r="AC115" s="923"/>
      <c r="AD115" s="923"/>
      <c r="AE115" s="924"/>
      <c r="AF115" s="925" t="s">
        <v>122</v>
      </c>
      <c r="AG115" s="923"/>
      <c r="AH115" s="923"/>
      <c r="AI115" s="923"/>
      <c r="AJ115" s="924"/>
      <c r="AK115" s="925" t="s">
        <v>122</v>
      </c>
      <c r="AL115" s="923"/>
      <c r="AM115" s="923"/>
      <c r="AN115" s="923"/>
      <c r="AO115" s="924"/>
      <c r="AP115" s="926" t="s">
        <v>122</v>
      </c>
      <c r="AQ115" s="927"/>
      <c r="AR115" s="927"/>
      <c r="AS115" s="927"/>
      <c r="AT115" s="928"/>
      <c r="AU115" s="893"/>
      <c r="AV115" s="894"/>
      <c r="AW115" s="894"/>
      <c r="AX115" s="894"/>
      <c r="AY115" s="894"/>
      <c r="AZ115" s="907" t="s">
        <v>429</v>
      </c>
      <c r="BA115" s="908"/>
      <c r="BB115" s="908"/>
      <c r="BC115" s="908"/>
      <c r="BD115" s="908"/>
      <c r="BE115" s="908"/>
      <c r="BF115" s="908"/>
      <c r="BG115" s="908"/>
      <c r="BH115" s="908"/>
      <c r="BI115" s="908"/>
      <c r="BJ115" s="908"/>
      <c r="BK115" s="908"/>
      <c r="BL115" s="908"/>
      <c r="BM115" s="908"/>
      <c r="BN115" s="908"/>
      <c r="BO115" s="908"/>
      <c r="BP115" s="909"/>
      <c r="BQ115" s="910" t="s">
        <v>122</v>
      </c>
      <c r="BR115" s="911"/>
      <c r="BS115" s="911"/>
      <c r="BT115" s="911"/>
      <c r="BU115" s="911"/>
      <c r="BV115" s="911" t="s">
        <v>122</v>
      </c>
      <c r="BW115" s="911"/>
      <c r="BX115" s="911"/>
      <c r="BY115" s="911"/>
      <c r="BZ115" s="911"/>
      <c r="CA115" s="911" t="s">
        <v>122</v>
      </c>
      <c r="CB115" s="911"/>
      <c r="CC115" s="911"/>
      <c r="CD115" s="911"/>
      <c r="CE115" s="911"/>
      <c r="CF115" s="905" t="s">
        <v>122</v>
      </c>
      <c r="CG115" s="906"/>
      <c r="CH115" s="906"/>
      <c r="CI115" s="906"/>
      <c r="CJ115" s="906"/>
      <c r="CK115" s="933"/>
      <c r="CL115" s="934"/>
      <c r="CM115" s="907" t="s">
        <v>430</v>
      </c>
      <c r="CN115" s="908"/>
      <c r="CO115" s="908"/>
      <c r="CP115" s="908"/>
      <c r="CQ115" s="908"/>
      <c r="CR115" s="908"/>
      <c r="CS115" s="908"/>
      <c r="CT115" s="908"/>
      <c r="CU115" s="908"/>
      <c r="CV115" s="908"/>
      <c r="CW115" s="908"/>
      <c r="CX115" s="908"/>
      <c r="CY115" s="908"/>
      <c r="CZ115" s="908"/>
      <c r="DA115" s="908"/>
      <c r="DB115" s="908"/>
      <c r="DC115" s="908"/>
      <c r="DD115" s="908"/>
      <c r="DE115" s="908"/>
      <c r="DF115" s="909"/>
      <c r="DG115" s="943" t="s">
        <v>122</v>
      </c>
      <c r="DH115" s="944"/>
      <c r="DI115" s="944"/>
      <c r="DJ115" s="944"/>
      <c r="DK115" s="945"/>
      <c r="DL115" s="946" t="s">
        <v>122</v>
      </c>
      <c r="DM115" s="944"/>
      <c r="DN115" s="944"/>
      <c r="DO115" s="944"/>
      <c r="DP115" s="945"/>
      <c r="DQ115" s="946" t="s">
        <v>122</v>
      </c>
      <c r="DR115" s="944"/>
      <c r="DS115" s="944"/>
      <c r="DT115" s="944"/>
      <c r="DU115" s="945"/>
      <c r="DV115" s="947" t="s">
        <v>122</v>
      </c>
      <c r="DW115" s="948"/>
      <c r="DX115" s="948"/>
      <c r="DY115" s="948"/>
      <c r="DZ115" s="949"/>
    </row>
    <row r="116" spans="1:130" s="212" customFormat="1" ht="26.25" customHeight="1" x14ac:dyDescent="0.15">
      <c r="A116" s="941"/>
      <c r="B116" s="942"/>
      <c r="C116" s="950" t="s">
        <v>431</v>
      </c>
      <c r="D116" s="950"/>
      <c r="E116" s="950"/>
      <c r="F116" s="950"/>
      <c r="G116" s="950"/>
      <c r="H116" s="950"/>
      <c r="I116" s="950"/>
      <c r="J116" s="950"/>
      <c r="K116" s="950"/>
      <c r="L116" s="950"/>
      <c r="M116" s="950"/>
      <c r="N116" s="950"/>
      <c r="O116" s="950"/>
      <c r="P116" s="950"/>
      <c r="Q116" s="950"/>
      <c r="R116" s="950"/>
      <c r="S116" s="950"/>
      <c r="T116" s="950"/>
      <c r="U116" s="950"/>
      <c r="V116" s="950"/>
      <c r="W116" s="950"/>
      <c r="X116" s="950"/>
      <c r="Y116" s="950"/>
      <c r="Z116" s="951"/>
      <c r="AA116" s="943" t="s">
        <v>122</v>
      </c>
      <c r="AB116" s="944"/>
      <c r="AC116" s="944"/>
      <c r="AD116" s="944"/>
      <c r="AE116" s="945"/>
      <c r="AF116" s="946" t="s">
        <v>122</v>
      </c>
      <c r="AG116" s="944"/>
      <c r="AH116" s="944"/>
      <c r="AI116" s="944"/>
      <c r="AJ116" s="945"/>
      <c r="AK116" s="946" t="s">
        <v>122</v>
      </c>
      <c r="AL116" s="944"/>
      <c r="AM116" s="944"/>
      <c r="AN116" s="944"/>
      <c r="AO116" s="945"/>
      <c r="AP116" s="947" t="s">
        <v>122</v>
      </c>
      <c r="AQ116" s="948"/>
      <c r="AR116" s="948"/>
      <c r="AS116" s="948"/>
      <c r="AT116" s="949"/>
      <c r="AU116" s="893"/>
      <c r="AV116" s="894"/>
      <c r="AW116" s="894"/>
      <c r="AX116" s="894"/>
      <c r="AY116" s="894"/>
      <c r="AZ116" s="952" t="s">
        <v>432</v>
      </c>
      <c r="BA116" s="953"/>
      <c r="BB116" s="953"/>
      <c r="BC116" s="953"/>
      <c r="BD116" s="953"/>
      <c r="BE116" s="953"/>
      <c r="BF116" s="953"/>
      <c r="BG116" s="953"/>
      <c r="BH116" s="953"/>
      <c r="BI116" s="953"/>
      <c r="BJ116" s="953"/>
      <c r="BK116" s="953"/>
      <c r="BL116" s="953"/>
      <c r="BM116" s="953"/>
      <c r="BN116" s="953"/>
      <c r="BO116" s="953"/>
      <c r="BP116" s="954"/>
      <c r="BQ116" s="910" t="s">
        <v>122</v>
      </c>
      <c r="BR116" s="911"/>
      <c r="BS116" s="911"/>
      <c r="BT116" s="911"/>
      <c r="BU116" s="911"/>
      <c r="BV116" s="911" t="s">
        <v>122</v>
      </c>
      <c r="BW116" s="911"/>
      <c r="BX116" s="911"/>
      <c r="BY116" s="911"/>
      <c r="BZ116" s="911"/>
      <c r="CA116" s="911" t="s">
        <v>122</v>
      </c>
      <c r="CB116" s="911"/>
      <c r="CC116" s="911"/>
      <c r="CD116" s="911"/>
      <c r="CE116" s="911"/>
      <c r="CF116" s="905" t="s">
        <v>122</v>
      </c>
      <c r="CG116" s="906"/>
      <c r="CH116" s="906"/>
      <c r="CI116" s="906"/>
      <c r="CJ116" s="906"/>
      <c r="CK116" s="933"/>
      <c r="CL116" s="934"/>
      <c r="CM116" s="907" t="s">
        <v>433</v>
      </c>
      <c r="CN116" s="908"/>
      <c r="CO116" s="908"/>
      <c r="CP116" s="908"/>
      <c r="CQ116" s="908"/>
      <c r="CR116" s="908"/>
      <c r="CS116" s="908"/>
      <c r="CT116" s="908"/>
      <c r="CU116" s="908"/>
      <c r="CV116" s="908"/>
      <c r="CW116" s="908"/>
      <c r="CX116" s="908"/>
      <c r="CY116" s="908"/>
      <c r="CZ116" s="908"/>
      <c r="DA116" s="908"/>
      <c r="DB116" s="908"/>
      <c r="DC116" s="908"/>
      <c r="DD116" s="908"/>
      <c r="DE116" s="908"/>
      <c r="DF116" s="909"/>
      <c r="DG116" s="943" t="s">
        <v>122</v>
      </c>
      <c r="DH116" s="944"/>
      <c r="DI116" s="944"/>
      <c r="DJ116" s="944"/>
      <c r="DK116" s="945"/>
      <c r="DL116" s="946" t="s">
        <v>122</v>
      </c>
      <c r="DM116" s="944"/>
      <c r="DN116" s="944"/>
      <c r="DO116" s="944"/>
      <c r="DP116" s="945"/>
      <c r="DQ116" s="946" t="s">
        <v>122</v>
      </c>
      <c r="DR116" s="944"/>
      <c r="DS116" s="944"/>
      <c r="DT116" s="944"/>
      <c r="DU116" s="945"/>
      <c r="DV116" s="947" t="s">
        <v>122</v>
      </c>
      <c r="DW116" s="948"/>
      <c r="DX116" s="948"/>
      <c r="DY116" s="948"/>
      <c r="DZ116" s="949"/>
    </row>
    <row r="117" spans="1:130" s="212" customFormat="1" ht="26.25" customHeight="1" x14ac:dyDescent="0.15">
      <c r="A117" s="897" t="s">
        <v>178</v>
      </c>
      <c r="B117" s="878"/>
      <c r="C117" s="878"/>
      <c r="D117" s="878"/>
      <c r="E117" s="878"/>
      <c r="F117" s="878"/>
      <c r="G117" s="878"/>
      <c r="H117" s="878"/>
      <c r="I117" s="878"/>
      <c r="J117" s="878"/>
      <c r="K117" s="878"/>
      <c r="L117" s="878"/>
      <c r="M117" s="878"/>
      <c r="N117" s="878"/>
      <c r="O117" s="878"/>
      <c r="P117" s="878"/>
      <c r="Q117" s="878"/>
      <c r="R117" s="878"/>
      <c r="S117" s="878"/>
      <c r="T117" s="878"/>
      <c r="U117" s="878"/>
      <c r="V117" s="878"/>
      <c r="W117" s="878"/>
      <c r="X117" s="878"/>
      <c r="Y117" s="962" t="s">
        <v>434</v>
      </c>
      <c r="Z117" s="879"/>
      <c r="AA117" s="963">
        <v>345554</v>
      </c>
      <c r="AB117" s="964"/>
      <c r="AC117" s="964"/>
      <c r="AD117" s="964"/>
      <c r="AE117" s="965"/>
      <c r="AF117" s="966">
        <v>424751</v>
      </c>
      <c r="AG117" s="964"/>
      <c r="AH117" s="964"/>
      <c r="AI117" s="964"/>
      <c r="AJ117" s="965"/>
      <c r="AK117" s="966">
        <v>466161</v>
      </c>
      <c r="AL117" s="964"/>
      <c r="AM117" s="964"/>
      <c r="AN117" s="964"/>
      <c r="AO117" s="965"/>
      <c r="AP117" s="967"/>
      <c r="AQ117" s="968"/>
      <c r="AR117" s="968"/>
      <c r="AS117" s="968"/>
      <c r="AT117" s="969"/>
      <c r="AU117" s="893"/>
      <c r="AV117" s="894"/>
      <c r="AW117" s="894"/>
      <c r="AX117" s="894"/>
      <c r="AY117" s="894"/>
      <c r="AZ117" s="959" t="s">
        <v>435</v>
      </c>
      <c r="BA117" s="960"/>
      <c r="BB117" s="960"/>
      <c r="BC117" s="960"/>
      <c r="BD117" s="960"/>
      <c r="BE117" s="960"/>
      <c r="BF117" s="960"/>
      <c r="BG117" s="960"/>
      <c r="BH117" s="960"/>
      <c r="BI117" s="960"/>
      <c r="BJ117" s="960"/>
      <c r="BK117" s="960"/>
      <c r="BL117" s="960"/>
      <c r="BM117" s="960"/>
      <c r="BN117" s="960"/>
      <c r="BO117" s="960"/>
      <c r="BP117" s="961"/>
      <c r="BQ117" s="910" t="s">
        <v>122</v>
      </c>
      <c r="BR117" s="911"/>
      <c r="BS117" s="911"/>
      <c r="BT117" s="911"/>
      <c r="BU117" s="911"/>
      <c r="BV117" s="911" t="s">
        <v>122</v>
      </c>
      <c r="BW117" s="911"/>
      <c r="BX117" s="911"/>
      <c r="BY117" s="911"/>
      <c r="BZ117" s="911"/>
      <c r="CA117" s="911" t="s">
        <v>122</v>
      </c>
      <c r="CB117" s="911"/>
      <c r="CC117" s="911"/>
      <c r="CD117" s="911"/>
      <c r="CE117" s="911"/>
      <c r="CF117" s="905" t="s">
        <v>122</v>
      </c>
      <c r="CG117" s="906"/>
      <c r="CH117" s="906"/>
      <c r="CI117" s="906"/>
      <c r="CJ117" s="906"/>
      <c r="CK117" s="933"/>
      <c r="CL117" s="934"/>
      <c r="CM117" s="907" t="s">
        <v>436</v>
      </c>
      <c r="CN117" s="908"/>
      <c r="CO117" s="908"/>
      <c r="CP117" s="908"/>
      <c r="CQ117" s="908"/>
      <c r="CR117" s="908"/>
      <c r="CS117" s="908"/>
      <c r="CT117" s="908"/>
      <c r="CU117" s="908"/>
      <c r="CV117" s="908"/>
      <c r="CW117" s="908"/>
      <c r="CX117" s="908"/>
      <c r="CY117" s="908"/>
      <c r="CZ117" s="908"/>
      <c r="DA117" s="908"/>
      <c r="DB117" s="908"/>
      <c r="DC117" s="908"/>
      <c r="DD117" s="908"/>
      <c r="DE117" s="908"/>
      <c r="DF117" s="909"/>
      <c r="DG117" s="943" t="s">
        <v>122</v>
      </c>
      <c r="DH117" s="944"/>
      <c r="DI117" s="944"/>
      <c r="DJ117" s="944"/>
      <c r="DK117" s="945"/>
      <c r="DL117" s="946" t="s">
        <v>122</v>
      </c>
      <c r="DM117" s="944"/>
      <c r="DN117" s="944"/>
      <c r="DO117" s="944"/>
      <c r="DP117" s="945"/>
      <c r="DQ117" s="946" t="s">
        <v>122</v>
      </c>
      <c r="DR117" s="944"/>
      <c r="DS117" s="944"/>
      <c r="DT117" s="944"/>
      <c r="DU117" s="945"/>
      <c r="DV117" s="947" t="s">
        <v>122</v>
      </c>
      <c r="DW117" s="948"/>
      <c r="DX117" s="948"/>
      <c r="DY117" s="948"/>
      <c r="DZ117" s="949"/>
    </row>
    <row r="118" spans="1:130" s="212" customFormat="1" ht="26.25" customHeight="1" x14ac:dyDescent="0.15">
      <c r="A118" s="897" t="s">
        <v>410</v>
      </c>
      <c r="B118" s="878"/>
      <c r="C118" s="878"/>
      <c r="D118" s="878"/>
      <c r="E118" s="878"/>
      <c r="F118" s="878"/>
      <c r="G118" s="878"/>
      <c r="H118" s="878"/>
      <c r="I118" s="878"/>
      <c r="J118" s="878"/>
      <c r="K118" s="878"/>
      <c r="L118" s="878"/>
      <c r="M118" s="878"/>
      <c r="N118" s="878"/>
      <c r="O118" s="878"/>
      <c r="P118" s="878"/>
      <c r="Q118" s="878"/>
      <c r="R118" s="878"/>
      <c r="S118" s="878"/>
      <c r="T118" s="878"/>
      <c r="U118" s="878"/>
      <c r="V118" s="878"/>
      <c r="W118" s="878"/>
      <c r="X118" s="878"/>
      <c r="Y118" s="878"/>
      <c r="Z118" s="879"/>
      <c r="AA118" s="877" t="s">
        <v>407</v>
      </c>
      <c r="AB118" s="878"/>
      <c r="AC118" s="878"/>
      <c r="AD118" s="878"/>
      <c r="AE118" s="879"/>
      <c r="AF118" s="877" t="s">
        <v>408</v>
      </c>
      <c r="AG118" s="878"/>
      <c r="AH118" s="878"/>
      <c r="AI118" s="878"/>
      <c r="AJ118" s="879"/>
      <c r="AK118" s="877" t="s">
        <v>295</v>
      </c>
      <c r="AL118" s="878"/>
      <c r="AM118" s="878"/>
      <c r="AN118" s="878"/>
      <c r="AO118" s="879"/>
      <c r="AP118" s="955" t="s">
        <v>409</v>
      </c>
      <c r="AQ118" s="956"/>
      <c r="AR118" s="956"/>
      <c r="AS118" s="956"/>
      <c r="AT118" s="957"/>
      <c r="AU118" s="893"/>
      <c r="AV118" s="894"/>
      <c r="AW118" s="894"/>
      <c r="AX118" s="894"/>
      <c r="AY118" s="894"/>
      <c r="AZ118" s="958" t="s">
        <v>437</v>
      </c>
      <c r="BA118" s="950"/>
      <c r="BB118" s="950"/>
      <c r="BC118" s="950"/>
      <c r="BD118" s="950"/>
      <c r="BE118" s="950"/>
      <c r="BF118" s="950"/>
      <c r="BG118" s="950"/>
      <c r="BH118" s="950"/>
      <c r="BI118" s="950"/>
      <c r="BJ118" s="950"/>
      <c r="BK118" s="950"/>
      <c r="BL118" s="950"/>
      <c r="BM118" s="950"/>
      <c r="BN118" s="950"/>
      <c r="BO118" s="950"/>
      <c r="BP118" s="951"/>
      <c r="BQ118" s="984" t="s">
        <v>122</v>
      </c>
      <c r="BR118" s="985"/>
      <c r="BS118" s="985"/>
      <c r="BT118" s="985"/>
      <c r="BU118" s="985"/>
      <c r="BV118" s="985" t="s">
        <v>122</v>
      </c>
      <c r="BW118" s="985"/>
      <c r="BX118" s="985"/>
      <c r="BY118" s="985"/>
      <c r="BZ118" s="985"/>
      <c r="CA118" s="985" t="s">
        <v>122</v>
      </c>
      <c r="CB118" s="985"/>
      <c r="CC118" s="985"/>
      <c r="CD118" s="985"/>
      <c r="CE118" s="985"/>
      <c r="CF118" s="905" t="s">
        <v>122</v>
      </c>
      <c r="CG118" s="906"/>
      <c r="CH118" s="906"/>
      <c r="CI118" s="906"/>
      <c r="CJ118" s="906"/>
      <c r="CK118" s="933"/>
      <c r="CL118" s="934"/>
      <c r="CM118" s="907" t="s">
        <v>438</v>
      </c>
      <c r="CN118" s="908"/>
      <c r="CO118" s="908"/>
      <c r="CP118" s="908"/>
      <c r="CQ118" s="908"/>
      <c r="CR118" s="908"/>
      <c r="CS118" s="908"/>
      <c r="CT118" s="908"/>
      <c r="CU118" s="908"/>
      <c r="CV118" s="908"/>
      <c r="CW118" s="908"/>
      <c r="CX118" s="908"/>
      <c r="CY118" s="908"/>
      <c r="CZ118" s="908"/>
      <c r="DA118" s="908"/>
      <c r="DB118" s="908"/>
      <c r="DC118" s="908"/>
      <c r="DD118" s="908"/>
      <c r="DE118" s="908"/>
      <c r="DF118" s="909"/>
      <c r="DG118" s="943" t="s">
        <v>122</v>
      </c>
      <c r="DH118" s="944"/>
      <c r="DI118" s="944"/>
      <c r="DJ118" s="944"/>
      <c r="DK118" s="945"/>
      <c r="DL118" s="946" t="s">
        <v>122</v>
      </c>
      <c r="DM118" s="944"/>
      <c r="DN118" s="944"/>
      <c r="DO118" s="944"/>
      <c r="DP118" s="945"/>
      <c r="DQ118" s="946" t="s">
        <v>122</v>
      </c>
      <c r="DR118" s="944"/>
      <c r="DS118" s="944"/>
      <c r="DT118" s="944"/>
      <c r="DU118" s="945"/>
      <c r="DV118" s="947" t="s">
        <v>122</v>
      </c>
      <c r="DW118" s="948"/>
      <c r="DX118" s="948"/>
      <c r="DY118" s="948"/>
      <c r="DZ118" s="949"/>
    </row>
    <row r="119" spans="1:130" s="212" customFormat="1" ht="26.25" customHeight="1" x14ac:dyDescent="0.15">
      <c r="A119" s="1041" t="s">
        <v>413</v>
      </c>
      <c r="B119" s="932"/>
      <c r="C119" s="914" t="s">
        <v>414</v>
      </c>
      <c r="D119" s="882"/>
      <c r="E119" s="882"/>
      <c r="F119" s="882"/>
      <c r="G119" s="882"/>
      <c r="H119" s="882"/>
      <c r="I119" s="882"/>
      <c r="J119" s="882"/>
      <c r="K119" s="882"/>
      <c r="L119" s="882"/>
      <c r="M119" s="882"/>
      <c r="N119" s="882"/>
      <c r="O119" s="882"/>
      <c r="P119" s="882"/>
      <c r="Q119" s="882"/>
      <c r="R119" s="882"/>
      <c r="S119" s="882"/>
      <c r="T119" s="882"/>
      <c r="U119" s="882"/>
      <c r="V119" s="882"/>
      <c r="W119" s="882"/>
      <c r="X119" s="882"/>
      <c r="Y119" s="882"/>
      <c r="Z119" s="883"/>
      <c r="AA119" s="884" t="s">
        <v>122</v>
      </c>
      <c r="AB119" s="885"/>
      <c r="AC119" s="885"/>
      <c r="AD119" s="885"/>
      <c r="AE119" s="886"/>
      <c r="AF119" s="887" t="s">
        <v>122</v>
      </c>
      <c r="AG119" s="885"/>
      <c r="AH119" s="885"/>
      <c r="AI119" s="885"/>
      <c r="AJ119" s="886"/>
      <c r="AK119" s="887" t="s">
        <v>122</v>
      </c>
      <c r="AL119" s="885"/>
      <c r="AM119" s="885"/>
      <c r="AN119" s="885"/>
      <c r="AO119" s="886"/>
      <c r="AP119" s="888" t="s">
        <v>122</v>
      </c>
      <c r="AQ119" s="889"/>
      <c r="AR119" s="889"/>
      <c r="AS119" s="889"/>
      <c r="AT119" s="890"/>
      <c r="AU119" s="895"/>
      <c r="AV119" s="896"/>
      <c r="AW119" s="896"/>
      <c r="AX119" s="896"/>
      <c r="AY119" s="896"/>
      <c r="AZ119" s="235" t="s">
        <v>178</v>
      </c>
      <c r="BA119" s="235"/>
      <c r="BB119" s="235"/>
      <c r="BC119" s="235"/>
      <c r="BD119" s="235"/>
      <c r="BE119" s="235"/>
      <c r="BF119" s="235"/>
      <c r="BG119" s="235"/>
      <c r="BH119" s="235"/>
      <c r="BI119" s="235"/>
      <c r="BJ119" s="235"/>
      <c r="BK119" s="235"/>
      <c r="BL119" s="235"/>
      <c r="BM119" s="235"/>
      <c r="BN119" s="235"/>
      <c r="BO119" s="962" t="s">
        <v>439</v>
      </c>
      <c r="BP119" s="990"/>
      <c r="BQ119" s="984">
        <v>5118693</v>
      </c>
      <c r="BR119" s="985"/>
      <c r="BS119" s="985"/>
      <c r="BT119" s="985"/>
      <c r="BU119" s="985"/>
      <c r="BV119" s="985">
        <v>5122931</v>
      </c>
      <c r="BW119" s="985"/>
      <c r="BX119" s="985"/>
      <c r="BY119" s="985"/>
      <c r="BZ119" s="985"/>
      <c r="CA119" s="985">
        <v>5422748</v>
      </c>
      <c r="CB119" s="985"/>
      <c r="CC119" s="985"/>
      <c r="CD119" s="985"/>
      <c r="CE119" s="985"/>
      <c r="CF119" s="986"/>
      <c r="CG119" s="987"/>
      <c r="CH119" s="987"/>
      <c r="CI119" s="987"/>
      <c r="CJ119" s="988"/>
      <c r="CK119" s="935"/>
      <c r="CL119" s="936"/>
      <c r="CM119" s="958" t="s">
        <v>440</v>
      </c>
      <c r="CN119" s="950"/>
      <c r="CO119" s="950"/>
      <c r="CP119" s="950"/>
      <c r="CQ119" s="950"/>
      <c r="CR119" s="950"/>
      <c r="CS119" s="950"/>
      <c r="CT119" s="950"/>
      <c r="CU119" s="950"/>
      <c r="CV119" s="950"/>
      <c r="CW119" s="950"/>
      <c r="CX119" s="950"/>
      <c r="CY119" s="950"/>
      <c r="CZ119" s="950"/>
      <c r="DA119" s="950"/>
      <c r="DB119" s="950"/>
      <c r="DC119" s="950"/>
      <c r="DD119" s="950"/>
      <c r="DE119" s="950"/>
      <c r="DF119" s="951"/>
      <c r="DG119" s="989" t="s">
        <v>122</v>
      </c>
      <c r="DH119" s="971"/>
      <c r="DI119" s="971"/>
      <c r="DJ119" s="971"/>
      <c r="DK119" s="972"/>
      <c r="DL119" s="970" t="s">
        <v>122</v>
      </c>
      <c r="DM119" s="971"/>
      <c r="DN119" s="971"/>
      <c r="DO119" s="971"/>
      <c r="DP119" s="972"/>
      <c r="DQ119" s="970" t="s">
        <v>122</v>
      </c>
      <c r="DR119" s="971"/>
      <c r="DS119" s="971"/>
      <c r="DT119" s="971"/>
      <c r="DU119" s="972"/>
      <c r="DV119" s="973" t="s">
        <v>122</v>
      </c>
      <c r="DW119" s="974"/>
      <c r="DX119" s="974"/>
      <c r="DY119" s="974"/>
      <c r="DZ119" s="975"/>
    </row>
    <row r="120" spans="1:130" s="212" customFormat="1" ht="26.25" customHeight="1" x14ac:dyDescent="0.15">
      <c r="A120" s="1042"/>
      <c r="B120" s="934"/>
      <c r="C120" s="907" t="s">
        <v>417</v>
      </c>
      <c r="D120" s="908"/>
      <c r="E120" s="908"/>
      <c r="F120" s="908"/>
      <c r="G120" s="908"/>
      <c r="H120" s="908"/>
      <c r="I120" s="908"/>
      <c r="J120" s="908"/>
      <c r="K120" s="908"/>
      <c r="L120" s="908"/>
      <c r="M120" s="908"/>
      <c r="N120" s="908"/>
      <c r="O120" s="908"/>
      <c r="P120" s="908"/>
      <c r="Q120" s="908"/>
      <c r="R120" s="908"/>
      <c r="S120" s="908"/>
      <c r="T120" s="908"/>
      <c r="U120" s="908"/>
      <c r="V120" s="908"/>
      <c r="W120" s="908"/>
      <c r="X120" s="908"/>
      <c r="Y120" s="908"/>
      <c r="Z120" s="909"/>
      <c r="AA120" s="943" t="s">
        <v>122</v>
      </c>
      <c r="AB120" s="944"/>
      <c r="AC120" s="944"/>
      <c r="AD120" s="944"/>
      <c r="AE120" s="945"/>
      <c r="AF120" s="946" t="s">
        <v>122</v>
      </c>
      <c r="AG120" s="944"/>
      <c r="AH120" s="944"/>
      <c r="AI120" s="944"/>
      <c r="AJ120" s="945"/>
      <c r="AK120" s="946" t="s">
        <v>122</v>
      </c>
      <c r="AL120" s="944"/>
      <c r="AM120" s="944"/>
      <c r="AN120" s="944"/>
      <c r="AO120" s="945"/>
      <c r="AP120" s="947" t="s">
        <v>122</v>
      </c>
      <c r="AQ120" s="948"/>
      <c r="AR120" s="948"/>
      <c r="AS120" s="948"/>
      <c r="AT120" s="949"/>
      <c r="AU120" s="976" t="s">
        <v>441</v>
      </c>
      <c r="AV120" s="977"/>
      <c r="AW120" s="977"/>
      <c r="AX120" s="977"/>
      <c r="AY120" s="978"/>
      <c r="AZ120" s="914" t="s">
        <v>442</v>
      </c>
      <c r="BA120" s="882"/>
      <c r="BB120" s="882"/>
      <c r="BC120" s="882"/>
      <c r="BD120" s="882"/>
      <c r="BE120" s="882"/>
      <c r="BF120" s="882"/>
      <c r="BG120" s="882"/>
      <c r="BH120" s="882"/>
      <c r="BI120" s="882"/>
      <c r="BJ120" s="882"/>
      <c r="BK120" s="882"/>
      <c r="BL120" s="882"/>
      <c r="BM120" s="882"/>
      <c r="BN120" s="882"/>
      <c r="BO120" s="882"/>
      <c r="BP120" s="883"/>
      <c r="BQ120" s="915">
        <v>2689401</v>
      </c>
      <c r="BR120" s="916"/>
      <c r="BS120" s="916"/>
      <c r="BT120" s="916"/>
      <c r="BU120" s="916"/>
      <c r="BV120" s="916">
        <v>2485138</v>
      </c>
      <c r="BW120" s="916"/>
      <c r="BX120" s="916"/>
      <c r="BY120" s="916"/>
      <c r="BZ120" s="916"/>
      <c r="CA120" s="916">
        <v>2308601</v>
      </c>
      <c r="CB120" s="916"/>
      <c r="CC120" s="916"/>
      <c r="CD120" s="916"/>
      <c r="CE120" s="916"/>
      <c r="CF120" s="929">
        <v>161.69999999999999</v>
      </c>
      <c r="CG120" s="930"/>
      <c r="CH120" s="930"/>
      <c r="CI120" s="930"/>
      <c r="CJ120" s="930"/>
      <c r="CK120" s="991" t="s">
        <v>443</v>
      </c>
      <c r="CL120" s="992"/>
      <c r="CM120" s="992"/>
      <c r="CN120" s="992"/>
      <c r="CO120" s="993"/>
      <c r="CP120" s="999" t="s">
        <v>391</v>
      </c>
      <c r="CQ120" s="1000"/>
      <c r="CR120" s="1000"/>
      <c r="CS120" s="1000"/>
      <c r="CT120" s="1000"/>
      <c r="CU120" s="1000"/>
      <c r="CV120" s="1000"/>
      <c r="CW120" s="1000"/>
      <c r="CX120" s="1000"/>
      <c r="CY120" s="1000"/>
      <c r="CZ120" s="1000"/>
      <c r="DA120" s="1000"/>
      <c r="DB120" s="1000"/>
      <c r="DC120" s="1000"/>
      <c r="DD120" s="1000"/>
      <c r="DE120" s="1000"/>
      <c r="DF120" s="1001"/>
      <c r="DG120" s="915">
        <v>118322</v>
      </c>
      <c r="DH120" s="916"/>
      <c r="DI120" s="916"/>
      <c r="DJ120" s="916"/>
      <c r="DK120" s="916"/>
      <c r="DL120" s="916">
        <v>96174</v>
      </c>
      <c r="DM120" s="916"/>
      <c r="DN120" s="916"/>
      <c r="DO120" s="916"/>
      <c r="DP120" s="916"/>
      <c r="DQ120" s="916">
        <v>165763</v>
      </c>
      <c r="DR120" s="916"/>
      <c r="DS120" s="916"/>
      <c r="DT120" s="916"/>
      <c r="DU120" s="916"/>
      <c r="DV120" s="917">
        <v>11.6</v>
      </c>
      <c r="DW120" s="917"/>
      <c r="DX120" s="917"/>
      <c r="DY120" s="917"/>
      <c r="DZ120" s="918"/>
    </row>
    <row r="121" spans="1:130" s="212" customFormat="1" ht="26.25" customHeight="1" x14ac:dyDescent="0.15">
      <c r="A121" s="1042"/>
      <c r="B121" s="934"/>
      <c r="C121" s="959" t="s">
        <v>444</v>
      </c>
      <c r="D121" s="960"/>
      <c r="E121" s="960"/>
      <c r="F121" s="960"/>
      <c r="G121" s="960"/>
      <c r="H121" s="960"/>
      <c r="I121" s="960"/>
      <c r="J121" s="960"/>
      <c r="K121" s="960"/>
      <c r="L121" s="960"/>
      <c r="M121" s="960"/>
      <c r="N121" s="960"/>
      <c r="O121" s="960"/>
      <c r="P121" s="960"/>
      <c r="Q121" s="960"/>
      <c r="R121" s="960"/>
      <c r="S121" s="960"/>
      <c r="T121" s="960"/>
      <c r="U121" s="960"/>
      <c r="V121" s="960"/>
      <c r="W121" s="960"/>
      <c r="X121" s="960"/>
      <c r="Y121" s="960"/>
      <c r="Z121" s="961"/>
      <c r="AA121" s="943" t="s">
        <v>122</v>
      </c>
      <c r="AB121" s="944"/>
      <c r="AC121" s="944"/>
      <c r="AD121" s="944"/>
      <c r="AE121" s="945"/>
      <c r="AF121" s="946" t="s">
        <v>122</v>
      </c>
      <c r="AG121" s="944"/>
      <c r="AH121" s="944"/>
      <c r="AI121" s="944"/>
      <c r="AJ121" s="945"/>
      <c r="AK121" s="946" t="s">
        <v>122</v>
      </c>
      <c r="AL121" s="944"/>
      <c r="AM121" s="944"/>
      <c r="AN121" s="944"/>
      <c r="AO121" s="945"/>
      <c r="AP121" s="947" t="s">
        <v>122</v>
      </c>
      <c r="AQ121" s="948"/>
      <c r="AR121" s="948"/>
      <c r="AS121" s="948"/>
      <c r="AT121" s="949"/>
      <c r="AU121" s="979"/>
      <c r="AV121" s="980"/>
      <c r="AW121" s="980"/>
      <c r="AX121" s="980"/>
      <c r="AY121" s="981"/>
      <c r="AZ121" s="907" t="s">
        <v>445</v>
      </c>
      <c r="BA121" s="908"/>
      <c r="BB121" s="908"/>
      <c r="BC121" s="908"/>
      <c r="BD121" s="908"/>
      <c r="BE121" s="908"/>
      <c r="BF121" s="908"/>
      <c r="BG121" s="908"/>
      <c r="BH121" s="908"/>
      <c r="BI121" s="908"/>
      <c r="BJ121" s="908"/>
      <c r="BK121" s="908"/>
      <c r="BL121" s="908"/>
      <c r="BM121" s="908"/>
      <c r="BN121" s="908"/>
      <c r="BO121" s="908"/>
      <c r="BP121" s="909"/>
      <c r="BQ121" s="910">
        <v>34548</v>
      </c>
      <c r="BR121" s="911"/>
      <c r="BS121" s="911"/>
      <c r="BT121" s="911"/>
      <c r="BU121" s="911"/>
      <c r="BV121" s="911">
        <v>29045</v>
      </c>
      <c r="BW121" s="911"/>
      <c r="BX121" s="911"/>
      <c r="BY121" s="911"/>
      <c r="BZ121" s="911"/>
      <c r="CA121" s="911">
        <v>23442</v>
      </c>
      <c r="CB121" s="911"/>
      <c r="CC121" s="911"/>
      <c r="CD121" s="911"/>
      <c r="CE121" s="911"/>
      <c r="CF121" s="905">
        <v>1.6</v>
      </c>
      <c r="CG121" s="906"/>
      <c r="CH121" s="906"/>
      <c r="CI121" s="906"/>
      <c r="CJ121" s="906"/>
      <c r="CK121" s="994"/>
      <c r="CL121" s="995"/>
      <c r="CM121" s="995"/>
      <c r="CN121" s="995"/>
      <c r="CO121" s="996"/>
      <c r="CP121" s="1004" t="s">
        <v>390</v>
      </c>
      <c r="CQ121" s="1005"/>
      <c r="CR121" s="1005"/>
      <c r="CS121" s="1005"/>
      <c r="CT121" s="1005"/>
      <c r="CU121" s="1005"/>
      <c r="CV121" s="1005"/>
      <c r="CW121" s="1005"/>
      <c r="CX121" s="1005"/>
      <c r="CY121" s="1005"/>
      <c r="CZ121" s="1005"/>
      <c r="DA121" s="1005"/>
      <c r="DB121" s="1005"/>
      <c r="DC121" s="1005"/>
      <c r="DD121" s="1005"/>
      <c r="DE121" s="1005"/>
      <c r="DF121" s="1006"/>
      <c r="DG121" s="910" t="s">
        <v>122</v>
      </c>
      <c r="DH121" s="911"/>
      <c r="DI121" s="911"/>
      <c r="DJ121" s="911"/>
      <c r="DK121" s="911"/>
      <c r="DL121" s="911" t="s">
        <v>122</v>
      </c>
      <c r="DM121" s="911"/>
      <c r="DN121" s="911"/>
      <c r="DO121" s="911"/>
      <c r="DP121" s="911"/>
      <c r="DQ121" s="911" t="s">
        <v>122</v>
      </c>
      <c r="DR121" s="911"/>
      <c r="DS121" s="911"/>
      <c r="DT121" s="911"/>
      <c r="DU121" s="911"/>
      <c r="DV121" s="912" t="s">
        <v>122</v>
      </c>
      <c r="DW121" s="912"/>
      <c r="DX121" s="912"/>
      <c r="DY121" s="912"/>
      <c r="DZ121" s="913"/>
    </row>
    <row r="122" spans="1:130" s="212" customFormat="1" ht="26.25" customHeight="1" x14ac:dyDescent="0.15">
      <c r="A122" s="1042"/>
      <c r="B122" s="934"/>
      <c r="C122" s="907" t="s">
        <v>427</v>
      </c>
      <c r="D122" s="908"/>
      <c r="E122" s="908"/>
      <c r="F122" s="908"/>
      <c r="G122" s="908"/>
      <c r="H122" s="908"/>
      <c r="I122" s="908"/>
      <c r="J122" s="908"/>
      <c r="K122" s="908"/>
      <c r="L122" s="908"/>
      <c r="M122" s="908"/>
      <c r="N122" s="908"/>
      <c r="O122" s="908"/>
      <c r="P122" s="908"/>
      <c r="Q122" s="908"/>
      <c r="R122" s="908"/>
      <c r="S122" s="908"/>
      <c r="T122" s="908"/>
      <c r="U122" s="908"/>
      <c r="V122" s="908"/>
      <c r="W122" s="908"/>
      <c r="X122" s="908"/>
      <c r="Y122" s="908"/>
      <c r="Z122" s="909"/>
      <c r="AA122" s="943" t="s">
        <v>122</v>
      </c>
      <c r="AB122" s="944"/>
      <c r="AC122" s="944"/>
      <c r="AD122" s="944"/>
      <c r="AE122" s="945"/>
      <c r="AF122" s="946" t="s">
        <v>122</v>
      </c>
      <c r="AG122" s="944"/>
      <c r="AH122" s="944"/>
      <c r="AI122" s="944"/>
      <c r="AJ122" s="945"/>
      <c r="AK122" s="946" t="s">
        <v>122</v>
      </c>
      <c r="AL122" s="944"/>
      <c r="AM122" s="944"/>
      <c r="AN122" s="944"/>
      <c r="AO122" s="945"/>
      <c r="AP122" s="947" t="s">
        <v>122</v>
      </c>
      <c r="AQ122" s="948"/>
      <c r="AR122" s="948"/>
      <c r="AS122" s="948"/>
      <c r="AT122" s="949"/>
      <c r="AU122" s="979"/>
      <c r="AV122" s="980"/>
      <c r="AW122" s="980"/>
      <c r="AX122" s="980"/>
      <c r="AY122" s="981"/>
      <c r="AZ122" s="958" t="s">
        <v>446</v>
      </c>
      <c r="BA122" s="950"/>
      <c r="BB122" s="950"/>
      <c r="BC122" s="950"/>
      <c r="BD122" s="950"/>
      <c r="BE122" s="950"/>
      <c r="BF122" s="950"/>
      <c r="BG122" s="950"/>
      <c r="BH122" s="950"/>
      <c r="BI122" s="950"/>
      <c r="BJ122" s="950"/>
      <c r="BK122" s="950"/>
      <c r="BL122" s="950"/>
      <c r="BM122" s="950"/>
      <c r="BN122" s="950"/>
      <c r="BO122" s="950"/>
      <c r="BP122" s="951"/>
      <c r="BQ122" s="984">
        <v>3337563</v>
      </c>
      <c r="BR122" s="985"/>
      <c r="BS122" s="985"/>
      <c r="BT122" s="985"/>
      <c r="BU122" s="985"/>
      <c r="BV122" s="985">
        <v>3396495</v>
      </c>
      <c r="BW122" s="985"/>
      <c r="BX122" s="985"/>
      <c r="BY122" s="985"/>
      <c r="BZ122" s="985"/>
      <c r="CA122" s="985">
        <v>3671192</v>
      </c>
      <c r="CB122" s="985"/>
      <c r="CC122" s="985"/>
      <c r="CD122" s="985"/>
      <c r="CE122" s="985"/>
      <c r="CF122" s="1002">
        <v>257.2</v>
      </c>
      <c r="CG122" s="1003"/>
      <c r="CH122" s="1003"/>
      <c r="CI122" s="1003"/>
      <c r="CJ122" s="1003"/>
      <c r="CK122" s="994"/>
      <c r="CL122" s="995"/>
      <c r="CM122" s="995"/>
      <c r="CN122" s="995"/>
      <c r="CO122" s="996"/>
      <c r="CP122" s="1004" t="s">
        <v>389</v>
      </c>
      <c r="CQ122" s="1005"/>
      <c r="CR122" s="1005"/>
      <c r="CS122" s="1005"/>
      <c r="CT122" s="1005"/>
      <c r="CU122" s="1005"/>
      <c r="CV122" s="1005"/>
      <c r="CW122" s="1005"/>
      <c r="CX122" s="1005"/>
      <c r="CY122" s="1005"/>
      <c r="CZ122" s="1005"/>
      <c r="DA122" s="1005"/>
      <c r="DB122" s="1005"/>
      <c r="DC122" s="1005"/>
      <c r="DD122" s="1005"/>
      <c r="DE122" s="1005"/>
      <c r="DF122" s="1006"/>
      <c r="DG122" s="910" t="s">
        <v>122</v>
      </c>
      <c r="DH122" s="911"/>
      <c r="DI122" s="911"/>
      <c r="DJ122" s="911"/>
      <c r="DK122" s="911"/>
      <c r="DL122" s="911" t="s">
        <v>122</v>
      </c>
      <c r="DM122" s="911"/>
      <c r="DN122" s="911"/>
      <c r="DO122" s="911"/>
      <c r="DP122" s="911"/>
      <c r="DQ122" s="911" t="s">
        <v>122</v>
      </c>
      <c r="DR122" s="911"/>
      <c r="DS122" s="911"/>
      <c r="DT122" s="911"/>
      <c r="DU122" s="911"/>
      <c r="DV122" s="912" t="s">
        <v>122</v>
      </c>
      <c r="DW122" s="912"/>
      <c r="DX122" s="912"/>
      <c r="DY122" s="912"/>
      <c r="DZ122" s="913"/>
    </row>
    <row r="123" spans="1:130" s="212" customFormat="1" ht="26.25" customHeight="1" x14ac:dyDescent="0.15">
      <c r="A123" s="1042"/>
      <c r="B123" s="934"/>
      <c r="C123" s="907" t="s">
        <v>433</v>
      </c>
      <c r="D123" s="908"/>
      <c r="E123" s="908"/>
      <c r="F123" s="908"/>
      <c r="G123" s="908"/>
      <c r="H123" s="908"/>
      <c r="I123" s="908"/>
      <c r="J123" s="908"/>
      <c r="K123" s="908"/>
      <c r="L123" s="908"/>
      <c r="M123" s="908"/>
      <c r="N123" s="908"/>
      <c r="O123" s="908"/>
      <c r="P123" s="908"/>
      <c r="Q123" s="908"/>
      <c r="R123" s="908"/>
      <c r="S123" s="908"/>
      <c r="T123" s="908"/>
      <c r="U123" s="908"/>
      <c r="V123" s="908"/>
      <c r="W123" s="908"/>
      <c r="X123" s="908"/>
      <c r="Y123" s="908"/>
      <c r="Z123" s="909"/>
      <c r="AA123" s="943" t="s">
        <v>122</v>
      </c>
      <c r="AB123" s="944"/>
      <c r="AC123" s="944"/>
      <c r="AD123" s="944"/>
      <c r="AE123" s="945"/>
      <c r="AF123" s="946" t="s">
        <v>122</v>
      </c>
      <c r="AG123" s="944"/>
      <c r="AH123" s="944"/>
      <c r="AI123" s="944"/>
      <c r="AJ123" s="945"/>
      <c r="AK123" s="946" t="s">
        <v>122</v>
      </c>
      <c r="AL123" s="944"/>
      <c r="AM123" s="944"/>
      <c r="AN123" s="944"/>
      <c r="AO123" s="945"/>
      <c r="AP123" s="947" t="s">
        <v>122</v>
      </c>
      <c r="AQ123" s="948"/>
      <c r="AR123" s="948"/>
      <c r="AS123" s="948"/>
      <c r="AT123" s="949"/>
      <c r="AU123" s="982"/>
      <c r="AV123" s="983"/>
      <c r="AW123" s="983"/>
      <c r="AX123" s="983"/>
      <c r="AY123" s="983"/>
      <c r="AZ123" s="235" t="s">
        <v>178</v>
      </c>
      <c r="BA123" s="235"/>
      <c r="BB123" s="235"/>
      <c r="BC123" s="235"/>
      <c r="BD123" s="235"/>
      <c r="BE123" s="235"/>
      <c r="BF123" s="235"/>
      <c r="BG123" s="235"/>
      <c r="BH123" s="235"/>
      <c r="BI123" s="235"/>
      <c r="BJ123" s="235"/>
      <c r="BK123" s="235"/>
      <c r="BL123" s="235"/>
      <c r="BM123" s="235"/>
      <c r="BN123" s="235"/>
      <c r="BO123" s="962" t="s">
        <v>447</v>
      </c>
      <c r="BP123" s="990"/>
      <c r="BQ123" s="1048">
        <v>6061512</v>
      </c>
      <c r="BR123" s="1049"/>
      <c r="BS123" s="1049"/>
      <c r="BT123" s="1049"/>
      <c r="BU123" s="1049"/>
      <c r="BV123" s="1049">
        <v>5910678</v>
      </c>
      <c r="BW123" s="1049"/>
      <c r="BX123" s="1049"/>
      <c r="BY123" s="1049"/>
      <c r="BZ123" s="1049"/>
      <c r="CA123" s="1049">
        <v>6003235</v>
      </c>
      <c r="CB123" s="1049"/>
      <c r="CC123" s="1049"/>
      <c r="CD123" s="1049"/>
      <c r="CE123" s="1049"/>
      <c r="CF123" s="986"/>
      <c r="CG123" s="987"/>
      <c r="CH123" s="987"/>
      <c r="CI123" s="987"/>
      <c r="CJ123" s="988"/>
      <c r="CK123" s="994"/>
      <c r="CL123" s="995"/>
      <c r="CM123" s="995"/>
      <c r="CN123" s="995"/>
      <c r="CO123" s="996"/>
      <c r="CP123" s="1004"/>
      <c r="CQ123" s="1005"/>
      <c r="CR123" s="1005"/>
      <c r="CS123" s="1005"/>
      <c r="CT123" s="1005"/>
      <c r="CU123" s="1005"/>
      <c r="CV123" s="1005"/>
      <c r="CW123" s="1005"/>
      <c r="CX123" s="1005"/>
      <c r="CY123" s="1005"/>
      <c r="CZ123" s="1005"/>
      <c r="DA123" s="1005"/>
      <c r="DB123" s="1005"/>
      <c r="DC123" s="1005"/>
      <c r="DD123" s="1005"/>
      <c r="DE123" s="1005"/>
      <c r="DF123" s="1006"/>
      <c r="DG123" s="943"/>
      <c r="DH123" s="944"/>
      <c r="DI123" s="944"/>
      <c r="DJ123" s="944"/>
      <c r="DK123" s="945"/>
      <c r="DL123" s="946"/>
      <c r="DM123" s="944"/>
      <c r="DN123" s="944"/>
      <c r="DO123" s="944"/>
      <c r="DP123" s="945"/>
      <c r="DQ123" s="946"/>
      <c r="DR123" s="944"/>
      <c r="DS123" s="944"/>
      <c r="DT123" s="944"/>
      <c r="DU123" s="945"/>
      <c r="DV123" s="947"/>
      <c r="DW123" s="948"/>
      <c r="DX123" s="948"/>
      <c r="DY123" s="948"/>
      <c r="DZ123" s="949"/>
    </row>
    <row r="124" spans="1:130" s="212" customFormat="1" ht="26.25" customHeight="1" thickBot="1" x14ac:dyDescent="0.2">
      <c r="A124" s="1042"/>
      <c r="B124" s="934"/>
      <c r="C124" s="907" t="s">
        <v>436</v>
      </c>
      <c r="D124" s="908"/>
      <c r="E124" s="908"/>
      <c r="F124" s="908"/>
      <c r="G124" s="908"/>
      <c r="H124" s="908"/>
      <c r="I124" s="908"/>
      <c r="J124" s="908"/>
      <c r="K124" s="908"/>
      <c r="L124" s="908"/>
      <c r="M124" s="908"/>
      <c r="N124" s="908"/>
      <c r="O124" s="908"/>
      <c r="P124" s="908"/>
      <c r="Q124" s="908"/>
      <c r="R124" s="908"/>
      <c r="S124" s="908"/>
      <c r="T124" s="908"/>
      <c r="U124" s="908"/>
      <c r="V124" s="908"/>
      <c r="W124" s="908"/>
      <c r="X124" s="908"/>
      <c r="Y124" s="908"/>
      <c r="Z124" s="909"/>
      <c r="AA124" s="943" t="s">
        <v>122</v>
      </c>
      <c r="AB124" s="944"/>
      <c r="AC124" s="944"/>
      <c r="AD124" s="944"/>
      <c r="AE124" s="945"/>
      <c r="AF124" s="946" t="s">
        <v>122</v>
      </c>
      <c r="AG124" s="944"/>
      <c r="AH124" s="944"/>
      <c r="AI124" s="944"/>
      <c r="AJ124" s="945"/>
      <c r="AK124" s="946" t="s">
        <v>122</v>
      </c>
      <c r="AL124" s="944"/>
      <c r="AM124" s="944"/>
      <c r="AN124" s="944"/>
      <c r="AO124" s="945"/>
      <c r="AP124" s="947" t="s">
        <v>122</v>
      </c>
      <c r="AQ124" s="948"/>
      <c r="AR124" s="948"/>
      <c r="AS124" s="948"/>
      <c r="AT124" s="949"/>
      <c r="AU124" s="1044" t="s">
        <v>448</v>
      </c>
      <c r="AV124" s="1045"/>
      <c r="AW124" s="1045"/>
      <c r="AX124" s="1045"/>
      <c r="AY124" s="1045"/>
      <c r="AZ124" s="1045"/>
      <c r="BA124" s="1045"/>
      <c r="BB124" s="1045"/>
      <c r="BC124" s="1045"/>
      <c r="BD124" s="1045"/>
      <c r="BE124" s="1045"/>
      <c r="BF124" s="1045"/>
      <c r="BG124" s="1045"/>
      <c r="BH124" s="1045"/>
      <c r="BI124" s="1045"/>
      <c r="BJ124" s="1045"/>
      <c r="BK124" s="1045"/>
      <c r="BL124" s="1045"/>
      <c r="BM124" s="1045"/>
      <c r="BN124" s="1045"/>
      <c r="BO124" s="1045"/>
      <c r="BP124" s="1046"/>
      <c r="BQ124" s="1047" t="s">
        <v>122</v>
      </c>
      <c r="BR124" s="1012"/>
      <c r="BS124" s="1012"/>
      <c r="BT124" s="1012"/>
      <c r="BU124" s="1012"/>
      <c r="BV124" s="1012" t="s">
        <v>122</v>
      </c>
      <c r="BW124" s="1012"/>
      <c r="BX124" s="1012"/>
      <c r="BY124" s="1012"/>
      <c r="BZ124" s="1012"/>
      <c r="CA124" s="1012" t="s">
        <v>122</v>
      </c>
      <c r="CB124" s="1012"/>
      <c r="CC124" s="1012"/>
      <c r="CD124" s="1012"/>
      <c r="CE124" s="1012"/>
      <c r="CF124" s="1013"/>
      <c r="CG124" s="1014"/>
      <c r="CH124" s="1014"/>
      <c r="CI124" s="1014"/>
      <c r="CJ124" s="1015"/>
      <c r="CK124" s="997"/>
      <c r="CL124" s="997"/>
      <c r="CM124" s="997"/>
      <c r="CN124" s="997"/>
      <c r="CO124" s="998"/>
      <c r="CP124" s="1004" t="s">
        <v>449</v>
      </c>
      <c r="CQ124" s="1005"/>
      <c r="CR124" s="1005"/>
      <c r="CS124" s="1005"/>
      <c r="CT124" s="1005"/>
      <c r="CU124" s="1005"/>
      <c r="CV124" s="1005"/>
      <c r="CW124" s="1005"/>
      <c r="CX124" s="1005"/>
      <c r="CY124" s="1005"/>
      <c r="CZ124" s="1005"/>
      <c r="DA124" s="1005"/>
      <c r="DB124" s="1005"/>
      <c r="DC124" s="1005"/>
      <c r="DD124" s="1005"/>
      <c r="DE124" s="1005"/>
      <c r="DF124" s="1006"/>
      <c r="DG124" s="989" t="s">
        <v>122</v>
      </c>
      <c r="DH124" s="971"/>
      <c r="DI124" s="971"/>
      <c r="DJ124" s="971"/>
      <c r="DK124" s="972"/>
      <c r="DL124" s="970" t="s">
        <v>122</v>
      </c>
      <c r="DM124" s="971"/>
      <c r="DN124" s="971"/>
      <c r="DO124" s="971"/>
      <c r="DP124" s="972"/>
      <c r="DQ124" s="970" t="s">
        <v>122</v>
      </c>
      <c r="DR124" s="971"/>
      <c r="DS124" s="971"/>
      <c r="DT124" s="971"/>
      <c r="DU124" s="972"/>
      <c r="DV124" s="973" t="s">
        <v>122</v>
      </c>
      <c r="DW124" s="974"/>
      <c r="DX124" s="974"/>
      <c r="DY124" s="974"/>
      <c r="DZ124" s="975"/>
    </row>
    <row r="125" spans="1:130" s="212" customFormat="1" ht="26.25" customHeight="1" x14ac:dyDescent="0.15">
      <c r="A125" s="1042"/>
      <c r="B125" s="934"/>
      <c r="C125" s="907" t="s">
        <v>438</v>
      </c>
      <c r="D125" s="908"/>
      <c r="E125" s="908"/>
      <c r="F125" s="908"/>
      <c r="G125" s="908"/>
      <c r="H125" s="908"/>
      <c r="I125" s="908"/>
      <c r="J125" s="908"/>
      <c r="K125" s="908"/>
      <c r="L125" s="908"/>
      <c r="M125" s="908"/>
      <c r="N125" s="908"/>
      <c r="O125" s="908"/>
      <c r="P125" s="908"/>
      <c r="Q125" s="908"/>
      <c r="R125" s="908"/>
      <c r="S125" s="908"/>
      <c r="T125" s="908"/>
      <c r="U125" s="908"/>
      <c r="V125" s="908"/>
      <c r="W125" s="908"/>
      <c r="X125" s="908"/>
      <c r="Y125" s="908"/>
      <c r="Z125" s="909"/>
      <c r="AA125" s="943" t="s">
        <v>122</v>
      </c>
      <c r="AB125" s="944"/>
      <c r="AC125" s="944"/>
      <c r="AD125" s="944"/>
      <c r="AE125" s="945"/>
      <c r="AF125" s="946" t="s">
        <v>122</v>
      </c>
      <c r="AG125" s="944"/>
      <c r="AH125" s="944"/>
      <c r="AI125" s="944"/>
      <c r="AJ125" s="945"/>
      <c r="AK125" s="946" t="s">
        <v>122</v>
      </c>
      <c r="AL125" s="944"/>
      <c r="AM125" s="944"/>
      <c r="AN125" s="944"/>
      <c r="AO125" s="945"/>
      <c r="AP125" s="947" t="s">
        <v>122</v>
      </c>
      <c r="AQ125" s="948"/>
      <c r="AR125" s="948"/>
      <c r="AS125" s="948"/>
      <c r="AT125" s="949"/>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7" t="s">
        <v>450</v>
      </c>
      <c r="CL125" s="992"/>
      <c r="CM125" s="992"/>
      <c r="CN125" s="992"/>
      <c r="CO125" s="993"/>
      <c r="CP125" s="914" t="s">
        <v>451</v>
      </c>
      <c r="CQ125" s="882"/>
      <c r="CR125" s="882"/>
      <c r="CS125" s="882"/>
      <c r="CT125" s="882"/>
      <c r="CU125" s="882"/>
      <c r="CV125" s="882"/>
      <c r="CW125" s="882"/>
      <c r="CX125" s="882"/>
      <c r="CY125" s="882"/>
      <c r="CZ125" s="882"/>
      <c r="DA125" s="882"/>
      <c r="DB125" s="882"/>
      <c r="DC125" s="882"/>
      <c r="DD125" s="882"/>
      <c r="DE125" s="882"/>
      <c r="DF125" s="883"/>
      <c r="DG125" s="915" t="s">
        <v>122</v>
      </c>
      <c r="DH125" s="916"/>
      <c r="DI125" s="916"/>
      <c r="DJ125" s="916"/>
      <c r="DK125" s="916"/>
      <c r="DL125" s="916" t="s">
        <v>122</v>
      </c>
      <c r="DM125" s="916"/>
      <c r="DN125" s="916"/>
      <c r="DO125" s="916"/>
      <c r="DP125" s="916"/>
      <c r="DQ125" s="916" t="s">
        <v>122</v>
      </c>
      <c r="DR125" s="916"/>
      <c r="DS125" s="916"/>
      <c r="DT125" s="916"/>
      <c r="DU125" s="916"/>
      <c r="DV125" s="917" t="s">
        <v>122</v>
      </c>
      <c r="DW125" s="917"/>
      <c r="DX125" s="917"/>
      <c r="DY125" s="917"/>
      <c r="DZ125" s="918"/>
    </row>
    <row r="126" spans="1:130" s="212" customFormat="1" ht="26.25" customHeight="1" thickBot="1" x14ac:dyDescent="0.2">
      <c r="A126" s="1042"/>
      <c r="B126" s="934"/>
      <c r="C126" s="907" t="s">
        <v>440</v>
      </c>
      <c r="D126" s="908"/>
      <c r="E126" s="908"/>
      <c r="F126" s="908"/>
      <c r="G126" s="908"/>
      <c r="H126" s="908"/>
      <c r="I126" s="908"/>
      <c r="J126" s="908"/>
      <c r="K126" s="908"/>
      <c r="L126" s="908"/>
      <c r="M126" s="908"/>
      <c r="N126" s="908"/>
      <c r="O126" s="908"/>
      <c r="P126" s="908"/>
      <c r="Q126" s="908"/>
      <c r="R126" s="908"/>
      <c r="S126" s="908"/>
      <c r="T126" s="908"/>
      <c r="U126" s="908"/>
      <c r="V126" s="908"/>
      <c r="W126" s="908"/>
      <c r="X126" s="908"/>
      <c r="Y126" s="908"/>
      <c r="Z126" s="909"/>
      <c r="AA126" s="943" t="s">
        <v>122</v>
      </c>
      <c r="AB126" s="944"/>
      <c r="AC126" s="944"/>
      <c r="AD126" s="944"/>
      <c r="AE126" s="945"/>
      <c r="AF126" s="946" t="s">
        <v>122</v>
      </c>
      <c r="AG126" s="944"/>
      <c r="AH126" s="944"/>
      <c r="AI126" s="944"/>
      <c r="AJ126" s="945"/>
      <c r="AK126" s="946" t="s">
        <v>122</v>
      </c>
      <c r="AL126" s="944"/>
      <c r="AM126" s="944"/>
      <c r="AN126" s="944"/>
      <c r="AO126" s="945"/>
      <c r="AP126" s="947" t="s">
        <v>122</v>
      </c>
      <c r="AQ126" s="948"/>
      <c r="AR126" s="948"/>
      <c r="AS126" s="948"/>
      <c r="AT126" s="949"/>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08"/>
      <c r="CL126" s="995"/>
      <c r="CM126" s="995"/>
      <c r="CN126" s="995"/>
      <c r="CO126" s="996"/>
      <c r="CP126" s="907" t="s">
        <v>452</v>
      </c>
      <c r="CQ126" s="908"/>
      <c r="CR126" s="908"/>
      <c r="CS126" s="908"/>
      <c r="CT126" s="908"/>
      <c r="CU126" s="908"/>
      <c r="CV126" s="908"/>
      <c r="CW126" s="908"/>
      <c r="CX126" s="908"/>
      <c r="CY126" s="908"/>
      <c r="CZ126" s="908"/>
      <c r="DA126" s="908"/>
      <c r="DB126" s="908"/>
      <c r="DC126" s="908"/>
      <c r="DD126" s="908"/>
      <c r="DE126" s="908"/>
      <c r="DF126" s="909"/>
      <c r="DG126" s="910" t="s">
        <v>122</v>
      </c>
      <c r="DH126" s="911"/>
      <c r="DI126" s="911"/>
      <c r="DJ126" s="911"/>
      <c r="DK126" s="911"/>
      <c r="DL126" s="911" t="s">
        <v>122</v>
      </c>
      <c r="DM126" s="911"/>
      <c r="DN126" s="911"/>
      <c r="DO126" s="911"/>
      <c r="DP126" s="911"/>
      <c r="DQ126" s="911" t="s">
        <v>122</v>
      </c>
      <c r="DR126" s="911"/>
      <c r="DS126" s="911"/>
      <c r="DT126" s="911"/>
      <c r="DU126" s="911"/>
      <c r="DV126" s="912" t="s">
        <v>122</v>
      </c>
      <c r="DW126" s="912"/>
      <c r="DX126" s="912"/>
      <c r="DY126" s="912"/>
      <c r="DZ126" s="913"/>
    </row>
    <row r="127" spans="1:130" s="212" customFormat="1" ht="26.25" customHeight="1" x14ac:dyDescent="0.15">
      <c r="A127" s="1043"/>
      <c r="B127" s="936"/>
      <c r="C127" s="958" t="s">
        <v>453</v>
      </c>
      <c r="D127" s="950"/>
      <c r="E127" s="950"/>
      <c r="F127" s="950"/>
      <c r="G127" s="950"/>
      <c r="H127" s="950"/>
      <c r="I127" s="950"/>
      <c r="J127" s="950"/>
      <c r="K127" s="950"/>
      <c r="L127" s="950"/>
      <c r="M127" s="950"/>
      <c r="N127" s="950"/>
      <c r="O127" s="950"/>
      <c r="P127" s="950"/>
      <c r="Q127" s="950"/>
      <c r="R127" s="950"/>
      <c r="S127" s="950"/>
      <c r="T127" s="950"/>
      <c r="U127" s="950"/>
      <c r="V127" s="950"/>
      <c r="W127" s="950"/>
      <c r="X127" s="950"/>
      <c r="Y127" s="950"/>
      <c r="Z127" s="951"/>
      <c r="AA127" s="943" t="s">
        <v>122</v>
      </c>
      <c r="AB127" s="944"/>
      <c r="AC127" s="944"/>
      <c r="AD127" s="944"/>
      <c r="AE127" s="945"/>
      <c r="AF127" s="946" t="s">
        <v>122</v>
      </c>
      <c r="AG127" s="944"/>
      <c r="AH127" s="944"/>
      <c r="AI127" s="944"/>
      <c r="AJ127" s="945"/>
      <c r="AK127" s="946" t="s">
        <v>122</v>
      </c>
      <c r="AL127" s="944"/>
      <c r="AM127" s="944"/>
      <c r="AN127" s="944"/>
      <c r="AO127" s="945"/>
      <c r="AP127" s="947" t="s">
        <v>122</v>
      </c>
      <c r="AQ127" s="948"/>
      <c r="AR127" s="948"/>
      <c r="AS127" s="948"/>
      <c r="AT127" s="949"/>
      <c r="AU127" s="214"/>
      <c r="AV127" s="214"/>
      <c r="AW127" s="214"/>
      <c r="AX127" s="1016" t="s">
        <v>454</v>
      </c>
      <c r="AY127" s="1017"/>
      <c r="AZ127" s="1017"/>
      <c r="BA127" s="1017"/>
      <c r="BB127" s="1017"/>
      <c r="BC127" s="1017"/>
      <c r="BD127" s="1017"/>
      <c r="BE127" s="1018"/>
      <c r="BF127" s="1019" t="s">
        <v>455</v>
      </c>
      <c r="BG127" s="1017"/>
      <c r="BH127" s="1017"/>
      <c r="BI127" s="1017"/>
      <c r="BJ127" s="1017"/>
      <c r="BK127" s="1017"/>
      <c r="BL127" s="1018"/>
      <c r="BM127" s="1019" t="s">
        <v>456</v>
      </c>
      <c r="BN127" s="1017"/>
      <c r="BO127" s="1017"/>
      <c r="BP127" s="1017"/>
      <c r="BQ127" s="1017"/>
      <c r="BR127" s="1017"/>
      <c r="BS127" s="1018"/>
      <c r="BT127" s="1019" t="s">
        <v>457</v>
      </c>
      <c r="BU127" s="1017"/>
      <c r="BV127" s="1017"/>
      <c r="BW127" s="1017"/>
      <c r="BX127" s="1017"/>
      <c r="BY127" s="1017"/>
      <c r="BZ127" s="1040"/>
      <c r="CA127" s="214"/>
      <c r="CB127" s="214"/>
      <c r="CC127" s="214"/>
      <c r="CD127" s="237"/>
      <c r="CE127" s="237"/>
      <c r="CF127" s="237"/>
      <c r="CG127" s="214"/>
      <c r="CH127" s="214"/>
      <c r="CI127" s="214"/>
      <c r="CJ127" s="236"/>
      <c r="CK127" s="1008"/>
      <c r="CL127" s="995"/>
      <c r="CM127" s="995"/>
      <c r="CN127" s="995"/>
      <c r="CO127" s="996"/>
      <c r="CP127" s="907" t="s">
        <v>458</v>
      </c>
      <c r="CQ127" s="908"/>
      <c r="CR127" s="908"/>
      <c r="CS127" s="908"/>
      <c r="CT127" s="908"/>
      <c r="CU127" s="908"/>
      <c r="CV127" s="908"/>
      <c r="CW127" s="908"/>
      <c r="CX127" s="908"/>
      <c r="CY127" s="908"/>
      <c r="CZ127" s="908"/>
      <c r="DA127" s="908"/>
      <c r="DB127" s="908"/>
      <c r="DC127" s="908"/>
      <c r="DD127" s="908"/>
      <c r="DE127" s="908"/>
      <c r="DF127" s="909"/>
      <c r="DG127" s="910" t="s">
        <v>122</v>
      </c>
      <c r="DH127" s="911"/>
      <c r="DI127" s="911"/>
      <c r="DJ127" s="911"/>
      <c r="DK127" s="911"/>
      <c r="DL127" s="911" t="s">
        <v>122</v>
      </c>
      <c r="DM127" s="911"/>
      <c r="DN127" s="911"/>
      <c r="DO127" s="911"/>
      <c r="DP127" s="911"/>
      <c r="DQ127" s="911" t="s">
        <v>122</v>
      </c>
      <c r="DR127" s="911"/>
      <c r="DS127" s="911"/>
      <c r="DT127" s="911"/>
      <c r="DU127" s="911"/>
      <c r="DV127" s="912" t="s">
        <v>122</v>
      </c>
      <c r="DW127" s="912"/>
      <c r="DX127" s="912"/>
      <c r="DY127" s="912"/>
      <c r="DZ127" s="913"/>
    </row>
    <row r="128" spans="1:130" s="212" customFormat="1" ht="26.25" customHeight="1" thickBot="1" x14ac:dyDescent="0.2">
      <c r="A128" s="1026" t="s">
        <v>459</v>
      </c>
      <c r="B128" s="1027"/>
      <c r="C128" s="1027"/>
      <c r="D128" s="1027"/>
      <c r="E128" s="1027"/>
      <c r="F128" s="1027"/>
      <c r="G128" s="1027"/>
      <c r="H128" s="1027"/>
      <c r="I128" s="1027"/>
      <c r="J128" s="1027"/>
      <c r="K128" s="1027"/>
      <c r="L128" s="1027"/>
      <c r="M128" s="1027"/>
      <c r="N128" s="1027"/>
      <c r="O128" s="1027"/>
      <c r="P128" s="1027"/>
      <c r="Q128" s="1027"/>
      <c r="R128" s="1027"/>
      <c r="S128" s="1027"/>
      <c r="T128" s="1027"/>
      <c r="U128" s="1027"/>
      <c r="V128" s="1027"/>
      <c r="W128" s="1028" t="s">
        <v>460</v>
      </c>
      <c r="X128" s="1028"/>
      <c r="Y128" s="1028"/>
      <c r="Z128" s="1029"/>
      <c r="AA128" s="1030">
        <v>6451</v>
      </c>
      <c r="AB128" s="1031"/>
      <c r="AC128" s="1031"/>
      <c r="AD128" s="1031"/>
      <c r="AE128" s="1032"/>
      <c r="AF128" s="1033">
        <v>6450</v>
      </c>
      <c r="AG128" s="1031"/>
      <c r="AH128" s="1031"/>
      <c r="AI128" s="1031"/>
      <c r="AJ128" s="1032"/>
      <c r="AK128" s="1033">
        <v>6101</v>
      </c>
      <c r="AL128" s="1031"/>
      <c r="AM128" s="1031"/>
      <c r="AN128" s="1031"/>
      <c r="AO128" s="1032"/>
      <c r="AP128" s="1034"/>
      <c r="AQ128" s="1035"/>
      <c r="AR128" s="1035"/>
      <c r="AS128" s="1035"/>
      <c r="AT128" s="1036"/>
      <c r="AU128" s="214"/>
      <c r="AV128" s="214"/>
      <c r="AW128" s="214"/>
      <c r="AX128" s="881" t="s">
        <v>461</v>
      </c>
      <c r="AY128" s="882"/>
      <c r="AZ128" s="882"/>
      <c r="BA128" s="882"/>
      <c r="BB128" s="882"/>
      <c r="BC128" s="882"/>
      <c r="BD128" s="882"/>
      <c r="BE128" s="883"/>
      <c r="BF128" s="1037" t="s">
        <v>122</v>
      </c>
      <c r="BG128" s="1038"/>
      <c r="BH128" s="1038"/>
      <c r="BI128" s="1038"/>
      <c r="BJ128" s="1038"/>
      <c r="BK128" s="1038"/>
      <c r="BL128" s="1039"/>
      <c r="BM128" s="1037">
        <v>15</v>
      </c>
      <c r="BN128" s="1038"/>
      <c r="BO128" s="1038"/>
      <c r="BP128" s="1038"/>
      <c r="BQ128" s="1038"/>
      <c r="BR128" s="1038"/>
      <c r="BS128" s="1039"/>
      <c r="BT128" s="1037">
        <v>20</v>
      </c>
      <c r="BU128" s="1038"/>
      <c r="BV128" s="1038"/>
      <c r="BW128" s="1038"/>
      <c r="BX128" s="1038"/>
      <c r="BY128" s="1038"/>
      <c r="BZ128" s="1061"/>
      <c r="CA128" s="237"/>
      <c r="CB128" s="237"/>
      <c r="CC128" s="237"/>
      <c r="CD128" s="237"/>
      <c r="CE128" s="237"/>
      <c r="CF128" s="237"/>
      <c r="CG128" s="214"/>
      <c r="CH128" s="214"/>
      <c r="CI128" s="214"/>
      <c r="CJ128" s="236"/>
      <c r="CK128" s="1009"/>
      <c r="CL128" s="1010"/>
      <c r="CM128" s="1010"/>
      <c r="CN128" s="1010"/>
      <c r="CO128" s="1011"/>
      <c r="CP128" s="1020" t="s">
        <v>462</v>
      </c>
      <c r="CQ128" s="713"/>
      <c r="CR128" s="713"/>
      <c r="CS128" s="713"/>
      <c r="CT128" s="713"/>
      <c r="CU128" s="713"/>
      <c r="CV128" s="713"/>
      <c r="CW128" s="713"/>
      <c r="CX128" s="713"/>
      <c r="CY128" s="713"/>
      <c r="CZ128" s="713"/>
      <c r="DA128" s="713"/>
      <c r="DB128" s="713"/>
      <c r="DC128" s="713"/>
      <c r="DD128" s="713"/>
      <c r="DE128" s="713"/>
      <c r="DF128" s="1021"/>
      <c r="DG128" s="1022" t="s">
        <v>122</v>
      </c>
      <c r="DH128" s="1023"/>
      <c r="DI128" s="1023"/>
      <c r="DJ128" s="1023"/>
      <c r="DK128" s="1023"/>
      <c r="DL128" s="1023" t="s">
        <v>122</v>
      </c>
      <c r="DM128" s="1023"/>
      <c r="DN128" s="1023"/>
      <c r="DO128" s="1023"/>
      <c r="DP128" s="1023"/>
      <c r="DQ128" s="1023" t="s">
        <v>122</v>
      </c>
      <c r="DR128" s="1023"/>
      <c r="DS128" s="1023"/>
      <c r="DT128" s="1023"/>
      <c r="DU128" s="1023"/>
      <c r="DV128" s="1024" t="s">
        <v>122</v>
      </c>
      <c r="DW128" s="1024"/>
      <c r="DX128" s="1024"/>
      <c r="DY128" s="1024"/>
      <c r="DZ128" s="1025"/>
    </row>
    <row r="129" spans="1:131" s="212" customFormat="1" ht="26.25" customHeight="1" x14ac:dyDescent="0.15">
      <c r="A129" s="919" t="s">
        <v>102</v>
      </c>
      <c r="B129" s="920"/>
      <c r="C129" s="920"/>
      <c r="D129" s="920"/>
      <c r="E129" s="920"/>
      <c r="F129" s="920"/>
      <c r="G129" s="920"/>
      <c r="H129" s="920"/>
      <c r="I129" s="920"/>
      <c r="J129" s="920"/>
      <c r="K129" s="920"/>
      <c r="L129" s="920"/>
      <c r="M129" s="920"/>
      <c r="N129" s="920"/>
      <c r="O129" s="920"/>
      <c r="P129" s="920"/>
      <c r="Q129" s="920"/>
      <c r="R129" s="920"/>
      <c r="S129" s="920"/>
      <c r="T129" s="920"/>
      <c r="U129" s="920"/>
      <c r="V129" s="920"/>
      <c r="W129" s="1055" t="s">
        <v>463</v>
      </c>
      <c r="X129" s="1056"/>
      <c r="Y129" s="1056"/>
      <c r="Z129" s="1057"/>
      <c r="AA129" s="943">
        <v>1636189</v>
      </c>
      <c r="AB129" s="944"/>
      <c r="AC129" s="944"/>
      <c r="AD129" s="944"/>
      <c r="AE129" s="945"/>
      <c r="AF129" s="946">
        <v>1707884</v>
      </c>
      <c r="AG129" s="944"/>
      <c r="AH129" s="944"/>
      <c r="AI129" s="944"/>
      <c r="AJ129" s="945"/>
      <c r="AK129" s="946">
        <v>1770903</v>
      </c>
      <c r="AL129" s="944"/>
      <c r="AM129" s="944"/>
      <c r="AN129" s="944"/>
      <c r="AO129" s="945"/>
      <c r="AP129" s="1058"/>
      <c r="AQ129" s="1059"/>
      <c r="AR129" s="1059"/>
      <c r="AS129" s="1059"/>
      <c r="AT129" s="1060"/>
      <c r="AU129" s="215"/>
      <c r="AV129" s="215"/>
      <c r="AW129" s="215"/>
      <c r="AX129" s="1050" t="s">
        <v>464</v>
      </c>
      <c r="AY129" s="908"/>
      <c r="AZ129" s="908"/>
      <c r="BA129" s="908"/>
      <c r="BB129" s="908"/>
      <c r="BC129" s="908"/>
      <c r="BD129" s="908"/>
      <c r="BE129" s="909"/>
      <c r="BF129" s="1051" t="s">
        <v>122</v>
      </c>
      <c r="BG129" s="1052"/>
      <c r="BH129" s="1052"/>
      <c r="BI129" s="1052"/>
      <c r="BJ129" s="1052"/>
      <c r="BK129" s="1052"/>
      <c r="BL129" s="1053"/>
      <c r="BM129" s="1051">
        <v>20</v>
      </c>
      <c r="BN129" s="1052"/>
      <c r="BO129" s="1052"/>
      <c r="BP129" s="1052"/>
      <c r="BQ129" s="1052"/>
      <c r="BR129" s="1052"/>
      <c r="BS129" s="1053"/>
      <c r="BT129" s="1051">
        <v>30</v>
      </c>
      <c r="BU129" s="1052"/>
      <c r="BV129" s="1052"/>
      <c r="BW129" s="1052"/>
      <c r="BX129" s="1052"/>
      <c r="BY129" s="1052"/>
      <c r="BZ129" s="1054"/>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19" t="s">
        <v>465</v>
      </c>
      <c r="B130" s="920"/>
      <c r="C130" s="920"/>
      <c r="D130" s="920"/>
      <c r="E130" s="920"/>
      <c r="F130" s="920"/>
      <c r="G130" s="920"/>
      <c r="H130" s="920"/>
      <c r="I130" s="920"/>
      <c r="J130" s="920"/>
      <c r="K130" s="920"/>
      <c r="L130" s="920"/>
      <c r="M130" s="920"/>
      <c r="N130" s="920"/>
      <c r="O130" s="920"/>
      <c r="P130" s="920"/>
      <c r="Q130" s="920"/>
      <c r="R130" s="920"/>
      <c r="S130" s="920"/>
      <c r="T130" s="920"/>
      <c r="U130" s="920"/>
      <c r="V130" s="920"/>
      <c r="W130" s="1055" t="s">
        <v>466</v>
      </c>
      <c r="X130" s="1056"/>
      <c r="Y130" s="1056"/>
      <c r="Z130" s="1057"/>
      <c r="AA130" s="943">
        <v>247436</v>
      </c>
      <c r="AB130" s="944"/>
      <c r="AC130" s="944"/>
      <c r="AD130" s="944"/>
      <c r="AE130" s="945"/>
      <c r="AF130" s="946">
        <v>306653</v>
      </c>
      <c r="AG130" s="944"/>
      <c r="AH130" s="944"/>
      <c r="AI130" s="944"/>
      <c r="AJ130" s="945"/>
      <c r="AK130" s="946">
        <v>343487</v>
      </c>
      <c r="AL130" s="944"/>
      <c r="AM130" s="944"/>
      <c r="AN130" s="944"/>
      <c r="AO130" s="945"/>
      <c r="AP130" s="1058"/>
      <c r="AQ130" s="1059"/>
      <c r="AR130" s="1059"/>
      <c r="AS130" s="1059"/>
      <c r="AT130" s="1060"/>
      <c r="AU130" s="215"/>
      <c r="AV130" s="215"/>
      <c r="AW130" s="215"/>
      <c r="AX130" s="1050" t="s">
        <v>467</v>
      </c>
      <c r="AY130" s="908"/>
      <c r="AZ130" s="908"/>
      <c r="BA130" s="908"/>
      <c r="BB130" s="908"/>
      <c r="BC130" s="908"/>
      <c r="BD130" s="908"/>
      <c r="BE130" s="909"/>
      <c r="BF130" s="1086">
        <v>7.5</v>
      </c>
      <c r="BG130" s="1087"/>
      <c r="BH130" s="1087"/>
      <c r="BI130" s="1087"/>
      <c r="BJ130" s="1087"/>
      <c r="BK130" s="1087"/>
      <c r="BL130" s="1088"/>
      <c r="BM130" s="1086">
        <v>25</v>
      </c>
      <c r="BN130" s="1087"/>
      <c r="BO130" s="1087"/>
      <c r="BP130" s="1087"/>
      <c r="BQ130" s="1087"/>
      <c r="BR130" s="1087"/>
      <c r="BS130" s="1088"/>
      <c r="BT130" s="1086">
        <v>35</v>
      </c>
      <c r="BU130" s="1087"/>
      <c r="BV130" s="1087"/>
      <c r="BW130" s="1087"/>
      <c r="BX130" s="1087"/>
      <c r="BY130" s="1087"/>
      <c r="BZ130" s="1089"/>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090"/>
      <c r="B131" s="1091"/>
      <c r="C131" s="1091"/>
      <c r="D131" s="1091"/>
      <c r="E131" s="1091"/>
      <c r="F131" s="1091"/>
      <c r="G131" s="1091"/>
      <c r="H131" s="1091"/>
      <c r="I131" s="1091"/>
      <c r="J131" s="1091"/>
      <c r="K131" s="1091"/>
      <c r="L131" s="1091"/>
      <c r="M131" s="1091"/>
      <c r="N131" s="1091"/>
      <c r="O131" s="1091"/>
      <c r="P131" s="1091"/>
      <c r="Q131" s="1091"/>
      <c r="R131" s="1091"/>
      <c r="S131" s="1091"/>
      <c r="T131" s="1091"/>
      <c r="U131" s="1091"/>
      <c r="V131" s="1091"/>
      <c r="W131" s="1092" t="s">
        <v>468</v>
      </c>
      <c r="X131" s="1093"/>
      <c r="Y131" s="1093"/>
      <c r="Z131" s="1094"/>
      <c r="AA131" s="989">
        <v>1388753</v>
      </c>
      <c r="AB131" s="971"/>
      <c r="AC131" s="971"/>
      <c r="AD131" s="971"/>
      <c r="AE131" s="972"/>
      <c r="AF131" s="970">
        <v>1401231</v>
      </c>
      <c r="AG131" s="971"/>
      <c r="AH131" s="971"/>
      <c r="AI131" s="971"/>
      <c r="AJ131" s="972"/>
      <c r="AK131" s="970">
        <v>1427416</v>
      </c>
      <c r="AL131" s="971"/>
      <c r="AM131" s="971"/>
      <c r="AN131" s="971"/>
      <c r="AO131" s="972"/>
      <c r="AP131" s="1095"/>
      <c r="AQ131" s="1096"/>
      <c r="AR131" s="1096"/>
      <c r="AS131" s="1096"/>
      <c r="AT131" s="1097"/>
      <c r="AU131" s="215"/>
      <c r="AV131" s="215"/>
      <c r="AW131" s="215"/>
      <c r="AX131" s="1068" t="s">
        <v>469</v>
      </c>
      <c r="AY131" s="713"/>
      <c r="AZ131" s="713"/>
      <c r="BA131" s="713"/>
      <c r="BB131" s="713"/>
      <c r="BC131" s="713"/>
      <c r="BD131" s="713"/>
      <c r="BE131" s="1021"/>
      <c r="BF131" s="1069" t="s">
        <v>122</v>
      </c>
      <c r="BG131" s="1070"/>
      <c r="BH131" s="1070"/>
      <c r="BI131" s="1070"/>
      <c r="BJ131" s="1070"/>
      <c r="BK131" s="1070"/>
      <c r="BL131" s="1071"/>
      <c r="BM131" s="1069">
        <v>350</v>
      </c>
      <c r="BN131" s="1070"/>
      <c r="BO131" s="1070"/>
      <c r="BP131" s="1070"/>
      <c r="BQ131" s="1070"/>
      <c r="BR131" s="1070"/>
      <c r="BS131" s="1071"/>
      <c r="BT131" s="1072"/>
      <c r="BU131" s="1073"/>
      <c r="BV131" s="1073"/>
      <c r="BW131" s="1073"/>
      <c r="BX131" s="1073"/>
      <c r="BY131" s="1073"/>
      <c r="BZ131" s="107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75" t="s">
        <v>470</v>
      </c>
      <c r="B132" s="1076"/>
      <c r="C132" s="1076"/>
      <c r="D132" s="1076"/>
      <c r="E132" s="1076"/>
      <c r="F132" s="1076"/>
      <c r="G132" s="1076"/>
      <c r="H132" s="1076"/>
      <c r="I132" s="1076"/>
      <c r="J132" s="1076"/>
      <c r="K132" s="1076"/>
      <c r="L132" s="1076"/>
      <c r="M132" s="1076"/>
      <c r="N132" s="1076"/>
      <c r="O132" s="1076"/>
      <c r="P132" s="1076"/>
      <c r="Q132" s="1076"/>
      <c r="R132" s="1076"/>
      <c r="S132" s="1076"/>
      <c r="T132" s="1076"/>
      <c r="U132" s="1076"/>
      <c r="V132" s="1079" t="s">
        <v>471</v>
      </c>
      <c r="W132" s="1079"/>
      <c r="X132" s="1079"/>
      <c r="Y132" s="1079"/>
      <c r="Z132" s="1080"/>
      <c r="AA132" s="1081">
        <v>6.6006698100000003</v>
      </c>
      <c r="AB132" s="1082"/>
      <c r="AC132" s="1082"/>
      <c r="AD132" s="1082"/>
      <c r="AE132" s="1083"/>
      <c r="AF132" s="1084">
        <v>7.9678511250000001</v>
      </c>
      <c r="AG132" s="1082"/>
      <c r="AH132" s="1082"/>
      <c r="AI132" s="1082"/>
      <c r="AJ132" s="1083"/>
      <c r="AK132" s="1084">
        <v>8.1667152390000002</v>
      </c>
      <c r="AL132" s="1082"/>
      <c r="AM132" s="1082"/>
      <c r="AN132" s="1082"/>
      <c r="AO132" s="1083"/>
      <c r="AP132" s="986"/>
      <c r="AQ132" s="987"/>
      <c r="AR132" s="987"/>
      <c r="AS132" s="987"/>
      <c r="AT132" s="1085"/>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77"/>
      <c r="B133" s="1078"/>
      <c r="C133" s="1078"/>
      <c r="D133" s="1078"/>
      <c r="E133" s="1078"/>
      <c r="F133" s="1078"/>
      <c r="G133" s="1078"/>
      <c r="H133" s="1078"/>
      <c r="I133" s="1078"/>
      <c r="J133" s="1078"/>
      <c r="K133" s="1078"/>
      <c r="L133" s="1078"/>
      <c r="M133" s="1078"/>
      <c r="N133" s="1078"/>
      <c r="O133" s="1078"/>
      <c r="P133" s="1078"/>
      <c r="Q133" s="1078"/>
      <c r="R133" s="1078"/>
      <c r="S133" s="1078"/>
      <c r="T133" s="1078"/>
      <c r="U133" s="1078"/>
      <c r="V133" s="1062" t="s">
        <v>472</v>
      </c>
      <c r="W133" s="1062"/>
      <c r="X133" s="1062"/>
      <c r="Y133" s="1062"/>
      <c r="Z133" s="1063"/>
      <c r="AA133" s="1064">
        <v>6.5</v>
      </c>
      <c r="AB133" s="1065"/>
      <c r="AC133" s="1065"/>
      <c r="AD133" s="1065"/>
      <c r="AE133" s="1066"/>
      <c r="AF133" s="1064">
        <v>7</v>
      </c>
      <c r="AG133" s="1065"/>
      <c r="AH133" s="1065"/>
      <c r="AI133" s="1065"/>
      <c r="AJ133" s="1066"/>
      <c r="AK133" s="1064">
        <v>7.5</v>
      </c>
      <c r="AL133" s="1065"/>
      <c r="AM133" s="1065"/>
      <c r="AN133" s="1065"/>
      <c r="AO133" s="1066"/>
      <c r="AP133" s="1013"/>
      <c r="AQ133" s="1014"/>
      <c r="AR133" s="1014"/>
      <c r="AS133" s="1014"/>
      <c r="AT133" s="1067"/>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kEVnUWREKMeq8iECgJhAs/nlhybaRlqiAdK0R5Ut3WO0jECRDk/bXjNBq3wDTpdPhPJxtjYI+CqW4Gva5yzAnA==" saltValue="sfQDkFGkCZVKzvzbaC9Mg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9" scale="25" orientation="portrait"/>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election activeCell="AW29" sqref="AW29"/>
    </sheetView>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473</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sXPj/TXveRuE/txt65SB5U0hNOeN+A5xERc3mb99TOdukLRjyTeAZO5OzMz3Pqq9aGodU6YnwaBP0+mnFXtItQ==" saltValue="7KXJR8YwQwZ0qeDmUpH+T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M1" zoomScale="85" zoomScaleNormal="85"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7jShBgvT8by3OnOfLyn/3MfOvj3j1KNaja/703joiPSSFpu6zD34LGJGRf6cjZ5m5JKMRC2VQZxFZG44hJLpgw==" saltValue="3Qqb3/alzXYbjCxQJ5nKCA==" spinCount="100000" sheet="1" objects="1" scenarios="1"/>
  <dataConsolidate/>
  <phoneticPr fontId="2"/>
  <printOptions horizontalCentered="1" verticalCentered="1"/>
  <pageMargins left="0" right="0" top="0" bottom="0" header="0" footer="0"/>
  <pageSetup paperSize="9" scale="46"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B20" zoomScaleSheetLayoutView="100" workbookViewId="0">
      <selection activeCell="AO24" sqref="AO24"/>
    </sheetView>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474</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475</v>
      </c>
      <c r="AL6" s="248"/>
      <c r="AM6" s="248"/>
      <c r="AN6" s="248"/>
    </row>
    <row r="7" spans="1:46" ht="13.5" customHeight="1" x14ac:dyDescent="0.15">
      <c r="A7" s="247"/>
      <c r="AK7" s="250"/>
      <c r="AL7" s="251"/>
      <c r="AM7" s="251"/>
      <c r="AN7" s="252"/>
      <c r="AO7" s="1099" t="s">
        <v>476</v>
      </c>
      <c r="AP7" s="253"/>
      <c r="AQ7" s="254" t="s">
        <v>477</v>
      </c>
      <c r="AR7" s="255"/>
    </row>
    <row r="8" spans="1:46" x14ac:dyDescent="0.15">
      <c r="A8" s="247"/>
      <c r="AK8" s="256"/>
      <c r="AL8" s="257"/>
      <c r="AM8" s="257"/>
      <c r="AN8" s="258"/>
      <c r="AO8" s="1100"/>
      <c r="AP8" s="259" t="s">
        <v>478</v>
      </c>
      <c r="AQ8" s="260" t="s">
        <v>479</v>
      </c>
      <c r="AR8" s="261" t="s">
        <v>480</v>
      </c>
    </row>
    <row r="9" spans="1:46" x14ac:dyDescent="0.15">
      <c r="A9" s="247"/>
      <c r="AK9" s="1101" t="s">
        <v>481</v>
      </c>
      <c r="AL9" s="1102"/>
      <c r="AM9" s="1102"/>
      <c r="AN9" s="1103"/>
      <c r="AO9" s="262">
        <v>686437</v>
      </c>
      <c r="AP9" s="262">
        <v>389578</v>
      </c>
      <c r="AQ9" s="263">
        <v>239935</v>
      </c>
      <c r="AR9" s="264">
        <v>62.4</v>
      </c>
    </row>
    <row r="10" spans="1:46" ht="13.5" customHeight="1" x14ac:dyDescent="0.15">
      <c r="A10" s="247"/>
      <c r="AK10" s="1101" t="s">
        <v>482</v>
      </c>
      <c r="AL10" s="1102"/>
      <c r="AM10" s="1102"/>
      <c r="AN10" s="1103"/>
      <c r="AO10" s="265">
        <v>59354</v>
      </c>
      <c r="AP10" s="265">
        <v>33686</v>
      </c>
      <c r="AQ10" s="266">
        <v>33021</v>
      </c>
      <c r="AR10" s="267">
        <v>2</v>
      </c>
    </row>
    <row r="11" spans="1:46" ht="13.5" customHeight="1" x14ac:dyDescent="0.15">
      <c r="A11" s="247"/>
      <c r="AK11" s="1101" t="s">
        <v>483</v>
      </c>
      <c r="AL11" s="1102"/>
      <c r="AM11" s="1102"/>
      <c r="AN11" s="1103"/>
      <c r="AO11" s="265" t="s">
        <v>484</v>
      </c>
      <c r="AP11" s="265" t="s">
        <v>484</v>
      </c>
      <c r="AQ11" s="266">
        <v>2306</v>
      </c>
      <c r="AR11" s="267" t="s">
        <v>484</v>
      </c>
    </row>
    <row r="12" spans="1:46" ht="13.5" customHeight="1" x14ac:dyDescent="0.15">
      <c r="A12" s="247"/>
      <c r="AK12" s="1101" t="s">
        <v>485</v>
      </c>
      <c r="AL12" s="1102"/>
      <c r="AM12" s="1102"/>
      <c r="AN12" s="1103"/>
      <c r="AO12" s="265" t="s">
        <v>484</v>
      </c>
      <c r="AP12" s="265" t="s">
        <v>484</v>
      </c>
      <c r="AQ12" s="266" t="s">
        <v>484</v>
      </c>
      <c r="AR12" s="267" t="s">
        <v>484</v>
      </c>
    </row>
    <row r="13" spans="1:46" ht="13.5" customHeight="1" x14ac:dyDescent="0.15">
      <c r="A13" s="247"/>
      <c r="AK13" s="1101" t="s">
        <v>486</v>
      </c>
      <c r="AL13" s="1102"/>
      <c r="AM13" s="1102"/>
      <c r="AN13" s="1103"/>
      <c r="AO13" s="265">
        <v>27375</v>
      </c>
      <c r="AP13" s="265">
        <v>15536</v>
      </c>
      <c r="AQ13" s="266">
        <v>7428</v>
      </c>
      <c r="AR13" s="267">
        <v>109.2</v>
      </c>
    </row>
    <row r="14" spans="1:46" ht="13.5" customHeight="1" x14ac:dyDescent="0.15">
      <c r="A14" s="247"/>
      <c r="AK14" s="1101" t="s">
        <v>487</v>
      </c>
      <c r="AL14" s="1102"/>
      <c r="AM14" s="1102"/>
      <c r="AN14" s="1103"/>
      <c r="AO14" s="265">
        <v>10428</v>
      </c>
      <c r="AP14" s="265">
        <v>5918</v>
      </c>
      <c r="AQ14" s="266">
        <v>4299</v>
      </c>
      <c r="AR14" s="267">
        <v>37.700000000000003</v>
      </c>
    </row>
    <row r="15" spans="1:46" ht="13.5" customHeight="1" x14ac:dyDescent="0.15">
      <c r="A15" s="247"/>
      <c r="AK15" s="1104" t="s">
        <v>488</v>
      </c>
      <c r="AL15" s="1105"/>
      <c r="AM15" s="1105"/>
      <c r="AN15" s="1106"/>
      <c r="AO15" s="265">
        <v>-29912</v>
      </c>
      <c r="AP15" s="265">
        <v>-16976</v>
      </c>
      <c r="AQ15" s="266">
        <v>-13612</v>
      </c>
      <c r="AR15" s="267">
        <v>24.7</v>
      </c>
    </row>
    <row r="16" spans="1:46" x14ac:dyDescent="0.15">
      <c r="A16" s="247"/>
      <c r="AK16" s="1104" t="s">
        <v>178</v>
      </c>
      <c r="AL16" s="1105"/>
      <c r="AM16" s="1105"/>
      <c r="AN16" s="1106"/>
      <c r="AO16" s="265">
        <v>753682</v>
      </c>
      <c r="AP16" s="265">
        <v>427742</v>
      </c>
      <c r="AQ16" s="266">
        <v>273378</v>
      </c>
      <c r="AR16" s="267">
        <v>56.5</v>
      </c>
    </row>
    <row r="17" spans="1:46" x14ac:dyDescent="0.15">
      <c r="A17" s="247"/>
    </row>
    <row r="18" spans="1:46" x14ac:dyDescent="0.15">
      <c r="A18" s="247"/>
      <c r="AQ18" s="268"/>
      <c r="AR18" s="268"/>
    </row>
    <row r="19" spans="1:46" x14ac:dyDescent="0.15">
      <c r="A19" s="247"/>
      <c r="AK19" s="243" t="s">
        <v>489</v>
      </c>
    </row>
    <row r="20" spans="1:46" x14ac:dyDescent="0.15">
      <c r="A20" s="247"/>
      <c r="AK20" s="269"/>
      <c r="AL20" s="270"/>
      <c r="AM20" s="270"/>
      <c r="AN20" s="271"/>
      <c r="AO20" s="272" t="s">
        <v>490</v>
      </c>
      <c r="AP20" s="273" t="s">
        <v>491</v>
      </c>
      <c r="AQ20" s="274" t="s">
        <v>492</v>
      </c>
      <c r="AR20" s="275"/>
    </row>
    <row r="21" spans="1:46" s="248" customFormat="1" x14ac:dyDescent="0.15">
      <c r="A21" s="276"/>
      <c r="AK21" s="1107" t="s">
        <v>493</v>
      </c>
      <c r="AL21" s="1108"/>
      <c r="AM21" s="1108"/>
      <c r="AN21" s="1109"/>
      <c r="AO21" s="277">
        <v>30.65</v>
      </c>
      <c r="AP21" s="278">
        <v>21.68</v>
      </c>
      <c r="AQ21" s="279">
        <v>8.9700000000000006</v>
      </c>
      <c r="AS21" s="280"/>
      <c r="AT21" s="276"/>
    </row>
    <row r="22" spans="1:46" s="248" customFormat="1" x14ac:dyDescent="0.15">
      <c r="A22" s="276"/>
      <c r="AK22" s="1107" t="s">
        <v>494</v>
      </c>
      <c r="AL22" s="1108"/>
      <c r="AM22" s="1108"/>
      <c r="AN22" s="1109"/>
      <c r="AO22" s="281">
        <v>92.6</v>
      </c>
      <c r="AP22" s="282">
        <v>95.1</v>
      </c>
      <c r="AQ22" s="283">
        <v>-2.5</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098" t="s">
        <v>495</v>
      </c>
      <c r="B26" s="1098"/>
      <c r="C26" s="1098"/>
      <c r="D26" s="1098"/>
      <c r="E26" s="1098"/>
      <c r="F26" s="1098"/>
      <c r="G26" s="1098"/>
      <c r="H26" s="1098"/>
      <c r="I26" s="1098"/>
      <c r="J26" s="1098"/>
      <c r="K26" s="1098"/>
      <c r="L26" s="1098"/>
      <c r="M26" s="1098"/>
      <c r="N26" s="1098"/>
      <c r="O26" s="1098"/>
      <c r="P26" s="1098"/>
      <c r="Q26" s="1098"/>
      <c r="R26" s="1098"/>
      <c r="S26" s="1098"/>
      <c r="T26" s="1098"/>
      <c r="U26" s="1098"/>
      <c r="V26" s="1098"/>
      <c r="W26" s="1098"/>
      <c r="X26" s="1098"/>
      <c r="Y26" s="1098"/>
      <c r="Z26" s="1098"/>
      <c r="AA26" s="1098"/>
      <c r="AB26" s="1098"/>
      <c r="AC26" s="1098"/>
      <c r="AD26" s="1098"/>
      <c r="AE26" s="1098"/>
      <c r="AF26" s="1098"/>
      <c r="AG26" s="1098"/>
      <c r="AH26" s="1098"/>
      <c r="AI26" s="1098"/>
      <c r="AJ26" s="1098"/>
      <c r="AK26" s="1098"/>
      <c r="AL26" s="1098"/>
      <c r="AM26" s="1098"/>
      <c r="AN26" s="1098"/>
      <c r="AO26" s="1098"/>
      <c r="AP26" s="1098"/>
      <c r="AQ26" s="1098"/>
      <c r="AR26" s="1098"/>
      <c r="AS26" s="1098"/>
    </row>
    <row r="27" spans="1:46" x14ac:dyDescent="0.15">
      <c r="A27" s="288"/>
      <c r="AS27" s="243"/>
      <c r="AT27" s="243"/>
    </row>
    <row r="28" spans="1:46" ht="17.25" x14ac:dyDescent="0.15">
      <c r="A28" s="244" t="s">
        <v>496</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497</v>
      </c>
      <c r="AL29" s="248"/>
      <c r="AM29" s="248"/>
      <c r="AN29" s="248"/>
      <c r="AS29" s="290"/>
    </row>
    <row r="30" spans="1:46" ht="13.5" customHeight="1" x14ac:dyDescent="0.15">
      <c r="A30" s="247"/>
      <c r="AK30" s="250"/>
      <c r="AL30" s="251"/>
      <c r="AM30" s="251"/>
      <c r="AN30" s="252"/>
      <c r="AO30" s="1099" t="s">
        <v>476</v>
      </c>
      <c r="AP30" s="253"/>
      <c r="AQ30" s="254" t="s">
        <v>477</v>
      </c>
      <c r="AR30" s="255"/>
    </row>
    <row r="31" spans="1:46" x14ac:dyDescent="0.15">
      <c r="A31" s="247"/>
      <c r="AK31" s="256"/>
      <c r="AL31" s="257"/>
      <c r="AM31" s="257"/>
      <c r="AN31" s="258"/>
      <c r="AO31" s="1100"/>
      <c r="AP31" s="259" t="s">
        <v>478</v>
      </c>
      <c r="AQ31" s="260" t="s">
        <v>479</v>
      </c>
      <c r="AR31" s="261" t="s">
        <v>480</v>
      </c>
    </row>
    <row r="32" spans="1:46" ht="27" customHeight="1" x14ac:dyDescent="0.15">
      <c r="A32" s="247"/>
      <c r="AK32" s="1115" t="s">
        <v>498</v>
      </c>
      <c r="AL32" s="1116"/>
      <c r="AM32" s="1116"/>
      <c r="AN32" s="1117"/>
      <c r="AO32" s="291">
        <v>434517</v>
      </c>
      <c r="AP32" s="291">
        <v>246604</v>
      </c>
      <c r="AQ32" s="292">
        <v>143519</v>
      </c>
      <c r="AR32" s="293">
        <v>71.8</v>
      </c>
    </row>
    <row r="33" spans="1:46" ht="13.5" customHeight="1" x14ac:dyDescent="0.15">
      <c r="A33" s="247"/>
      <c r="AK33" s="1115" t="s">
        <v>499</v>
      </c>
      <c r="AL33" s="1116"/>
      <c r="AM33" s="1116"/>
      <c r="AN33" s="1117"/>
      <c r="AO33" s="291" t="s">
        <v>484</v>
      </c>
      <c r="AP33" s="291" t="s">
        <v>484</v>
      </c>
      <c r="AQ33" s="292" t="s">
        <v>484</v>
      </c>
      <c r="AR33" s="293" t="s">
        <v>484</v>
      </c>
    </row>
    <row r="34" spans="1:46" ht="27" customHeight="1" x14ac:dyDescent="0.15">
      <c r="A34" s="247"/>
      <c r="AK34" s="1115" t="s">
        <v>500</v>
      </c>
      <c r="AL34" s="1116"/>
      <c r="AM34" s="1116"/>
      <c r="AN34" s="1117"/>
      <c r="AO34" s="291" t="s">
        <v>484</v>
      </c>
      <c r="AP34" s="291" t="s">
        <v>484</v>
      </c>
      <c r="AQ34" s="292" t="s">
        <v>484</v>
      </c>
      <c r="AR34" s="293" t="s">
        <v>484</v>
      </c>
    </row>
    <row r="35" spans="1:46" ht="27" customHeight="1" x14ac:dyDescent="0.15">
      <c r="A35" s="247"/>
      <c r="AK35" s="1115" t="s">
        <v>501</v>
      </c>
      <c r="AL35" s="1116"/>
      <c r="AM35" s="1116"/>
      <c r="AN35" s="1117"/>
      <c r="AO35" s="291">
        <v>16213</v>
      </c>
      <c r="AP35" s="291">
        <v>9201</v>
      </c>
      <c r="AQ35" s="292">
        <v>32537</v>
      </c>
      <c r="AR35" s="293">
        <v>-71.7</v>
      </c>
    </row>
    <row r="36" spans="1:46" ht="27" customHeight="1" x14ac:dyDescent="0.15">
      <c r="A36" s="247"/>
      <c r="AK36" s="1115" t="s">
        <v>502</v>
      </c>
      <c r="AL36" s="1116"/>
      <c r="AM36" s="1116"/>
      <c r="AN36" s="1117"/>
      <c r="AO36" s="291">
        <v>15431</v>
      </c>
      <c r="AP36" s="291">
        <v>8758</v>
      </c>
      <c r="AQ36" s="292">
        <v>3256</v>
      </c>
      <c r="AR36" s="293">
        <v>169</v>
      </c>
    </row>
    <row r="37" spans="1:46" ht="13.5" customHeight="1" x14ac:dyDescent="0.15">
      <c r="A37" s="247"/>
      <c r="AK37" s="1115" t="s">
        <v>503</v>
      </c>
      <c r="AL37" s="1116"/>
      <c r="AM37" s="1116"/>
      <c r="AN37" s="1117"/>
      <c r="AO37" s="291" t="s">
        <v>484</v>
      </c>
      <c r="AP37" s="291" t="s">
        <v>484</v>
      </c>
      <c r="AQ37" s="292">
        <v>244</v>
      </c>
      <c r="AR37" s="293" t="s">
        <v>484</v>
      </c>
    </row>
    <row r="38" spans="1:46" ht="27" customHeight="1" x14ac:dyDescent="0.15">
      <c r="A38" s="247"/>
      <c r="AK38" s="1118" t="s">
        <v>504</v>
      </c>
      <c r="AL38" s="1119"/>
      <c r="AM38" s="1119"/>
      <c r="AN38" s="1120"/>
      <c r="AO38" s="294" t="s">
        <v>484</v>
      </c>
      <c r="AP38" s="294" t="s">
        <v>484</v>
      </c>
      <c r="AQ38" s="295">
        <v>45</v>
      </c>
      <c r="AR38" s="283" t="s">
        <v>484</v>
      </c>
      <c r="AS38" s="290"/>
    </row>
    <row r="39" spans="1:46" x14ac:dyDescent="0.15">
      <c r="A39" s="247"/>
      <c r="AK39" s="1118" t="s">
        <v>505</v>
      </c>
      <c r="AL39" s="1119"/>
      <c r="AM39" s="1119"/>
      <c r="AN39" s="1120"/>
      <c r="AO39" s="291">
        <v>-6101</v>
      </c>
      <c r="AP39" s="291">
        <v>-3463</v>
      </c>
      <c r="AQ39" s="292">
        <v>-3310</v>
      </c>
      <c r="AR39" s="293">
        <v>4.5999999999999996</v>
      </c>
      <c r="AS39" s="290"/>
    </row>
    <row r="40" spans="1:46" ht="27" customHeight="1" x14ac:dyDescent="0.15">
      <c r="A40" s="247"/>
      <c r="AK40" s="1115" t="s">
        <v>506</v>
      </c>
      <c r="AL40" s="1116"/>
      <c r="AM40" s="1116"/>
      <c r="AN40" s="1117"/>
      <c r="AO40" s="291">
        <v>-343487</v>
      </c>
      <c r="AP40" s="291">
        <v>-194942</v>
      </c>
      <c r="AQ40" s="292">
        <v>-131495</v>
      </c>
      <c r="AR40" s="293">
        <v>48.3</v>
      </c>
      <c r="AS40" s="290"/>
    </row>
    <row r="41" spans="1:46" x14ac:dyDescent="0.15">
      <c r="A41" s="247"/>
      <c r="AK41" s="1121" t="s">
        <v>288</v>
      </c>
      <c r="AL41" s="1122"/>
      <c r="AM41" s="1122"/>
      <c r="AN41" s="1123"/>
      <c r="AO41" s="291">
        <v>116573</v>
      </c>
      <c r="AP41" s="291">
        <v>66159</v>
      </c>
      <c r="AQ41" s="292">
        <v>44796</v>
      </c>
      <c r="AR41" s="293">
        <v>47.7</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507</v>
      </c>
    </row>
    <row r="48" spans="1:46" x14ac:dyDescent="0.15">
      <c r="A48" s="247"/>
      <c r="AK48" s="301" t="s">
        <v>508</v>
      </c>
      <c r="AL48" s="301"/>
      <c r="AM48" s="301"/>
      <c r="AN48" s="301"/>
      <c r="AO48" s="301"/>
      <c r="AP48" s="301"/>
      <c r="AQ48" s="302"/>
      <c r="AR48" s="301"/>
    </row>
    <row r="49" spans="1:44" ht="13.5" customHeight="1" x14ac:dyDescent="0.15">
      <c r="A49" s="247"/>
      <c r="AK49" s="303"/>
      <c r="AL49" s="304"/>
      <c r="AM49" s="1110" t="s">
        <v>476</v>
      </c>
      <c r="AN49" s="1112" t="s">
        <v>509</v>
      </c>
      <c r="AO49" s="1113"/>
      <c r="AP49" s="1113"/>
      <c r="AQ49" s="1113"/>
      <c r="AR49" s="1114"/>
    </row>
    <row r="50" spans="1:44" x14ac:dyDescent="0.15">
      <c r="A50" s="247"/>
      <c r="AK50" s="305"/>
      <c r="AL50" s="306"/>
      <c r="AM50" s="1111"/>
      <c r="AN50" s="307" t="s">
        <v>510</v>
      </c>
      <c r="AO50" s="308" t="s">
        <v>511</v>
      </c>
      <c r="AP50" s="309" t="s">
        <v>512</v>
      </c>
      <c r="AQ50" s="310" t="s">
        <v>513</v>
      </c>
      <c r="AR50" s="311" t="s">
        <v>514</v>
      </c>
    </row>
    <row r="51" spans="1:44" x14ac:dyDescent="0.15">
      <c r="A51" s="247"/>
      <c r="AK51" s="303" t="s">
        <v>515</v>
      </c>
      <c r="AL51" s="304"/>
      <c r="AM51" s="312">
        <v>807350</v>
      </c>
      <c r="AN51" s="313">
        <v>401068</v>
      </c>
      <c r="AO51" s="314">
        <v>26.4</v>
      </c>
      <c r="AP51" s="315">
        <v>263613</v>
      </c>
      <c r="AQ51" s="316">
        <v>-0.2</v>
      </c>
      <c r="AR51" s="317">
        <v>26.6</v>
      </c>
    </row>
    <row r="52" spans="1:44" x14ac:dyDescent="0.15">
      <c r="A52" s="247"/>
      <c r="AK52" s="318"/>
      <c r="AL52" s="319" t="s">
        <v>516</v>
      </c>
      <c r="AM52" s="320">
        <v>729736</v>
      </c>
      <c r="AN52" s="321">
        <v>362512</v>
      </c>
      <c r="AO52" s="322">
        <v>272.60000000000002</v>
      </c>
      <c r="AP52" s="323">
        <v>128823</v>
      </c>
      <c r="AQ52" s="324">
        <v>-3.8</v>
      </c>
      <c r="AR52" s="325">
        <v>276.39999999999998</v>
      </c>
    </row>
    <row r="53" spans="1:44" x14ac:dyDescent="0.15">
      <c r="A53" s="247"/>
      <c r="AK53" s="303" t="s">
        <v>517</v>
      </c>
      <c r="AL53" s="304"/>
      <c r="AM53" s="312">
        <v>442257</v>
      </c>
      <c r="AN53" s="313">
        <v>223588</v>
      </c>
      <c r="AO53" s="314">
        <v>-44.3</v>
      </c>
      <c r="AP53" s="315">
        <v>330026</v>
      </c>
      <c r="AQ53" s="316">
        <v>25.2</v>
      </c>
      <c r="AR53" s="317">
        <v>-69.5</v>
      </c>
    </row>
    <row r="54" spans="1:44" x14ac:dyDescent="0.15">
      <c r="A54" s="247"/>
      <c r="AK54" s="318"/>
      <c r="AL54" s="319" t="s">
        <v>516</v>
      </c>
      <c r="AM54" s="320">
        <v>304457</v>
      </c>
      <c r="AN54" s="321">
        <v>153922</v>
      </c>
      <c r="AO54" s="322">
        <v>-57.5</v>
      </c>
      <c r="AP54" s="323">
        <v>141075</v>
      </c>
      <c r="AQ54" s="324">
        <v>9.5</v>
      </c>
      <c r="AR54" s="325">
        <v>-67</v>
      </c>
    </row>
    <row r="55" spans="1:44" x14ac:dyDescent="0.15">
      <c r="A55" s="247"/>
      <c r="AK55" s="303" t="s">
        <v>518</v>
      </c>
      <c r="AL55" s="304"/>
      <c r="AM55" s="312">
        <v>748832</v>
      </c>
      <c r="AN55" s="313">
        <v>391649</v>
      </c>
      <c r="AO55" s="314">
        <v>75.2</v>
      </c>
      <c r="AP55" s="315">
        <v>278179</v>
      </c>
      <c r="AQ55" s="316">
        <v>-15.7</v>
      </c>
      <c r="AR55" s="317">
        <v>90.9</v>
      </c>
    </row>
    <row r="56" spans="1:44" x14ac:dyDescent="0.15">
      <c r="A56" s="247"/>
      <c r="AK56" s="318"/>
      <c r="AL56" s="319" t="s">
        <v>516</v>
      </c>
      <c r="AM56" s="320">
        <v>361840</v>
      </c>
      <c r="AN56" s="321">
        <v>189247</v>
      </c>
      <c r="AO56" s="322">
        <v>22.9</v>
      </c>
      <c r="AP56" s="323">
        <v>122182</v>
      </c>
      <c r="AQ56" s="324">
        <v>-13.4</v>
      </c>
      <c r="AR56" s="325">
        <v>36.299999999999997</v>
      </c>
    </row>
    <row r="57" spans="1:44" x14ac:dyDescent="0.15">
      <c r="A57" s="247"/>
      <c r="AK57" s="303" t="s">
        <v>519</v>
      </c>
      <c r="AL57" s="304"/>
      <c r="AM57" s="312">
        <v>408910</v>
      </c>
      <c r="AN57" s="313">
        <v>222113</v>
      </c>
      <c r="AO57" s="314">
        <v>-43.3</v>
      </c>
      <c r="AP57" s="315">
        <v>283153</v>
      </c>
      <c r="AQ57" s="316">
        <v>1.8</v>
      </c>
      <c r="AR57" s="317">
        <v>-45.1</v>
      </c>
    </row>
    <row r="58" spans="1:44" x14ac:dyDescent="0.15">
      <c r="A58" s="247"/>
      <c r="AK58" s="318"/>
      <c r="AL58" s="319" t="s">
        <v>516</v>
      </c>
      <c r="AM58" s="320">
        <v>342000</v>
      </c>
      <c r="AN58" s="321">
        <v>185769</v>
      </c>
      <c r="AO58" s="322">
        <v>-1.8</v>
      </c>
      <c r="AP58" s="323">
        <v>127593</v>
      </c>
      <c r="AQ58" s="324">
        <v>4.4000000000000004</v>
      </c>
      <c r="AR58" s="325">
        <v>-6.2</v>
      </c>
    </row>
    <row r="59" spans="1:44" x14ac:dyDescent="0.15">
      <c r="A59" s="247"/>
      <c r="AK59" s="303" t="s">
        <v>520</v>
      </c>
      <c r="AL59" s="304"/>
      <c r="AM59" s="312">
        <v>635481</v>
      </c>
      <c r="AN59" s="313">
        <v>360659</v>
      </c>
      <c r="AO59" s="314">
        <v>62.4</v>
      </c>
      <c r="AP59" s="315">
        <v>262169</v>
      </c>
      <c r="AQ59" s="316">
        <v>-7.4</v>
      </c>
      <c r="AR59" s="317">
        <v>69.8</v>
      </c>
    </row>
    <row r="60" spans="1:44" x14ac:dyDescent="0.15">
      <c r="A60" s="247"/>
      <c r="AK60" s="318"/>
      <c r="AL60" s="319" t="s">
        <v>516</v>
      </c>
      <c r="AM60" s="320">
        <v>501200</v>
      </c>
      <c r="AN60" s="321">
        <v>284449</v>
      </c>
      <c r="AO60" s="322">
        <v>53.1</v>
      </c>
      <c r="AP60" s="323">
        <v>152658</v>
      </c>
      <c r="AQ60" s="324">
        <v>19.600000000000001</v>
      </c>
      <c r="AR60" s="325">
        <v>33.5</v>
      </c>
    </row>
    <row r="61" spans="1:44" x14ac:dyDescent="0.15">
      <c r="A61" s="247"/>
      <c r="AK61" s="303" t="s">
        <v>521</v>
      </c>
      <c r="AL61" s="326"/>
      <c r="AM61" s="312">
        <v>608566</v>
      </c>
      <c r="AN61" s="313">
        <v>319815</v>
      </c>
      <c r="AO61" s="314">
        <v>15.3</v>
      </c>
      <c r="AP61" s="315">
        <v>283428</v>
      </c>
      <c r="AQ61" s="327">
        <v>0.7</v>
      </c>
      <c r="AR61" s="317">
        <v>14.6</v>
      </c>
    </row>
    <row r="62" spans="1:44" x14ac:dyDescent="0.15">
      <c r="A62" s="247"/>
      <c r="AK62" s="318"/>
      <c r="AL62" s="319" t="s">
        <v>516</v>
      </c>
      <c r="AM62" s="320">
        <v>447847</v>
      </c>
      <c r="AN62" s="321">
        <v>235180</v>
      </c>
      <c r="AO62" s="322">
        <v>57.9</v>
      </c>
      <c r="AP62" s="323">
        <v>134466</v>
      </c>
      <c r="AQ62" s="324">
        <v>3.3</v>
      </c>
      <c r="AR62" s="325">
        <v>54.6</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ZIXEZuyLpQmsa1q7jlOjNBav4rayMGe0n5NsPSEoh/udzmZ3PZJSzcR8bV+v0DlLddf/cexZrYsnN0G51WaBYA==" saltValue="Y+4LHV/mfzVB8/BL5sOK6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B90" zoomScale="115" zoomScaleNormal="115"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473</v>
      </c>
    </row>
    <row r="121" spans="125:125" ht="13.5" hidden="1" customHeight="1" x14ac:dyDescent="0.15">
      <c r="DU121" s="241"/>
    </row>
  </sheetData>
  <sheetProtection algorithmName="SHA-512" hashValue="vw7QFT4q9NOeYGJS3dUUUD69wbaF54+pM9PVu58k7WcqVx4++XXvXkl0NvfBBU9lwzJQAE2j3DIPmH5Iq9f6Yw==" saltValue="kWM6AUCF1BXmwGnc30wNX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84" zoomScaleNormal="100" zoomScaleSheetLayoutView="55" workbookViewId="0">
      <selection activeCell="DJ99" sqref="DJ99"/>
    </sheetView>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473</v>
      </c>
    </row>
  </sheetData>
  <sheetProtection algorithmName="SHA-512" hashValue="TIy8ENqUJR51oulivZyeSXJG9XoxxWH0Z7hkV/zpyrhvkDJAvy1psxqx+/x0X0NOJvh0j8xT566Svr9pbcQTWQ==" saltValue="T3ODPUWavDHGfDTR7CqK1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40" zoomScaleNormal="4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523</v>
      </c>
      <c r="G46" s="8" t="s">
        <v>524</v>
      </c>
      <c r="H46" s="8" t="s">
        <v>525</v>
      </c>
      <c r="I46" s="8" t="s">
        <v>526</v>
      </c>
      <c r="J46" s="9" t="s">
        <v>527</v>
      </c>
    </row>
    <row r="47" spans="2:10" ht="57.75" customHeight="1" x14ac:dyDescent="0.15">
      <c r="B47" s="10"/>
      <c r="C47" s="1124" t="s">
        <v>3</v>
      </c>
      <c r="D47" s="1124"/>
      <c r="E47" s="1125"/>
      <c r="F47" s="11">
        <v>70.099999999999994</v>
      </c>
      <c r="G47" s="12">
        <v>63.92</v>
      </c>
      <c r="H47" s="12">
        <v>60.95</v>
      </c>
      <c r="I47" s="12">
        <v>49.69</v>
      </c>
      <c r="J47" s="13">
        <v>45.28</v>
      </c>
    </row>
    <row r="48" spans="2:10" ht="57.75" customHeight="1" x14ac:dyDescent="0.15">
      <c r="B48" s="14"/>
      <c r="C48" s="1126" t="s">
        <v>4</v>
      </c>
      <c r="D48" s="1126"/>
      <c r="E48" s="1127"/>
      <c r="F48" s="15">
        <v>4.58</v>
      </c>
      <c r="G48" s="16">
        <v>7.21</v>
      </c>
      <c r="H48" s="16">
        <v>6.93</v>
      </c>
      <c r="I48" s="16">
        <v>5.42</v>
      </c>
      <c r="J48" s="17">
        <v>3.5</v>
      </c>
    </row>
    <row r="49" spans="2:10" ht="57.75" customHeight="1" thickBot="1" x14ac:dyDescent="0.2">
      <c r="B49" s="18"/>
      <c r="C49" s="1128" t="s">
        <v>5</v>
      </c>
      <c r="D49" s="1128"/>
      <c r="E49" s="1129"/>
      <c r="F49" s="19" t="s">
        <v>528</v>
      </c>
      <c r="G49" s="20">
        <v>3.15</v>
      </c>
      <c r="H49" s="20" t="s">
        <v>529</v>
      </c>
      <c r="I49" s="20" t="s">
        <v>530</v>
      </c>
      <c r="J49" s="21" t="s">
        <v>531</v>
      </c>
    </row>
    <row r="50" spans="2:10" x14ac:dyDescent="0.15"/>
  </sheetData>
  <sheetProtection algorithmName="SHA-512" hashValue="EsN03ljpVLOtphaQFKzDM0lEg/EZoq7rlnELLEL2wKWrDNhafKVmvCYyUvYn9DGzaZIMxvF6suPFR3w5PDoUpw==" saltValue="2yvsspojCNL73FkJk5mPn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浦　菜摘</cp:lastModifiedBy>
  <cp:lastPrinted>2026-03-13T00:53:47Z</cp:lastPrinted>
  <dcterms:created xsi:type="dcterms:W3CDTF">2026-02-26T10:14:02Z</dcterms:created>
  <dcterms:modified xsi:type="dcterms:W3CDTF">2026-04-01T07:22:32Z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0x01010030BA604CFE067A42A23961E8A5FBDB76</vt:lpwstr>
  </property>
  <property fmtid="{D5CDD505-2E9C-101B-9397-08002B2CF9AE}" pid="3" name="MediaServiceImageTags">
    <vt:lpwstr/>
  </property>
</Properties>
</file>