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5B5E18A5-6224-41C3-BD42-9F76B43CD132}"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E43" i="10"/>
  <c r="AM43" i="10"/>
  <c r="U43" i="10"/>
  <c r="E43" i="10"/>
  <c r="C43" i="10"/>
  <c r="DG42" i="10"/>
  <c r="CQ42" i="10"/>
  <c r="CO42" i="10" s="1"/>
  <c r="BY42" i="10"/>
  <c r="BE42" i="10"/>
  <c r="AM42" i="10"/>
  <c r="U42" i="10"/>
  <c r="E42" i="10"/>
  <c r="C42" i="10"/>
  <c r="DG41" i="10"/>
  <c r="CQ41" i="10"/>
  <c r="CO41" i="10"/>
  <c r="BY41" i="10"/>
  <c r="BE41" i="10"/>
  <c r="AM41" i="10"/>
  <c r="U41" i="10"/>
  <c r="E41" i="10"/>
  <c r="C41" i="10" s="1"/>
  <c r="DG40" i="10"/>
  <c r="CQ40" i="10"/>
  <c r="CO40" i="10"/>
  <c r="BY40" i="10"/>
  <c r="BE40" i="10"/>
  <c r="AM40" i="10"/>
  <c r="U40" i="10"/>
  <c r="E40" i="10"/>
  <c r="C40" i="10" s="1"/>
  <c r="DG39" i="10"/>
  <c r="CQ39" i="10"/>
  <c r="CO39" i="10" s="1"/>
  <c r="BY39" i="10"/>
  <c r="BE39" i="10"/>
  <c r="AM39" i="10"/>
  <c r="U39" i="10"/>
  <c r="E39" i="10"/>
  <c r="C39" i="10"/>
  <c r="DG38" i="10"/>
  <c r="CQ38" i="10"/>
  <c r="CO38" i="10" s="1"/>
  <c r="BY38" i="10"/>
  <c r="BE38" i="10"/>
  <c r="AM38" i="10"/>
  <c r="U38" i="10"/>
  <c r="E38" i="10"/>
  <c r="DG37" i="10"/>
  <c r="CQ37" i="10"/>
  <c r="CO37" i="10"/>
  <c r="BY37" i="10"/>
  <c r="BE37" i="10"/>
  <c r="AM37" i="10"/>
  <c r="U37" i="10"/>
  <c r="E37" i="10"/>
  <c r="DG36" i="10"/>
  <c r="CQ36" i="10"/>
  <c r="BY36" i="10"/>
  <c r="BE36" i="10"/>
  <c r="AM36" i="10"/>
  <c r="U36" i="10"/>
  <c r="E36" i="10"/>
  <c r="DG35" i="10"/>
  <c r="CQ35" i="10"/>
  <c r="BY35" i="10"/>
  <c r="BE35" i="10"/>
  <c r="AO35" i="10"/>
  <c r="W35" i="10"/>
  <c r="E35" i="10"/>
  <c r="DG34" i="10"/>
  <c r="CQ34" i="10"/>
  <c r="BY34" i="10"/>
  <c r="BE34" i="10"/>
  <c r="AO34" i="10"/>
  <c r="W34" i="10"/>
  <c r="E34" i="10"/>
  <c r="C34" i="10" s="1"/>
  <c r="C35" i="10" l="1"/>
  <c r="C36" i="10" l="1"/>
  <c r="C37" i="10" s="1"/>
  <c r="C38" i="10" s="1"/>
  <c r="U34" i="10" l="1"/>
  <c r="U35" i="10" s="1"/>
  <c r="AM34" i="10"/>
  <c r="AM35" i="10" s="1"/>
  <c r="BW34" i="10" l="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<sst xmlns="http://schemas.openxmlformats.org/spreadsheetml/2006/main" count="1099" uniqueCount="578">
  <si>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</si>
  <si>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</si>
  <si>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</si>
  <si>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</si>
  <si>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</si>
  <si>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</si>
  <si>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</si>
  <si>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</si>
  <si>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</si>
  <si>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</si>
  <si>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</si>
  <si>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</si>
  <si>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</si>
  <si>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</si>
  <si>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</si>
  <si>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</si>
  <si>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</si>
  <si>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</si>
  <si>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</si>
  <si>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</si>
  <si>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</si>
  <si>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</si>
  <si>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</si>
  <si>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</si>
  <si>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</si>
  <si>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</si>
  <si>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</si>
  <si>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</si>
  <si>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</si>
  <si>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</si>
  <si>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</si>
  <si>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</si>
  <si>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</si>
  <si>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</si>
  <si>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</si>
  <si>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</si>
  <si>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</si>
  <si>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</si>
  <si>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</si>
  <si>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</si>
  <si>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</si>
  <si>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</si>
  <si>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</si>
  <si>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</si>
  <si>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</si>
  <si>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</si>
  <si>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</si>
  <si>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</si>
  <si>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</si>
  <si>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</si>
  <si>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</si>
  <si>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</si>
  <si>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</si>
  <si>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</si>
  <si>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</si>
  <si>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</si>
  <si>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</si>
  <si>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</si>
  <si>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</si>
  <si>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</si>
  <si>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</si>
  <si>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</si>
  <si>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</si>
  <si>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</si>
  <si>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</si>
  <si>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</si>
  <si>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</si>
  <si>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</si>
  <si>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</si>
  <si>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</si>
  <si>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</si>
  <si>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</si>
  <si>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</si>
  <si>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</si>
  <si>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</si>
  <si>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</si>
  <si>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</si>
  <si>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</si>
  <si>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</si>
  <si>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</si>
  <si>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</si>
  <si>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</si>
  <si>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</si>
  <si>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</si>
  <si>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</si>
  <si>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</si>
  <si>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</si>
  <si>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</si>
  <si>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</si>
  <si>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</si>
  <si>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</si>
  <si>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</si>
  <si>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</si>
  <si>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</si>
  <si>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築上町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</si>
  <si>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</si>
  <si>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</si>
  <si>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</si>
  <si>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</si>
  <si>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</si>
  <si>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</si>
  <si>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</si>
  <si>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</si>
  <si>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</si>
  <si>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</si>
  <si>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</si>
  <si>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</si>
  <si>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</si>
  <si>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</si>
  <si>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</si>
  <si>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</si>
  <si>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</si>
  <si>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</si>
  <si>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</si>
  <si>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</si>
  <si>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</si>
  <si>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</si>
  <si>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</si>
  <si>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</si>
  <si>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</si>
  <si>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</si>
  <si>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</si>
  <si>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</si>
  <si>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</si>
  <si>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</si>
  <si>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</si>
  <si>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</si>
  <si>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</si>
  <si>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</si>
  <si>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</si>
  <si>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</si>
  <si>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</si>
  <si>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</si>
  <si>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</si>
  <si>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</si>
  <si>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</si>
  <si>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</si>
  <si>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</si>
  <si>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</si>
  <si>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</si>
  <si>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</si>
  <si>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</si>
  <si>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</si>
  <si>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</si>
  <si>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</si>
  <si>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</si>
  <si>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</si>
  <si>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</si>
  <si>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</si>
  <si>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</si>
  <si>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</si>
  <si>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</si>
  <si>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</si>
  <si>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</si>
  <si>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</si>
  <si>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</si>
  <si>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</si>
  <si>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</si>
  <si>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</si>
  <si>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</si>
  <si>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</si>
  <si>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</si>
  <si>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</si>
  <si>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</si>
  <si>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</si>
  <si>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</si>
  <si>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</si>
  <si>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</si>
  <si>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</si>
  <si>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</si>
  <si>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</si>
  <si>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</si>
  <si>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</si>
  <si>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</si>
  <si>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</si>
  <si>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</si>
  <si>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</si>
  <si>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</si>
  <si>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</si>
  <si>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</si>
  <si>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</si>
  <si>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</si>
  <si>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</si>
  <si>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</si>
  <si>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</si>
  <si>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</si>
  <si>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</si>
  <si>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</si>
  <si>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</si>
  <si>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</si>
  <si>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</si>
  <si>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</si>
  <si>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</si>
  <si>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</si>
  <si>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</si>
  <si>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</si>
  <si>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</si>
  <si>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</si>
  <si>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</si>
  <si>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</si>
  <si>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</si>
  <si>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</si>
  <si>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</si>
  <si>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福岡県築上町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</si>
  <si>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</si>
  <si>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</si>
  <si>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</si>
  <si>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</si>
  <si>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</si>
  <si>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</si>
  <si>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</si>
  <si>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</si>
  <si>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</si>
  <si>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</si>
  <si>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</si>
  <si>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</si>
  <si>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</si>
  <si>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</si>
  <si>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</si>
  <si>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</si>
  <si>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</si>
  <si>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</si>
  <si>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</si>
  <si>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</si>
  <si>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</si>
  <si>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</si>
  <si>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</si>
  <si>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</si>
  <si>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</si>
  <si>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</si>
  <si>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</si>
  <si>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</si>
  <si>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</si>
  <si>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</si>
  <si>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</si>
  <si>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</si>
  <si>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</si>
  <si>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</si>
  <si>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</si>
  <si>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</si>
  <si>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</si>
  <si>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</si>
  <si>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</si>
  <si>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</si>
  <si>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</si>
  <si>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</si>
  <si>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</si>
  <si>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</si>
  <si>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</si>
  <si>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</si>
  <si>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</si>
  <si>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</si>
  <si>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</si>
  <si>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</si>
  <si>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</si>
  <si>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</si>
  <si>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</si>
  <si>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</si>
  <si>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</si>
  <si>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</si>
  <si>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</si>
  <si>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</si>
  <si>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</si>
  <si>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</si>
  <si>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</si>
  <si>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</si>
  <si>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</si>
  <si>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</si>
  <si>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</si>
  <si>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</si>
  <si>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</si>
  <si>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</si>
  <si>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</si>
  <si>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</si>
  <si>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</si>
  <si>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</si>
  <si>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</si>
  <si>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</si>
  <si>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</si>
  <si>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</si>
  <si>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</si>
  <si>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</si>
  <si>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</si>
  <si>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</si>
  <si>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</si>
  <si>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</si>
  <si>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</si>
  <si>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</si>
  <si>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</si>
  <si>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</si>
  <si>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</si>
  <si>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</si>
  <si>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</si>
  <si>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</si>
  <si>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</si>
  <si>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</si>
  <si>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</si>
  <si>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</si>
  <si>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</si>
  <si>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</si>
  <si>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</si>
  <si>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</si>
  <si>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</si>
  <si>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</si>
  <si>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</si>
  <si>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</si>
  <si>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</si>
  <si>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</si>
  <si>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</si>
  <si>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</si>
  <si>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</si>
  <si>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</si>
  <si>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</si>
  <si>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</si>
  <si>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</si>
  <si>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</si>
  <si>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</si>
  <si>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</si>
  <si>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</si>
  <si>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</si>
  <si>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</si>
  <si>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</si>
  <si>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</si>
  <si>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</si>
  <si>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</si>
  <si>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</si>
  <si>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</si>
  <si>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</si>
  <si>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</si>
  <si>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</si>
  <si>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</si>
  <si>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</si>
  <si>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</si>
  <si>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</si>
  <si>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</si>
  <si>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</si>
  <si>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</si>
  <si>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</si>
  <si>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</si>
  <si>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</si>
  <si>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</si>
  <si>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</si>
  <si>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</si>
  <si>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</si>
  <si>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</si>
  <si>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</si>
  <si>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</si>
  <si>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</si>
  <si>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</si>
  <si>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</si>
  <si>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</si>
  <si>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</si>
  <si>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</si>
  <si>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</si>
  <si>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福岡県築上町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</si>
  <si>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</si>
  <si>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</si>
  <si>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</si>
  <si>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</si>
  <si>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</si>
  <si>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</si>
  <si>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</si>
  <si>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</si>
  <si>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</si>
  <si>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</si>
  <si>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</si>
  <si>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</si>
  <si>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</si>
  <si>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</si>
  <si>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</si>
  <si>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</si>
  <si>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</si>
  <si>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</si>
  <si>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</si>
  <si>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</si>
  <si>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</si>
  <si>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奨学金貸付事業特別会計</t>
    <phoneticPr fontId="5"/>
  </si>
  <si>
    <t>椎田駅前周辺活性化促進事業特別会計</t>
    <phoneticPr fontId="5"/>
  </si>
  <si>
    <t>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</si>
  <si>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</si>
  <si>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</si>
  <si>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</si>
  <si>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</si>
  <si>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</si>
  <si>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</si>
  <si>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</si>
  <si>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</si>
  <si>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</si>
  <si>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</si>
  <si>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</si>
  <si>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</si>
  <si>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</si>
  <si>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</si>
  <si>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</si>
  <si>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</si>
  <si>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</si>
  <si>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</si>
  <si>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</si>
  <si>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</si>
  <si>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</si>
  <si>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</si>
  <si>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</si>
  <si>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</si>
  <si>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</si>
  <si>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</si>
  <si>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</si>
  <si>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</si>
  <si>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</si>
  <si>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</si>
  <si>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</si>
  <si>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</si>
  <si>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</si>
  <si>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</si>
  <si>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</si>
  <si>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</si>
  <si>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</si>
  <si>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</si>
  <si>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</si>
  <si>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</si>
  <si>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</si>
  <si>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</si>
  <si>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</si>
  <si>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</si>
  <si>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</si>
  <si>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</si>
  <si>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</si>
  <si>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</si>
  <si>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</si>
  <si>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</si>
  <si>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</si>
  <si>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</si>
  <si>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</si>
  <si>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</si>
  <si>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</si>
  <si>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</si>
  <si>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</si>
  <si>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</si>
  <si>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</si>
  <si>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</si>
  <si>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</si>
  <si>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</si>
  <si>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</si>
  <si>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</si>
  <si>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</si>
  <si>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</si>
  <si>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</si>
  <si>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</si>
  <si>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</si>
  <si>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</si>
  <si>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</si>
  <si>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</si>
  <si>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</si>
  <si>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</si>
  <si>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</si>
  <si>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</si>
  <si>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</si>
  <si>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</si>
  <si>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</si>
  <si>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</si>
  <si>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</si>
  <si>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</si>
  <si>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</si>
  <si>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</si>
  <si>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</si>
  <si>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</si>
  <si>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</si>
  <si>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</si>
  <si>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</si>
  <si>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</si>
  <si>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</si>
  <si>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</si>
  <si>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</si>
  <si>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</si>
  <si>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</si>
  <si>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</si>
  <si>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</si>
  <si>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</si>
  <si>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</si>
  <si>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</si>
  <si>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</si>
  <si>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</si>
  <si>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</si>
  <si>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</si>
  <si>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</si>
  <si>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</si>
  <si>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</si>
  <si>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</si>
  <si>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</si>
  <si>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</si>
  <si>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</si>
  <si>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</si>
  <si>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</si>
  <si>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</si>
  <si>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</si>
  <si>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</si>
  <si>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</si>
  <si>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</si>
  <si>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</si>
  <si>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</si>
  <si>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</si>
  <si>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</si>
  <si>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</si>
  <si>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</si>
  <si>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</si>
  <si>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</si>
  <si>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</si>
  <si>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</si>
  <si>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</si>
  <si>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</si>
  <si>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</si>
  <si>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</si>
  <si>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</si>
  <si>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</si>
  <si>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</si>
  <si>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</si>
  <si>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</si>
  <si>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</si>
  <si>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</si>
  <si>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</si>
  <si>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</si>
  <si>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</si>
  <si>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</si>
  <si>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</si>
  <si>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</si>
  <si>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</si>
  <si>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</si>
  <si>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</si>
  <si>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</si>
  <si>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</si>
  <si>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</si>
  <si>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</si>
  <si>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</si>
  <si>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2.07</t>
  </si>
  <si>
    <t>▲ 2.43</t>
  </si>
  <si>
    <t>住宅新築資金等貸付事業特別会計</t>
  </si>
  <si>
    <t>▲ 2.58</t>
  </si>
  <si>
    <t>▲ 2.11</t>
  </si>
  <si>
    <t>▲ 1.90</t>
  </si>
  <si>
    <t>▲ 1.67</t>
  </si>
  <si>
    <t>▲ 1.42</t>
  </si>
  <si>
    <t>下水道事業会計</t>
  </si>
  <si>
    <t>一般会計</t>
  </si>
  <si>
    <t>水道事業会計</t>
  </si>
  <si>
    <t>国民健康保険特別会計</t>
  </si>
  <si>
    <t>後期高齢者医療特別会計</t>
  </si>
  <si>
    <t>奨学金貸付事業特別会計</t>
  </si>
  <si>
    <t>霊園事業特別会計</t>
  </si>
  <si>
    <t>▲ 0.00</t>
  </si>
  <si>
    <t>その他会計（赤字）</t>
  </si>
  <si>
    <t>その他会計（黒字）</t>
  </si>
  <si>
    <t>R02</t>
    <phoneticPr fontId="5"/>
  </si>
  <si>
    <t>R03</t>
    <phoneticPr fontId="5"/>
  </si>
  <si>
    <t>R04</t>
    <phoneticPr fontId="5"/>
  </si>
  <si>
    <t>R05</t>
    <phoneticPr fontId="5"/>
  </si>
  <si>
    <t>R06</t>
    <phoneticPr fontId="5"/>
  </si>
  <si>
    <t>公共施設等整備基金</t>
    <rPh sb="0" eb="4">
      <t>コウキョウシセツ</t>
    </rPh>
    <rPh sb="4" eb="5">
      <t>ナド</t>
    </rPh>
    <rPh sb="5" eb="9">
      <t>セイビキキン</t>
    </rPh>
    <phoneticPr fontId="5"/>
  </si>
  <si>
    <t>まちづくり振興基金</t>
    <rPh sb="5" eb="9">
      <t>シンコウキキン</t>
    </rPh>
    <phoneticPr fontId="5"/>
  </si>
  <si>
    <t>ふるさと応援基金</t>
    <rPh sb="4" eb="8">
      <t>オウエンキキン</t>
    </rPh>
    <phoneticPr fontId="5"/>
  </si>
  <si>
    <t>学校教育環境整備基金</t>
    <rPh sb="0" eb="4">
      <t>ガッコウキョウイク</t>
    </rPh>
    <rPh sb="4" eb="8">
      <t>カンキョウセイビ</t>
    </rPh>
    <rPh sb="8" eb="10">
      <t>キキン</t>
    </rPh>
    <phoneticPr fontId="5"/>
  </si>
  <si>
    <t>バス運行事業調整基金</t>
    <rPh sb="2" eb="6">
      <t>ウンコウジギョウ</t>
    </rPh>
    <rPh sb="6" eb="10">
      <t>チョウセイキキン</t>
    </rPh>
    <phoneticPr fontId="5"/>
  </si>
  <si>
    <t>-</t>
    <phoneticPr fontId="2"/>
  </si>
  <si>
    <t>東九州コミュニティー放送</t>
    <rPh sb="0" eb="3">
      <t>ヒガシキュウシュウ</t>
    </rPh>
    <rPh sb="10" eb="12">
      <t>ホウソウ</t>
    </rPh>
    <phoneticPr fontId="2"/>
  </si>
  <si>
    <t>しいだサンコー</t>
    <phoneticPr fontId="2"/>
  </si>
  <si>
    <t>ついきプロヴァンス</t>
    <phoneticPr fontId="2"/>
  </si>
  <si>
    <t>福岡県自治振興組合（一般会計）</t>
  </si>
  <si>
    <t>福岡県自治振興組合（公文書館事業特別会計）</t>
  </si>
  <si>
    <t>福岡県後期高齢者医療広域連合（一般会計）</t>
  </si>
  <si>
    <t>福岡県後期高齢者医療広域連合（後期高齢者医療特別会計）</t>
  </si>
  <si>
    <t>福岡県市町村消防団員等公務災害補償組合</t>
  </si>
  <si>
    <t>福岡県市町村職員退職手当組合（一般会計）</t>
  </si>
  <si>
    <t>福岡県市町村職員退職手当組合（基金特別会計）</t>
  </si>
  <si>
    <t>福岡県自治会館管理組合</t>
  </si>
  <si>
    <t>京築広域市町村圏事務組合</t>
  </si>
  <si>
    <t>築上郡自治会館等資産管理組合</t>
  </si>
  <si>
    <t>福岡県介護保険広域連合（一般会計）</t>
  </si>
  <si>
    <t>福岡県介護保険広域連合（介護保険事業特別会計）</t>
  </si>
  <si>
    <t>京築地区水道企業団</t>
    <rPh sb="4" eb="9">
      <t>スイドウキギョウダン</t>
    </rPh>
    <phoneticPr fontId="4"/>
  </si>
  <si>
    <t>法適用企業</t>
    <rPh sb="0" eb="3">
      <t>ホウテキヨウ</t>
    </rPh>
    <rPh sb="3" eb="5">
      <t>キギョウ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</si>
</sst>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quot;▲ &quot;#,##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1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91" fontId="34" fillId="0" borderId="117" xfId="12" applyNumberFormat="1" applyFont="1" applyBorder="1" applyAlignment="1" applyProtection="1">
      <alignment horizontal="right" vertical="center" shrinkToFit="1"/>
      <protection locked="0"/>
    </xf>
    <xf numFmtId="191" fontId="34" fillId="0" borderId="113" xfId="12" applyNumberFormat="1" applyFont="1" applyBorder="1" applyAlignment="1" applyProtection="1">
      <alignment horizontal="right" vertical="center" shrinkToFit="1"/>
      <protection locked="0"/>
    </xf>
    <xf numFmtId="191" fontId="34" fillId="0" borderId="120"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91" fontId="34" fillId="0" borderId="112"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9EC3-43C4-A2EC-77182E939C7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236541</c:v>
                </c:pt>
                <c:pt idx="1">
                  <c:v>131857</c:v>
                </c:pt>
                <c:pt idx="2">
                  <c:v>99489</c:v>
                </c:pt>
                <c:pt idx="3">
                  <c:v>86608</c:v>
                </c:pt>
                <c:pt idx="4">
                  <c:v>99236</c:v>
                </c:pt>
              </c:numCache>
            </c:numRef>
          </c:val>
          <c:smooth val="0"/>
          <c:extLst>
            <c:ext xmlns:c16="http://schemas.microsoft.com/office/drawing/2014/chart" uri="{C3380CC4-5D6E-409C-BE32-E72D297353CC}">
              <c16:uniqueId val="{00000001-9EC3-43C4-A2EC-77182E939C75}"/>
            </c:ext>
          </c:extLst>
        </c:ser>
        <c:dLbls>
          <c:showLegendKey val="0"/>
          <c:showVal val="0"/>
          <c:showCatName val="0"/>
          <c:showSerName val="0"/>
          <c:showPercent val="0"/>
          <c:showBubbleSize val="0"/>
        </c:dLbls>
        <c:marker val="1"/>
        <c:smooth val="0"/>
        <c:axId val="509378080"/>
        <c:axId val="509374552"/>
      </c:lineChart>
      <c:catAx>
        <c:axId val="5093780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9374552"/>
        <c:crosses val="autoZero"/>
        <c:auto val="1"/>
        <c:lblAlgn val="ctr"/>
        <c:lblOffset val="100"/>
        <c:tickLblSkip val="1"/>
        <c:tickMarkSkip val="1"/>
        <c:noMultiLvlLbl val="0"/>
      </c:catAx>
      <c:valAx>
        <c:axId val="509374552"/>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93780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9.2100000000000009</c:v>
                </c:pt>
                <c:pt idx="1">
                  <c:v>10.86</c:v>
                </c:pt>
                <c:pt idx="2">
                  <c:v>8.6999999999999993</c:v>
                </c:pt>
                <c:pt idx="3">
                  <c:v>11.53</c:v>
                </c:pt>
                <c:pt idx="4">
                  <c:v>14.26</c:v>
                </c:pt>
              </c:numCache>
            </c:numRef>
          </c:val>
          <c:extLst>
            <c:ext xmlns:c16="http://schemas.microsoft.com/office/drawing/2014/chart" uri="{C3380CC4-5D6E-409C-BE32-E72D297353CC}">
              <c16:uniqueId val="{00000000-818F-430D-AECE-9E8DC1B7430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30.2</c:v>
                </c:pt>
                <c:pt idx="1">
                  <c:v>29.99</c:v>
                </c:pt>
                <c:pt idx="2">
                  <c:v>30.84</c:v>
                </c:pt>
                <c:pt idx="3">
                  <c:v>30.7</c:v>
                </c:pt>
                <c:pt idx="4">
                  <c:v>31.25</c:v>
                </c:pt>
              </c:numCache>
            </c:numRef>
          </c:val>
          <c:extLst>
            <c:ext xmlns:c16="http://schemas.microsoft.com/office/drawing/2014/chart" uri="{C3380CC4-5D6E-409C-BE32-E72D297353CC}">
              <c16:uniqueId val="{00000001-818F-430D-AECE-9E8DC1B74300}"/>
            </c:ext>
          </c:extLst>
        </c:ser>
        <c:dLbls>
          <c:showLegendKey val="0"/>
          <c:showVal val="0"/>
          <c:showCatName val="0"/>
          <c:showSerName val="0"/>
          <c:showPercent val="0"/>
          <c:showBubbleSize val="0"/>
        </c:dLbls>
        <c:gapWidth val="250"/>
        <c:overlap val="100"/>
        <c:axId val="509379256"/>
        <c:axId val="5093788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-2.0699999999999998</c:v>
                </c:pt>
                <c:pt idx="1">
                  <c:v>4.1399999999999997</c:v>
                </c:pt>
                <c:pt idx="2">
                  <c:v>-2.4300000000000002</c:v>
                </c:pt>
                <c:pt idx="3">
                  <c:v>2.91</c:v>
                </c:pt>
                <c:pt idx="4">
                  <c:v>3.85</c:v>
                </c:pt>
              </c:numCache>
            </c:numRef>
          </c:val>
          <c:smooth val="0"/>
          <c:extLst>
            <c:ext xmlns:c16="http://schemas.microsoft.com/office/drawing/2014/chart" uri="{C3380CC4-5D6E-409C-BE32-E72D297353CC}">
              <c16:uniqueId val="{00000002-818F-430D-AECE-9E8DC1B74300}"/>
            </c:ext>
          </c:extLst>
        </c:ser>
        <c:dLbls>
          <c:showLegendKey val="0"/>
          <c:showVal val="0"/>
          <c:showCatName val="0"/>
          <c:showSerName val="0"/>
          <c:showPercent val="0"/>
          <c:showBubbleSize val="0"/>
        </c:dLbls>
        <c:marker val="1"/>
        <c:smooth val="0"/>
        <c:axId val="509379256"/>
        <c:axId val="509378864"/>
      </c:lineChart>
      <c:catAx>
        <c:axId val="509379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9378864"/>
        <c:crosses val="autoZero"/>
        <c:auto val="1"/>
        <c:lblAlgn val="ctr"/>
        <c:lblOffset val="100"/>
        <c:tickLblSkip val="1"/>
        <c:tickMarkSkip val="1"/>
        <c:noMultiLvlLbl val="0"/>
      </c:catAx>
      <c:valAx>
        <c:axId val="509378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379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8F1-4CDD-987F-4935385FDD5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8F1-4CDD-987F-4935385FDD5D}"/>
            </c:ext>
          </c:extLst>
        </c:ser>
        <c:ser>
          <c:idx val="2"/>
          <c:order val="2"/>
          <c:tx>
            <c:strRef>
              <c:f>データシート!$A$29</c:f>
              <c:strCache>
                <c:ptCount val="1"/>
                <c:pt idx="0">
                  <c:v>霊園事業特別会計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8F1-4CDD-987F-4935385FDD5D}"/>
            </c:ext>
          </c:extLst>
        </c:ser>
        <c:ser>
          <c:idx val="3"/>
          <c:order val="3"/>
          <c:tx>
            <c:strRef>
              <c:f>データシート!$A$30</c:f>
              <c:strCache>
                <c:ptCount val="1"/>
                <c:pt idx="0">
                  <c:v>奨学金貸付事業特別会計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c:v>
                </c:pt>
                <c:pt idx="4">
                  <c:v>#N/A</c:v>
                </c:pt>
                <c:pt idx="5">
                  <c:v>0.01</c:v>
                </c:pt>
                <c:pt idx="6">
                  <c:v>#N/A</c:v>
                </c:pt>
                <c:pt idx="7">
                  <c:v>0.02</c:v>
                </c:pt>
                <c:pt idx="8">
                  <c:v>#N/A</c:v>
                </c:pt>
                <c:pt idx="9">
                  <c:v>0.02</c:v>
                </c:pt>
              </c:numCache>
            </c:numRef>
          </c:val>
          <c:extLst>
            <c:ext xmlns:c16="http://schemas.microsoft.com/office/drawing/2014/chart" uri="{C3380CC4-5D6E-409C-BE32-E72D297353CC}">
              <c16:uniqueId val="{00000003-18F1-4CDD-987F-4935385FDD5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0.19</c:v>
                </c:pt>
                <c:pt idx="2">
                  <c:v>#N/A</c:v>
                </c:pt>
                <c:pt idx="3">
                  <c:v>0.21</c:v>
                </c:pt>
                <c:pt idx="4">
                  <c:v>#N/A</c:v>
                </c:pt>
                <c:pt idx="5">
                  <c:v>0.18</c:v>
                </c:pt>
                <c:pt idx="6">
                  <c:v>#N/A</c:v>
                </c:pt>
                <c:pt idx="7">
                  <c:v>0.2</c:v>
                </c:pt>
                <c:pt idx="8">
                  <c:v>#N/A</c:v>
                </c:pt>
                <c:pt idx="9">
                  <c:v>0.22</c:v>
                </c:pt>
              </c:numCache>
            </c:numRef>
          </c:val>
          <c:extLst>
            <c:ext xmlns:c16="http://schemas.microsoft.com/office/drawing/2014/chart" uri="{C3380CC4-5D6E-409C-BE32-E72D297353CC}">
              <c16:uniqueId val="{00000004-18F1-4CDD-987F-4935385FDD5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1.24</c:v>
                </c:pt>
                <c:pt idx="2">
                  <c:v>#N/A</c:v>
                </c:pt>
                <c:pt idx="3">
                  <c:v>1.45</c:v>
                </c:pt>
                <c:pt idx="4">
                  <c:v>#N/A</c:v>
                </c:pt>
                <c:pt idx="5">
                  <c:v>0.86</c:v>
                </c:pt>
                <c:pt idx="6">
                  <c:v>#N/A</c:v>
                </c:pt>
                <c:pt idx="7">
                  <c:v>1.55</c:v>
                </c:pt>
                <c:pt idx="8">
                  <c:v>#N/A</c:v>
                </c:pt>
                <c:pt idx="9">
                  <c:v>1.05</c:v>
                </c:pt>
              </c:numCache>
            </c:numRef>
          </c:val>
          <c:extLst>
            <c:ext xmlns:c16="http://schemas.microsoft.com/office/drawing/2014/chart" uri="{C3380CC4-5D6E-409C-BE32-E72D297353CC}">
              <c16:uniqueId val="{00000005-18F1-4CDD-987F-4935385FDD5D}"/>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7.93</c:v>
                </c:pt>
                <c:pt idx="2">
                  <c:v>#N/A</c:v>
                </c:pt>
                <c:pt idx="3">
                  <c:v>8.11</c:v>
                </c:pt>
                <c:pt idx="4">
                  <c:v>#N/A</c:v>
                </c:pt>
                <c:pt idx="5">
                  <c:v>9.5</c:v>
                </c:pt>
                <c:pt idx="6">
                  <c:v>#N/A</c:v>
                </c:pt>
                <c:pt idx="7">
                  <c:v>9.85</c:v>
                </c:pt>
                <c:pt idx="8">
                  <c:v>#N/A</c:v>
                </c:pt>
                <c:pt idx="9">
                  <c:v>10.77</c:v>
                </c:pt>
              </c:numCache>
            </c:numRef>
          </c:val>
          <c:extLst>
            <c:ext xmlns:c16="http://schemas.microsoft.com/office/drawing/2014/chart" uri="{C3380CC4-5D6E-409C-BE32-E72D297353CC}">
              <c16:uniqueId val="{00000006-18F1-4CDD-987F-4935385FDD5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11.75</c:v>
                </c:pt>
                <c:pt idx="2">
                  <c:v>#N/A</c:v>
                </c:pt>
                <c:pt idx="3">
                  <c:v>12.97</c:v>
                </c:pt>
                <c:pt idx="4">
                  <c:v>#N/A</c:v>
                </c:pt>
                <c:pt idx="5">
                  <c:v>10.59</c:v>
                </c:pt>
                <c:pt idx="6">
                  <c:v>#N/A</c:v>
                </c:pt>
                <c:pt idx="7">
                  <c:v>13.17</c:v>
                </c:pt>
                <c:pt idx="8">
                  <c:v>#N/A</c:v>
                </c:pt>
                <c:pt idx="9">
                  <c:v>15.65</c:v>
                </c:pt>
              </c:numCache>
            </c:numRef>
          </c:val>
          <c:extLst>
            <c:ext xmlns:c16="http://schemas.microsoft.com/office/drawing/2014/chart" uri="{C3380CC4-5D6E-409C-BE32-E72D297353CC}">
              <c16:uniqueId val="{00000007-18F1-4CDD-987F-4935385FDD5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11.22</c:v>
                </c:pt>
                <c:pt idx="2">
                  <c:v>#N/A</c:v>
                </c:pt>
                <c:pt idx="3">
                  <c:v>11.75</c:v>
                </c:pt>
                <c:pt idx="4">
                  <c:v>#N/A</c:v>
                </c:pt>
                <c:pt idx="5">
                  <c:v>14.08</c:v>
                </c:pt>
                <c:pt idx="6">
                  <c:v>#N/A</c:v>
                </c:pt>
                <c:pt idx="7">
                  <c:v>15.2</c:v>
                </c:pt>
                <c:pt idx="8">
                  <c:v>#N/A</c:v>
                </c:pt>
                <c:pt idx="9">
                  <c:v>16.28</c:v>
                </c:pt>
              </c:numCache>
            </c:numRef>
          </c:val>
          <c:extLst>
            <c:ext xmlns:c16="http://schemas.microsoft.com/office/drawing/2014/chart" uri="{C3380CC4-5D6E-409C-BE32-E72D297353CC}">
              <c16:uniqueId val="{00000008-18F1-4CDD-987F-4935385FDD5D}"/>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2.58</c:v>
                </c:pt>
                <c:pt idx="1">
                  <c:v>#N/A</c:v>
                </c:pt>
                <c:pt idx="2">
                  <c:v>2.11</c:v>
                </c:pt>
                <c:pt idx="3">
                  <c:v>#N/A</c:v>
                </c:pt>
                <c:pt idx="4">
                  <c:v>1.9</c:v>
                </c:pt>
                <c:pt idx="5">
                  <c:v>#N/A</c:v>
                </c:pt>
                <c:pt idx="6">
                  <c:v>1.67</c:v>
                </c:pt>
                <c:pt idx="7">
                  <c:v>#N/A</c:v>
                </c:pt>
                <c:pt idx="8">
                  <c:v>1.42</c:v>
                </c:pt>
                <c:pt idx="9">
                  <c:v>#N/A</c:v>
                </c:pt>
              </c:numCache>
            </c:numRef>
          </c:val>
          <c:extLst>
            <c:ext xmlns:c16="http://schemas.microsoft.com/office/drawing/2014/chart" uri="{C3380CC4-5D6E-409C-BE32-E72D297353CC}">
              <c16:uniqueId val="{00000009-18F1-4CDD-987F-4935385FDD5D}"/>
            </c:ext>
          </c:extLst>
        </c:ser>
        <c:dLbls>
          <c:showLegendKey val="0"/>
          <c:showVal val="0"/>
          <c:showCatName val="0"/>
          <c:showSerName val="0"/>
          <c:showPercent val="0"/>
          <c:showBubbleSize val="0"/>
        </c:dLbls>
        <c:gapWidth val="150"/>
        <c:overlap val="100"/>
        <c:axId val="509380040"/>
        <c:axId val="509386704"/>
      </c:barChart>
      <c:catAx>
        <c:axId val="509380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9386704"/>
        <c:crosses val="autoZero"/>
        <c:auto val="1"/>
        <c:lblAlgn val="ctr"/>
        <c:lblOffset val="100"/>
        <c:tickLblSkip val="1"/>
        <c:tickMarkSkip val="1"/>
        <c:noMultiLvlLbl val="0"/>
      </c:catAx>
      <c:valAx>
        <c:axId val="509386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3800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876</c:v>
                </c:pt>
                <c:pt idx="5">
                  <c:v>933</c:v>
                </c:pt>
                <c:pt idx="8">
                  <c:v>994</c:v>
                </c:pt>
                <c:pt idx="11">
                  <c:v>1012</c:v>
                </c:pt>
                <c:pt idx="14">
                  <c:v>969</c:v>
                </c:pt>
              </c:numCache>
            </c:numRef>
          </c:val>
          <c:extLst>
            <c:ext xmlns:c16="http://schemas.microsoft.com/office/drawing/2014/chart" uri="{C3380CC4-5D6E-409C-BE32-E72D297353CC}">
              <c16:uniqueId val="{00000000-F348-430E-B662-2D72B9306E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348-430E-B662-2D72B9306E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18</c:v>
                </c:pt>
                <c:pt idx="3">
                  <c:v>17</c:v>
                </c:pt>
                <c:pt idx="6">
                  <c:v>16</c:v>
                </c:pt>
                <c:pt idx="9">
                  <c:v>20</c:v>
                </c:pt>
                <c:pt idx="12">
                  <c:v>19</c:v>
                </c:pt>
              </c:numCache>
            </c:numRef>
          </c:val>
          <c:extLst>
            <c:ext xmlns:c16="http://schemas.microsoft.com/office/drawing/2014/chart" uri="{C3380CC4-5D6E-409C-BE32-E72D297353CC}">
              <c16:uniqueId val="{00000002-F348-430E-B662-2D72B9306E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3-F348-430E-B662-2D72B9306E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257</c:v>
                </c:pt>
                <c:pt idx="3">
                  <c:v>276</c:v>
                </c:pt>
                <c:pt idx="6">
                  <c:v>275</c:v>
                </c:pt>
                <c:pt idx="9">
                  <c:v>255</c:v>
                </c:pt>
                <c:pt idx="12">
                  <c:v>256</c:v>
                </c:pt>
              </c:numCache>
            </c:numRef>
          </c:val>
          <c:extLst>
            <c:ext xmlns:c16="http://schemas.microsoft.com/office/drawing/2014/chart" uri="{C3380CC4-5D6E-409C-BE32-E72D297353CC}">
              <c16:uniqueId val="{00000004-F348-430E-B662-2D72B9306E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48-430E-B662-2D72B9306E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348-430E-B662-2D72B9306E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1059</c:v>
                </c:pt>
                <c:pt idx="3">
                  <c:v>1159</c:v>
                </c:pt>
                <c:pt idx="6">
                  <c:v>1288</c:v>
                </c:pt>
                <c:pt idx="9">
                  <c:v>1291</c:v>
                </c:pt>
                <c:pt idx="12">
                  <c:v>1177</c:v>
                </c:pt>
              </c:numCache>
            </c:numRef>
          </c:val>
          <c:extLst>
            <c:ext xmlns:c16="http://schemas.microsoft.com/office/drawing/2014/chart" uri="{C3380CC4-5D6E-409C-BE32-E72D297353CC}">
              <c16:uniqueId val="{00000007-F348-430E-B662-2D72B9306E7E}"/>
            </c:ext>
          </c:extLst>
        </c:ser>
        <c:dLbls>
          <c:showLegendKey val="0"/>
          <c:showVal val="0"/>
          <c:showCatName val="0"/>
          <c:showSerName val="0"/>
          <c:showPercent val="0"/>
          <c:showBubbleSize val="0"/>
        </c:dLbls>
        <c:gapWidth val="100"/>
        <c:overlap val="100"/>
        <c:axId val="509382392"/>
        <c:axId val="5093753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459</c:v>
                </c:pt>
                <c:pt idx="2">
                  <c:v>#N/A</c:v>
                </c:pt>
                <c:pt idx="3">
                  <c:v>#N/A</c:v>
                </c:pt>
                <c:pt idx="4">
                  <c:v>519</c:v>
                </c:pt>
                <c:pt idx="5">
                  <c:v>#N/A</c:v>
                </c:pt>
                <c:pt idx="6">
                  <c:v>#N/A</c:v>
                </c:pt>
                <c:pt idx="7">
                  <c:v>585</c:v>
                </c:pt>
                <c:pt idx="8">
                  <c:v>#N/A</c:v>
                </c:pt>
                <c:pt idx="9">
                  <c:v>#N/A</c:v>
                </c:pt>
                <c:pt idx="10">
                  <c:v>554</c:v>
                </c:pt>
                <c:pt idx="11">
                  <c:v>#N/A</c:v>
                </c:pt>
                <c:pt idx="12">
                  <c:v>#N/A</c:v>
                </c:pt>
                <c:pt idx="13">
                  <c:v>483</c:v>
                </c:pt>
                <c:pt idx="14">
                  <c:v>#N/A</c:v>
                </c:pt>
              </c:numCache>
            </c:numRef>
          </c:val>
          <c:smooth val="0"/>
          <c:extLst>
            <c:ext xmlns:c16="http://schemas.microsoft.com/office/drawing/2014/chart" uri="{C3380CC4-5D6E-409C-BE32-E72D297353CC}">
              <c16:uniqueId val="{00000008-F348-430E-B662-2D72B9306E7E}"/>
            </c:ext>
          </c:extLst>
        </c:ser>
        <c:dLbls>
          <c:showLegendKey val="0"/>
          <c:showVal val="0"/>
          <c:showCatName val="0"/>
          <c:showSerName val="0"/>
          <c:showPercent val="0"/>
          <c:showBubbleSize val="0"/>
        </c:dLbls>
        <c:marker val="1"/>
        <c:smooth val="0"/>
        <c:axId val="509382392"/>
        <c:axId val="509375336"/>
      </c:lineChart>
      <c:catAx>
        <c:axId val="509382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9375336"/>
        <c:crosses val="autoZero"/>
        <c:auto val="1"/>
        <c:lblAlgn val="ctr"/>
        <c:lblOffset val="100"/>
        <c:tickLblSkip val="1"/>
        <c:tickMarkSkip val="1"/>
        <c:noMultiLvlLbl val="0"/>
      </c:catAx>
      <c:valAx>
        <c:axId val="509375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382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12016</c:v>
                </c:pt>
                <c:pt idx="5">
                  <c:v>11819</c:v>
                </c:pt>
                <c:pt idx="8">
                  <c:v>11387</c:v>
                </c:pt>
                <c:pt idx="11">
                  <c:v>10923</c:v>
                </c:pt>
                <c:pt idx="14">
                  <c:v>10732</c:v>
                </c:pt>
              </c:numCache>
            </c:numRef>
          </c:val>
          <c:extLst>
            <c:ext xmlns:c16="http://schemas.microsoft.com/office/drawing/2014/chart" uri="{C3380CC4-5D6E-409C-BE32-E72D297353CC}">
              <c16:uniqueId val="{00000000-660F-46C6-8A66-1CF82F318AB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257</c:v>
                </c:pt>
                <c:pt idx="5">
                  <c:v>219</c:v>
                </c:pt>
                <c:pt idx="8">
                  <c:v>161</c:v>
                </c:pt>
                <c:pt idx="11">
                  <c:v>142</c:v>
                </c:pt>
                <c:pt idx="14">
                  <c:v>113</c:v>
                </c:pt>
              </c:numCache>
            </c:numRef>
          </c:val>
          <c:extLst>
            <c:ext xmlns:c16="http://schemas.microsoft.com/office/drawing/2014/chart" uri="{C3380CC4-5D6E-409C-BE32-E72D297353CC}">
              <c16:uniqueId val="{00000001-660F-46C6-8A66-1CF82F318AB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4078</c:v>
                </c:pt>
                <c:pt idx="5">
                  <c:v>4312</c:v>
                </c:pt>
                <c:pt idx="8">
                  <c:v>4487</c:v>
                </c:pt>
                <c:pt idx="11">
                  <c:v>4787</c:v>
                </c:pt>
                <c:pt idx="14">
                  <c:v>5012</c:v>
                </c:pt>
              </c:numCache>
            </c:numRef>
          </c:val>
          <c:extLst>
            <c:ext xmlns:c16="http://schemas.microsoft.com/office/drawing/2014/chart" uri="{C3380CC4-5D6E-409C-BE32-E72D297353CC}">
              <c16:uniqueId val="{00000002-660F-46C6-8A66-1CF82F318AB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60F-46C6-8A66-1CF82F318AB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60F-46C6-8A66-1CF82F318AB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0F-46C6-8A66-1CF82F318AB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2149</c:v>
                </c:pt>
                <c:pt idx="3">
                  <c:v>2078</c:v>
                </c:pt>
                <c:pt idx="6">
                  <c:v>2084</c:v>
                </c:pt>
                <c:pt idx="9">
                  <c:v>2091</c:v>
                </c:pt>
                <c:pt idx="12">
                  <c:v>2157</c:v>
                </c:pt>
              </c:numCache>
            </c:numRef>
          </c:val>
          <c:extLst>
            <c:ext xmlns:c16="http://schemas.microsoft.com/office/drawing/2014/chart" uri="{C3380CC4-5D6E-409C-BE32-E72D297353CC}">
              <c16:uniqueId val="{00000006-660F-46C6-8A66-1CF82F318AB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85</c:v>
                </c:pt>
                <c:pt idx="3">
                  <c:v>78</c:v>
                </c:pt>
                <c:pt idx="6">
                  <c:v>69</c:v>
                </c:pt>
                <c:pt idx="9">
                  <c:v>56</c:v>
                </c:pt>
                <c:pt idx="12">
                  <c:v>56</c:v>
                </c:pt>
              </c:numCache>
            </c:numRef>
          </c:val>
          <c:extLst>
            <c:ext xmlns:c16="http://schemas.microsoft.com/office/drawing/2014/chart" uri="{C3380CC4-5D6E-409C-BE32-E72D297353CC}">
              <c16:uniqueId val="{00000007-660F-46C6-8A66-1CF82F318AB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3413</c:v>
                </c:pt>
                <c:pt idx="3">
                  <c:v>3577</c:v>
                </c:pt>
                <c:pt idx="6">
                  <c:v>3744</c:v>
                </c:pt>
                <c:pt idx="9">
                  <c:v>3624</c:v>
                </c:pt>
                <c:pt idx="12">
                  <c:v>3380</c:v>
                </c:pt>
              </c:numCache>
            </c:numRef>
          </c:val>
          <c:extLst>
            <c:ext xmlns:c16="http://schemas.microsoft.com/office/drawing/2014/chart" uri="{C3380CC4-5D6E-409C-BE32-E72D297353CC}">
              <c16:uniqueId val="{00000008-660F-46C6-8A66-1CF82F318AB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60F-46C6-8A66-1CF82F318AB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12862</c:v>
                </c:pt>
                <c:pt idx="3">
                  <c:v>12733</c:v>
                </c:pt>
                <c:pt idx="6">
                  <c:v>12063</c:v>
                </c:pt>
                <c:pt idx="9">
                  <c:v>11410</c:v>
                </c:pt>
                <c:pt idx="12">
                  <c:v>11311</c:v>
                </c:pt>
              </c:numCache>
            </c:numRef>
          </c:val>
          <c:extLst>
            <c:ext xmlns:c16="http://schemas.microsoft.com/office/drawing/2014/chart" uri="{C3380CC4-5D6E-409C-BE32-E72D297353CC}">
              <c16:uniqueId val="{0000000A-660F-46C6-8A66-1CF82F318ABC}"/>
            </c:ext>
          </c:extLst>
        </c:ser>
        <c:dLbls>
          <c:showLegendKey val="0"/>
          <c:showVal val="0"/>
          <c:showCatName val="0"/>
          <c:showSerName val="0"/>
          <c:showPercent val="0"/>
          <c:showBubbleSize val="0"/>
        </c:dLbls>
        <c:gapWidth val="100"/>
        <c:overlap val="100"/>
        <c:axId val="509389840"/>
        <c:axId val="5093874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2160</c:v>
                </c:pt>
                <c:pt idx="2">
                  <c:v>#N/A</c:v>
                </c:pt>
                <c:pt idx="3">
                  <c:v>#N/A</c:v>
                </c:pt>
                <c:pt idx="4">
                  <c:v>2116</c:v>
                </c:pt>
                <c:pt idx="5">
                  <c:v>#N/A</c:v>
                </c:pt>
                <c:pt idx="6">
                  <c:v>#N/A</c:v>
                </c:pt>
                <c:pt idx="7">
                  <c:v>1924</c:v>
                </c:pt>
                <c:pt idx="8">
                  <c:v>#N/A</c:v>
                </c:pt>
                <c:pt idx="9">
                  <c:v>#N/A</c:v>
                </c:pt>
                <c:pt idx="10">
                  <c:v>1328</c:v>
                </c:pt>
                <c:pt idx="11">
                  <c:v>#N/A</c:v>
                </c:pt>
                <c:pt idx="12">
                  <c:v>#N/A</c:v>
                </c:pt>
                <c:pt idx="13">
                  <c:v>1046</c:v>
                </c:pt>
                <c:pt idx="14">
                  <c:v>#N/A</c:v>
                </c:pt>
              </c:numCache>
            </c:numRef>
          </c:val>
          <c:smooth val="0"/>
          <c:extLst>
            <c:ext xmlns:c16="http://schemas.microsoft.com/office/drawing/2014/chart" uri="{C3380CC4-5D6E-409C-BE32-E72D297353CC}">
              <c16:uniqueId val="{0000000B-660F-46C6-8A66-1CF82F318ABC}"/>
            </c:ext>
          </c:extLst>
        </c:ser>
        <c:dLbls>
          <c:showLegendKey val="0"/>
          <c:showVal val="0"/>
          <c:showCatName val="0"/>
          <c:showSerName val="0"/>
          <c:showPercent val="0"/>
          <c:showBubbleSize val="0"/>
        </c:dLbls>
        <c:marker val="1"/>
        <c:smooth val="0"/>
        <c:axId val="509389840"/>
        <c:axId val="509387488"/>
      </c:lineChart>
      <c:catAx>
        <c:axId val="509389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9387488"/>
        <c:crosses val="autoZero"/>
        <c:auto val="1"/>
        <c:lblAlgn val="ctr"/>
        <c:lblOffset val="100"/>
        <c:tickLblSkip val="1"/>
        <c:tickMarkSkip val="1"/>
        <c:noMultiLvlLbl val="0"/>
      </c:catAx>
      <c:valAx>
        <c:axId val="509387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389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1869</c:v>
                </c:pt>
                <c:pt idx="1">
                  <c:v>1871</c:v>
                </c:pt>
                <c:pt idx="2">
                  <c:v>1931</c:v>
                </c:pt>
              </c:numCache>
            </c:numRef>
          </c:val>
          <c:extLst>
            <c:ext xmlns:c16="http://schemas.microsoft.com/office/drawing/2014/chart" uri="{C3380CC4-5D6E-409C-BE32-E72D297353CC}">
              <c16:uniqueId val="{00000000-39AB-421D-86E3-D8479C2CB6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1056</c:v>
                </c:pt>
                <c:pt idx="1">
                  <c:v>1083</c:v>
                </c:pt>
                <c:pt idx="2">
                  <c:v>1085</c:v>
                </c:pt>
              </c:numCache>
            </c:numRef>
          </c:val>
          <c:extLst>
            <c:ext xmlns:c16="http://schemas.microsoft.com/office/drawing/2014/chart" uri="{C3380CC4-5D6E-409C-BE32-E72D297353CC}">
              <c16:uniqueId val="{00000001-39AB-421D-86E3-D8479C2CB6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3712</c:v>
                </c:pt>
                <c:pt idx="1">
                  <c:v>4077</c:v>
                </c:pt>
                <c:pt idx="2">
                  <c:v>4447</c:v>
                </c:pt>
              </c:numCache>
            </c:numRef>
          </c:val>
          <c:extLst>
            <c:ext xmlns:c16="http://schemas.microsoft.com/office/drawing/2014/chart" uri="{C3380CC4-5D6E-409C-BE32-E72D297353CC}">
              <c16:uniqueId val="{00000002-39AB-421D-86E3-D8479C2CB6DB}"/>
            </c:ext>
          </c:extLst>
        </c:ser>
        <c:dLbls>
          <c:showLegendKey val="0"/>
          <c:showVal val="0"/>
          <c:showCatName val="0"/>
          <c:showSerName val="0"/>
          <c:showPercent val="0"/>
          <c:showBubbleSize val="0"/>
        </c:dLbls>
        <c:gapWidth val="120"/>
        <c:overlap val="100"/>
        <c:axId val="509387096"/>
        <c:axId val="509390232"/>
      </c:barChart>
      <c:catAx>
        <c:axId val="509387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9390232"/>
        <c:crosses val="autoZero"/>
        <c:auto val="1"/>
        <c:lblAlgn val="ctr"/>
        <c:lblOffset val="100"/>
        <c:tickLblSkip val="1"/>
        <c:tickMarkSkip val="1"/>
        <c:noMultiLvlLbl val="0"/>
      </c:catAx>
      <c:valAx>
        <c:axId val="5093902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9387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借入に関しては地方交付税算入のある有利な地方債を活用し、実質公債費の抑制に努めている。今年度は元金据置期間終了による元金償還開始に伴う増加よりも、償還終了による元利償還金の減少が上回ったため、元利償還金は</a:t>
          </a:r>
          <a:r>
            <a:rPr kumimoji="1" lang="en-US" altLang="ja-JP" sz="1100">
              <a:latin typeface="ＭＳ ゴシック" pitchFamily="49" charset="-128"/>
              <a:ea typeface="ＭＳ ゴシック" pitchFamily="49" charset="-128"/>
            </a:rPr>
            <a:t>114</a:t>
          </a:r>
          <a:r>
            <a:rPr kumimoji="1" lang="ja-JP" altLang="en-US" sz="1100">
              <a:latin typeface="ＭＳ ゴシック" pitchFamily="49" charset="-128"/>
              <a:ea typeface="ＭＳ ゴシック" pitchFamily="49" charset="-128"/>
            </a:rPr>
            <a:t>百万円の減少となった。それに伴い算入公債費等は</a:t>
          </a:r>
          <a:r>
            <a:rPr kumimoji="1" lang="en-US" altLang="ja-JP" sz="1100">
              <a:latin typeface="ＭＳ ゴシック" pitchFamily="49" charset="-128"/>
              <a:ea typeface="ＭＳ ゴシック" pitchFamily="49" charset="-128"/>
            </a:rPr>
            <a:t>43</a:t>
          </a:r>
          <a:r>
            <a:rPr kumimoji="1" lang="ja-JP" altLang="en-US" sz="1100">
              <a:latin typeface="ＭＳ ゴシック" pitchFamily="49" charset="-128"/>
              <a:ea typeface="ＭＳ ゴシック" pitchFamily="49" charset="-128"/>
            </a:rPr>
            <a:t>百万円の減少となり、実質公債費率の分子は</a:t>
          </a:r>
          <a:r>
            <a:rPr kumimoji="1" lang="en-US" altLang="ja-JP" sz="1100">
              <a:latin typeface="ＭＳ ゴシック" pitchFamily="49" charset="-128"/>
              <a:ea typeface="ＭＳ ゴシック" pitchFamily="49" charset="-128"/>
            </a:rPr>
            <a:t>71</a:t>
          </a:r>
          <a:r>
            <a:rPr kumimoji="1" lang="ja-JP" altLang="en-US" sz="1100">
              <a:latin typeface="ＭＳ ゴシック" pitchFamily="49" charset="-128"/>
              <a:ea typeface="ＭＳ ゴシック" pitchFamily="49" charset="-128"/>
            </a:rPr>
            <a:t>百万円の減少となった。今後、大型事業に係る元金据置期間中の公債費が控えていることや、老朽化施設の統廃合が控えているため、実質公債費比率の増加が見込まれる。大型事業については後年度への負担が伴うものであるため、その必要性や世代間負担の平準化とのバランスを考慮し、急激な人口減少が予想される中で、過度な後年度負担にならないように抑制を図らなければならない。行財政改革や公共施設等総合管理計画に基づき計画的に施設の統廃合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将来負担額は一般会計等に係る地方債の現在高及び公営企業債等繰入見込額の減少により</a:t>
          </a:r>
          <a:r>
            <a:rPr kumimoji="1" lang="en-US" altLang="ja-JP" sz="1100">
              <a:latin typeface="ＭＳ ゴシック" pitchFamily="49" charset="-128"/>
              <a:ea typeface="ＭＳ ゴシック" pitchFamily="49" charset="-128"/>
            </a:rPr>
            <a:t>277</a:t>
          </a:r>
          <a:r>
            <a:rPr kumimoji="1" lang="ja-JP" altLang="en-US" sz="1100">
              <a:latin typeface="ＭＳ ゴシック" pitchFamily="49" charset="-128"/>
              <a:ea typeface="ＭＳ ゴシック" pitchFamily="49" charset="-128"/>
            </a:rPr>
            <a:t>百万円の減少となった。一般会計等に係る地方債の現在高は図書館整備事業等により旧合併特例事業債の地方債残高が増加したが、過疎対策事業債や臨時財政対策債は新規発行額よりも償還費の方が上回り、地方債残高は減少した。公営企業債等繰入見込額は水道事業及び下水道事業の地方債残高減少に伴い、将来負担額も減少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充当可能財源等は</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百万円の増加となった。大きな要因は充当可能基金の増加であり、ふるさと納税の寄附額増加に伴うふるさと応援基金の増加、将来の物価高騰対策や施設統廃合を見据えた、財政調整基金や公共施設等整備基金の増加であ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そのため将来負担比率の分子は</a:t>
          </a:r>
          <a:r>
            <a:rPr kumimoji="1" lang="en-US" altLang="ja-JP" sz="1100">
              <a:latin typeface="ＭＳ ゴシック" pitchFamily="49" charset="-128"/>
              <a:ea typeface="ＭＳ ゴシック" pitchFamily="49" charset="-128"/>
            </a:rPr>
            <a:t>282</a:t>
          </a:r>
          <a:r>
            <a:rPr kumimoji="1" lang="ja-JP" altLang="en-US" sz="1100">
              <a:latin typeface="ＭＳ ゴシック" pitchFamily="49" charset="-128"/>
              <a:ea typeface="ＭＳ ゴシック" pitchFamily="49" charset="-128"/>
            </a:rPr>
            <a:t>百万円の減少となった。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今後も老朽化した施設の統廃合に伴う大型事業が予定されており、地方債残高の増加が見込まれるため、将来負担額や将来負担比率についても増加が懸念される。大型事業を含めた事業の見直しや、余剰財源を確保し基金への積立等を行い、将来負担額の改善に努めたい。</a:t>
          </a:r>
        </a:p>
        <a:p>
          <a:endParaRPr kumimoji="1" lang="ja-JP" altLang="en-US" sz="11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福岡県築上町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・内訳は、財政調整基金は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百万円の増加、その他の特定目的基金は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・普通交付税の再算定により財政調整基金及び減債基金の積立を行った。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・防衛省から交付を受けた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年度からふるさと納税の業務全般を業務委託に切り替えたことに伴い、それ以前の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百万円に満たない寄附額から一変し、寄附額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百万円を関連する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つの基金に積み立てを行った。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・防衛省関連基金を取り崩しを行い、ごみ処理施設（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RDF</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）や液肥製造施設の運営費、図書館や学校図書室の蔵書の購入、町内小中学校の給食費無償化の財源として活用し、一般財源の負担軽減を行った。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・老朽化施設の更新や統廃合により公債費の増加が見込まれるため、減債基金及び公共施設等整備基金の更なる積立を行う必要がある。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・防衛省と協議を行い、住民サービスの向上のために行うことができるように基金の増設や積立を行いたい。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・ふるさと応援基金の増加に伴い、新規事業の財源として積極的な活用を行いたい。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　　：ふるさと納税を財源とした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つの寄附目的に沿った事業に充当できる。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・環境施設基金　　　　：リサイクル施設やごみ処理施設の運営に充当できる。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・バス運行事業調整基金：コミュニティバスやデマンドタクシー等の委託・運営費に充当できる。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・読書環境等整備基金　：町内小中学校や図書館の蔵書の購入費や図書システム使用料に充当できる。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・学校教育環境整備基金：町内小中学校の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機器など教育整備費に充当できる。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　　：ふるさと納税寄附額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百万円を積み立て、小中一体型校基本設計費等として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・バス運行事業調整基金：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百万円を積み立て、コミュニティバスやデマンドタクシー等の費用として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　：庁内電算機器更新を見据え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百万円を積み立て、低公害公用車購入費として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　：改修工事を行った社会福祉施設の備品購入費として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・液肥製造施設基金　　：し尿を液肥にする循環型農業に注力しており、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百万円を積み立て、し尿処理施設の運営費として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・防衛省交付金を財源とした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基金を設置し、ソフト事業や維持管理費等、多岐にわたる事業に活用している。防衛省交付金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種類のうち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種類は令和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年度にて終了となる。代替財源を吟味しつつ、住民サービスの向上に資する基金事業を精査する予定である。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・ふるさと応援基金はふるさと納税を財源とした基金である。防衛省関連を活用した基金での実施が難しい事業に対して、積極的に活用し、住民満足度の向上を目指したい。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・昨年度よりも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・普通交付税の再算定（臨時経済対策費）による積み立て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百万円、物価高騰や施設取り壊しに備える積み立て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百万円、運用利子の積み立て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・今年度は財政調整基金への積み立てを行うことができたが、今後中長期的に大型事業に関する多額の施設整備費及び元利償還金が想定される。そのため中長期的には減少していくことが見込まれる。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・大型事業の償還が始まる前に、行財政改革を行うことで積立額を確保し、少しでも後年度のひっ迫の緩和に努めたい。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・昨年度よりも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・普通交付税の再算定（臨時財政対策債償還基金費）による積み立て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百万円、運用利子の積み立て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百万円、臨時財政対策債の償還費関する取り壊し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・普通交付税の再算定にて臨時財政対策債に係る前渡しがあったため、それらに係る償還費に応じた金額を取り崩す予定である。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・大型事業に関する借入及び償還が控えているため、計画的に積み立てを行い、償還に備えたい。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16,434
16,238
119.61
13,284,923
12,369,876
880,874
6,178,802
11,311,320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昨年度と横ばいであるが、類似団体平均値を</a:t>
          </a:r>
          <a:r>
            <a:rPr kumimoji="1" lang="en-US" altLang="ja-JP" sz="1100">
              <a:latin typeface="ＭＳ Ｐゴシック" panose="020B0600070205080204" pitchFamily="50" charset="-128"/>
              <a:ea typeface="ＭＳ Ｐゴシック" panose="020B0600070205080204" pitchFamily="50" charset="-128"/>
            </a:rPr>
            <a:t>0.20</a:t>
          </a:r>
          <a:r>
            <a:rPr kumimoji="1" lang="ja-JP" altLang="en-US" sz="1100">
              <a:latin typeface="ＭＳ Ｐゴシック" panose="020B0600070205080204" pitchFamily="50" charset="-128"/>
              <a:ea typeface="ＭＳ Ｐゴシック" panose="020B0600070205080204" pitchFamily="50" charset="-128"/>
            </a:rPr>
            <a:t>ポイント下回った。</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年前から減少傾向で推移している。これは令和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年度から普通交付税の再算定が行われ基準財政需要額が増加していることが要因である。経常的に類似団体平均値よりも</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ポイント程度低くなっている。その要因として全国平均を上回る高齢化率（</a:t>
          </a:r>
          <a:r>
            <a:rPr kumimoji="1" lang="en-US" altLang="ja-JP" sz="1100">
              <a:latin typeface="ＭＳ Ｐゴシック" panose="020B0600070205080204" pitchFamily="50" charset="-128"/>
              <a:ea typeface="ＭＳ Ｐゴシック" panose="020B0600070205080204" pitchFamily="50" charset="-128"/>
            </a:rPr>
            <a:t>R7</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月末</a:t>
          </a:r>
          <a:r>
            <a:rPr kumimoji="1" lang="en-US" altLang="ja-JP" sz="1100">
              <a:latin typeface="ＭＳ Ｐゴシック" panose="020B0600070205080204" pitchFamily="50" charset="-128"/>
              <a:ea typeface="ＭＳ Ｐゴシック" panose="020B0600070205080204" pitchFamily="50" charset="-128"/>
            </a:rPr>
            <a:t>39.28</a:t>
          </a:r>
          <a:r>
            <a:rPr kumimoji="1" lang="ja-JP" altLang="en-US" sz="1100">
              <a:latin typeface="ＭＳ Ｐゴシック" panose="020B0600070205080204" pitchFamily="50" charset="-128"/>
              <a:ea typeface="ＭＳ Ｐゴシック" panose="020B0600070205080204" pitchFamily="50" charset="-128"/>
            </a:rPr>
            <a:t>％）及び急激な出生数の減少に伴う人口の自然減、町内に基盤となるような産業がないことや公共交通機関の少なさによる生産年齢人口の社会減、課税客体や高所得層が少ないことにより税収が見込めないことが考えられる。今後は、近隣自治体の企業の動向に関連する移住が見込まれるため移住定住事業に焦点を置き、人口減を緩やかにする中で自主財源を確保し財政力指数の向上を図り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24342</xdr:rowOff>
    </xdr:from>
    <xdr:to>
      <xdr:col>23</xdr:col>
      <xdr:colOff>133350</xdr:colOff>
      <xdr:row>44</xdr:row>
      <xdr:rowOff>24342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5681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14288</xdr:rowOff>
    </xdr:from>
    <xdr:to>
      <xdr:col>19</xdr:col>
      <xdr:colOff>133350</xdr:colOff>
      <xdr:row>44</xdr:row>
      <xdr:rowOff>24342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5808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14288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4803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165629</xdr:rowOff>
    </xdr:from>
    <xdr:to>
      <xdr:col>11</xdr:col>
      <xdr:colOff>31750</xdr:colOff>
      <xdr:row>44</xdr:row>
      <xdr:rowOff>4233</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53797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144992</xdr:rowOff>
    </xdr:from>
    <xdr:to>
      <xdr:col>23</xdr:col>
      <xdr:colOff>184150</xdr:colOff>
      <xdr:row>44</xdr:row>
      <xdr:rowOff>75142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117069</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8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144992</xdr:rowOff>
    </xdr:from>
    <xdr:to>
      <xdr:col>19</xdr:col>
      <xdr:colOff>184150</xdr:colOff>
      <xdr:row>44</xdr:row>
      <xdr:rowOff>75142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59919</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134938</xdr:rowOff>
    </xdr:from>
    <xdr:to>
      <xdr:col>15</xdr:col>
      <xdr:colOff>133350</xdr:colOff>
      <xdr:row>44</xdr:row>
      <xdr:rowOff>65088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49865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9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114829</xdr:rowOff>
    </xdr:from>
    <xdr:to>
      <xdr:col>7</xdr:col>
      <xdr:colOff>31750</xdr:colOff>
      <xdr:row>44</xdr:row>
      <xdr:rowOff>44979</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29756</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7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昨年度よりも</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ポイント改善したものの類似団体平均値を</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ポイント上回った。特に人件費・物件費及び公債費が慢性的に類似団体平均値よりも高い傾向にある。人件費及び物件費についてはし尿処理施設・ごみ処理施設・火葬場などを単独で直営していること、小中学校や人権センター等の施設の集約化が合併時からほとんど進んでいないことが要因である。公債費は合併前の地方債償還が進む一方、過疎対策事業債や旧合併特例事業債の発行が増加している。現在小中一体型校整備を行っており、学校の統廃合により人件費や物件費の抑制が期待できる一方、公債費は増加する見込みである。財政状況の硬直化により新規事業の実施が困難となっている。行財政改革により改善に努め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84031</xdr:rowOff>
    </xdr:from>
    <xdr:to>
      <xdr:col>23</xdr:col>
      <xdr:colOff>133350</xdr:colOff>
      <xdr:row>67</xdr:row>
      <xdr:rowOff>104140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571181"/>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110702</xdr:rowOff>
    </xdr:from>
    <xdr:to>
      <xdr:col>19</xdr:col>
      <xdr:colOff>133350</xdr:colOff>
      <xdr:row>67</xdr:row>
      <xdr:rowOff>104140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426402"/>
          <a:ext cx="8890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105198</xdr:rowOff>
    </xdr:from>
    <xdr:to>
      <xdr:col>15</xdr:col>
      <xdr:colOff>82550</xdr:colOff>
      <xdr:row>66</xdr:row>
      <xdr:rowOff>110702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249448"/>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105198</xdr:rowOff>
    </xdr:from>
    <xdr:to>
      <xdr:col>11</xdr:col>
      <xdr:colOff>31750</xdr:colOff>
      <xdr:row>67</xdr:row>
      <xdr:rowOff>39794</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249448"/>
          <a:ext cx="889000" cy="27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33231</xdr:rowOff>
    </xdr:from>
    <xdr:to>
      <xdr:col>23</xdr:col>
      <xdr:colOff>184150</xdr:colOff>
      <xdr:row>67</xdr:row>
      <xdr:rowOff>134831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52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100558</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41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53340</xdr:rowOff>
    </xdr:from>
    <xdr:to>
      <xdr:col>19</xdr:col>
      <xdr:colOff>184150</xdr:colOff>
      <xdr:row>67</xdr:row>
      <xdr:rowOff>154940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54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139717</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626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59902</xdr:rowOff>
    </xdr:from>
    <xdr:to>
      <xdr:col>15</xdr:col>
      <xdr:colOff>133350</xdr:colOff>
      <xdr:row>66</xdr:row>
      <xdr:rowOff>161502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3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146279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461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54398</xdr:rowOff>
    </xdr:from>
    <xdr:to>
      <xdr:col>11</xdr:col>
      <xdr:colOff>82550</xdr:colOff>
      <xdr:row>65</xdr:row>
      <xdr:rowOff>155998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1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140775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28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160444</xdr:rowOff>
    </xdr:from>
    <xdr:to>
      <xdr:col>7</xdr:col>
      <xdr:colOff>31750</xdr:colOff>
      <xdr:row>67</xdr:row>
      <xdr:rowOff>90594</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4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75371</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56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[252,042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人当たり人件費・物件費等決算額が</a:t>
          </a:r>
          <a:r>
            <a:rPr kumimoji="1" lang="en-US" altLang="ja-JP" sz="1100">
              <a:latin typeface="ＭＳ Ｐゴシック" panose="020B0600070205080204" pitchFamily="50" charset="-128"/>
              <a:ea typeface="ＭＳ Ｐゴシック" panose="020B0600070205080204" pitchFamily="50" charset="-128"/>
            </a:rPr>
            <a:t>24,354</a:t>
          </a:r>
          <a:r>
            <a:rPr kumimoji="1" lang="ja-JP" altLang="en-US" sz="1100">
              <a:latin typeface="ＭＳ Ｐゴシック" panose="020B0600070205080204" pitchFamily="50" charset="-128"/>
              <a:ea typeface="ＭＳ Ｐゴシック" panose="020B0600070205080204" pitchFamily="50" charset="-128"/>
            </a:rPr>
            <a:t>円増加した。これは令和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からふるさと納税を業務委託へ変更したことに伴い、寄附額の増加の一方でふるさと納税に要する経費が増加したためである。寄附金収入は、今後の事業を行う上で大切な財源となるため注力を図りたい。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実施したリサイクル施設修繕費の減少等により維持補修費は減少したが、人事院勧告に伴う職員及び会計年度任用職員の給与改定による人件費の増加及び包括業務委託費や物価高騰による物件費の増加が上回り、昨年度よりも</a:t>
          </a:r>
          <a:r>
            <a:rPr kumimoji="1" lang="en-US" altLang="ja-JP" sz="1100">
              <a:latin typeface="ＭＳ Ｐゴシック" panose="020B0600070205080204" pitchFamily="50" charset="-128"/>
              <a:ea typeface="ＭＳ Ｐゴシック" panose="020B0600070205080204" pitchFamily="50" charset="-128"/>
            </a:rPr>
            <a:t>12,824</a:t>
          </a:r>
          <a:r>
            <a:rPr kumimoji="1" lang="ja-JP" altLang="en-US" sz="1100">
              <a:latin typeface="ＭＳ Ｐゴシック" panose="020B0600070205080204" pitchFamily="50" charset="-128"/>
              <a:ea typeface="ＭＳ Ｐゴシック" panose="020B0600070205080204" pitchFamily="50" charset="-128"/>
            </a:rPr>
            <a:t>円増加した。今後とも人事院勧告及び物価高騰に伴う増加が見込まれるため、機構改革や施設の統廃合を行い人員配置を見直すことで、人件費及び包括業務委託費の抑制に努める。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130637</xdr:rowOff>
    </xdr:from>
    <xdr:to>
      <xdr:col>23</xdr:col>
      <xdr:colOff>133350</xdr:colOff>
      <xdr:row>81</xdr:row>
      <xdr:rowOff>145373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018087"/>
          <a:ext cx="838200" cy="1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82509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798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102653</xdr:rowOff>
    </xdr:from>
    <xdr:to>
      <xdr:col>19</xdr:col>
      <xdr:colOff>133350</xdr:colOff>
      <xdr:row>81</xdr:row>
      <xdr:rowOff>130637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990103"/>
          <a:ext cx="889000" cy="2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140878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685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102653</xdr:rowOff>
    </xdr:from>
    <xdr:to>
      <xdr:col>15</xdr:col>
      <xdr:colOff>82550</xdr:colOff>
      <xdr:row>81</xdr:row>
      <xdr:rowOff>103901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2336800" y="13990103"/>
          <a:ext cx="889000" cy="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138310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68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96634</xdr:rowOff>
    </xdr:from>
    <xdr:to>
      <xdr:col>11</xdr:col>
      <xdr:colOff>31750</xdr:colOff>
      <xdr:row>81</xdr:row>
      <xdr:rowOff>103901</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84084"/>
          <a:ext cx="889000" cy="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128469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67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119901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66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94573</xdr:rowOff>
    </xdr:from>
    <xdr:to>
      <xdr:col>23</xdr:col>
      <xdr:colOff>184150</xdr:colOff>
      <xdr:row>82</xdr:row>
      <xdr:rowOff>24723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98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66650</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954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79837</xdr:rowOff>
    </xdr:from>
    <xdr:to>
      <xdr:col>19</xdr:col>
      <xdr:colOff>184150</xdr:colOff>
      <xdr:row>82</xdr:row>
      <xdr:rowOff>9987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96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166214</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053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51853</xdr:rowOff>
    </xdr:from>
    <xdr:to>
      <xdr:col>15</xdr:col>
      <xdr:colOff>133350</xdr:colOff>
      <xdr:row>81</xdr:row>
      <xdr:rowOff>153453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93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138230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02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53101</xdr:rowOff>
    </xdr:from>
    <xdr:to>
      <xdr:col>11</xdr:col>
      <xdr:colOff>82550</xdr:colOff>
      <xdr:row>81</xdr:row>
      <xdr:rowOff>154701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4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139478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026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45834</xdr:rowOff>
    </xdr:from>
    <xdr:to>
      <xdr:col>7</xdr:col>
      <xdr:colOff>31750</xdr:colOff>
      <xdr:row>81</xdr:row>
      <xdr:rowOff>147434</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3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132211</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01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年度から減少傾向となっており、今年度は</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ポイントの減少となった。しかしながら、類似団体平均値よりも慢性的に高水準であり、今年度は</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上回っている。この要因は、人事院勧告により全ての職員を対象に俸給表の引き上げが行われ、その中でも若年層に重点を置いた改定であったため、若年職員の多さから上昇したが、それ以上に経験年齢階層の変動が顕著であること等から減少へと転じた。民間企業が賃上げを行っていることから、今後も若年職員に重点を置きつつ全ての職員への引き上げを行う改定が想定されるため、若年層が多いことへの影響から若干増加することが想定さ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86</xdr:row>
      <xdr:rowOff>9677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68543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77004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07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9677</xdr:rowOff>
    </xdr:from>
    <xdr:to>
      <xdr:col>77</xdr:col>
      <xdr:colOff>44450</xdr:colOff>
      <xdr:row>86</xdr:row>
      <xdr:rowOff>9677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7543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158145</xdr:rowOff>
    </xdr:from>
    <xdr:to>
      <xdr:col>72</xdr:col>
      <xdr:colOff>203200</xdr:colOff>
      <xdr:row>86</xdr:row>
      <xdr:rowOff>9677</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731395"/>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158145</xdr:rowOff>
    </xdr:from>
    <xdr:to>
      <xdr:col>68</xdr:col>
      <xdr:colOff>152400</xdr:colOff>
      <xdr:row>86</xdr:row>
      <xdr:rowOff>55638</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73139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33461</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130327</xdr:rowOff>
    </xdr:from>
    <xdr:to>
      <xdr:col>77</xdr:col>
      <xdr:colOff>95250</xdr:colOff>
      <xdr:row>86</xdr:row>
      <xdr:rowOff>60477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45254</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789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130327</xdr:rowOff>
    </xdr:from>
    <xdr:to>
      <xdr:col>73</xdr:col>
      <xdr:colOff>44450</xdr:colOff>
      <xdr:row>86</xdr:row>
      <xdr:rowOff>60477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45254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78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107345</xdr:rowOff>
    </xdr:from>
    <xdr:to>
      <xdr:col>68</xdr:col>
      <xdr:colOff>203200</xdr:colOff>
      <xdr:row>86</xdr:row>
      <xdr:rowOff>37495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22272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76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91215</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職員数が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人増加したことから、人口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人当たりの職員数は</a:t>
          </a:r>
          <a:r>
            <a:rPr kumimoji="1" lang="en-US" altLang="ja-JP" sz="1100">
              <a:latin typeface="ＭＳ Ｐゴシック" panose="020B0600070205080204" pitchFamily="50" charset="-128"/>
              <a:ea typeface="ＭＳ Ｐゴシック" panose="020B0600070205080204" pitchFamily="50" charset="-128"/>
            </a:rPr>
            <a:t>0.53</a:t>
          </a:r>
          <a:r>
            <a:rPr kumimoji="1" lang="ja-JP" altLang="en-US" sz="1100">
              <a:latin typeface="ＭＳ Ｐゴシック" panose="020B0600070205080204" pitchFamily="50" charset="-128"/>
              <a:ea typeface="ＭＳ Ｐゴシック" panose="020B0600070205080204" pitchFamily="50" charset="-128"/>
            </a:rPr>
            <a:t>人増加した。定員管理計画で目標とする人数程度の職員数であり計画に沿ったものであるものの、類似団体平均値よりも</a:t>
          </a:r>
          <a:r>
            <a:rPr kumimoji="1" lang="en-US" altLang="ja-JP" sz="1100">
              <a:latin typeface="ＭＳ Ｐゴシック" panose="020B0600070205080204" pitchFamily="50" charset="-128"/>
              <a:ea typeface="ＭＳ Ｐゴシック" panose="020B0600070205080204" pitchFamily="50" charset="-128"/>
            </a:rPr>
            <a:t>2.01</a:t>
          </a:r>
          <a:r>
            <a:rPr kumimoji="1" lang="ja-JP" altLang="en-US" sz="1100">
              <a:latin typeface="ＭＳ Ｐゴシック" panose="020B0600070205080204" pitchFamily="50" charset="-128"/>
              <a:ea typeface="ＭＳ Ｐゴシック" panose="020B0600070205080204" pitchFamily="50" charset="-128"/>
            </a:rPr>
            <a:t>人多い状態である。し尿処理施設・ごみ処理施設・火葬場などを単独で直営していることや学校給食を自校調理式方式にしていることがこの要因である。機構改革や施設の統廃合などにより人員配置見直しを行うとともに、広域行政による事業の推進、</a:t>
          </a:r>
          <a:r>
            <a:rPr kumimoji="1" lang="en-US" altLang="ja-JP" sz="1100">
              <a:latin typeface="ＭＳ Ｐゴシック" panose="020B0600070205080204" pitchFamily="50" charset="-128"/>
              <a:ea typeface="ＭＳ Ｐゴシック" panose="020B0600070205080204" pitchFamily="50" charset="-128"/>
            </a:rPr>
            <a:t>DX</a:t>
          </a:r>
          <a:r>
            <a:rPr kumimoji="1" lang="ja-JP" altLang="en-US" sz="1100">
              <a:latin typeface="ＭＳ Ｐゴシック" panose="020B0600070205080204" pitchFamily="50" charset="-128"/>
              <a:ea typeface="ＭＳ Ｐゴシック" panose="020B0600070205080204" pitchFamily="50" charset="-128"/>
            </a:rPr>
            <a:t>の推進、官民連携を行うことにより職員数の抑制に努める。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35066</xdr:rowOff>
    </xdr:from>
    <xdr:to>
      <xdr:col>81</xdr:col>
      <xdr:colOff>44450</xdr:colOff>
      <xdr:row>62</xdr:row>
      <xdr:rowOff>106115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664966"/>
          <a:ext cx="838200" cy="7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145291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60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136807</xdr:rowOff>
    </xdr:from>
    <xdr:to>
      <xdr:col>77</xdr:col>
      <xdr:colOff>44450</xdr:colOff>
      <xdr:row>62</xdr:row>
      <xdr:rowOff>35066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595257"/>
          <a:ext cx="889000" cy="6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136807</xdr:rowOff>
    </xdr:from>
    <xdr:to>
      <xdr:col>72</xdr:col>
      <xdr:colOff>203200</xdr:colOff>
      <xdr:row>62</xdr:row>
      <xdr:rowOff>12277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595257"/>
          <a:ext cx="889000" cy="4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34237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14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158256</xdr:rowOff>
    </xdr:from>
    <xdr:to>
      <xdr:col>68</xdr:col>
      <xdr:colOff>152400</xdr:colOff>
      <xdr:row>62</xdr:row>
      <xdr:rowOff>12277</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616706"/>
          <a:ext cx="8890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26193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22172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55315</xdr:rowOff>
    </xdr:from>
    <xdr:to>
      <xdr:col>81</xdr:col>
      <xdr:colOff>95250</xdr:colOff>
      <xdr:row>62</xdr:row>
      <xdr:rowOff>156915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6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27392</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65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155716</xdr:rowOff>
    </xdr:from>
    <xdr:to>
      <xdr:col>77</xdr:col>
      <xdr:colOff>95250</xdr:colOff>
      <xdr:row>62</xdr:row>
      <xdr:rowOff>85866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61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70643</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700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86007</xdr:rowOff>
    </xdr:from>
    <xdr:to>
      <xdr:col>73</xdr:col>
      <xdr:colOff>44450</xdr:colOff>
      <xdr:row>62</xdr:row>
      <xdr:rowOff>16157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4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934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63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132927</xdr:rowOff>
    </xdr:from>
    <xdr:to>
      <xdr:col>68</xdr:col>
      <xdr:colOff>203200</xdr:colOff>
      <xdr:row>62</xdr:row>
      <xdr:rowOff>63077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47854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107456</xdr:rowOff>
    </xdr:from>
    <xdr:to>
      <xdr:col>64</xdr:col>
      <xdr:colOff>152400</xdr:colOff>
      <xdr:row>62</xdr:row>
      <xdr:rowOff>37606</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56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22383</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65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基準財政需要額に算入される公債費について、元金据置期間満了による元金の増加よりも償還費が高額な地方債の償還満了による影響が大きいことから、</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減少した。しかしながら、類似団体平均値よりも高水準で推移しており、今後は大型事業に対する償還が控えていることから、大きく改善する見通しではない。基準財政需要額への算入率の高い地方債を活用し、比率の抑制に努めているが、今後も多額の元金据置期間満了による元金償還開始が控えているため、中長期的には増加が見込まれる。繰上償還の実施や利率見直し等により発行済みの地方債の縮小を図るとともに、施設の統廃合や行財政改革を行い、新規発行債の抑制をすることで実質公債費比率の上昇抑制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55033</xdr:rowOff>
    </xdr:from>
    <xdr:to>
      <xdr:col>81</xdr:col>
      <xdr:colOff>44450</xdr:colOff>
      <xdr:row>43</xdr:row>
      <xdr:rowOff>63077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42738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22860</xdr:rowOff>
    </xdr:from>
    <xdr:to>
      <xdr:col>77</xdr:col>
      <xdr:colOff>44450</xdr:colOff>
      <xdr:row>43</xdr:row>
      <xdr:rowOff>63077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39521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129963</xdr:rowOff>
    </xdr:from>
    <xdr:to>
      <xdr:col>72</xdr:col>
      <xdr:colOff>203200</xdr:colOff>
      <xdr:row>43</xdr:row>
      <xdr:rowOff>22860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33086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65617</xdr:rowOff>
    </xdr:from>
    <xdr:to>
      <xdr:col>68</xdr:col>
      <xdr:colOff>152400</xdr:colOff>
      <xdr:row>42</xdr:row>
      <xdr:rowOff>129963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26651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4233</xdr:rowOff>
    </xdr:from>
    <xdr:to>
      <xdr:col>81</xdr:col>
      <xdr:colOff>95250</xdr:colOff>
      <xdr:row>43</xdr:row>
      <xdr:rowOff>105833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147760</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12277</xdr:rowOff>
    </xdr:from>
    <xdr:to>
      <xdr:col>77</xdr:col>
      <xdr:colOff>95250</xdr:colOff>
      <xdr:row>43</xdr:row>
      <xdr:rowOff>113877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98654</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47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143510</xdr:rowOff>
    </xdr:from>
    <xdr:to>
      <xdr:col>73</xdr:col>
      <xdr:colOff>44450</xdr:colOff>
      <xdr:row>43</xdr:row>
      <xdr:rowOff>73660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58437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79163</xdr:rowOff>
    </xdr:from>
    <xdr:to>
      <xdr:col>68</xdr:col>
      <xdr:colOff>203200</xdr:colOff>
      <xdr:row>43</xdr:row>
      <xdr:rowOff>9313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165540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14817</xdr:rowOff>
    </xdr:from>
    <xdr:to>
      <xdr:col>64</xdr:col>
      <xdr:colOff>152400</xdr:colOff>
      <xdr:row>42</xdr:row>
      <xdr:rowOff>116417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101194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新規発行債抑制による地方債の現在高の減少及び公営企業等繰入見込額の減少により将来負担額が減少したことに加え、ふるさと応援基金や財政調整基金等を積み立てたことによる充当可能財源等の増加により、</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ポイント減少した。類似団体平均値は令和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で推移しているため、年々改善しているものの類似団体内順位も下位となっている。今後図書館整備事業及び小中一体型校整備事業に関し債務負担行為が設定されていることから多額の借入を行う予定のため、将来負担比率の上昇が見込まれる。大型事業を行う際は、世代間の負担の公平性を損なう恐れがないように、事業の適格性を見極め、実施の可否を判断する必要がある。人口動態や施設の老朽化を考慮し過度な将来世代の負担にならないように統廃合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141575</xdr:rowOff>
    </xdr:from>
    <xdr:to>
      <xdr:col>81</xdr:col>
      <xdr:colOff>44450</xdr:colOff>
      <xdr:row>15</xdr:row>
      <xdr:rowOff>39068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541875"/>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39068</xdr:rowOff>
    </xdr:from>
    <xdr:to>
      <xdr:col>77</xdr:col>
      <xdr:colOff>44450</xdr:colOff>
      <xdr:row>16</xdr:row>
      <xdr:rowOff>3205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610818"/>
          <a:ext cx="889000" cy="13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3205</xdr:rowOff>
    </xdr:from>
    <xdr:to>
      <xdr:col>72</xdr:col>
      <xdr:colOff>203200</xdr:colOff>
      <xdr:row>16</xdr:row>
      <xdr:rowOff>26186</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74640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26186</xdr:rowOff>
    </xdr:from>
    <xdr:to>
      <xdr:col>68</xdr:col>
      <xdr:colOff>152400</xdr:colOff>
      <xdr:row>16</xdr:row>
      <xdr:rowOff>69850</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769386"/>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90775</xdr:rowOff>
    </xdr:from>
    <xdr:to>
      <xdr:col>81</xdr:col>
      <xdr:colOff>95250</xdr:colOff>
      <xdr:row>15</xdr:row>
      <xdr:rowOff>20925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49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62852</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463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159718</xdr:rowOff>
    </xdr:from>
    <xdr:to>
      <xdr:col>77</xdr:col>
      <xdr:colOff>95250</xdr:colOff>
      <xdr:row>15</xdr:row>
      <xdr:rowOff>89868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56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74645</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646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123855</xdr:rowOff>
    </xdr:from>
    <xdr:to>
      <xdr:col>73</xdr:col>
      <xdr:colOff>44450</xdr:colOff>
      <xdr:row>16</xdr:row>
      <xdr:rowOff>54005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69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38782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781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146836</xdr:rowOff>
    </xdr:from>
    <xdr:to>
      <xdr:col>68</xdr:col>
      <xdr:colOff>203200</xdr:colOff>
      <xdr:row>16</xdr:row>
      <xdr:rowOff>76986</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7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61763</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80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19050</xdr:rowOff>
    </xdr:from>
    <xdr:to>
      <xdr:col>64</xdr:col>
      <xdr:colOff>152400</xdr:colOff>
      <xdr:row>16</xdr:row>
      <xdr:rowOff>120650</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105427</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16,434
16,238
119.61
13,284,923
12,369,876
880,874
6,178,802
11,311,320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昨年度よりも</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ポイント増加した。人事院勧告に伴う職員及び会計年度任用職員の給与増が要因である。類似団体平均値との差が令和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ポイントであったが、乖離し今年度は</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ポイントの差が生じた。人事院勧告が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連続若年職員に重点を置いた改定が行われた。号給の低い職員が多いことや会計年度任用職員に対しても遡及適用し差額支給をしていることから、類似団体よりも大きな影響を受けたと考えられる。今後とも人事院勧告による人件費の増加が続くことや扶養手当・地域手当の増加が見込まれているため、機構改革や施設の見直しを行い職員及び会計年度任用職員の適正化を図ることで、人件費の上昇を抑制し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38</xdr:row>
      <xdr:rowOff>7257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337300"/>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36</xdr:row>
      <xdr:rowOff>165100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6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36</xdr:row>
      <xdr:rowOff>132443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611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117220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132443</xdr:rowOff>
    </xdr:from>
    <xdr:to>
      <xdr:col>11</xdr:col>
      <xdr:colOff>9525</xdr:colOff>
      <xdr:row>37</xdr:row>
      <xdr:rowOff>113393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3046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62791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119941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127907</xdr:rowOff>
    </xdr:from>
    <xdr:to>
      <xdr:col>24</xdr:col>
      <xdr:colOff>76200</xdr:colOff>
      <xdr:row>38</xdr:row>
      <xdr:rowOff>58057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99984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4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81643</xdr:rowOff>
    </xdr:from>
    <xdr:to>
      <xdr:col>11</xdr:col>
      <xdr:colOff>60325</xdr:colOff>
      <xdr:row>37</xdr:row>
      <xdr:rowOff>11793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168020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62593</xdr:rowOff>
    </xdr:from>
    <xdr:to>
      <xdr:col>6</xdr:col>
      <xdr:colOff>171450</xdr:colOff>
      <xdr:row>37</xdr:row>
      <xdr:rowOff>164193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148970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9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昨年度よりも</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上昇した。物価高騰を背景とした各種施設管理業務委託料や包括的業務委託料の増加による影響や、ふるさと納税による寄附額増加に伴う業務委託料の増加が要因である。各種施設管理業務委託料や包括的業務委託料に関しては人件費的な性質の部分が大半を占めている。行財政改革や公共施設等総合管理計画に基づき施設の適正化を行うことや、業務の見直しによる包括的業務委託料の削減を検討する必要がある。また、ふるさと納税に関しては事業を行うための貴重な財源となるため、この数値の上昇の要因になるものに注力しなければならない。</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97282</xdr:rowOff>
    </xdr:from>
    <xdr:to>
      <xdr:col>82</xdr:col>
      <xdr:colOff>107950</xdr:colOff>
      <xdr:row>17</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1193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140716</xdr:rowOff>
    </xdr:from>
    <xdr:to>
      <xdr:col>78</xdr:col>
      <xdr:colOff>69850</xdr:colOff>
      <xdr:row>17</xdr:row>
      <xdr:rowOff>97282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8391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30988</xdr:rowOff>
    </xdr:from>
    <xdr:to>
      <xdr:col>73</xdr:col>
      <xdr:colOff>180975</xdr:colOff>
      <xdr:row>16</xdr:row>
      <xdr:rowOff>140716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7418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30988</xdr:rowOff>
    </xdr:from>
    <xdr:to>
      <xdr:col>69</xdr:col>
      <xdr:colOff>92075</xdr:colOff>
      <xdr:row>17</xdr:row>
      <xdr:rowOff>14986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7418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525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46482</xdr:rowOff>
    </xdr:from>
    <xdr:to>
      <xdr:col>78</xdr:col>
      <xdr:colOff>120650</xdr:colOff>
      <xdr:row>17</xdr:row>
      <xdr:rowOff>148082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132859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4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89916</xdr:rowOff>
    </xdr:from>
    <xdr:to>
      <xdr:col>74</xdr:col>
      <xdr:colOff>31750</xdr:colOff>
      <xdr:row>17</xdr:row>
      <xdr:rowOff>20066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4843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151638</xdr:rowOff>
    </xdr:from>
    <xdr:to>
      <xdr:col>69</xdr:col>
      <xdr:colOff>142875</xdr:colOff>
      <xdr:row>16</xdr:row>
      <xdr:rowOff>81788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66565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50563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昨年度は類似団体平均値よりも</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ポイント高かったが、今年度は</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ポイントの差となった。昨年度よりも</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ポイントの増加となったが、</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月支給（</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月分）から児童手当の拡充が行われ、第</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子以降の支給額の増額及び支給対象が中学校卒業から高校生年代まで延長となったことが要因である。この改正の影響はあったものの、類似団体よりも増額になる対象者が少なかったと推測する。人口増を伴うものであるため喜ばしいことであるが、財政負担を伴うものであるため注視し備えたい。また、対象年齢を超えた方に毎年敬老祝金を支給しているため、事業の目的や他自治体と比較すると、過大な支出であるため支給内容の見直しを図りたい。</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97065</xdr:rowOff>
    </xdr:from>
    <xdr:to>
      <xdr:col>24</xdr:col>
      <xdr:colOff>25400</xdr:colOff>
      <xdr:row>55</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268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97065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832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137885</xdr:rowOff>
    </xdr:from>
    <xdr:to>
      <xdr:col>15</xdr:col>
      <xdr:colOff>98425</xdr:colOff>
      <xdr:row>55</xdr:row>
      <xdr:rowOff>53522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961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137885</xdr:rowOff>
    </xdr:from>
    <xdr:to>
      <xdr:col>11</xdr:col>
      <xdr:colOff>9525</xdr:colOff>
      <xdr:row>55</xdr:row>
      <xdr:rowOff>9978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961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29227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46265</xdr:rowOff>
    </xdr:from>
    <xdr:to>
      <xdr:col>20</xdr:col>
      <xdr:colOff>38100</xdr:colOff>
      <xdr:row>55</xdr:row>
      <xdr:rowOff>147865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132642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62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89099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87085</xdr:rowOff>
    </xdr:from>
    <xdr:to>
      <xdr:col>11</xdr:col>
      <xdr:colOff>60325</xdr:colOff>
      <xdr:row>55</xdr:row>
      <xdr:rowOff>17235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2012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3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130628</xdr:rowOff>
    </xdr:from>
    <xdr:to>
      <xdr:col>6</xdr:col>
      <xdr:colOff>171450</xdr:colOff>
      <xdr:row>55</xdr:row>
      <xdr:rowOff>60778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45555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7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団塊の世代が後期高齢者医療保険の被保険者に推移していることによる後期高齢者医療保険特別会計への繰出金が増加したが、被保険者数が減少した国民健康保険特別会計への繰出金の減少に関する影響が大きく、</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ポイント減少した。類似団体平均値も減少し同様の推移をしているものの</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ポイント高い結果となった。小中学校をはじめとした老朽化施設への維持補修費が多額であることが要因として考えらえる。計画的な施設の統廃合を行い、維持補修費の削減に努める。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63500</xdr:rowOff>
    </xdr:from>
    <xdr:to>
      <xdr:col>82</xdr:col>
      <xdr:colOff>107950</xdr:colOff>
      <xdr:row>59</xdr:row>
      <xdr:rowOff>57150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076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38100</xdr:rowOff>
    </xdr:from>
    <xdr:to>
      <xdr:col>78</xdr:col>
      <xdr:colOff>69850</xdr:colOff>
      <xdr:row>59</xdr:row>
      <xdr:rowOff>57150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822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38100</xdr:rowOff>
    </xdr:from>
    <xdr:to>
      <xdr:col>73</xdr:col>
      <xdr:colOff>180975</xdr:colOff>
      <xdr:row>58</xdr:row>
      <xdr:rowOff>152400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82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152400</xdr:rowOff>
    </xdr:from>
    <xdr:to>
      <xdr:col>69</xdr:col>
      <xdr:colOff>92075</xdr:colOff>
      <xdr:row>59</xdr:row>
      <xdr:rowOff>120650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965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156227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6350</xdr:rowOff>
    </xdr:from>
    <xdr:to>
      <xdr:col>78</xdr:col>
      <xdr:colOff>120650</xdr:colOff>
      <xdr:row>59</xdr:row>
      <xdr:rowOff>107950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92727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0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158750</xdr:rowOff>
    </xdr:from>
    <xdr:to>
      <xdr:col>74</xdr:col>
      <xdr:colOff>31750</xdr:colOff>
      <xdr:row>58</xdr:row>
      <xdr:rowOff>88900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101600</xdr:rowOff>
    </xdr:from>
    <xdr:to>
      <xdr:col>69</xdr:col>
      <xdr:colOff>142875</xdr:colOff>
      <xdr:row>59</xdr:row>
      <xdr:rowOff>31750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156227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類似団体平均値と同水準にて推移しており、今年度は</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増加した。一部事務組合や休日急患センター等への負担金の増加、社会福祉協議会や公営企業会計などへの補助金の増加が要因であり、それぞれ各団体の人件費増加によるものである。し尿処理施設やごみ処理施設など単独で直営しているため、類似団体よりも補助費等は低いことが望ましいが同水準である。行財政改革の一環として「補助金のあり方に関するガイドライン」を作成した。今後はこのガイドラインに基づき補助金の見直しを行うことで、抑制を図るとともに、補助団体が自立できるような仕組みづくりを行いたい。</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35</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1391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99712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00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121285</xdr:rowOff>
    </xdr:from>
    <xdr:to>
      <xdr:col>78</xdr:col>
      <xdr:colOff>69850</xdr:colOff>
      <xdr:row>35</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1220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8272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80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52705</xdr:rowOff>
    </xdr:from>
    <xdr:to>
      <xdr:col>73</xdr:col>
      <xdr:colOff>180975</xdr:colOff>
      <xdr:row>35</xdr:row>
      <xdr:rowOff>121285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05345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52705</xdr:rowOff>
    </xdr:from>
    <xdr:to>
      <xdr:col>69</xdr:col>
      <xdr:colOff>92075</xdr:colOff>
      <xdr:row>36</xdr:row>
      <xdr:rowOff>6985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05345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113682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27957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70485</xdr:rowOff>
    </xdr:from>
    <xdr:to>
      <xdr:col>74</xdr:col>
      <xdr:colOff>31750</xdr:colOff>
      <xdr:row>36</xdr:row>
      <xdr:rowOff>635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0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156862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15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xdr:rowOff>
    </xdr:from>
    <xdr:to>
      <xdr:col>69</xdr:col>
      <xdr:colOff>142875</xdr:colOff>
      <xdr:row>35</xdr:row>
      <xdr:rowOff>103505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88282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127635</xdr:rowOff>
    </xdr:from>
    <xdr:to>
      <xdr:col>65</xdr:col>
      <xdr:colOff>53975</xdr:colOff>
      <xdr:row>36</xdr:row>
      <xdr:rowOff>57785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42562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21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臨時財政対策債、過疎対策事業債及び旧合併特例事業債の高額借入に関する償還満了に伴い、昨年度よりも</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ポイント減少した。現在、大型事業に係る元金据置期間中の償還が控えているため今後は上昇する見込みである。また債務負担行為が設定されている図書館整備事業や老朽化した小中学校の統廃合事業により多額の借入が見込まれている。今後も高い水準で推移する見込みである。老朽化した施設が点在しているため、人口ビジョンや維持管理費も念頭に必要性を吟味したうえで、後年度への過度な負担を強いらないように統廃合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21844</xdr:rowOff>
    </xdr:from>
    <xdr:to>
      <xdr:col>24</xdr:col>
      <xdr:colOff>25400</xdr:colOff>
      <xdr:row>78</xdr:row>
      <xdr:rowOff>117856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39494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117856</xdr:rowOff>
    </xdr:from>
    <xdr:to>
      <xdr:col>19</xdr:col>
      <xdr:colOff>187325</xdr:colOff>
      <xdr:row>78</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4909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78</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385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xdr:rowOff>
    </xdr:from>
    <xdr:to>
      <xdr:col>11</xdr:col>
      <xdr:colOff>9525</xdr:colOff>
      <xdr:row>78</xdr:row>
      <xdr:rowOff>17272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3858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142494</xdr:rowOff>
    </xdr:from>
    <xdr:to>
      <xdr:col>24</xdr:col>
      <xdr:colOff>76200</xdr:colOff>
      <xdr:row>78</xdr:row>
      <xdr:rowOff>72644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114571</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67056</xdr:rowOff>
    </xdr:from>
    <xdr:to>
      <xdr:col>20</xdr:col>
      <xdr:colOff>38100</xdr:colOff>
      <xdr:row>78</xdr:row>
      <xdr:rowOff>168656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153433</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526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76200</xdr:rowOff>
    </xdr:from>
    <xdr:to>
      <xdr:col>15</xdr:col>
      <xdr:colOff>149225</xdr:colOff>
      <xdr:row>79</xdr:row>
      <xdr:rowOff>6350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162577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公債費以外に関し類似団体平均値よりも</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ポイント程度高水準で推移している。この要因は、し尿処理施設やごみ処理施設を単独で直営していることや、少人数の学校を複数維持し、加えて各施設にて自校調理式給食を運営していることなどがあげられる。広域連携や集約化を推進することで、スケールメリットを活かした削減を行う必要がある。行財政改革や公共施設等総合管理計画、中期財政計画を連動し実行することによって削減しつつも必要な投資を行う原資を生み出す必要がある。そうすることによって時代に沿った魅力のあるまちづくりを行いたい。</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79</xdr:row>
      <xdr:rowOff>28702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50010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101854</xdr:rowOff>
    </xdr:from>
    <xdr:to>
      <xdr:col>78</xdr:col>
      <xdr:colOff>69850</xdr:colOff>
      <xdr:row>78</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303504"/>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14987</xdr:rowOff>
    </xdr:from>
    <xdr:to>
      <xdr:col>73</xdr:col>
      <xdr:colOff>180975</xdr:colOff>
      <xdr:row>77</xdr:row>
      <xdr:rowOff>101854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216637"/>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14987</xdr:rowOff>
    </xdr:from>
    <xdr:to>
      <xdr:col>69</xdr:col>
      <xdr:colOff>92075</xdr:colOff>
      <xdr:row>78</xdr:row>
      <xdr:rowOff>154432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216637"/>
          <a:ext cx="889000" cy="31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149352</xdr:rowOff>
    </xdr:from>
    <xdr:to>
      <xdr:col>82</xdr:col>
      <xdr:colOff>158750</xdr:colOff>
      <xdr:row>79</xdr:row>
      <xdr:rowOff>79502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121429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51054</xdr:rowOff>
    </xdr:from>
    <xdr:to>
      <xdr:col>74</xdr:col>
      <xdr:colOff>31750</xdr:colOff>
      <xdr:row>77</xdr:row>
      <xdr:rowOff>152654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137431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135637</xdr:rowOff>
    </xdr:from>
    <xdr:to>
      <xdr:col>69</xdr:col>
      <xdr:colOff>142875</xdr:colOff>
      <xdr:row>77</xdr:row>
      <xdr:rowOff>65787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50564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103632</xdr:rowOff>
    </xdr:from>
    <xdr:to>
      <xdr:col>65</xdr:col>
      <xdr:colOff>53975</xdr:colOff>
      <xdr:row>79</xdr:row>
      <xdr:rowOff>33782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18559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64973</xdr:rowOff>
    </xdr:from>
    <xdr:to>
      <xdr:col>29</xdr:col>
      <xdr:colOff>127000</xdr:colOff>
      <xdr:row>17</xdr:row>
      <xdr:rowOff>26362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55798"/>
          <a:ext cx="647700" cy="132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8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26362</xdr:rowOff>
    </xdr:from>
    <xdr:to>
      <xdr:col>26</xdr:col>
      <xdr:colOff>50800</xdr:colOff>
      <xdr:row>17</xdr:row>
      <xdr:rowOff>98479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88637"/>
          <a:ext cx="698500" cy="72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170894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89575</xdr:rowOff>
    </xdr:from>
    <xdr:to>
      <xdr:col>22</xdr:col>
      <xdr:colOff>114300</xdr:colOff>
      <xdr:row>17</xdr:row>
      <xdr:rowOff>98479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51850"/>
          <a:ext cx="698500" cy="8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34659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89575</xdr:rowOff>
    </xdr:from>
    <xdr:to>
      <xdr:col>18</xdr:col>
      <xdr:colOff>177800</xdr:colOff>
      <xdr:row>17</xdr:row>
      <xdr:rowOff>144319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51850"/>
          <a:ext cx="698500" cy="54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50607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61198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14173</xdr:rowOff>
    </xdr:from>
    <xdr:to>
      <xdr:col>29</xdr:col>
      <xdr:colOff>177800</xdr:colOff>
      <xdr:row>16</xdr:row>
      <xdr:rowOff>115773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04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30700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50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147012</xdr:rowOff>
    </xdr:from>
    <xdr:to>
      <xdr:col>26</xdr:col>
      <xdr:colOff>101600</xdr:colOff>
      <xdr:row>17</xdr:row>
      <xdr:rowOff>77162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37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87339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06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47679</xdr:rowOff>
    </xdr:from>
    <xdr:to>
      <xdr:col>22</xdr:col>
      <xdr:colOff>165100</xdr:colOff>
      <xdr:row>17</xdr:row>
      <xdr:rowOff>149279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09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159456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7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38775</xdr:rowOff>
    </xdr:from>
    <xdr:to>
      <xdr:col>19</xdr:col>
      <xdr:colOff>38100</xdr:colOff>
      <xdr:row>17</xdr:row>
      <xdr:rowOff>140375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01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150552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6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93519</xdr:rowOff>
    </xdr:from>
    <xdr:to>
      <xdr:col>15</xdr:col>
      <xdr:colOff>101600</xdr:colOff>
      <xdr:row>18</xdr:row>
      <xdr:rowOff>23669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55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33846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24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282696</xdr:rowOff>
    </xdr:from>
    <xdr:to>
      <xdr:col>29</xdr:col>
      <xdr:colOff>127000</xdr:colOff>
      <xdr:row>35</xdr:row>
      <xdr:rowOff>4108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550146"/>
          <a:ext cx="647700" cy="64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111618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21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263646</xdr:rowOff>
    </xdr:from>
    <xdr:to>
      <xdr:col>26</xdr:col>
      <xdr:colOff>50800</xdr:colOff>
      <xdr:row>34</xdr:row>
      <xdr:rowOff>282696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531096"/>
          <a:ext cx="698500" cy="19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208392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263646</xdr:rowOff>
    </xdr:from>
    <xdr:to>
      <xdr:col>22</xdr:col>
      <xdr:colOff>114300</xdr:colOff>
      <xdr:row>34</xdr:row>
      <xdr:rowOff>340931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531096"/>
          <a:ext cx="698500" cy="77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0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340931</xdr:rowOff>
    </xdr:from>
    <xdr:to>
      <xdr:col>18</xdr:col>
      <xdr:colOff>177800</xdr:colOff>
      <xdr:row>35</xdr:row>
      <xdr:rowOff>74537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608381"/>
          <a:ext cx="698500" cy="76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223290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244777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296208</xdr:rowOff>
    </xdr:from>
    <xdr:to>
      <xdr:col>29</xdr:col>
      <xdr:colOff>177800</xdr:colOff>
      <xdr:row>35</xdr:row>
      <xdr:rowOff>54908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63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141285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0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231896</xdr:rowOff>
    </xdr:from>
    <xdr:to>
      <xdr:col>26</xdr:col>
      <xdr:colOff>101600</xdr:colOff>
      <xdr:row>34</xdr:row>
      <xdr:rowOff>333496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99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773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68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212846</xdr:rowOff>
    </xdr:from>
    <xdr:to>
      <xdr:col>22</xdr:col>
      <xdr:colOff>165100</xdr:colOff>
      <xdr:row>34</xdr:row>
      <xdr:rowOff>314446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480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324623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249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290131</xdr:rowOff>
    </xdr:from>
    <xdr:to>
      <xdr:col>19</xdr:col>
      <xdr:colOff>38100</xdr:colOff>
      <xdr:row>35</xdr:row>
      <xdr:rowOff>48831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57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59009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26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23737</xdr:rowOff>
    </xdr:from>
    <xdr:to>
      <xdr:col>15</xdr:col>
      <xdr:colOff>101600</xdr:colOff>
      <xdr:row>35</xdr:row>
      <xdr:rowOff>125337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34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135513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0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16,434
16,238
119.61
13,284,923
12,369,876
880,874
6,178,802
11,311,320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8852</xdr:rowOff>
    </xdr:from>
    <xdr:to>
      <xdr:col>24</xdr:col>
      <xdr:colOff>63500</xdr:colOff>
      <xdr:row>35</xdr:row>
      <xdr:rowOff>163500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09602"/>
          <a:ext cx="838200" cy="15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118063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163500</xdr:rowOff>
    </xdr:from>
    <xdr:to>
      <xdr:col>19</xdr:col>
      <xdr:colOff>177800</xdr:colOff>
      <xdr:row>36</xdr:row>
      <xdr:rowOff>69482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64250"/>
          <a:ext cx="889000" cy="7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169664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42685</xdr:rowOff>
    </xdr:from>
    <xdr:to>
      <xdr:col>15</xdr:col>
      <xdr:colOff>50800</xdr:colOff>
      <xdr:row>36</xdr:row>
      <xdr:rowOff>69482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14885"/>
          <a:ext cx="889000" cy="2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22991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6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42685</xdr:rowOff>
    </xdr:from>
    <xdr:to>
      <xdr:col>10</xdr:col>
      <xdr:colOff>114300</xdr:colOff>
      <xdr:row>36</xdr:row>
      <xdr:rowOff>133731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14885"/>
          <a:ext cx="889000" cy="9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24147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43159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129502</xdr:rowOff>
    </xdr:from>
    <xdr:to>
      <xdr:col>24</xdr:col>
      <xdr:colOff>114300</xdr:colOff>
      <xdr:row>35</xdr:row>
      <xdr:rowOff>59652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5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152379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1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112700</xdr:rowOff>
    </xdr:from>
    <xdr:to>
      <xdr:col>20</xdr:col>
      <xdr:colOff>38100</xdr:colOff>
      <xdr:row>36</xdr:row>
      <xdr:rowOff>42850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59377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8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18682</xdr:rowOff>
    </xdr:from>
    <xdr:to>
      <xdr:col>15</xdr:col>
      <xdr:colOff>101600</xdr:colOff>
      <xdr:row>36</xdr:row>
      <xdr:rowOff>120282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9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136809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6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163335</xdr:rowOff>
    </xdr:from>
    <xdr:to>
      <xdr:col>10</xdr:col>
      <xdr:colOff>165100</xdr:colOff>
      <xdr:row>36</xdr:row>
      <xdr:rowOff>93485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6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110012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39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82931</xdr:rowOff>
    </xdr:from>
    <xdr:to>
      <xdr:col>6</xdr:col>
      <xdr:colOff>38100</xdr:colOff>
      <xdr:row>37</xdr:row>
      <xdr:rowOff>13081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5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29608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3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58423</xdr:rowOff>
    </xdr:from>
    <xdr:to>
      <xdr:col>24</xdr:col>
      <xdr:colOff>63500</xdr:colOff>
      <xdr:row>58</xdr:row>
      <xdr:rowOff>69669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02523"/>
          <a:ext cx="838200" cy="1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36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69669</xdr:rowOff>
    </xdr:from>
    <xdr:to>
      <xdr:col>19</xdr:col>
      <xdr:colOff>177800</xdr:colOff>
      <xdr:row>58</xdr:row>
      <xdr:rowOff>83749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13769"/>
          <a:ext cx="889000" cy="1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135581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7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82675</xdr:rowOff>
    </xdr:from>
    <xdr:to>
      <xdr:col>15</xdr:col>
      <xdr:colOff>50800</xdr:colOff>
      <xdr:row>58</xdr:row>
      <xdr:rowOff>83749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26775"/>
          <a:ext cx="8890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7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82675</xdr:rowOff>
    </xdr:from>
    <xdr:to>
      <xdr:col>10</xdr:col>
      <xdr:colOff>114300</xdr:colOff>
      <xdr:row>58</xdr:row>
      <xdr:rowOff>83145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26775"/>
          <a:ext cx="889000" cy="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144693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151582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9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7623</xdr:rowOff>
    </xdr:from>
    <xdr:to>
      <xdr:col>24</xdr:col>
      <xdr:colOff>114300</xdr:colOff>
      <xdr:row>58</xdr:row>
      <xdr:rowOff>109223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5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138450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39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18869</xdr:rowOff>
    </xdr:from>
    <xdr:to>
      <xdr:col>20</xdr:col>
      <xdr:colOff>38100</xdr:colOff>
      <xdr:row>58</xdr:row>
      <xdr:rowOff>120469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6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136996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38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32949</xdr:rowOff>
    </xdr:from>
    <xdr:to>
      <xdr:col>15</xdr:col>
      <xdr:colOff>101600</xdr:colOff>
      <xdr:row>58</xdr:row>
      <xdr:rowOff>134549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7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151076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5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31875</xdr:rowOff>
    </xdr:from>
    <xdr:to>
      <xdr:col>10</xdr:col>
      <xdr:colOff>165100</xdr:colOff>
      <xdr:row>58</xdr:row>
      <xdr:rowOff>133475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7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150002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51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32345</xdr:rowOff>
    </xdr:from>
    <xdr:to>
      <xdr:col>6</xdr:col>
      <xdr:colOff>38100</xdr:colOff>
      <xdr:row>58</xdr:row>
      <xdr:rowOff>133945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7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150472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5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136865</xdr:rowOff>
    </xdr:from>
    <xdr:to>
      <xdr:col>24</xdr:col>
      <xdr:colOff>63500</xdr:colOff>
      <xdr:row>76</xdr:row>
      <xdr:rowOff>149713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2995615"/>
          <a:ext cx="838200" cy="18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19116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0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136865</xdr:rowOff>
    </xdr:from>
    <xdr:to>
      <xdr:col>19</xdr:col>
      <xdr:colOff>177800</xdr:colOff>
      <xdr:row>76</xdr:row>
      <xdr:rowOff>139151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2995615"/>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153441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35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139151</xdr:rowOff>
    </xdr:from>
    <xdr:to>
      <xdr:col>15</xdr:col>
      <xdr:colOff>50800</xdr:colOff>
      <xdr:row>76</xdr:row>
      <xdr:rowOff>152022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169351"/>
          <a:ext cx="889000" cy="1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157807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3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152022</xdr:rowOff>
    </xdr:from>
    <xdr:to>
      <xdr:col>10</xdr:col>
      <xdr:colOff>114300</xdr:colOff>
      <xdr:row>77</xdr:row>
      <xdr:rowOff>9123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182222"/>
          <a:ext cx="889000" cy="2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156298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169443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98913</xdr:rowOff>
    </xdr:from>
    <xdr:to>
      <xdr:col>24</xdr:col>
      <xdr:colOff>114300</xdr:colOff>
      <xdr:row>77</xdr:row>
      <xdr:rowOff>29063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12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121790</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98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86065</xdr:rowOff>
    </xdr:from>
    <xdr:to>
      <xdr:col>20</xdr:col>
      <xdr:colOff>38100</xdr:colOff>
      <xdr:row>76</xdr:row>
      <xdr:rowOff>16216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29448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32742</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72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88351</xdr:rowOff>
    </xdr:from>
    <xdr:to>
      <xdr:col>15</xdr:col>
      <xdr:colOff>101600</xdr:colOff>
      <xdr:row>77</xdr:row>
      <xdr:rowOff>18501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11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35028</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89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101222</xdr:rowOff>
    </xdr:from>
    <xdr:to>
      <xdr:col>10</xdr:col>
      <xdr:colOff>165100</xdr:colOff>
      <xdr:row>77</xdr:row>
      <xdr:rowOff>31372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13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47899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90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129773</xdr:rowOff>
    </xdr:from>
    <xdr:to>
      <xdr:col>6</xdr:col>
      <xdr:colOff>38100</xdr:colOff>
      <xdr:row>77</xdr:row>
      <xdr:rowOff>59923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15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76450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93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5229</xdr:rowOff>
    </xdr:from>
    <xdr:to>
      <xdr:col>24</xdr:col>
      <xdr:colOff>63500</xdr:colOff>
      <xdr:row>94</xdr:row>
      <xdr:rowOff>107652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121529"/>
          <a:ext cx="838200" cy="10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89033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05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107652</xdr:rowOff>
    </xdr:from>
    <xdr:to>
      <xdr:col>19</xdr:col>
      <xdr:colOff>177800</xdr:colOff>
      <xdr:row>95</xdr:row>
      <xdr:rowOff>62466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223952"/>
          <a:ext cx="889000" cy="12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0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5316</xdr:rowOff>
    </xdr:from>
    <xdr:to>
      <xdr:col>15</xdr:col>
      <xdr:colOff>50800</xdr:colOff>
      <xdr:row>95</xdr:row>
      <xdr:rowOff>62466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12161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42791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5316</xdr:rowOff>
    </xdr:from>
    <xdr:to>
      <xdr:col>10</xdr:col>
      <xdr:colOff>114300</xdr:colOff>
      <xdr:row>95</xdr:row>
      <xdr:rowOff>154939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121616"/>
          <a:ext cx="889000" cy="32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111861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25657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125879</xdr:rowOff>
    </xdr:from>
    <xdr:to>
      <xdr:col>24</xdr:col>
      <xdr:colOff>114300</xdr:colOff>
      <xdr:row>94</xdr:row>
      <xdr:rowOff>56029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7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148756</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2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56852</xdr:rowOff>
    </xdr:from>
    <xdr:to>
      <xdr:col>20</xdr:col>
      <xdr:colOff>38100</xdr:colOff>
      <xdr:row>94</xdr:row>
      <xdr:rowOff>158452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17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3529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94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11666</xdr:rowOff>
    </xdr:from>
    <xdr:to>
      <xdr:col>15</xdr:col>
      <xdr:colOff>101600</xdr:colOff>
      <xdr:row>95</xdr:row>
      <xdr:rowOff>113266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9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129793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07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125966</xdr:rowOff>
    </xdr:from>
    <xdr:to>
      <xdr:col>10</xdr:col>
      <xdr:colOff>165100</xdr:colOff>
      <xdr:row>94</xdr:row>
      <xdr:rowOff>56116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07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72643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846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104139</xdr:rowOff>
    </xdr:from>
    <xdr:to>
      <xdr:col>6</xdr:col>
      <xdr:colOff>38100</xdr:colOff>
      <xdr:row>96</xdr:row>
      <xdr:rowOff>34289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9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50816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16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92041</xdr:rowOff>
    </xdr:from>
    <xdr:to>
      <xdr:col>55</xdr:col>
      <xdr:colOff>0</xdr:colOff>
      <xdr:row>37</xdr:row>
      <xdr:rowOff>93325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435691"/>
          <a:ext cx="838200" cy="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127173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27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36525</xdr:rowOff>
    </xdr:from>
    <xdr:to>
      <xdr:col>50</xdr:col>
      <xdr:colOff>114300</xdr:colOff>
      <xdr:row>37</xdr:row>
      <xdr:rowOff>92041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380175"/>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84562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36525</xdr:rowOff>
    </xdr:from>
    <xdr:to>
      <xdr:col>45</xdr:col>
      <xdr:colOff>177800</xdr:colOff>
      <xdr:row>37</xdr:row>
      <xdr:rowOff>75235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80175"/>
          <a:ext cx="889000" cy="3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86437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153911</xdr:rowOff>
    </xdr:from>
    <xdr:to>
      <xdr:col>41</xdr:col>
      <xdr:colOff>50800</xdr:colOff>
      <xdr:row>37</xdr:row>
      <xdr:rowOff>75235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983211"/>
          <a:ext cx="889000" cy="43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123668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46780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47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42525</xdr:rowOff>
    </xdr:from>
    <xdr:to>
      <xdr:col>55</xdr:col>
      <xdr:colOff>50800</xdr:colOff>
      <xdr:row>37</xdr:row>
      <xdr:rowOff>144125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8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20952</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6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41241</xdr:rowOff>
    </xdr:from>
    <xdr:to>
      <xdr:col>50</xdr:col>
      <xdr:colOff>165100</xdr:colOff>
      <xdr:row>37</xdr:row>
      <xdr:rowOff>142841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8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133968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47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157175</xdr:rowOff>
    </xdr:from>
    <xdr:to>
      <xdr:col>46</xdr:col>
      <xdr:colOff>38100</xdr:colOff>
      <xdr:row>37</xdr:row>
      <xdr:rowOff>87325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2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78452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2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24435</xdr:rowOff>
    </xdr:from>
    <xdr:to>
      <xdr:col>41</xdr:col>
      <xdr:colOff>101600</xdr:colOff>
      <xdr:row>37</xdr:row>
      <xdr:rowOff>126035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117162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46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103111</xdr:rowOff>
    </xdr:from>
    <xdr:to>
      <xdr:col>36</xdr:col>
      <xdr:colOff>165100</xdr:colOff>
      <xdr:row>35</xdr:row>
      <xdr:rowOff>33261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93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49788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70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28893</xdr:rowOff>
    </xdr:from>
    <xdr:to>
      <xdr:col>55</xdr:col>
      <xdr:colOff>0</xdr:colOff>
      <xdr:row>56</xdr:row>
      <xdr:rowOff>86628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630093"/>
          <a:ext cx="838200" cy="5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39173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40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27736</xdr:rowOff>
    </xdr:from>
    <xdr:to>
      <xdr:col>50</xdr:col>
      <xdr:colOff>114300</xdr:colOff>
      <xdr:row>56</xdr:row>
      <xdr:rowOff>86628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628936"/>
          <a:ext cx="889000" cy="5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42981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1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51200</xdr:rowOff>
    </xdr:from>
    <xdr:to>
      <xdr:col>45</xdr:col>
      <xdr:colOff>177800</xdr:colOff>
      <xdr:row>56</xdr:row>
      <xdr:rowOff>27736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480950"/>
          <a:ext cx="889000" cy="14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49126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2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86934</xdr:rowOff>
    </xdr:from>
    <xdr:to>
      <xdr:col>41</xdr:col>
      <xdr:colOff>50800</xdr:colOff>
      <xdr:row>55</xdr:row>
      <xdr:rowOff>51200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002334"/>
          <a:ext cx="889000" cy="47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7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84481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68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149543</xdr:rowOff>
    </xdr:from>
    <xdr:to>
      <xdr:col>55</xdr:col>
      <xdr:colOff>50800</xdr:colOff>
      <xdr:row>56</xdr:row>
      <xdr:rowOff>79693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5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970</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43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35828</xdr:rowOff>
    </xdr:from>
    <xdr:to>
      <xdr:col>50</xdr:col>
      <xdr:colOff>165100</xdr:colOff>
      <xdr:row>56</xdr:row>
      <xdr:rowOff>137428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3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153955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41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148386</xdr:rowOff>
    </xdr:from>
    <xdr:to>
      <xdr:col>46</xdr:col>
      <xdr:colOff>38100</xdr:colOff>
      <xdr:row>56</xdr:row>
      <xdr:rowOff>78536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57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95063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35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400</xdr:rowOff>
    </xdr:from>
    <xdr:to>
      <xdr:col>41</xdr:col>
      <xdr:colOff>101600</xdr:colOff>
      <xdr:row>55</xdr:row>
      <xdr:rowOff>102000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4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118527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20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36134</xdr:rowOff>
    </xdr:from>
    <xdr:to>
      <xdr:col>36</xdr:col>
      <xdr:colOff>165100</xdr:colOff>
      <xdr:row>52</xdr:row>
      <xdr:rowOff>137734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89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154261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8726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39159</xdr:rowOff>
    </xdr:from>
    <xdr:to>
      <xdr:col>55</xdr:col>
      <xdr:colOff>0</xdr:colOff>
      <xdr:row>78</xdr:row>
      <xdr:rowOff>152436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12259"/>
          <a:ext cx="838200" cy="11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39159</xdr:rowOff>
    </xdr:from>
    <xdr:to>
      <xdr:col>50</xdr:col>
      <xdr:colOff>114300</xdr:colOff>
      <xdr:row>78</xdr:row>
      <xdr:rowOff>153884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12259"/>
          <a:ext cx="889000" cy="11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162948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3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153884</xdr:rowOff>
    </xdr:from>
    <xdr:to>
      <xdr:col>45</xdr:col>
      <xdr:colOff>177800</xdr:colOff>
      <xdr:row>79</xdr:row>
      <xdr:rowOff>86599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26984"/>
          <a:ext cx="889000" cy="10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41990</xdr:rowOff>
    </xdr:from>
    <xdr:to>
      <xdr:col>41</xdr:col>
      <xdr:colOff>50800</xdr:colOff>
      <xdr:row>79</xdr:row>
      <xdr:rowOff>86599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86540"/>
          <a:ext cx="889000" cy="4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101636</xdr:rowOff>
    </xdr:from>
    <xdr:to>
      <xdr:col>55</xdr:col>
      <xdr:colOff>50800</xdr:colOff>
      <xdr:row>79</xdr:row>
      <xdr:rowOff>31786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7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16563</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8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159809</xdr:rowOff>
    </xdr:from>
    <xdr:to>
      <xdr:col>50</xdr:col>
      <xdr:colOff>165100</xdr:colOff>
      <xdr:row>78</xdr:row>
      <xdr:rowOff>89959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6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106486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13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103084</xdr:rowOff>
    </xdr:from>
    <xdr:to>
      <xdr:col>46</xdr:col>
      <xdr:colOff>38100</xdr:colOff>
      <xdr:row>79</xdr:row>
      <xdr:rowOff>33234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7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24361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6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35799</xdr:rowOff>
    </xdr:from>
    <xdr:to>
      <xdr:col>41</xdr:col>
      <xdr:colOff>101600</xdr:colOff>
      <xdr:row>79</xdr:row>
      <xdr:rowOff>137399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8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128526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7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162640</xdr:rowOff>
    </xdr:from>
    <xdr:to>
      <xdr:col>36</xdr:col>
      <xdr:colOff>165100</xdr:colOff>
      <xdr:row>79</xdr:row>
      <xdr:rowOff>92790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83917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2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69337</xdr:rowOff>
    </xdr:from>
    <xdr:to>
      <xdr:col>55</xdr:col>
      <xdr:colOff>0</xdr:colOff>
      <xdr:row>96</xdr:row>
      <xdr:rowOff>33493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357087"/>
          <a:ext cx="838200" cy="13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167916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55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105696</xdr:rowOff>
    </xdr:from>
    <xdr:to>
      <xdr:col>50</xdr:col>
      <xdr:colOff>114300</xdr:colOff>
      <xdr:row>96</xdr:row>
      <xdr:rowOff>33493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393446"/>
          <a:ext cx="889000" cy="9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159921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1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8479</xdr:rowOff>
    </xdr:from>
    <xdr:to>
      <xdr:col>45</xdr:col>
      <xdr:colOff>177800</xdr:colOff>
      <xdr:row>95</xdr:row>
      <xdr:rowOff>105696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124779"/>
          <a:ext cx="889000" cy="26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167912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2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114263</xdr:rowOff>
    </xdr:from>
    <xdr:to>
      <xdr:col>41</xdr:col>
      <xdr:colOff>50800</xdr:colOff>
      <xdr:row>94</xdr:row>
      <xdr:rowOff>8479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5544763"/>
          <a:ext cx="889000" cy="58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140107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59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99993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5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18537</xdr:rowOff>
    </xdr:from>
    <xdr:to>
      <xdr:col>55</xdr:col>
      <xdr:colOff>50800</xdr:colOff>
      <xdr:row>95</xdr:row>
      <xdr:rowOff>120137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30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41414</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15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154143</xdr:rowOff>
    </xdr:from>
    <xdr:to>
      <xdr:col>50</xdr:col>
      <xdr:colOff>165100</xdr:colOff>
      <xdr:row>96</xdr:row>
      <xdr:rowOff>84293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44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100820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21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54896</xdr:rowOff>
    </xdr:from>
    <xdr:to>
      <xdr:col>46</xdr:col>
      <xdr:colOff>38100</xdr:colOff>
      <xdr:row>95</xdr:row>
      <xdr:rowOff>156496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34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1573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11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129129</xdr:rowOff>
    </xdr:from>
    <xdr:to>
      <xdr:col>41</xdr:col>
      <xdr:colOff>101600</xdr:colOff>
      <xdr:row>94</xdr:row>
      <xdr:rowOff>59279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07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75806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584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63463</xdr:rowOff>
    </xdr:from>
    <xdr:to>
      <xdr:col>36</xdr:col>
      <xdr:colOff>165100</xdr:colOff>
      <xdr:row>90</xdr:row>
      <xdr:rowOff>165063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549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10140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526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9310</xdr:rowOff>
    </xdr:from>
    <xdr:to>
      <xdr:col>85</xdr:col>
      <xdr:colOff>127000</xdr:colOff>
      <xdr:row>39</xdr:row>
      <xdr:rowOff>28338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695860"/>
          <a:ext cx="838200" cy="1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28338</xdr:rowOff>
    </xdr:from>
    <xdr:to>
      <xdr:col>81</xdr:col>
      <xdr:colOff>50800</xdr:colOff>
      <xdr:row>39</xdr:row>
      <xdr:rowOff>38681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714888"/>
          <a:ext cx="889000" cy="1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33142</xdr:rowOff>
    </xdr:from>
    <xdr:to>
      <xdr:col>76</xdr:col>
      <xdr:colOff>114300</xdr:colOff>
      <xdr:row>39</xdr:row>
      <xdr:rowOff>38681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19692"/>
          <a:ext cx="889000" cy="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27179</xdr:rowOff>
    </xdr:from>
    <xdr:to>
      <xdr:col>71</xdr:col>
      <xdr:colOff>177800</xdr:colOff>
      <xdr:row>39</xdr:row>
      <xdr:rowOff>33142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13729"/>
          <a:ext cx="889000" cy="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129960</xdr:rowOff>
    </xdr:from>
    <xdr:to>
      <xdr:col>85</xdr:col>
      <xdr:colOff>177800</xdr:colOff>
      <xdr:row>39</xdr:row>
      <xdr:rowOff>60110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4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148988</xdr:rowOff>
    </xdr:from>
    <xdr:to>
      <xdr:col>81</xdr:col>
      <xdr:colOff>101600</xdr:colOff>
      <xdr:row>39</xdr:row>
      <xdr:rowOff>79138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6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70265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7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159331</xdr:rowOff>
    </xdr:from>
    <xdr:to>
      <xdr:col>76</xdr:col>
      <xdr:colOff>165100</xdr:colOff>
      <xdr:row>39</xdr:row>
      <xdr:rowOff>89481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7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80608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76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153792</xdr:rowOff>
    </xdr:from>
    <xdr:to>
      <xdr:col>72</xdr:col>
      <xdr:colOff>38100</xdr:colOff>
      <xdr:row>39</xdr:row>
      <xdr:rowOff>83942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6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75069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76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147829</xdr:rowOff>
    </xdr:from>
    <xdr:to>
      <xdr:col>67</xdr:col>
      <xdr:colOff>101600</xdr:colOff>
      <xdr:row>39</xdr:row>
      <xdr:rowOff>77979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6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69106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75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125764</xdr:rowOff>
    </xdr:from>
    <xdr:to>
      <xdr:col>85</xdr:col>
      <xdr:colOff>127000</xdr:colOff>
      <xdr:row>74</xdr:row>
      <xdr:rowOff>170543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2813064"/>
          <a:ext cx="838200" cy="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101818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6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125764</xdr:rowOff>
    </xdr:from>
    <xdr:to>
      <xdr:col>81</xdr:col>
      <xdr:colOff>50800</xdr:colOff>
      <xdr:row>74</xdr:row>
      <xdr:rowOff>145068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81306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41222</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145068</xdr:rowOff>
    </xdr:from>
    <xdr:to>
      <xdr:col>76</xdr:col>
      <xdr:colOff>114300</xdr:colOff>
      <xdr:row>75</xdr:row>
      <xdr:rowOff>25025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832368"/>
          <a:ext cx="889000" cy="5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03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25025</xdr:rowOff>
    </xdr:from>
    <xdr:to>
      <xdr:col>71</xdr:col>
      <xdr:colOff>177800</xdr:colOff>
      <xdr:row>75</xdr:row>
      <xdr:rowOff>109726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2883775"/>
          <a:ext cx="889000" cy="8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25520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05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48189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7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119743</xdr:rowOff>
    </xdr:from>
    <xdr:to>
      <xdr:col>85</xdr:col>
      <xdr:colOff>177800</xdr:colOff>
      <xdr:row>75</xdr:row>
      <xdr:rowOff>49893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80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142620</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65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74964</xdr:rowOff>
    </xdr:from>
    <xdr:to>
      <xdr:col>81</xdr:col>
      <xdr:colOff>101600</xdr:colOff>
      <xdr:row>75</xdr:row>
      <xdr:rowOff>5114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76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21641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53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94268</xdr:rowOff>
    </xdr:from>
    <xdr:to>
      <xdr:col>76</xdr:col>
      <xdr:colOff>165100</xdr:colOff>
      <xdr:row>75</xdr:row>
      <xdr:rowOff>24418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78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40945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55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145675</xdr:rowOff>
    </xdr:from>
    <xdr:to>
      <xdr:col>72</xdr:col>
      <xdr:colOff>38100</xdr:colOff>
      <xdr:row>75</xdr:row>
      <xdr:rowOff>75825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92352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60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58926</xdr:rowOff>
    </xdr:from>
    <xdr:to>
      <xdr:col>67</xdr:col>
      <xdr:colOff>101600</xdr:colOff>
      <xdr:row>75</xdr:row>
      <xdr:rowOff>160527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9176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5603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69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100411</xdr:rowOff>
    </xdr:from>
    <xdr:to>
      <xdr:col>85</xdr:col>
      <xdr:colOff>127000</xdr:colOff>
      <xdr:row>96</xdr:row>
      <xdr:rowOff>166957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559611"/>
          <a:ext cx="838200" cy="6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121832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81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166957</xdr:rowOff>
    </xdr:from>
    <xdr:to>
      <xdr:col>81</xdr:col>
      <xdr:colOff>50800</xdr:colOff>
      <xdr:row>97</xdr:row>
      <xdr:rowOff>152098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626157"/>
          <a:ext cx="889000" cy="15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44147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7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73231</xdr:rowOff>
    </xdr:from>
    <xdr:to>
      <xdr:col>76</xdr:col>
      <xdr:colOff>114300</xdr:colOff>
      <xdr:row>97</xdr:row>
      <xdr:rowOff>152098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703881"/>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73231</xdr:rowOff>
    </xdr:from>
    <xdr:to>
      <xdr:col>71</xdr:col>
      <xdr:colOff>177800</xdr:colOff>
      <xdr:row>98</xdr:row>
      <xdr:rowOff>34094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703881"/>
          <a:ext cx="889000" cy="13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100537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3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40141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49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49611</xdr:rowOff>
    </xdr:from>
    <xdr:to>
      <xdr:col>85</xdr:col>
      <xdr:colOff>177800</xdr:colOff>
      <xdr:row>96</xdr:row>
      <xdr:rowOff>151211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50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72488</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36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116157</xdr:rowOff>
    </xdr:from>
    <xdr:to>
      <xdr:col>81</xdr:col>
      <xdr:colOff>101600</xdr:colOff>
      <xdr:row>97</xdr:row>
      <xdr:rowOff>46307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57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62834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35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101298</xdr:rowOff>
    </xdr:from>
    <xdr:to>
      <xdr:col>76</xdr:col>
      <xdr:colOff>165100</xdr:colOff>
      <xdr:row>98</xdr:row>
      <xdr:rowOff>31448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22575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2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22431</xdr:rowOff>
    </xdr:from>
    <xdr:to>
      <xdr:col>72</xdr:col>
      <xdr:colOff>38100</xdr:colOff>
      <xdr:row>97</xdr:row>
      <xdr:rowOff>124031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65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115158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74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154744</xdr:rowOff>
    </xdr:from>
    <xdr:to>
      <xdr:col>67</xdr:col>
      <xdr:colOff>101600</xdr:colOff>
      <xdr:row>98</xdr:row>
      <xdr:rowOff>84894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8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76021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87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150673</xdr:rowOff>
    </xdr:from>
    <xdr:to>
      <xdr:col>116</xdr:col>
      <xdr:colOff>63500</xdr:colOff>
      <xdr:row>38</xdr:row>
      <xdr:rowOff>154853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665773"/>
          <a:ext cx="838200" cy="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123579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638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97246</xdr:rowOff>
    </xdr:from>
    <xdr:to>
      <xdr:col>111</xdr:col>
      <xdr:colOff>177800</xdr:colOff>
      <xdr:row>38</xdr:row>
      <xdr:rowOff>154853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612346"/>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83329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76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53534</xdr:rowOff>
    </xdr:from>
    <xdr:to>
      <xdr:col>107</xdr:col>
      <xdr:colOff>50800</xdr:colOff>
      <xdr:row>38</xdr:row>
      <xdr:rowOff>97246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568634"/>
          <a:ext cx="889000" cy="4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101552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78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31262</xdr:rowOff>
    </xdr:from>
    <xdr:to>
      <xdr:col>102</xdr:col>
      <xdr:colOff>114300</xdr:colOff>
      <xdr:row>38</xdr:row>
      <xdr:rowOff>53534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546362"/>
          <a:ext cx="889000" cy="2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109814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79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112018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79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99873</xdr:rowOff>
    </xdr:from>
    <xdr:to>
      <xdr:col>116</xdr:col>
      <xdr:colOff>114300</xdr:colOff>
      <xdr:row>39</xdr:row>
      <xdr:rowOff>30023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1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59250</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402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104053</xdr:rowOff>
    </xdr:from>
    <xdr:to>
      <xdr:col>112</xdr:col>
      <xdr:colOff>38100</xdr:colOff>
      <xdr:row>39</xdr:row>
      <xdr:rowOff>34203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1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50730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3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46446</xdr:rowOff>
    </xdr:from>
    <xdr:to>
      <xdr:col>107</xdr:col>
      <xdr:colOff>101600</xdr:colOff>
      <xdr:row>38</xdr:row>
      <xdr:rowOff>148046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56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164573</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67111" y="633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2734</xdr:rowOff>
    </xdr:from>
    <xdr:to>
      <xdr:col>102</xdr:col>
      <xdr:colOff>165100</xdr:colOff>
      <xdr:row>38</xdr:row>
      <xdr:rowOff>104334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51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120861</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278111" y="629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151912</xdr:rowOff>
    </xdr:from>
    <xdr:to>
      <xdr:col>98</xdr:col>
      <xdr:colOff>38100</xdr:colOff>
      <xdr:row>38</xdr:row>
      <xdr:rowOff>82062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49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98589</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389111" y="627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21742</xdr:rowOff>
    </xdr:from>
    <xdr:to>
      <xdr:col>116</xdr:col>
      <xdr:colOff>63500</xdr:colOff>
      <xdr:row>58</xdr:row>
      <xdr:rowOff>23514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965842"/>
          <a:ext cx="8382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20028</xdr:rowOff>
    </xdr:from>
    <xdr:to>
      <xdr:col>111</xdr:col>
      <xdr:colOff>177800</xdr:colOff>
      <xdr:row>58</xdr:row>
      <xdr:rowOff>21742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964128"/>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18314</xdr:rowOff>
    </xdr:from>
    <xdr:to>
      <xdr:col>107</xdr:col>
      <xdr:colOff>50800</xdr:colOff>
      <xdr:row>58</xdr:row>
      <xdr:rowOff>20028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62414"/>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166336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18314</xdr:rowOff>
    </xdr:from>
    <xdr:to>
      <xdr:col>102</xdr:col>
      <xdr:colOff>114300</xdr:colOff>
      <xdr:row>58</xdr:row>
      <xdr:rowOff>18485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962414"/>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144164</xdr:rowOff>
    </xdr:from>
    <xdr:to>
      <xdr:col>116</xdr:col>
      <xdr:colOff>114300</xdr:colOff>
      <xdr:row>58</xdr:row>
      <xdr:rowOff>74314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1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59091</xdr:rowOff>
    </xdr:from>
    <xdr:ext cx="313932"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317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142392</xdr:rowOff>
    </xdr:from>
    <xdr:to>
      <xdr:col>112</xdr:col>
      <xdr:colOff>38100</xdr:colOff>
      <xdr:row>58</xdr:row>
      <xdr:rowOff>72542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1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58</xdr:row>
      <xdr:rowOff>63669</xdr:rowOff>
    </xdr:from>
    <xdr:ext cx="313932"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66333" y="100077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140678</xdr:rowOff>
    </xdr:from>
    <xdr:to>
      <xdr:col>107</xdr:col>
      <xdr:colOff>101600</xdr:colOff>
      <xdr:row>58</xdr:row>
      <xdr:rowOff>70828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1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58</xdr:row>
      <xdr:rowOff>61955</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77333" y="100060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138964</xdr:rowOff>
    </xdr:from>
    <xdr:to>
      <xdr:col>102</xdr:col>
      <xdr:colOff>165100</xdr:colOff>
      <xdr:row>58</xdr:row>
      <xdr:rowOff>69114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60241</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004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139135</xdr:rowOff>
    </xdr:from>
    <xdr:to>
      <xdr:col>98</xdr:col>
      <xdr:colOff>38100</xdr:colOff>
      <xdr:row>58</xdr:row>
      <xdr:rowOff>69285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1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60412</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004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6700</xdr:rowOff>
    </xdr:from>
    <xdr:to>
      <xdr:col>116</xdr:col>
      <xdr:colOff>63500</xdr:colOff>
      <xdr:row>74</xdr:row>
      <xdr:rowOff>20622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694000"/>
          <a:ext cx="838200" cy="1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112224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79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6700</xdr:rowOff>
    </xdr:from>
    <xdr:to>
      <xdr:col>111</xdr:col>
      <xdr:colOff>177800</xdr:colOff>
      <xdr:row>74</xdr:row>
      <xdr:rowOff>104930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694000"/>
          <a:ext cx="889000" cy="9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74093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104930</xdr:rowOff>
    </xdr:from>
    <xdr:to>
      <xdr:col>107</xdr:col>
      <xdr:colOff>50800</xdr:colOff>
      <xdr:row>74</xdr:row>
      <xdr:rowOff>122738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792230"/>
          <a:ext cx="889000" cy="1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120959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46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122738</xdr:rowOff>
    </xdr:from>
    <xdr:to>
      <xdr:col>102</xdr:col>
      <xdr:colOff>114300</xdr:colOff>
      <xdr:row>75</xdr:row>
      <xdr:rowOff>7500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810038"/>
          <a:ext cx="889000" cy="5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129989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4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125440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46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141272</xdr:rowOff>
    </xdr:from>
    <xdr:to>
      <xdr:col>116</xdr:col>
      <xdr:colOff>114300</xdr:colOff>
      <xdr:row>74</xdr:row>
      <xdr:rowOff>71422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65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164149</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50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127350</xdr:rowOff>
    </xdr:from>
    <xdr:to>
      <xdr:col>112</xdr:col>
      <xdr:colOff>38100</xdr:colOff>
      <xdr:row>74</xdr:row>
      <xdr:rowOff>57500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6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74027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41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54130</xdr:rowOff>
    </xdr:from>
    <xdr:to>
      <xdr:col>107</xdr:col>
      <xdr:colOff>101600</xdr:colOff>
      <xdr:row>74</xdr:row>
      <xdr:rowOff>155730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74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146857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3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71938</xdr:rowOff>
    </xdr:from>
    <xdr:to>
      <xdr:col>102</xdr:col>
      <xdr:colOff>165100</xdr:colOff>
      <xdr:row>75</xdr:row>
      <xdr:rowOff>2088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75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164665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5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128150</xdr:rowOff>
    </xdr:from>
    <xdr:to>
      <xdr:col>98</xdr:col>
      <xdr:colOff>38100</xdr:colOff>
      <xdr:row>75</xdr:row>
      <xdr:rowOff>58300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8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49427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90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人件費は、昨年度よりも</a:t>
          </a:r>
          <a:r>
            <a:rPr kumimoji="1" lang="en-US" altLang="ja-JP" sz="1100">
              <a:latin typeface="ＭＳ Ｐゴシック" panose="020B0600070205080204" pitchFamily="50" charset="-128"/>
              <a:ea typeface="ＭＳ Ｐゴシック" panose="020B0600070205080204" pitchFamily="50" charset="-128"/>
            </a:rPr>
            <a:t>12,177</a:t>
          </a:r>
          <a:r>
            <a:rPr kumimoji="1" lang="ja-JP" altLang="en-US" sz="1100">
              <a:latin typeface="ＭＳ Ｐゴシック" panose="020B0600070205080204" pitchFamily="50" charset="-128"/>
              <a:ea typeface="ＭＳ Ｐゴシック" panose="020B0600070205080204" pitchFamily="50" charset="-128"/>
            </a:rPr>
            <a:t>円の増加となった。これは人事院勧告に基づく職員及び会計年度任用職員の給与の増加のためである。また慢性的に類似団体平均値よりも高水準にて推移しており、今年度は類似団体平均値よりも</a:t>
          </a:r>
          <a:r>
            <a:rPr kumimoji="1" lang="en-US" altLang="ja-JP" sz="1100">
              <a:latin typeface="ＭＳ Ｐゴシック" panose="020B0600070205080204" pitchFamily="50" charset="-128"/>
              <a:ea typeface="ＭＳ Ｐゴシック" panose="020B0600070205080204" pitchFamily="50" charset="-128"/>
            </a:rPr>
            <a:t>14,298</a:t>
          </a:r>
          <a:r>
            <a:rPr kumimoji="1" lang="ja-JP" altLang="en-US" sz="1100">
              <a:latin typeface="ＭＳ Ｐゴシック" panose="020B0600070205080204" pitchFamily="50" charset="-128"/>
              <a:ea typeface="ＭＳ Ｐゴシック" panose="020B0600070205080204" pitchFamily="50" charset="-128"/>
            </a:rPr>
            <a:t>円多く、年々類似団体平均値との差が開く一方である。これは、し尿処理施設・ごみ処理施設・火葬場などを単独で直営していることや学校給食を自校調理式方式にしていることに加え、若年職員や会計年度任用職員が多く、若年職員に重点を置いた人事院勧告による俸給表の改正が行われたことが要因である。機構改革や人員配置の見直し、広域行政化、</a:t>
          </a:r>
          <a:r>
            <a:rPr kumimoji="1" lang="en-US" altLang="ja-JP" sz="1100">
              <a:latin typeface="ＭＳ Ｐゴシック" panose="020B0600070205080204" pitchFamily="50" charset="-128"/>
              <a:ea typeface="ＭＳ Ｐゴシック" panose="020B0600070205080204" pitchFamily="50" charset="-128"/>
            </a:rPr>
            <a:t>DX</a:t>
          </a:r>
          <a:r>
            <a:rPr kumimoji="1" lang="ja-JP" altLang="en-US" sz="1100">
              <a:latin typeface="ＭＳ Ｐゴシック" panose="020B0600070205080204" pitchFamily="50" charset="-128"/>
              <a:ea typeface="ＭＳ Ｐゴシック" panose="020B0600070205080204" pitchFamily="50" charset="-128"/>
            </a:rPr>
            <a:t>推進、官民連携等により人件費の抑制に努める。維持補修費は火災によるリサイクル施設修繕の完了に伴い減少し例年並みの金額になったが類似団体平均値よりも高水準で推移している。これは、老朽施設が数多く点在しているためである。行財政改革大綱や公共施設等総合管理計画に基づき施設の統廃合に努める。扶助費は類似団体平均値と同様の推移をしており、昨年度よりも</a:t>
          </a:r>
          <a:r>
            <a:rPr kumimoji="1" lang="en-US" altLang="ja-JP" sz="1100">
              <a:latin typeface="ＭＳ Ｐゴシック" panose="020B0600070205080204" pitchFamily="50" charset="-128"/>
              <a:ea typeface="ＭＳ Ｐゴシック" panose="020B0600070205080204" pitchFamily="50" charset="-128"/>
            </a:rPr>
            <a:t>9,409</a:t>
          </a:r>
          <a:r>
            <a:rPr kumimoji="1" lang="ja-JP" altLang="en-US" sz="1100">
              <a:latin typeface="ＭＳ Ｐゴシック" panose="020B0600070205080204" pitchFamily="50" charset="-128"/>
              <a:ea typeface="ＭＳ Ｐゴシック" panose="020B0600070205080204" pitchFamily="50" charset="-128"/>
            </a:rPr>
            <a:t>円増加している。これは住民税非課税世帯臨時給付金によるものである。普通建設事業費（うち更新整備費）が昨年度よりも</a:t>
          </a:r>
          <a:r>
            <a:rPr kumimoji="1" lang="en-US" altLang="ja-JP" sz="1100">
              <a:latin typeface="ＭＳ Ｐゴシック" panose="020B0600070205080204" pitchFamily="50" charset="-128"/>
              <a:ea typeface="ＭＳ Ｐゴシック" panose="020B0600070205080204" pitchFamily="50" charset="-128"/>
            </a:rPr>
            <a:t>23,728</a:t>
          </a:r>
          <a:r>
            <a:rPr kumimoji="1" lang="ja-JP" altLang="en-US" sz="1100">
              <a:latin typeface="ＭＳ Ｐゴシック" panose="020B0600070205080204" pitchFamily="50" charset="-128"/>
              <a:ea typeface="ＭＳ Ｐゴシック" panose="020B0600070205080204" pitchFamily="50" charset="-128"/>
            </a:rPr>
            <a:t>円増加したのは、支所利活用事業として図書館整備を行っているからである。この事業は債務負担行為が設定されており令和</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年度に完了となるため、普通建設事業費は来年度も高水準を維持する見込みである。また、小中一体型校整備事業の実施が予定され、この事業に関しても債務負担行為が設定されているため、普通建設事業費（うち新規整備）も増加することが想定される。老朽化した施設を多数保有しており、更新や統廃合を行わなければならないため、中長期的に普通建設事業費の上昇が想定される。今後の人口ビジョンや維持管理を想定し、施設の統廃合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16,434
16,238
119.61
13,284,923
12,369,876
880,874
6,178,802
11,311,320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164846</xdr:rowOff>
    </xdr:from>
    <xdr:to>
      <xdr:col>24</xdr:col>
      <xdr:colOff>63500</xdr:colOff>
      <xdr:row>32</xdr:row>
      <xdr:rowOff>67691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479796"/>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42181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0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67691</xdr:rowOff>
    </xdr:from>
    <xdr:to>
      <xdr:col>19</xdr:col>
      <xdr:colOff>177800</xdr:colOff>
      <xdr:row>33</xdr:row>
      <xdr:rowOff>27457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554091"/>
          <a:ext cx="889000" cy="13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4005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27457</xdr:rowOff>
    </xdr:from>
    <xdr:to>
      <xdr:col>15</xdr:col>
      <xdr:colOff>50800</xdr:colOff>
      <xdr:row>33</xdr:row>
      <xdr:rowOff>56947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685307"/>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56947</xdr:rowOff>
    </xdr:from>
    <xdr:to>
      <xdr:col>10</xdr:col>
      <xdr:colOff>114300</xdr:colOff>
      <xdr:row>34</xdr:row>
      <xdr:rowOff>9627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714797"/>
          <a:ext cx="889000" cy="1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60240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54551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5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114046</xdr:rowOff>
    </xdr:from>
    <xdr:to>
      <xdr:col>24</xdr:col>
      <xdr:colOff>114300</xdr:colOff>
      <xdr:row>32</xdr:row>
      <xdr:rowOff>44196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42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136923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28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16891</xdr:rowOff>
    </xdr:from>
    <xdr:to>
      <xdr:col>20</xdr:col>
      <xdr:colOff>38100</xdr:colOff>
      <xdr:row>32</xdr:row>
      <xdr:rowOff>118491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50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135018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27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148107</xdr:rowOff>
    </xdr:from>
    <xdr:to>
      <xdr:col>15</xdr:col>
      <xdr:colOff>101600</xdr:colOff>
      <xdr:row>33</xdr:row>
      <xdr:rowOff>78257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3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94784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40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6147</xdr:rowOff>
    </xdr:from>
    <xdr:to>
      <xdr:col>10</xdr:col>
      <xdr:colOff>165100</xdr:colOff>
      <xdr:row>33</xdr:row>
      <xdr:rowOff>107747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6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124274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3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130277</xdr:rowOff>
    </xdr:from>
    <xdr:to>
      <xdr:col>6</xdr:col>
      <xdr:colOff>38100</xdr:colOff>
      <xdr:row>34</xdr:row>
      <xdr:rowOff>60427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51554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88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92266</xdr:rowOff>
    </xdr:from>
    <xdr:to>
      <xdr:col>24</xdr:col>
      <xdr:colOff>63500</xdr:colOff>
      <xdr:row>56</xdr:row>
      <xdr:rowOff>139571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93466"/>
          <a:ext cx="838200" cy="4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165635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3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139571</xdr:rowOff>
    </xdr:from>
    <xdr:to>
      <xdr:col>19</xdr:col>
      <xdr:colOff>177800</xdr:colOff>
      <xdr:row>57</xdr:row>
      <xdr:rowOff>60570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40771"/>
          <a:ext cx="889000" cy="9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136024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9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141236</xdr:rowOff>
    </xdr:from>
    <xdr:to>
      <xdr:col>15</xdr:col>
      <xdr:colOff>50800</xdr:colOff>
      <xdr:row>57</xdr:row>
      <xdr:rowOff>60570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42436"/>
          <a:ext cx="889000" cy="9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171030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171384</xdr:rowOff>
    </xdr:from>
    <xdr:to>
      <xdr:col>10</xdr:col>
      <xdr:colOff>114300</xdr:colOff>
      <xdr:row>56</xdr:row>
      <xdr:rowOff>141236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086784"/>
          <a:ext cx="889000" cy="65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161421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1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116129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7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41466</xdr:rowOff>
    </xdr:from>
    <xdr:to>
      <xdr:col>24</xdr:col>
      <xdr:colOff>114300</xdr:colOff>
      <xdr:row>56</xdr:row>
      <xdr:rowOff>143066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4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19893</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21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88771</xdr:rowOff>
    </xdr:from>
    <xdr:to>
      <xdr:col>20</xdr:col>
      <xdr:colOff>38100</xdr:colOff>
      <xdr:row>57</xdr:row>
      <xdr:rowOff>18921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8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10048</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78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9770</xdr:rowOff>
    </xdr:from>
    <xdr:to>
      <xdr:col>15</xdr:col>
      <xdr:colOff>101600</xdr:colOff>
      <xdr:row>57</xdr:row>
      <xdr:rowOff>111370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102497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7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90436</xdr:rowOff>
    </xdr:from>
    <xdr:to>
      <xdr:col>10</xdr:col>
      <xdr:colOff>165100</xdr:colOff>
      <xdr:row>57</xdr:row>
      <xdr:rowOff>20586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9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11713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78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120584</xdr:rowOff>
    </xdr:from>
    <xdr:to>
      <xdr:col>6</xdr:col>
      <xdr:colOff>38100</xdr:colOff>
      <xdr:row>53</xdr:row>
      <xdr:rowOff>50734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3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67261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811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15601</xdr:rowOff>
    </xdr:from>
    <xdr:to>
      <xdr:col>24</xdr:col>
      <xdr:colOff>63500</xdr:colOff>
      <xdr:row>76</xdr:row>
      <xdr:rowOff>136430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45801"/>
          <a:ext cx="838200" cy="12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114464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4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136430</xdr:rowOff>
    </xdr:from>
    <xdr:to>
      <xdr:col>19</xdr:col>
      <xdr:colOff>177800</xdr:colOff>
      <xdr:row>77</xdr:row>
      <xdr:rowOff>34410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66630"/>
          <a:ext cx="889000" cy="6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110791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145879</xdr:rowOff>
    </xdr:from>
    <xdr:to>
      <xdr:col>15</xdr:col>
      <xdr:colOff>50800</xdr:colOff>
      <xdr:row>77</xdr:row>
      <xdr:rowOff>34410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76079"/>
          <a:ext cx="889000" cy="5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162566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6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145879</xdr:rowOff>
    </xdr:from>
    <xdr:to>
      <xdr:col>10</xdr:col>
      <xdr:colOff>114300</xdr:colOff>
      <xdr:row>77</xdr:row>
      <xdr:rowOff>91419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76079"/>
          <a:ext cx="889000" cy="11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134512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3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53367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2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136251</xdr:rowOff>
    </xdr:from>
    <xdr:to>
      <xdr:col>24</xdr:col>
      <xdr:colOff>114300</xdr:colOff>
      <xdr:row>76</xdr:row>
      <xdr:rowOff>66401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9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159128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4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85630</xdr:rowOff>
    </xdr:from>
    <xdr:to>
      <xdr:col>20</xdr:col>
      <xdr:colOff>38100</xdr:colOff>
      <xdr:row>77</xdr:row>
      <xdr:rowOff>15780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32308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91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155060</xdr:rowOff>
    </xdr:from>
    <xdr:to>
      <xdr:col>15</xdr:col>
      <xdr:colOff>101600</xdr:colOff>
      <xdr:row>77</xdr:row>
      <xdr:rowOff>85210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8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101737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6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95079</xdr:rowOff>
    </xdr:from>
    <xdr:to>
      <xdr:col>10</xdr:col>
      <xdr:colOff>165100</xdr:colOff>
      <xdr:row>77</xdr:row>
      <xdr:rowOff>25229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2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41756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0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40619</xdr:rowOff>
    </xdr:from>
    <xdr:to>
      <xdr:col>6</xdr:col>
      <xdr:colOff>38100</xdr:colOff>
      <xdr:row>77</xdr:row>
      <xdr:rowOff>142219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4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158746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17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114209</xdr:rowOff>
    </xdr:from>
    <xdr:to>
      <xdr:col>24</xdr:col>
      <xdr:colOff>63500</xdr:colOff>
      <xdr:row>98</xdr:row>
      <xdr:rowOff>146853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16309"/>
          <a:ext cx="838200" cy="3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108190</xdr:rowOff>
    </xdr:from>
    <xdr:to>
      <xdr:col>19</xdr:col>
      <xdr:colOff>177800</xdr:colOff>
      <xdr:row>98</xdr:row>
      <xdr:rowOff>114209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10290"/>
          <a:ext cx="889000" cy="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13217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98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108190</xdr:rowOff>
    </xdr:from>
    <xdr:to>
      <xdr:col>15</xdr:col>
      <xdr:colOff>50800</xdr:colOff>
      <xdr:row>98</xdr:row>
      <xdr:rowOff>130094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10290"/>
          <a:ext cx="889000" cy="2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11547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8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130094</xdr:rowOff>
    </xdr:from>
    <xdr:to>
      <xdr:col>10</xdr:col>
      <xdr:colOff>114300</xdr:colOff>
      <xdr:row>98</xdr:row>
      <xdr:rowOff>143343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32194"/>
          <a:ext cx="889000" cy="1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10650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8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20959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9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96053</xdr:rowOff>
    </xdr:from>
    <xdr:to>
      <xdr:col>24</xdr:col>
      <xdr:colOff>114300</xdr:colOff>
      <xdr:row>99</xdr:row>
      <xdr:rowOff>26203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9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63409</xdr:rowOff>
    </xdr:from>
    <xdr:to>
      <xdr:col>20</xdr:col>
      <xdr:colOff>38100</xdr:colOff>
      <xdr:row>98</xdr:row>
      <xdr:rowOff>165009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6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10086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4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57390</xdr:rowOff>
    </xdr:from>
    <xdr:to>
      <xdr:col>15</xdr:col>
      <xdr:colOff>101600</xdr:colOff>
      <xdr:row>98</xdr:row>
      <xdr:rowOff>158990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5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4067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3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79294</xdr:rowOff>
    </xdr:from>
    <xdr:to>
      <xdr:col>10</xdr:col>
      <xdr:colOff>165100</xdr:colOff>
      <xdr:row>99</xdr:row>
      <xdr:rowOff>9444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8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25971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5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92543</xdr:rowOff>
    </xdr:from>
    <xdr:to>
      <xdr:col>6</xdr:col>
      <xdr:colOff>38100</xdr:colOff>
      <xdr:row>99</xdr:row>
      <xdr:rowOff>22693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9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39220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6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1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97572</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4122"/>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161634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97572</xdr:rowOff>
    </xdr:from>
    <xdr:to>
      <xdr:col>45</xdr:col>
      <xdr:colOff>177800</xdr:colOff>
      <xdr:row>39</xdr:row>
      <xdr:rowOff>97899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784122"/>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162287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94960</xdr:rowOff>
    </xdr:from>
    <xdr:to>
      <xdr:col>41</xdr:col>
      <xdr:colOff>50800</xdr:colOff>
      <xdr:row>39</xdr:row>
      <xdr:rowOff>97899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1510"/>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152490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135181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0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46772</xdr:rowOff>
    </xdr:from>
    <xdr:to>
      <xdr:col>46</xdr:col>
      <xdr:colOff>38100</xdr:colOff>
      <xdr:row>39</xdr:row>
      <xdr:rowOff>148372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139499</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6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47099</xdr:rowOff>
    </xdr:from>
    <xdr:to>
      <xdr:col>41</xdr:col>
      <xdr:colOff>101600</xdr:colOff>
      <xdr:row>39</xdr:row>
      <xdr:rowOff>148699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139826</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6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44160</xdr:rowOff>
    </xdr:from>
    <xdr:to>
      <xdr:col>36</xdr:col>
      <xdr:colOff>165100</xdr:colOff>
      <xdr:row>39</xdr:row>
      <xdr:rowOff>145760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136887</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15333" y="6823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12773</xdr:rowOff>
    </xdr:from>
    <xdr:to>
      <xdr:col>55</xdr:col>
      <xdr:colOff>0</xdr:colOff>
      <xdr:row>57</xdr:row>
      <xdr:rowOff>17878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785423"/>
          <a:ext cx="8382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90514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63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94339</xdr:rowOff>
    </xdr:from>
    <xdr:to>
      <xdr:col>50</xdr:col>
      <xdr:colOff>114300</xdr:colOff>
      <xdr:row>57</xdr:row>
      <xdr:rowOff>12773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695539"/>
          <a:ext cx="889000" cy="8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24535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94339</xdr:rowOff>
    </xdr:from>
    <xdr:to>
      <xdr:col>45</xdr:col>
      <xdr:colOff>177800</xdr:colOff>
      <xdr:row>56</xdr:row>
      <xdr:rowOff>168569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695539"/>
          <a:ext cx="889000" cy="7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53949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9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106977</xdr:rowOff>
    </xdr:from>
    <xdr:to>
      <xdr:col>41</xdr:col>
      <xdr:colOff>50800</xdr:colOff>
      <xdr:row>56</xdr:row>
      <xdr:rowOff>168569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708177"/>
          <a:ext cx="889000" cy="6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82186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02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86235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1003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138528</xdr:rowOff>
    </xdr:from>
    <xdr:to>
      <xdr:col>55</xdr:col>
      <xdr:colOff>50800</xdr:colOff>
      <xdr:row>57</xdr:row>
      <xdr:rowOff>68678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3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161405</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59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133423</xdr:rowOff>
    </xdr:from>
    <xdr:to>
      <xdr:col>50</xdr:col>
      <xdr:colOff>165100</xdr:colOff>
      <xdr:row>57</xdr:row>
      <xdr:rowOff>63573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3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80100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50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43539</xdr:rowOff>
    </xdr:from>
    <xdr:to>
      <xdr:col>46</xdr:col>
      <xdr:colOff>38100</xdr:colOff>
      <xdr:row>56</xdr:row>
      <xdr:rowOff>145139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64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161666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41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117769</xdr:rowOff>
    </xdr:from>
    <xdr:to>
      <xdr:col>41</xdr:col>
      <xdr:colOff>101600</xdr:colOff>
      <xdr:row>57</xdr:row>
      <xdr:rowOff>47919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1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64446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49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56177</xdr:rowOff>
    </xdr:from>
    <xdr:to>
      <xdr:col>36</xdr:col>
      <xdr:colOff>165100</xdr:colOff>
      <xdr:row>56</xdr:row>
      <xdr:rowOff>157777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6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2854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43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34756</xdr:rowOff>
    </xdr:from>
    <xdr:to>
      <xdr:col>55</xdr:col>
      <xdr:colOff>0</xdr:colOff>
      <xdr:row>79</xdr:row>
      <xdr:rowOff>39035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579306"/>
          <a:ext cx="8382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114554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66908</xdr:rowOff>
    </xdr:from>
    <xdr:to>
      <xdr:col>50</xdr:col>
      <xdr:colOff>114300</xdr:colOff>
      <xdr:row>79</xdr:row>
      <xdr:rowOff>34756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40008"/>
          <a:ext cx="889000" cy="13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16534</xdr:rowOff>
    </xdr:from>
    <xdr:to>
      <xdr:col>45</xdr:col>
      <xdr:colOff>177800</xdr:colOff>
      <xdr:row>78</xdr:row>
      <xdr:rowOff>66908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89634"/>
          <a:ext cx="889000" cy="5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116187</xdr:rowOff>
    </xdr:from>
    <xdr:to>
      <xdr:col>41</xdr:col>
      <xdr:colOff>50800</xdr:colOff>
      <xdr:row>78</xdr:row>
      <xdr:rowOff>16534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17837"/>
          <a:ext cx="889000" cy="7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135117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159685</xdr:rowOff>
    </xdr:from>
    <xdr:to>
      <xdr:col>55</xdr:col>
      <xdr:colOff>50800</xdr:colOff>
      <xdr:row>79</xdr:row>
      <xdr:rowOff>89835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53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74612</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4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155406</xdr:rowOff>
    </xdr:from>
    <xdr:to>
      <xdr:col>50</xdr:col>
      <xdr:colOff>165100</xdr:colOff>
      <xdr:row>79</xdr:row>
      <xdr:rowOff>85556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52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76683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62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16108</xdr:rowOff>
    </xdr:from>
    <xdr:to>
      <xdr:col>46</xdr:col>
      <xdr:colOff>38100</xdr:colOff>
      <xdr:row>78</xdr:row>
      <xdr:rowOff>117708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8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108835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8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137184</xdr:rowOff>
    </xdr:from>
    <xdr:to>
      <xdr:col>41</xdr:col>
      <xdr:colOff>101600</xdr:colOff>
      <xdr:row>78</xdr:row>
      <xdr:rowOff>67334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3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58461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3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65387</xdr:rowOff>
    </xdr:from>
    <xdr:to>
      <xdr:col>36</xdr:col>
      <xdr:colOff>165100</xdr:colOff>
      <xdr:row>77</xdr:row>
      <xdr:rowOff>166987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6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158114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35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145709</xdr:rowOff>
    </xdr:from>
    <xdr:to>
      <xdr:col>55</xdr:col>
      <xdr:colOff>0</xdr:colOff>
      <xdr:row>95</xdr:row>
      <xdr:rowOff>23278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262009"/>
          <a:ext cx="838200" cy="4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29032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16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145709</xdr:rowOff>
    </xdr:from>
    <xdr:to>
      <xdr:col>50</xdr:col>
      <xdr:colOff>114300</xdr:colOff>
      <xdr:row>94</xdr:row>
      <xdr:rowOff>162843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262009"/>
          <a:ext cx="889000" cy="1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160279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44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162843</xdr:rowOff>
    </xdr:from>
    <xdr:to>
      <xdr:col>45</xdr:col>
      <xdr:colOff>177800</xdr:colOff>
      <xdr:row>95</xdr:row>
      <xdr:rowOff>6459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279143"/>
          <a:ext cx="889000" cy="1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47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63522</xdr:rowOff>
    </xdr:from>
    <xdr:to>
      <xdr:col>41</xdr:col>
      <xdr:colOff>50800</xdr:colOff>
      <xdr:row>95</xdr:row>
      <xdr:rowOff>6459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179822"/>
          <a:ext cx="889000" cy="11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2492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46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158441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4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143928</xdr:rowOff>
    </xdr:from>
    <xdr:to>
      <xdr:col>55</xdr:col>
      <xdr:colOff>50800</xdr:colOff>
      <xdr:row>95</xdr:row>
      <xdr:rowOff>74078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2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166805</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1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94909</xdr:rowOff>
    </xdr:from>
    <xdr:to>
      <xdr:col>50</xdr:col>
      <xdr:colOff>165100</xdr:colOff>
      <xdr:row>95</xdr:row>
      <xdr:rowOff>25059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21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41586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598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112043</xdr:rowOff>
    </xdr:from>
    <xdr:to>
      <xdr:col>46</xdr:col>
      <xdr:colOff>38100</xdr:colOff>
      <xdr:row>95</xdr:row>
      <xdr:rowOff>42193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2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58720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00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127109</xdr:rowOff>
    </xdr:from>
    <xdr:to>
      <xdr:col>41</xdr:col>
      <xdr:colOff>101600</xdr:colOff>
      <xdr:row>95</xdr:row>
      <xdr:rowOff>57259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24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73786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0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12722</xdr:rowOff>
    </xdr:from>
    <xdr:to>
      <xdr:col>36</xdr:col>
      <xdr:colOff>165100</xdr:colOff>
      <xdr:row>94</xdr:row>
      <xdr:rowOff>114322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12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130849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590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86926</xdr:rowOff>
    </xdr:from>
    <xdr:to>
      <xdr:col>85</xdr:col>
      <xdr:colOff>127000</xdr:colOff>
      <xdr:row>37</xdr:row>
      <xdr:rowOff>91008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430576"/>
          <a:ext cx="8382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86926</xdr:rowOff>
    </xdr:from>
    <xdr:to>
      <xdr:col>81</xdr:col>
      <xdr:colOff>50800</xdr:colOff>
      <xdr:row>37</xdr:row>
      <xdr:rowOff>94388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30576"/>
          <a:ext cx="889000" cy="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86583</xdr:rowOff>
    </xdr:from>
    <xdr:to>
      <xdr:col>76</xdr:col>
      <xdr:colOff>114300</xdr:colOff>
      <xdr:row>37</xdr:row>
      <xdr:rowOff>94388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30233"/>
          <a:ext cx="889000" cy="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137712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162332</xdr:rowOff>
    </xdr:from>
    <xdr:to>
      <xdr:col>71</xdr:col>
      <xdr:colOff>177800</xdr:colOff>
      <xdr:row>37</xdr:row>
      <xdr:rowOff>86583</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5991632"/>
          <a:ext cx="889000" cy="43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105104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39095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40208</xdr:rowOff>
    </xdr:from>
    <xdr:to>
      <xdr:col>85</xdr:col>
      <xdr:colOff>177800</xdr:colOff>
      <xdr:row>37</xdr:row>
      <xdr:rowOff>141808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8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18635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6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36126</xdr:rowOff>
    </xdr:from>
    <xdr:to>
      <xdr:col>81</xdr:col>
      <xdr:colOff>101600</xdr:colOff>
      <xdr:row>37</xdr:row>
      <xdr:rowOff>137726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7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128853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47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43588</xdr:rowOff>
    </xdr:from>
    <xdr:to>
      <xdr:col>76</xdr:col>
      <xdr:colOff>165100</xdr:colOff>
      <xdr:row>37</xdr:row>
      <xdr:rowOff>145188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8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136315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47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35783</xdr:rowOff>
    </xdr:from>
    <xdr:to>
      <xdr:col>72</xdr:col>
      <xdr:colOff>38100</xdr:colOff>
      <xdr:row>37</xdr:row>
      <xdr:rowOff>137383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7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128510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47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111532</xdr:rowOff>
    </xdr:from>
    <xdr:to>
      <xdr:col>67</xdr:col>
      <xdr:colOff>101600</xdr:colOff>
      <xdr:row>35</xdr:row>
      <xdr:rowOff>41682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59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58209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71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71262</xdr:rowOff>
    </xdr:from>
    <xdr:to>
      <xdr:col>85</xdr:col>
      <xdr:colOff>127000</xdr:colOff>
      <xdr:row>56</xdr:row>
      <xdr:rowOff>52255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329562"/>
          <a:ext cx="838200" cy="32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98438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99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52255</xdr:rowOff>
    </xdr:from>
    <xdr:to>
      <xdr:col>81</xdr:col>
      <xdr:colOff>50800</xdr:colOff>
      <xdr:row>56</xdr:row>
      <xdr:rowOff>124721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653455"/>
          <a:ext cx="889000" cy="7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119916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9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28633</xdr:rowOff>
    </xdr:from>
    <xdr:to>
      <xdr:col>76</xdr:col>
      <xdr:colOff>114300</xdr:colOff>
      <xdr:row>56</xdr:row>
      <xdr:rowOff>124721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286933"/>
          <a:ext cx="889000" cy="43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116443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8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28633</xdr:rowOff>
    </xdr:from>
    <xdr:to>
      <xdr:col>71</xdr:col>
      <xdr:colOff>177800</xdr:colOff>
      <xdr:row>55</xdr:row>
      <xdr:rowOff>26445</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286933"/>
          <a:ext cx="889000" cy="16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111621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88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40679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81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20462</xdr:rowOff>
    </xdr:from>
    <xdr:to>
      <xdr:col>85</xdr:col>
      <xdr:colOff>177800</xdr:colOff>
      <xdr:row>54</xdr:row>
      <xdr:rowOff>122062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27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43339</xdr:rowOff>
    </xdr:from>
    <xdr:ext cx="599010"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13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1455</xdr:rowOff>
    </xdr:from>
    <xdr:to>
      <xdr:col>81</xdr:col>
      <xdr:colOff>101600</xdr:colOff>
      <xdr:row>56</xdr:row>
      <xdr:rowOff>103055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6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119582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37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73921</xdr:rowOff>
    </xdr:from>
    <xdr:to>
      <xdr:col>76</xdr:col>
      <xdr:colOff>165100</xdr:colOff>
      <xdr:row>57</xdr:row>
      <xdr:rowOff>4071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67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20598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45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149283</xdr:rowOff>
    </xdr:from>
    <xdr:to>
      <xdr:col>72</xdr:col>
      <xdr:colOff>38100</xdr:colOff>
      <xdr:row>54</xdr:row>
      <xdr:rowOff>79433</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23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95960</xdr:rowOff>
    </xdr:from>
    <xdr:ext cx="599010"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03795" y="9011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147095</xdr:rowOff>
    </xdr:from>
    <xdr:to>
      <xdr:col>67</xdr:col>
      <xdr:colOff>101600</xdr:colOff>
      <xdr:row>55</xdr:row>
      <xdr:rowOff>77245</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40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93772</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18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9311</xdr:rowOff>
    </xdr:from>
    <xdr:to>
      <xdr:col>85</xdr:col>
      <xdr:colOff>127000</xdr:colOff>
      <xdr:row>79</xdr:row>
      <xdr:rowOff>28338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53861"/>
          <a:ext cx="838200" cy="1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28338</xdr:rowOff>
    </xdr:from>
    <xdr:to>
      <xdr:col>81</xdr:col>
      <xdr:colOff>50800</xdr:colOff>
      <xdr:row>79</xdr:row>
      <xdr:rowOff>38681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72888"/>
          <a:ext cx="889000" cy="1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33142</xdr:rowOff>
    </xdr:from>
    <xdr:to>
      <xdr:col>76</xdr:col>
      <xdr:colOff>114300</xdr:colOff>
      <xdr:row>79</xdr:row>
      <xdr:rowOff>38681</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77692"/>
          <a:ext cx="889000" cy="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27180</xdr:rowOff>
    </xdr:from>
    <xdr:to>
      <xdr:col>71</xdr:col>
      <xdr:colOff>177800</xdr:colOff>
      <xdr:row>79</xdr:row>
      <xdr:rowOff>33142</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71730"/>
          <a:ext cx="889000" cy="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129961</xdr:rowOff>
    </xdr:from>
    <xdr:to>
      <xdr:col>85</xdr:col>
      <xdr:colOff>177800</xdr:colOff>
      <xdr:row>79</xdr:row>
      <xdr:rowOff>60111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0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104247</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148988</xdr:rowOff>
    </xdr:from>
    <xdr:to>
      <xdr:col>81</xdr:col>
      <xdr:colOff>101600</xdr:colOff>
      <xdr:row>79</xdr:row>
      <xdr:rowOff>79138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2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70265</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61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159331</xdr:rowOff>
    </xdr:from>
    <xdr:to>
      <xdr:col>76</xdr:col>
      <xdr:colOff>165100</xdr:colOff>
      <xdr:row>79</xdr:row>
      <xdr:rowOff>89481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80608</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62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153792</xdr:rowOff>
    </xdr:from>
    <xdr:to>
      <xdr:col>72</xdr:col>
      <xdr:colOff>38100</xdr:colOff>
      <xdr:row>79</xdr:row>
      <xdr:rowOff>83942</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75069</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61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147830</xdr:rowOff>
    </xdr:from>
    <xdr:to>
      <xdr:col>67</xdr:col>
      <xdr:colOff>101600</xdr:colOff>
      <xdr:row>79</xdr:row>
      <xdr:rowOff>77980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2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69107</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61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125764</xdr:rowOff>
    </xdr:from>
    <xdr:to>
      <xdr:col>85</xdr:col>
      <xdr:colOff>127000</xdr:colOff>
      <xdr:row>94</xdr:row>
      <xdr:rowOff>170543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242064"/>
          <a:ext cx="838200" cy="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101818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389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125764</xdr:rowOff>
    </xdr:from>
    <xdr:to>
      <xdr:col>81</xdr:col>
      <xdr:colOff>50800</xdr:colOff>
      <xdr:row>94</xdr:row>
      <xdr:rowOff>145067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242064"/>
          <a:ext cx="889000" cy="1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41222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5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145067</xdr:rowOff>
    </xdr:from>
    <xdr:to>
      <xdr:col>76</xdr:col>
      <xdr:colOff>114300</xdr:colOff>
      <xdr:row>95</xdr:row>
      <xdr:rowOff>25025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261367"/>
          <a:ext cx="889000" cy="5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46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25025</xdr:rowOff>
    </xdr:from>
    <xdr:to>
      <xdr:col>71</xdr:col>
      <xdr:colOff>177800</xdr:colOff>
      <xdr:row>95</xdr:row>
      <xdr:rowOff>109727</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312775"/>
          <a:ext cx="889000" cy="8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25447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4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48179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119743</xdr:rowOff>
    </xdr:from>
    <xdr:to>
      <xdr:col>85</xdr:col>
      <xdr:colOff>177800</xdr:colOff>
      <xdr:row>95</xdr:row>
      <xdr:rowOff>49893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23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142620</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08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74964</xdr:rowOff>
    </xdr:from>
    <xdr:to>
      <xdr:col>81</xdr:col>
      <xdr:colOff>101600</xdr:colOff>
      <xdr:row>95</xdr:row>
      <xdr:rowOff>5114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19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21641</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96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94267</xdr:rowOff>
    </xdr:from>
    <xdr:to>
      <xdr:col>76</xdr:col>
      <xdr:colOff>165100</xdr:colOff>
      <xdr:row>95</xdr:row>
      <xdr:rowOff>24417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21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40944</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98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145675</xdr:rowOff>
    </xdr:from>
    <xdr:to>
      <xdr:col>72</xdr:col>
      <xdr:colOff>38100</xdr:colOff>
      <xdr:row>95</xdr:row>
      <xdr:rowOff>75825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2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92352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03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58927</xdr:rowOff>
    </xdr:from>
    <xdr:to>
      <xdr:col>67</xdr:col>
      <xdr:colOff>101600</xdr:colOff>
      <xdr:row>95</xdr:row>
      <xdr:rowOff>160527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34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5604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12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民生費は住民税非課税世帯臨時交付金及び社会福祉施設改修事業により、昨年度よりも</a:t>
          </a:r>
          <a:r>
            <a:rPr kumimoji="1" lang="en-US" altLang="ja-JP" sz="1100">
              <a:latin typeface="ＭＳ Ｐゴシック" panose="020B0600070205080204" pitchFamily="50" charset="-128"/>
              <a:ea typeface="ＭＳ Ｐゴシック" panose="020B0600070205080204" pitchFamily="50" charset="-128"/>
            </a:rPr>
            <a:t>31,714</a:t>
          </a:r>
          <a:r>
            <a:rPr kumimoji="1" lang="ja-JP" altLang="en-US" sz="1100">
              <a:latin typeface="ＭＳ Ｐゴシック" panose="020B0600070205080204" pitchFamily="50" charset="-128"/>
              <a:ea typeface="ＭＳ Ｐゴシック" panose="020B0600070205080204" pitchFamily="50" charset="-128"/>
            </a:rPr>
            <a:t>円増加した。教育費は、防衛省交付金を活用した基金の積立金や小中一体型校整備事業及び図書館整備事業により</a:t>
          </a:r>
          <a:r>
            <a:rPr kumimoji="1" lang="en-US" altLang="ja-JP" sz="1100">
              <a:latin typeface="ＭＳ Ｐゴシック" panose="020B0600070205080204" pitchFamily="50" charset="-128"/>
              <a:ea typeface="ＭＳ Ｐゴシック" panose="020B0600070205080204" pitchFamily="50" charset="-128"/>
            </a:rPr>
            <a:t>29,754</a:t>
          </a:r>
          <a:r>
            <a:rPr kumimoji="1" lang="ja-JP" altLang="en-US" sz="1100">
              <a:latin typeface="ＭＳ Ｐゴシック" panose="020B0600070205080204" pitchFamily="50" charset="-128"/>
              <a:ea typeface="ＭＳ Ｐゴシック" panose="020B0600070205080204" pitchFamily="50" charset="-128"/>
            </a:rPr>
            <a:t>円増加した。公債費は、元金据置期間満了による元金償還開始による元金の増加よりも償還費が高額な地方債の償還満了による影響が大きいことから</a:t>
          </a:r>
          <a:r>
            <a:rPr kumimoji="1" lang="en-US" altLang="ja-JP" sz="1100">
              <a:latin typeface="ＭＳ Ｐゴシック" panose="020B0600070205080204" pitchFamily="50" charset="-128"/>
              <a:ea typeface="ＭＳ Ｐゴシック" panose="020B0600070205080204" pitchFamily="50" charset="-128"/>
            </a:rPr>
            <a:t>4,897</a:t>
          </a:r>
          <a:r>
            <a:rPr kumimoji="1" lang="ja-JP" altLang="en-US" sz="1100">
              <a:latin typeface="ＭＳ Ｐゴシック" panose="020B0600070205080204" pitchFamily="50" charset="-128"/>
              <a:ea typeface="ＭＳ Ｐゴシック" panose="020B0600070205080204" pitchFamily="50" charset="-128"/>
            </a:rPr>
            <a:t>円減少した。しかし、小中一体型校整備事業や図書館整備事業等、大型事業が行われているため、中長期的には増加する見込みである。老朽化した施設を多数保有し、また旧町単位で運営している施設が多く、今後は人口減少及び少子高齢化を考慮し計画的に統廃合を行い持続可能な財政運営を行いたい。農林水産業費は、慢性的に類似団体平均値よりも高い値で推移している。これは、山間部に谷が</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つ抱えた中山間地域であることや海に面しているといった、抱える分野が多く行政効率が悪い地理的要因が考えられる。商工費は類似団体平均値よりも低い傾向にある。これは町内に主要な商工業や観光スポットが少ない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社会福祉施設改修事業や図書館整備事業、小中一体型校整備事業等の大型事業により歳入（地方債）、歳出ともに増加した。普通交付税の増加による歳入の増加率が歳出の増加率を上回ったため、実質収支額は増加となった。また普通交付税の再算定の一部を後年度の物価高騰に対応するため財政調整基金に積み立てを行った。そのため実質単年度収支は２年連続黒字となった。中長期的に大型事業に伴う公債費の増加が予定されており、実質収支額や実質単年度収支の悪化が懸念される。行財政改革を推進し、今後も財政調整基金の取り崩しがない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住宅新築資金等貸付事業特別会計は赤字となっているが、毎年度増加傾向であり、今年度は</a:t>
          </a:r>
          <a:r>
            <a:rPr kumimoji="1" lang="en-US" altLang="ja-JP" sz="1100">
              <a:latin typeface="ＭＳ ゴシック" pitchFamily="49" charset="-128"/>
              <a:ea typeface="ＭＳ ゴシック" pitchFamily="49" charset="-128"/>
            </a:rPr>
            <a:t>0.25</a:t>
          </a:r>
          <a:r>
            <a:rPr kumimoji="1" lang="ja-JP" altLang="en-US" sz="1100">
              <a:latin typeface="ＭＳ ゴシック" pitchFamily="49" charset="-128"/>
              <a:ea typeface="ＭＳ ゴシック" pitchFamily="49" charset="-128"/>
            </a:rPr>
            <a:t>ポイント増加した。これは貸付金の徴収業務に注力している成果である。一般会計は大型事業（社会福祉施設改修事業・図書館整備事業・小中一体型校整備事業）により歳入（地方債）・歳出ともに増加したが、それに加え普通交付税の増加により</a:t>
          </a:r>
          <a:r>
            <a:rPr kumimoji="1" lang="en-US" altLang="ja-JP" sz="1100">
              <a:latin typeface="ＭＳ ゴシック" pitchFamily="49" charset="-128"/>
              <a:ea typeface="ＭＳ ゴシック" pitchFamily="49" charset="-128"/>
            </a:rPr>
            <a:t>2.48</a:t>
          </a:r>
          <a:r>
            <a:rPr kumimoji="1" lang="ja-JP" altLang="en-US" sz="1100">
              <a:latin typeface="ＭＳ ゴシック" pitchFamily="49" charset="-128"/>
              <a:ea typeface="ＭＳ ゴシック" pitchFamily="49" charset="-128"/>
            </a:rPr>
            <a:t>ポイント増加した。今後は大型事業に係る地方債の償還開始に伴い歳入（地方交付税）よりも歳出（公債費）の増加の影響を大きく受けることが想定される。事業を行う際は必要性や財源の確保に注力し、維持管理費なども含めた長期的な費用対効果を考慮することで収支の悪化抑制に努める。下水道事業会計及び水道事業会計は利益及び余剰金の増加により、流動資産（現金）が増加した。後期高齢者医療特別会計は</a:t>
          </a:r>
          <a:r>
            <a:rPr kumimoji="1" lang="en-US" altLang="ja-JP" sz="1100">
              <a:latin typeface="ＭＳ ゴシック" pitchFamily="49" charset="-128"/>
              <a:ea typeface="ＭＳ ゴシック" pitchFamily="49" charset="-128"/>
            </a:rPr>
            <a:t>0.02</a:t>
          </a:r>
          <a:r>
            <a:rPr kumimoji="1" lang="ja-JP" altLang="en-US" sz="1100">
              <a:latin typeface="ＭＳ ゴシック" pitchFamily="49" charset="-128"/>
              <a:ea typeface="ＭＳ ゴシック" pitchFamily="49" charset="-128"/>
            </a:rPr>
            <a:t>ポイント増加と横ばいであるものの、団塊の世代が被保険者に移行していることにより歳入・歳出ともに同程度の増加となった。国民健康保険特別会計は団塊の世代が後期高齢者医療保険の被保険者に移行したことにより被保険者が減少し歳入（国民健康保険税）の増加が見込めない一方、被保険者の高齢化や医療の高度化による歳出増加の影響が大きいことから</a:t>
          </a:r>
          <a:r>
            <a:rPr kumimoji="1" lang="en-US" altLang="ja-JP" sz="1100">
              <a:latin typeface="ＭＳ ゴシック" pitchFamily="49" charset="-128"/>
              <a:ea typeface="ＭＳ ゴシック" pitchFamily="49" charset="-128"/>
            </a:rPr>
            <a:t>0.50</a:t>
          </a:r>
          <a:r>
            <a:rPr kumimoji="1" lang="ja-JP" altLang="en-US" sz="1100">
              <a:latin typeface="ＭＳ ゴシック" pitchFamily="49" charset="-128"/>
              <a:ea typeface="ＭＳ ゴシック" pitchFamily="49" charset="-128"/>
            </a:rPr>
            <a:t>ポイント減少となった。今年度から特定健診受診率向上を目的とした普及活動に注力をしている。健康事業に注力し健康寿命を延ばす施策を行うことで国民健康保険特別会計及び後期高齢者医療特別会計の医療費削減に努めている。霊園事業特別会計は令和５年度は赤字に転じてしまったが、今年度は黒字に回復した。基金取り崩しによる歳入の増加が要因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13284923</v>
      </c>
      <c r="BO4" s="358"/>
      <c r="BP4" s="358"/>
      <c r="BQ4" s="358"/>
      <c r="BR4" s="358"/>
      <c r="BS4" s="358"/>
      <c r="BT4" s="358"/>
      <c r="BU4" s="359"/>
      <c r="BV4" s="357">
        <v>12694911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14.3</v>
      </c>
      <c r="CU4" s="364"/>
      <c r="CV4" s="364"/>
      <c r="CW4" s="364"/>
      <c r="CX4" s="364"/>
      <c r="CY4" s="364"/>
      <c r="CZ4" s="364"/>
      <c r="DA4" s="365"/>
      <c r="DB4" s="363">
        <v>11.5</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12369876</v>
      </c>
      <c r="BO5" s="395"/>
      <c r="BP5" s="395"/>
      <c r="BQ5" s="395"/>
      <c r="BR5" s="395"/>
      <c r="BS5" s="395"/>
      <c r="BT5" s="395"/>
      <c r="BU5" s="396"/>
      <c r="BV5" s="394">
        <v>11967846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99.3</v>
      </c>
      <c r="CU5" s="392"/>
      <c r="CV5" s="392"/>
      <c r="CW5" s="392"/>
      <c r="CX5" s="392"/>
      <c r="CY5" s="392"/>
      <c r="CZ5" s="392"/>
      <c r="DA5" s="393"/>
      <c r="DB5" s="391">
        <v>99.8</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915047</v>
      </c>
      <c r="BO6" s="395"/>
      <c r="BP6" s="395"/>
      <c r="BQ6" s="395"/>
      <c r="BR6" s="395"/>
      <c r="BS6" s="395"/>
      <c r="BT6" s="395"/>
      <c r="BU6" s="396"/>
      <c r="BV6" s="394">
        <v>727065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99.6</v>
      </c>
      <c r="CU6" s="432"/>
      <c r="CV6" s="432"/>
      <c r="CW6" s="432"/>
      <c r="CX6" s="432"/>
      <c r="CY6" s="432"/>
      <c r="CZ6" s="432"/>
      <c r="DA6" s="433"/>
      <c r="DB6" s="431">
        <v>100.3</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34173</v>
      </c>
      <c r="BO7" s="395"/>
      <c r="BP7" s="395"/>
      <c r="BQ7" s="395"/>
      <c r="BR7" s="395"/>
      <c r="BS7" s="395"/>
      <c r="BT7" s="395"/>
      <c r="BU7" s="396"/>
      <c r="BV7" s="394">
        <v>24392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6178802</v>
      </c>
      <c r="CU7" s="395"/>
      <c r="CV7" s="395"/>
      <c r="CW7" s="395"/>
      <c r="CX7" s="395"/>
      <c r="CY7" s="395"/>
      <c r="CZ7" s="395"/>
      <c r="DA7" s="396"/>
      <c r="DB7" s="394">
        <v>6094588</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880874</v>
      </c>
      <c r="BO8" s="395"/>
      <c r="BP8" s="395"/>
      <c r="BQ8" s="395"/>
      <c r="BR8" s="395"/>
      <c r="BS8" s="395"/>
      <c r="BT8" s="395"/>
      <c r="BU8" s="396"/>
      <c r="BV8" s="394">
        <v>702673</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0.32</v>
      </c>
      <c r="CU8" s="435"/>
      <c r="CV8" s="435"/>
      <c r="CW8" s="435"/>
      <c r="CX8" s="435"/>
      <c r="CY8" s="435"/>
      <c r="CZ8" s="435"/>
      <c r="DA8" s="436"/>
      <c r="DB8" s="434">
        <v>0.32</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17189</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178201</v>
      </c>
      <c r="BO9" s="395"/>
      <c r="BP9" s="395"/>
      <c r="BQ9" s="395"/>
      <c r="BR9" s="395"/>
      <c r="BS9" s="395"/>
      <c r="BT9" s="395"/>
      <c r="BU9" s="396"/>
      <c r="BV9" s="394">
        <v>175295</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12.1</v>
      </c>
      <c r="CU9" s="392"/>
      <c r="CV9" s="392"/>
      <c r="CW9" s="392"/>
      <c r="CX9" s="392"/>
      <c r="CY9" s="392"/>
      <c r="CZ9" s="392"/>
      <c r="DA9" s="393"/>
      <c r="DB9" s="391">
        <v>13.6</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18587</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59914</v>
      </c>
      <c r="BO10" s="395"/>
      <c r="BP10" s="395"/>
      <c r="BQ10" s="395"/>
      <c r="BR10" s="395"/>
      <c r="BS10" s="395"/>
      <c r="BT10" s="395"/>
      <c r="BU10" s="396"/>
      <c r="BV10" s="394">
        <v>2329</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16434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16238</v>
      </c>
      <c r="S13" s="479"/>
      <c r="T13" s="479"/>
      <c r="U13" s="479"/>
      <c r="V13" s="480"/>
      <c r="W13" s="410" t="s">
        <v>131</v>
      </c>
      <c r="X13" s="411"/>
      <c r="Y13" s="411"/>
      <c r="Z13" s="411"/>
      <c r="AA13" s="411"/>
      <c r="AB13" s="401"/>
      <c r="AC13" s="445">
        <v>591</v>
      </c>
      <c r="AD13" s="446"/>
      <c r="AE13" s="446"/>
      <c r="AF13" s="446"/>
      <c r="AG13" s="488"/>
      <c r="AH13" s="445">
        <v>724</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238115</v>
      </c>
      <c r="BO13" s="395"/>
      <c r="BP13" s="395"/>
      <c r="BQ13" s="395"/>
      <c r="BR13" s="395"/>
      <c r="BS13" s="395"/>
      <c r="BT13" s="395"/>
      <c r="BU13" s="396"/>
      <c r="BV13" s="394">
        <v>177624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10.5</v>
      </c>
      <c r="CU13" s="392"/>
      <c r="CV13" s="392"/>
      <c r="CW13" s="392"/>
      <c r="CX13" s="392"/>
      <c r="CY13" s="392"/>
      <c r="CZ13" s="392"/>
      <c r="DA13" s="393"/>
      <c r="DB13" s="391">
        <v>10.6</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16866</v>
      </c>
      <c r="S14" s="479"/>
      <c r="T14" s="479"/>
      <c r="U14" s="479"/>
      <c r="V14" s="480"/>
      <c r="W14" s="384"/>
      <c r="X14" s="385"/>
      <c r="Y14" s="385"/>
      <c r="Z14" s="385"/>
      <c r="AA14" s="385"/>
      <c r="AB14" s="374"/>
      <c r="AC14" s="481">
        <v>7.9</v>
      </c>
      <c r="AD14" s="482"/>
      <c r="AE14" s="482"/>
      <c r="AF14" s="482"/>
      <c r="AG14" s="483"/>
      <c r="AH14" s="481">
        <v>8.8000000000000007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19.899999999999999</v>
      </c>
      <c r="CU14" s="493"/>
      <c r="CV14" s="493"/>
      <c r="CW14" s="493"/>
      <c r="CX14" s="493"/>
      <c r="CY14" s="493"/>
      <c r="CZ14" s="493"/>
      <c r="DA14" s="494"/>
      <c r="DB14" s="492">
        <v>25.9</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16628</v>
      </c>
      <c r="S15" s="479"/>
      <c r="T15" s="479"/>
      <c r="U15" s="479"/>
      <c r="V15" s="480"/>
      <c r="W15" s="410" t="s">
        <v>137</v>
      </c>
      <c r="X15" s="411"/>
      <c r="Y15" s="411"/>
      <c r="Z15" s="411"/>
      <c r="AA15" s="411"/>
      <c r="AB15" s="401"/>
      <c r="AC15" s="445">
        <v>1887</v>
      </c>
      <c r="AD15" s="446"/>
      <c r="AE15" s="446"/>
      <c r="AF15" s="446"/>
      <c r="AG15" s="488"/>
      <c r="AH15" s="445">
        <v>2092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1816996</v>
      </c>
      <c r="BO15" s="358"/>
      <c r="BP15" s="358"/>
      <c r="BQ15" s="358"/>
      <c r="BR15" s="358"/>
      <c r="BS15" s="358"/>
      <c r="BT15" s="358"/>
      <c r="BU15" s="359"/>
      <c r="BV15" s="357">
        <v>1823407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25.1</v>
      </c>
      <c r="AD16" s="482"/>
      <c r="AE16" s="482"/>
      <c r="AF16" s="482"/>
      <c r="AG16" s="483"/>
      <c r="AH16" s="481">
        <v>25.5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5717383</v>
      </c>
      <c r="BO16" s="395"/>
      <c r="BP16" s="395"/>
      <c r="BQ16" s="395"/>
      <c r="BR16" s="395"/>
      <c r="BS16" s="395"/>
      <c r="BT16" s="395"/>
      <c r="BU16" s="396"/>
      <c r="BV16" s="394">
        <v>5640428</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5025</v>
      </c>
      <c r="AD17" s="446"/>
      <c r="AE17" s="446"/>
      <c r="AF17" s="446"/>
      <c r="AG17" s="488"/>
      <c r="AH17" s="445">
        <v>5394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2236882</v>
      </c>
      <c r="BO17" s="395"/>
      <c r="BP17" s="395"/>
      <c r="BQ17" s="395"/>
      <c r="BR17" s="395"/>
      <c r="BS17" s="395"/>
      <c r="BT17" s="395"/>
      <c r="BU17" s="396"/>
      <c r="BV17" s="394">
        <v>2245995</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119.61</v>
      </c>
      <c r="M18" s="518"/>
      <c r="N18" s="518"/>
      <c r="O18" s="518"/>
      <c r="P18" s="518"/>
      <c r="Q18" s="518"/>
      <c r="R18" s="519"/>
      <c r="S18" s="519"/>
      <c r="T18" s="519"/>
      <c r="U18" s="519"/>
      <c r="V18" s="520"/>
      <c r="W18" s="412"/>
      <c r="X18" s="413"/>
      <c r="Y18" s="413"/>
      <c r="Z18" s="413"/>
      <c r="AA18" s="413"/>
      <c r="AB18" s="404"/>
      <c r="AC18" s="521">
        <v>67</v>
      </c>
      <c r="AD18" s="522"/>
      <c r="AE18" s="522"/>
      <c r="AF18" s="522"/>
      <c r="AG18" s="523"/>
      <c r="AH18" s="521">
        <v>65.7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6448846</v>
      </c>
      <c r="BO18" s="395"/>
      <c r="BP18" s="395"/>
      <c r="BQ18" s="395"/>
      <c r="BR18" s="395"/>
      <c r="BS18" s="395"/>
      <c r="BT18" s="395"/>
      <c r="BU18" s="396"/>
      <c r="BV18" s="394">
        <v>6341496</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144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9519153</v>
      </c>
      <c r="BO19" s="395"/>
      <c r="BP19" s="395"/>
      <c r="BQ19" s="395"/>
      <c r="BR19" s="395"/>
      <c r="BS19" s="395"/>
      <c r="BT19" s="395"/>
      <c r="BU19" s="396"/>
      <c r="BV19" s="394">
        <v>9220837</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6963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11311320</v>
      </c>
      <c r="BO22" s="358"/>
      <c r="BP22" s="358"/>
      <c r="BQ22" s="358"/>
      <c r="BR22" s="358"/>
      <c r="BS22" s="358"/>
      <c r="BT22" s="358"/>
      <c r="BU22" s="359"/>
      <c r="BV22" s="357">
        <v>11410398</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9688221</v>
      </c>
      <c r="BO23" s="395"/>
      <c r="BP23" s="395"/>
      <c r="BQ23" s="395"/>
      <c r="BR23" s="395"/>
      <c r="BS23" s="395"/>
      <c r="BT23" s="395"/>
      <c r="BU23" s="396"/>
      <c r="BV23" s="394">
        <v>9919908</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7460</v>
      </c>
      <c r="R24" s="446"/>
      <c r="S24" s="446"/>
      <c r="T24" s="446"/>
      <c r="U24" s="446"/>
      <c r="V24" s="488"/>
      <c r="W24" s="540"/>
      <c r="X24" s="541"/>
      <c r="Y24" s="542"/>
      <c r="Z24" s="444" t="s">
        <v>162</v>
      </c>
      <c r="AA24" s="424"/>
      <c r="AB24" s="424"/>
      <c r="AC24" s="424"/>
      <c r="AD24" s="424"/>
      <c r="AE24" s="424"/>
      <c r="AF24" s="424"/>
      <c r="AG24" s="425"/>
      <c r="AH24" s="445">
        <v>190</v>
      </c>
      <c r="AI24" s="446"/>
      <c r="AJ24" s="446"/>
      <c r="AK24" s="446"/>
      <c r="AL24" s="488"/>
      <c r="AM24" s="445">
        <v>583300</v>
      </c>
      <c r="AN24" s="446"/>
      <c r="AO24" s="446"/>
      <c r="AP24" s="446"/>
      <c r="AQ24" s="446"/>
      <c r="AR24" s="488"/>
      <c r="AS24" s="445">
        <v>3070</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10116517</v>
      </c>
      <c r="BO24" s="395"/>
      <c r="BP24" s="395"/>
      <c r="BQ24" s="395"/>
      <c r="BR24" s="395"/>
      <c r="BS24" s="395"/>
      <c r="BT24" s="395"/>
      <c r="BU24" s="396"/>
      <c r="BV24" s="394">
        <v>9890314</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5970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721402</v>
      </c>
      <c r="BO25" s="358"/>
      <c r="BP25" s="358"/>
      <c r="BQ25" s="358"/>
      <c r="BR25" s="358"/>
      <c r="BS25" s="358"/>
      <c r="BT25" s="358"/>
      <c r="BU25" s="359"/>
      <c r="BV25" s="357">
        <v>155718</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5200</v>
      </c>
      <c r="R26" s="446"/>
      <c r="S26" s="446"/>
      <c r="T26" s="446"/>
      <c r="U26" s="446"/>
      <c r="V26" s="488"/>
      <c r="W26" s="540"/>
      <c r="X26" s="541"/>
      <c r="Y26" s="542"/>
      <c r="Z26" s="444" t="s">
        <v>168</v>
      </c>
      <c r="AA26" s="546"/>
      <c r="AB26" s="546"/>
      <c r="AC26" s="546"/>
      <c r="AD26" s="546"/>
      <c r="AE26" s="546"/>
      <c r="AF26" s="546"/>
      <c r="AG26" s="547"/>
      <c r="AH26" s="445">
        <v>17</v>
      </c>
      <c r="AI26" s="446"/>
      <c r="AJ26" s="446"/>
      <c r="AK26" s="446"/>
      <c r="AL26" s="488"/>
      <c r="AM26" s="445">
        <v>55573</v>
      </c>
      <c r="AN26" s="446"/>
      <c r="AO26" s="446"/>
      <c r="AP26" s="446"/>
      <c r="AQ26" s="446"/>
      <c r="AR26" s="488"/>
      <c r="AS26" s="445">
        <v>3269</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3210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2760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1930847</v>
      </c>
      <c r="BO28" s="358"/>
      <c r="BP28" s="358"/>
      <c r="BQ28" s="358"/>
      <c r="BR28" s="358"/>
      <c r="BS28" s="358"/>
      <c r="BT28" s="358"/>
      <c r="BU28" s="359"/>
      <c r="BV28" s="357">
        <v>1870933</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12</v>
      </c>
      <c r="M29" s="446"/>
      <c r="N29" s="446"/>
      <c r="O29" s="446"/>
      <c r="P29" s="488"/>
      <c r="Q29" s="445">
        <v>2610</v>
      </c>
      <c r="R29" s="446"/>
      <c r="S29" s="446"/>
      <c r="T29" s="446"/>
      <c r="U29" s="446"/>
      <c r="V29" s="488"/>
      <c r="W29" s="543"/>
      <c r="X29" s="544"/>
      <c r="Y29" s="545"/>
      <c r="Z29" s="444" t="s">
        <v>177</v>
      </c>
      <c r="AA29" s="424"/>
      <c r="AB29" s="424"/>
      <c r="AC29" s="424"/>
      <c r="AD29" s="424"/>
      <c r="AE29" s="424"/>
      <c r="AF29" s="424"/>
      <c r="AG29" s="425"/>
      <c r="AH29" s="445">
        <v>190</v>
      </c>
      <c r="AI29" s="446"/>
      <c r="AJ29" s="446"/>
      <c r="AK29" s="446"/>
      <c r="AL29" s="488"/>
      <c r="AM29" s="445">
        <v>583300</v>
      </c>
      <c r="AN29" s="446"/>
      <c r="AO29" s="446"/>
      <c r="AP29" s="446"/>
      <c r="AQ29" s="446"/>
      <c r="AR29" s="488"/>
      <c r="AS29" s="445">
        <v>3070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1084875</v>
      </c>
      <c r="BO29" s="395"/>
      <c r="BP29" s="395"/>
      <c r="BQ29" s="395"/>
      <c r="BR29" s="395"/>
      <c r="BS29" s="395"/>
      <c r="BT29" s="395"/>
      <c r="BU29" s="396"/>
      <c r="BV29" s="394">
        <v>1083073</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4447087</v>
      </c>
      <c r="BO30" s="514"/>
      <c r="BP30" s="514"/>
      <c r="BQ30" s="514"/>
      <c r="BR30" s="514"/>
      <c r="BS30" s="514"/>
      <c r="BT30" s="514"/>
      <c r="BU30" s="515"/>
      <c r="BV30" s="513">
        <v>4076903</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6</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8</v>
      </c>
      <c r="AN34" s="584"/>
      <c r="AO34" s="585" t="str">
        <f>IF('各会計、関係団体の財政状況及び健全化判断比率'!B30="","",'各会計、関係団体の財政状況及び健全化判断比率'!B30)</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福岡県市町村消防団員等公務災害補償組合</v>
      </c>
      <c r="BZ34" s="585"/>
      <c r="CA34" s="585"/>
      <c r="CB34" s="585"/>
      <c r="CC34" s="585"/>
      <c r="CD34" s="585"/>
      <c r="CE34" s="585"/>
      <c r="CF34" s="585"/>
      <c r="CG34" s="585"/>
      <c r="CH34" s="585"/>
      <c r="CI34" s="585"/>
      <c r="CJ34" s="585"/>
      <c r="CK34" s="585"/>
      <c r="CL34" s="585"/>
      <c r="CM34" s="585"/>
      <c r="CN34" s="163"/>
      <c r="CO34" s="584">
        <f>IF(CQ34="","",MAX(C34:D43,U34:V43,AM34:AN43,BE34:BF43,BW34:BX43)+1)</f>
        <v>20</v>
      </c>
      <c r="CP34" s="584"/>
      <c r="CQ34" s="585" t="str">
        <f>IF('各会計、関係団体の財政状況及び健全化判断比率'!BS7="","",'各会計、関係団体の財政状況及び健全化判断比率'!BS7)</f>
        <v>東九州コミュニティー放送</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f>IF(E35="","",C34+1)</f>
        <v>2</v>
      </c>
      <c r="D35" s="584"/>
      <c r="E35" s="585" t="str">
        <f>IF('各会計、関係団体の財政状況及び健全化判断比率'!B8="","",'各会計、関係団体の財政状況及び健全化判断比率'!B8)</f>
        <v>住宅新築資金等貸付事業特別会計</v>
      </c>
      <c r="F35" s="585"/>
      <c r="G35" s="585"/>
      <c r="H35" s="585"/>
      <c r="I35" s="585"/>
      <c r="J35" s="585"/>
      <c r="K35" s="585"/>
      <c r="L35" s="585"/>
      <c r="M35" s="585"/>
      <c r="N35" s="585"/>
      <c r="O35" s="585"/>
      <c r="P35" s="585"/>
      <c r="Q35" s="585"/>
      <c r="R35" s="585"/>
      <c r="S35" s="585"/>
      <c r="T35" s="163"/>
      <c r="U35" s="584">
        <f>IF(W35="","",U34+1)</f>
        <v>7</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9</v>
      </c>
      <c r="AN35" s="584"/>
      <c r="AO35" s="585" t="str">
        <f>IF('各会計、関係団体の財政状況及び健全化判断比率'!B31="","",'各会計、関係団体の財政状況及び健全化判断比率'!B31)</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福岡県市町村職員退職手当組合（一般会計）</v>
      </c>
      <c r="BZ35" s="585"/>
      <c r="CA35" s="585"/>
      <c r="CB35" s="585"/>
      <c r="CC35" s="585"/>
      <c r="CD35" s="585"/>
      <c r="CE35" s="585"/>
      <c r="CF35" s="585"/>
      <c r="CG35" s="585"/>
      <c r="CH35" s="585"/>
      <c r="CI35" s="585"/>
      <c r="CJ35" s="585"/>
      <c r="CK35" s="585"/>
      <c r="CL35" s="585"/>
      <c r="CM35" s="585"/>
      <c r="CN35" s="163"/>
      <c r="CO35" s="584">
        <f t="shared" ref="CO35:CO43" si="3">IF(CQ35="","",CO34+1)</f>
        <v>21</v>
      </c>
      <c r="CP35" s="584"/>
      <c r="CQ35" s="585" t="str">
        <f>IF('各会計、関係団体の財政状況及び健全化判断比率'!BS8="","",'各会計、関係団体の財政状況及び健全化判断比率'!BS8)</f>
        <v>しいだサンコー</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f>IF(E36="","",C35+1)</f>
        <v>3</v>
      </c>
      <c r="D36" s="584"/>
      <c r="E36" s="585" t="str">
        <f>IF('各会計、関係団体の財政状況及び健全化判断比率'!B9="","",'各会計、関係団体の財政状況及び健全化判断比率'!B9)</f>
        <v>奨学金貸付事業特別会計</v>
      </c>
      <c r="F36" s="585"/>
      <c r="G36" s="585"/>
      <c r="H36" s="585"/>
      <c r="I36" s="585"/>
      <c r="J36" s="585"/>
      <c r="K36" s="585"/>
      <c r="L36" s="585"/>
      <c r="M36" s="585"/>
      <c r="N36" s="585"/>
      <c r="O36" s="585"/>
      <c r="P36" s="585"/>
      <c r="Q36" s="585"/>
      <c r="R36" s="585"/>
      <c r="S36" s="585"/>
      <c r="T36" s="163"/>
      <c r="U36" s="584" t="str">
        <f t="shared" ref="U36:U43" si="4">IF(W36="","",U35+1)</f>
        <v/>
      </c>
      <c r="V36" s="584"/>
      <c r="W36" s="585"/>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福岡県市町村職員退職手当組合（基金特別会計）</v>
      </c>
      <c r="BZ36" s="585"/>
      <c r="CA36" s="585"/>
      <c r="CB36" s="585"/>
      <c r="CC36" s="585"/>
      <c r="CD36" s="585"/>
      <c r="CE36" s="585"/>
      <c r="CF36" s="585"/>
      <c r="CG36" s="585"/>
      <c r="CH36" s="585"/>
      <c r="CI36" s="585"/>
      <c r="CJ36" s="585"/>
      <c r="CK36" s="585"/>
      <c r="CL36" s="585"/>
      <c r="CM36" s="585"/>
      <c r="CN36" s="163"/>
      <c r="CO36" s="584">
        <f t="shared" si="3"/>
        <v>22</v>
      </c>
      <c r="CP36" s="584"/>
      <c r="CQ36" s="585" t="str">
        <f>IF('各会計、関係団体の財政状況及び健全化判断比率'!BS9="","",'各会計、関係団体の財政状況及び健全化判断比率'!BS9)</f>
        <v>ついきプロヴァンス</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f>IF(E37="","",C36+1)</f>
        <v>4</v>
      </c>
      <c r="D37" s="584"/>
      <c r="E37" s="585" t="str">
        <f>IF('各会計、関係団体の財政状況及び健全化判断比率'!B10="","",'各会計、関係団体の財政状況及び健全化判断比率'!B10)</f>
        <v>椎田駅前周辺活性化促進事業特別会計</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福岡県自治会館管理組合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f t="shared" ref="C38:C43" si="5">IF(E38="","",C37+1)</f>
        <v>5</v>
      </c>
      <c r="D38" s="584"/>
      <c r="E38" s="585" t="str">
        <f>IF('各会計、関係団体の財政状況及び健全化判断比率'!B11="","",'各会計、関係団体の財政状況及び健全化判断比率'!B11)</f>
        <v>霊園事業特別会計</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14</v>
      </c>
      <c r="BX38" s="584"/>
      <c r="BY38" s="585" t="str">
        <f>IF('各会計、関係団体の財政状況及び健全化判断比率'!B72="","",'各会計、関係団体の財政状況及び健全化判断比率'!B72)</f>
        <v>京築広域市町村圏事務組合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15</v>
      </c>
      <c r="BX39" s="584"/>
      <c r="BY39" s="585" t="str">
        <f>IF('各会計、関係団体の財政状況及び健全化判断比率'!B73="","",'各会計、関係団体の財政状況及び健全化判断比率'!B73)</f>
        <v>築上郡自治会館等資産管理組合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16</v>
      </c>
      <c r="BX40" s="584"/>
      <c r="BY40" s="585" t="str">
        <f>IF('各会計、関係団体の財政状況及び健全化判断比率'!B74="","",'各会計、関係団体の財政状況及び健全化判断比率'!B74)</f>
        <v>福岡県自治振興組合（一般会計）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17</v>
      </c>
      <c r="BX41" s="584"/>
      <c r="BY41" s="585" t="str">
        <f>IF('各会計、関係団体の財政状況及び健全化判断比率'!B75="","",'各会計、関係団体の財政状況及び健全化判断比率'!B75)</f>
        <v>福岡県自治振興組合（公文書館事業特別会計）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18</v>
      </c>
      <c r="BX42" s="584"/>
      <c r="BY42" s="585" t="str">
        <f>IF('各会計、関係団体の財政状況及び健全化判断比率'!B76="","",'各会計、関係団体の財政状況及び健全化判断比率'!B76)</f>
        <v>福岡県介護保険広域連合（一般会計）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19</v>
      </c>
      <c r="BX43" s="584"/>
      <c r="BY43" s="585" t="str">
        <f>IF('各会計、関係団体の財政状況及び健全化判断比率'!B77="","",'各会計、関係団体の財政状況及び健全化判断比率'!B77)</f>
        <v>福岡県介護保険広域連合（介護保険事業特別会計）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od2v3LFpvHgiUplEVnZ9HZK261AaDHPM+w5onhroAHQlu9R8+r2d9StwSY1hvlNfa5cgakw9LTBKJKhN2xQe4g==" saltValue="bCHP7THYsDvLBqgXOhVnA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C30" zoomScaleSheetLayoutView="100" workbookViewId="0">
      <selection activeCell="R12" sqref="R12:V1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2" t="s">
        <v>534</v>
      </c>
      <c r="D34" s="1132"/>
      <c r="E34" s="1133"/>
      <c r="F34" s="32" t="s">
        <v>535</v>
      </c>
      <c r="G34" s="33" t="s">
        <v>536</v>
      </c>
      <c r="H34" s="33" t="s">
        <v>537</v>
      </c>
      <c r="I34" s="33" t="s">
        <v>538</v>
      </c>
      <c r="J34" s="34" t="s">
        <v>539</v>
      </c>
      <c r="K34" s="22"/>
      <c r="L34" s="22"/>
      <c r="M34" s="22"/>
      <c r="N34" s="22"/>
      <c r="O34" s="22"/>
      <c r="P34" s="22"/>
    </row>
    <row r="35" spans="1:16" ht="39" customHeight="1" x14ac:dyDescent="0.15">
      <c r="A35" s="22"/>
      <c r="B35" s="35"/>
      <c r="C35" s="1128" t="s">
        <v>540</v>
      </c>
      <c r="D35" s="1128"/>
      <c r="E35" s="1129"/>
      <c r="F35" s="36">
        <v>11.22</v>
      </c>
      <c r="G35" s="37">
        <v>11.75</v>
      </c>
      <c r="H35" s="37">
        <v>14.08</v>
      </c>
      <c r="I35" s="37">
        <v>15.2</v>
      </c>
      <c r="J35" s="38">
        <v>16.28</v>
      </c>
      <c r="K35" s="22"/>
      <c r="L35" s="22"/>
      <c r="M35" s="22"/>
      <c r="N35" s="22"/>
      <c r="O35" s="22"/>
      <c r="P35" s="22"/>
    </row>
    <row r="36" spans="1:16" ht="39" customHeight="1" x14ac:dyDescent="0.15">
      <c r="A36" s="22"/>
      <c r="B36" s="35"/>
      <c r="C36" s="1128" t="s">
        <v>541</v>
      </c>
      <c r="D36" s="1128"/>
      <c r="E36" s="1129"/>
      <c r="F36" s="36">
        <v>11.75</v>
      </c>
      <c r="G36" s="37">
        <v>12.97</v>
      </c>
      <c r="H36" s="37">
        <v>10.59</v>
      </c>
      <c r="I36" s="37">
        <v>13.17</v>
      </c>
      <c r="J36" s="38">
        <v>15.65</v>
      </c>
      <c r="K36" s="22"/>
      <c r="L36" s="22"/>
      <c r="M36" s="22"/>
      <c r="N36" s="22"/>
      <c r="O36" s="22"/>
      <c r="P36" s="22"/>
    </row>
    <row r="37" spans="1:16" ht="39" customHeight="1" x14ac:dyDescent="0.15">
      <c r="A37" s="22"/>
      <c r="B37" s="35"/>
      <c r="C37" s="1128" t="s">
        <v>542</v>
      </c>
      <c r="D37" s="1128"/>
      <c r="E37" s="1129"/>
      <c r="F37" s="36">
        <v>7.93</v>
      </c>
      <c r="G37" s="37">
        <v>8.11</v>
      </c>
      <c r="H37" s="37">
        <v>9.5</v>
      </c>
      <c r="I37" s="37">
        <v>9.85</v>
      </c>
      <c r="J37" s="38">
        <v>10.77</v>
      </c>
      <c r="K37" s="22"/>
      <c r="L37" s="22"/>
      <c r="M37" s="22"/>
      <c r="N37" s="22"/>
      <c r="O37" s="22"/>
      <c r="P37" s="22"/>
    </row>
    <row r="38" spans="1:16" ht="39" customHeight="1" x14ac:dyDescent="0.15">
      <c r="A38" s="22"/>
      <c r="B38" s="35"/>
      <c r="C38" s="1128" t="s">
        <v>543</v>
      </c>
      <c r="D38" s="1128"/>
      <c r="E38" s="1129"/>
      <c r="F38" s="36">
        <v>1.24</v>
      </c>
      <c r="G38" s="37">
        <v>1.45</v>
      </c>
      <c r="H38" s="37">
        <v>0.86</v>
      </c>
      <c r="I38" s="37">
        <v>1.55</v>
      </c>
      <c r="J38" s="38">
        <v>1.05</v>
      </c>
      <c r="K38" s="22"/>
      <c r="L38" s="22"/>
      <c r="M38" s="22"/>
      <c r="N38" s="22"/>
      <c r="O38" s="22"/>
      <c r="P38" s="22"/>
    </row>
    <row r="39" spans="1:16" ht="39" customHeight="1" x14ac:dyDescent="0.15">
      <c r="A39" s="22"/>
      <c r="B39" s="35"/>
      <c r="C39" s="1128" t="s">
        <v>544</v>
      </c>
      <c r="D39" s="1128"/>
      <c r="E39" s="1129"/>
      <c r="F39" s="36">
        <v>0.19</v>
      </c>
      <c r="G39" s="37">
        <v>0.21</v>
      </c>
      <c r="H39" s="37">
        <v>0.18</v>
      </c>
      <c r="I39" s="37">
        <v>0.2</v>
      </c>
      <c r="J39" s="38">
        <v>0.22</v>
      </c>
      <c r="K39" s="22"/>
      <c r="L39" s="22"/>
      <c r="M39" s="22"/>
      <c r="N39" s="22"/>
      <c r="O39" s="22"/>
      <c r="P39" s="22"/>
    </row>
    <row r="40" spans="1:16" ht="39" customHeight="1" x14ac:dyDescent="0.15">
      <c r="A40" s="22"/>
      <c r="B40" s="35"/>
      <c r="C40" s="1128" t="s">
        <v>545</v>
      </c>
      <c r="D40" s="1128"/>
      <c r="E40" s="1129"/>
      <c r="F40" s="36">
        <v>0.04</v>
      </c>
      <c r="G40" s="37">
        <v>0</v>
      </c>
      <c r="H40" s="37">
        <v>0.01</v>
      </c>
      <c r="I40" s="37">
        <v>0.02</v>
      </c>
      <c r="J40" s="38">
        <v>0.02</v>
      </c>
      <c r="K40" s="22"/>
      <c r="L40" s="22"/>
      <c r="M40" s="22"/>
      <c r="N40" s="22"/>
      <c r="O40" s="22"/>
      <c r="P40" s="22"/>
    </row>
    <row r="41" spans="1:16" ht="39" customHeight="1" x14ac:dyDescent="0.15">
      <c r="A41" s="22"/>
      <c r="B41" s="35"/>
      <c r="C41" s="1128" t="s">
        <v>546</v>
      </c>
      <c r="D41" s="1128"/>
      <c r="E41" s="1129"/>
      <c r="F41" s="36">
        <v>0</v>
      </c>
      <c r="G41" s="37">
        <v>0</v>
      </c>
      <c r="H41" s="37">
        <v>0</v>
      </c>
      <c r="I41" s="37" t="s">
        <v>547</v>
      </c>
      <c r="J41" s="38">
        <v>0</v>
      </c>
      <c r="K41" s="22"/>
      <c r="L41" s="22"/>
      <c r="M41" s="22"/>
      <c r="N41" s="22"/>
      <c r="O41" s="22"/>
      <c r="P41" s="22"/>
    </row>
    <row r="42" spans="1:16" ht="39" customHeight="1" x14ac:dyDescent="0.15">
      <c r="A42" s="22"/>
      <c r="B42" s="39"/>
      <c r="C42" s="1128" t="s">
        <v>548</v>
      </c>
      <c r="D42" s="1128"/>
      <c r="E42" s="1129"/>
      <c r="F42" s="36" t="s">
        <v>503</v>
      </c>
      <c r="G42" s="37" t="s">
        <v>503</v>
      </c>
      <c r="H42" s="37" t="s">
        <v>503</v>
      </c>
      <c r="I42" s="37" t="s">
        <v>503</v>
      </c>
      <c r="J42" s="38" t="s">
        <v>503</v>
      </c>
      <c r="K42" s="22"/>
      <c r="L42" s="22"/>
      <c r="M42" s="22"/>
      <c r="N42" s="22"/>
      <c r="O42" s="22"/>
      <c r="P42" s="22"/>
    </row>
    <row r="43" spans="1:16" ht="39" customHeight="1" thickBot="1" x14ac:dyDescent="0.2">
      <c r="A43" s="22"/>
      <c r="B43" s="40"/>
      <c r="C43" s="1130" t="s">
        <v>549</v>
      </c>
      <c r="D43" s="1130"/>
      <c r="E43" s="1131"/>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7FUpciD60UXScUz+3u1i/eiCP3x3bVeZwWNzrLizfDbS/Sf0pe0pVwl2h+KfrxNVIoJTV7X/nUep0oycyIR2g==" saltValue="d1p3tq6zakNLwnzpbNlQ0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3" zoomScale="90" zoomScaleNormal="90" zoomScaleSheetLayoutView="55" workbookViewId="0">
      <selection activeCell="R12" sqref="R12:V12"/>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34" t="s">
        <v>9</v>
      </c>
      <c r="C45" s="1135"/>
      <c r="D45" s="56"/>
      <c r="E45" s="1140" t="s">
        <v>10</v>
      </c>
      <c r="F45" s="1140"/>
      <c r="G45" s="1140"/>
      <c r="H45" s="1140"/>
      <c r="I45" s="1140"/>
      <c r="J45" s="1141"/>
      <c r="K45" s="57">
        <v>1059</v>
      </c>
      <c r="L45" s="58">
        <v>1159</v>
      </c>
      <c r="M45" s="58">
        <v>1288</v>
      </c>
      <c r="N45" s="58">
        <v>1291</v>
      </c>
      <c r="O45" s="59">
        <v>1177</v>
      </c>
      <c r="P45" s="46"/>
      <c r="Q45" s="46"/>
      <c r="R45" s="46"/>
      <c r="S45" s="46"/>
      <c r="T45" s="46"/>
      <c r="U45" s="46"/>
    </row>
    <row r="46" spans="1:21" ht="30.75" customHeight="1" x14ac:dyDescent="0.15">
      <c r="A46" s="46"/>
      <c r="B46" s="1136"/>
      <c r="C46" s="1137"/>
      <c r="D46" s="60"/>
      <c r="E46" s="1142" t="s">
        <v>11</v>
      </c>
      <c r="F46" s="1142"/>
      <c r="G46" s="1142"/>
      <c r="H46" s="1142"/>
      <c r="I46" s="1142"/>
      <c r="J46" s="1143"/>
      <c r="K46" s="61" t="s">
        <v>503</v>
      </c>
      <c r="L46" s="62" t="s">
        <v>503</v>
      </c>
      <c r="M46" s="62" t="s">
        <v>503</v>
      </c>
      <c r="N46" s="62" t="s">
        <v>503</v>
      </c>
      <c r="O46" s="63" t="s">
        <v>503</v>
      </c>
      <c r="P46" s="46"/>
      <c r="Q46" s="46"/>
      <c r="R46" s="46"/>
      <c r="S46" s="46"/>
      <c r="T46" s="46"/>
      <c r="U46" s="46"/>
    </row>
    <row r="47" spans="1:21" ht="30.75" customHeight="1" x14ac:dyDescent="0.15">
      <c r="A47" s="46"/>
      <c r="B47" s="1136"/>
      <c r="C47" s="1137"/>
      <c r="D47" s="60"/>
      <c r="E47" s="1142" t="s">
        <v>12</v>
      </c>
      <c r="F47" s="1142"/>
      <c r="G47" s="1142"/>
      <c r="H47" s="1142"/>
      <c r="I47" s="1142"/>
      <c r="J47" s="1143"/>
      <c r="K47" s="61" t="s">
        <v>503</v>
      </c>
      <c r="L47" s="62" t="s">
        <v>503</v>
      </c>
      <c r="M47" s="62" t="s">
        <v>503</v>
      </c>
      <c r="N47" s="62" t="s">
        <v>503</v>
      </c>
      <c r="O47" s="63" t="s">
        <v>503</v>
      </c>
      <c r="P47" s="46"/>
      <c r="Q47" s="46"/>
      <c r="R47" s="46"/>
      <c r="S47" s="46"/>
      <c r="T47" s="46"/>
      <c r="U47" s="46"/>
    </row>
    <row r="48" spans="1:21" ht="30.75" customHeight="1" x14ac:dyDescent="0.15">
      <c r="A48" s="46"/>
      <c r="B48" s="1136"/>
      <c r="C48" s="1137"/>
      <c r="D48" s="60"/>
      <c r="E48" s="1142" t="s">
        <v>13</v>
      </c>
      <c r="F48" s="1142"/>
      <c r="G48" s="1142"/>
      <c r="H48" s="1142"/>
      <c r="I48" s="1142"/>
      <c r="J48" s="1143"/>
      <c r="K48" s="61">
        <v>257</v>
      </c>
      <c r="L48" s="62">
        <v>276</v>
      </c>
      <c r="M48" s="62">
        <v>275</v>
      </c>
      <c r="N48" s="62">
        <v>255</v>
      </c>
      <c r="O48" s="63">
        <v>256</v>
      </c>
      <c r="P48" s="46"/>
      <c r="Q48" s="46"/>
      <c r="R48" s="46"/>
      <c r="S48" s="46"/>
      <c r="T48" s="46"/>
      <c r="U48" s="46"/>
    </row>
    <row r="49" spans="1:21" ht="30.75" customHeight="1" x14ac:dyDescent="0.15">
      <c r="A49" s="46"/>
      <c r="B49" s="1136"/>
      <c r="C49" s="1137"/>
      <c r="D49" s="60"/>
      <c r="E49" s="1142" t="s">
        <v>14</v>
      </c>
      <c r="F49" s="1142"/>
      <c r="G49" s="1142"/>
      <c r="H49" s="1142"/>
      <c r="I49" s="1142"/>
      <c r="J49" s="1143"/>
      <c r="K49" s="61">
        <v>1</v>
      </c>
      <c r="L49" s="62">
        <v>0</v>
      </c>
      <c r="M49" s="62" t="s">
        <v>503</v>
      </c>
      <c r="N49" s="62" t="s">
        <v>503</v>
      </c>
      <c r="O49" s="63" t="s">
        <v>503</v>
      </c>
      <c r="P49" s="46"/>
      <c r="Q49" s="46"/>
      <c r="R49" s="46"/>
      <c r="S49" s="46"/>
      <c r="T49" s="46"/>
      <c r="U49" s="46"/>
    </row>
    <row r="50" spans="1:21" ht="30.75" customHeight="1" x14ac:dyDescent="0.15">
      <c r="A50" s="46"/>
      <c r="B50" s="1136"/>
      <c r="C50" s="1137"/>
      <c r="D50" s="60"/>
      <c r="E50" s="1142" t="s">
        <v>15</v>
      </c>
      <c r="F50" s="1142"/>
      <c r="G50" s="1142"/>
      <c r="H50" s="1142"/>
      <c r="I50" s="1142"/>
      <c r="J50" s="1143"/>
      <c r="K50" s="61">
        <v>18</v>
      </c>
      <c r="L50" s="62">
        <v>17</v>
      </c>
      <c r="M50" s="62">
        <v>16</v>
      </c>
      <c r="N50" s="62">
        <v>20</v>
      </c>
      <c r="O50" s="63">
        <v>19</v>
      </c>
      <c r="P50" s="46"/>
      <c r="Q50" s="46"/>
      <c r="R50" s="46"/>
      <c r="S50" s="46"/>
      <c r="T50" s="46"/>
      <c r="U50" s="46"/>
    </row>
    <row r="51" spans="1:21" ht="30.75" customHeight="1" x14ac:dyDescent="0.15">
      <c r="A51" s="46"/>
      <c r="B51" s="1138"/>
      <c r="C51" s="1139"/>
      <c r="D51" s="64"/>
      <c r="E51" s="1142" t="s">
        <v>16</v>
      </c>
      <c r="F51" s="1142"/>
      <c r="G51" s="1142"/>
      <c r="H51" s="1142"/>
      <c r="I51" s="1142"/>
      <c r="J51" s="1143"/>
      <c r="K51" s="61">
        <v>0</v>
      </c>
      <c r="L51" s="62">
        <v>0</v>
      </c>
      <c r="M51" s="62" t="s">
        <v>503</v>
      </c>
      <c r="N51" s="62" t="s">
        <v>503</v>
      </c>
      <c r="O51" s="63" t="s">
        <v>503</v>
      </c>
      <c r="P51" s="46"/>
      <c r="Q51" s="46"/>
      <c r="R51" s="46"/>
      <c r="S51" s="46"/>
      <c r="T51" s="46"/>
      <c r="U51" s="46"/>
    </row>
    <row r="52" spans="1:21" ht="30.75" customHeight="1" x14ac:dyDescent="0.15">
      <c r="A52" s="46"/>
      <c r="B52" s="1144" t="s">
        <v>17</v>
      </c>
      <c r="C52" s="1145"/>
      <c r="D52" s="64"/>
      <c r="E52" s="1142" t="s">
        <v>18</v>
      </c>
      <c r="F52" s="1142"/>
      <c r="G52" s="1142"/>
      <c r="H52" s="1142"/>
      <c r="I52" s="1142"/>
      <c r="J52" s="1143"/>
      <c r="K52" s="61">
        <v>876</v>
      </c>
      <c r="L52" s="62">
        <v>933</v>
      </c>
      <c r="M52" s="62">
        <v>994</v>
      </c>
      <c r="N52" s="62">
        <v>1012</v>
      </c>
      <c r="O52" s="63">
        <v>969</v>
      </c>
      <c r="P52" s="46"/>
      <c r="Q52" s="46"/>
      <c r="R52" s="46"/>
      <c r="S52" s="46"/>
      <c r="T52" s="46"/>
      <c r="U52" s="46"/>
    </row>
    <row r="53" spans="1:21" ht="30.75" customHeight="1" thickBot="1" x14ac:dyDescent="0.2">
      <c r="A53" s="46"/>
      <c r="B53" s="1146" t="s">
        <v>19</v>
      </c>
      <c r="C53" s="1147"/>
      <c r="D53" s="65"/>
      <c r="E53" s="1148" t="s">
        <v>20</v>
      </c>
      <c r="F53" s="1148"/>
      <c r="G53" s="1148"/>
      <c r="H53" s="1148"/>
      <c r="I53" s="1148"/>
      <c r="J53" s="1149"/>
      <c r="K53" s="66">
        <v>459</v>
      </c>
      <c r="L53" s="67">
        <v>519</v>
      </c>
      <c r="M53" s="67">
        <v>585</v>
      </c>
      <c r="N53" s="67">
        <v>554</v>
      </c>
      <c r="O53" s="68">
        <v>483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550</v>
      </c>
      <c r="L57" s="79" t="s">
        <v>551</v>
      </c>
      <c r="M57" s="79" t="s">
        <v>552</v>
      </c>
      <c r="N57" s="79" t="s">
        <v>553</v>
      </c>
      <c r="O57" s="80" t="s">
        <v>554</v>
      </c>
      <c r="P57" s="46"/>
      <c r="Q57" s="46"/>
      <c r="R57" s="46"/>
      <c r="S57" s="46"/>
      <c r="T57" s="46"/>
      <c r="U57" s="46"/>
    </row>
    <row r="58" spans="1:21" ht="31.5" customHeight="1" x14ac:dyDescent="0.15">
      <c r="B58" s="1150" t="s">
        <v>24</v>
      </c>
      <c r="C58" s="1151"/>
      <c r="D58" s="1156" t="s">
        <v>25</v>
      </c>
      <c r="E58" s="1157"/>
      <c r="F58" s="1157"/>
      <c r="G58" s="1157"/>
      <c r="H58" s="1157"/>
      <c r="I58" s="1157"/>
      <c r="J58" s="1158"/>
      <c r="K58" s="81"/>
      <c r="L58" s="82"/>
      <c r="M58" s="82"/>
      <c r="N58" s="82"/>
      <c r="O58" s="83"/>
    </row>
    <row r="59" spans="1:21" ht="31.5" customHeight="1" x14ac:dyDescent="0.15">
      <c r="B59" s="1152"/>
      <c r="C59" s="1153"/>
      <c r="D59" s="1159" t="s">
        <v>26</v>
      </c>
      <c r="E59" s="1160"/>
      <c r="F59" s="1160"/>
      <c r="G59" s="1160"/>
      <c r="H59" s="1160"/>
      <c r="I59" s="1160"/>
      <c r="J59" s="1161"/>
      <c r="K59" s="84"/>
      <c r="L59" s="85"/>
      <c r="M59" s="85"/>
      <c r="N59" s="85"/>
      <c r="O59" s="86"/>
    </row>
    <row r="60" spans="1:21" ht="31.5" customHeight="1" thickBot="1" x14ac:dyDescent="0.2">
      <c r="B60" s="1154"/>
      <c r="C60" s="1155"/>
      <c r="D60" s="1162" t="s">
        <v>27</v>
      </c>
      <c r="E60" s="1163"/>
      <c r="F60" s="1163"/>
      <c r="G60" s="1163"/>
      <c r="H60" s="1163"/>
      <c r="I60" s="1163"/>
      <c r="J60" s="116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nZCFhoJxfeglCBFcCzfkzu4HQbBhLlx8lKb2Ht68s0VyNfMn4jqV7SvPl/dD1Hj6UcBU7Y1G+x9hiG6r3uLAg==" saltValue="oe3wXWVd+z91S9Yisw/0r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40" zoomScaleNormal="40" zoomScaleSheetLayoutView="100" workbookViewId="0">
      <selection activeCell="R12" sqref="R12:V12"/>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65" t="s">
        <v>30</v>
      </c>
      <c r="C41" s="1166"/>
      <c r="D41" s="103"/>
      <c r="E41" s="1171" t="s">
        <v>31</v>
      </c>
      <c r="F41" s="1171"/>
      <c r="G41" s="1171"/>
      <c r="H41" s="1172"/>
      <c r="I41" s="330">
        <v>12862</v>
      </c>
      <c r="J41" s="331">
        <v>12733</v>
      </c>
      <c r="K41" s="331">
        <v>12063</v>
      </c>
      <c r="L41" s="331">
        <v>11410</v>
      </c>
      <c r="M41" s="332">
        <v>11311</v>
      </c>
    </row>
    <row r="42" spans="2:13" ht="27.75" customHeight="1" x14ac:dyDescent="0.15">
      <c r="B42" s="1167"/>
      <c r="C42" s="1168"/>
      <c r="D42" s="104"/>
      <c r="E42" s="1173" t="s">
        <v>32</v>
      </c>
      <c r="F42" s="1173"/>
      <c r="G42" s="1173"/>
      <c r="H42" s="1174"/>
      <c r="I42" s="333" t="s">
        <v>503</v>
      </c>
      <c r="J42" s="334" t="s">
        <v>503</v>
      </c>
      <c r="K42" s="334" t="s">
        <v>503</v>
      </c>
      <c r="L42" s="334" t="s">
        <v>503</v>
      </c>
      <c r="M42" s="335" t="s">
        <v>503</v>
      </c>
    </row>
    <row r="43" spans="2:13" ht="27.75" customHeight="1" x14ac:dyDescent="0.15">
      <c r="B43" s="1167"/>
      <c r="C43" s="1168"/>
      <c r="D43" s="104"/>
      <c r="E43" s="1173" t="s">
        <v>33</v>
      </c>
      <c r="F43" s="1173"/>
      <c r="G43" s="1173"/>
      <c r="H43" s="1174"/>
      <c r="I43" s="333">
        <v>3413</v>
      </c>
      <c r="J43" s="334">
        <v>3577</v>
      </c>
      <c r="K43" s="334">
        <v>3744</v>
      </c>
      <c r="L43" s="334">
        <v>3624</v>
      </c>
      <c r="M43" s="335">
        <v>3380</v>
      </c>
    </row>
    <row r="44" spans="2:13" ht="27.75" customHeight="1" x14ac:dyDescent="0.15">
      <c r="B44" s="1167"/>
      <c r="C44" s="1168"/>
      <c r="D44" s="104"/>
      <c r="E44" s="1173" t="s">
        <v>34</v>
      </c>
      <c r="F44" s="1173"/>
      <c r="G44" s="1173"/>
      <c r="H44" s="1174"/>
      <c r="I44" s="333">
        <v>85</v>
      </c>
      <c r="J44" s="334">
        <v>78</v>
      </c>
      <c r="K44" s="334">
        <v>69</v>
      </c>
      <c r="L44" s="334">
        <v>56</v>
      </c>
      <c r="M44" s="335">
        <v>56</v>
      </c>
    </row>
    <row r="45" spans="2:13" ht="27.75" customHeight="1" x14ac:dyDescent="0.15">
      <c r="B45" s="1167"/>
      <c r="C45" s="1168"/>
      <c r="D45" s="104"/>
      <c r="E45" s="1173" t="s">
        <v>35</v>
      </c>
      <c r="F45" s="1173"/>
      <c r="G45" s="1173"/>
      <c r="H45" s="1174"/>
      <c r="I45" s="333">
        <v>2149</v>
      </c>
      <c r="J45" s="334">
        <v>2078</v>
      </c>
      <c r="K45" s="334">
        <v>2084</v>
      </c>
      <c r="L45" s="334">
        <v>2091</v>
      </c>
      <c r="M45" s="335">
        <v>2157</v>
      </c>
    </row>
    <row r="46" spans="2:13" ht="27.75" customHeight="1" x14ac:dyDescent="0.15">
      <c r="B46" s="1167"/>
      <c r="C46" s="1168"/>
      <c r="D46" s="105"/>
      <c r="E46" s="1173" t="s">
        <v>36</v>
      </c>
      <c r="F46" s="1173"/>
      <c r="G46" s="1173"/>
      <c r="H46" s="1174"/>
      <c r="I46" s="333" t="s">
        <v>503</v>
      </c>
      <c r="J46" s="334" t="s">
        <v>503</v>
      </c>
      <c r="K46" s="334" t="s">
        <v>503</v>
      </c>
      <c r="L46" s="334" t="s">
        <v>503</v>
      </c>
      <c r="M46" s="335" t="s">
        <v>503</v>
      </c>
    </row>
    <row r="47" spans="2:13" ht="27.75" customHeight="1" x14ac:dyDescent="0.15">
      <c r="B47" s="1167"/>
      <c r="C47" s="1168"/>
      <c r="D47" s="106"/>
      <c r="E47" s="1175" t="s">
        <v>37</v>
      </c>
      <c r="F47" s="1176"/>
      <c r="G47" s="1176"/>
      <c r="H47" s="1177"/>
      <c r="I47" s="333" t="s">
        <v>503</v>
      </c>
      <c r="J47" s="334" t="s">
        <v>503</v>
      </c>
      <c r="K47" s="334" t="s">
        <v>503</v>
      </c>
      <c r="L47" s="334" t="s">
        <v>503</v>
      </c>
      <c r="M47" s="335" t="s">
        <v>503</v>
      </c>
    </row>
    <row r="48" spans="2:13" ht="27.75" customHeight="1" x14ac:dyDescent="0.15">
      <c r="B48" s="1167"/>
      <c r="C48" s="1168"/>
      <c r="D48" s="104"/>
      <c r="E48" s="1173" t="s">
        <v>38</v>
      </c>
      <c r="F48" s="1173"/>
      <c r="G48" s="1173"/>
      <c r="H48" s="1174"/>
      <c r="I48" s="333" t="s">
        <v>503</v>
      </c>
      <c r="J48" s="334" t="s">
        <v>503</v>
      </c>
      <c r="K48" s="334" t="s">
        <v>503</v>
      </c>
      <c r="L48" s="334" t="s">
        <v>503</v>
      </c>
      <c r="M48" s="335" t="s">
        <v>503</v>
      </c>
    </row>
    <row r="49" spans="2:13" ht="27.75" customHeight="1" x14ac:dyDescent="0.15">
      <c r="B49" s="1169"/>
      <c r="C49" s="1170"/>
      <c r="D49" s="104"/>
      <c r="E49" s="1173" t="s">
        <v>39</v>
      </c>
      <c r="F49" s="1173"/>
      <c r="G49" s="1173"/>
      <c r="H49" s="1174"/>
      <c r="I49" s="333" t="s">
        <v>503</v>
      </c>
      <c r="J49" s="334" t="s">
        <v>503</v>
      </c>
      <c r="K49" s="334" t="s">
        <v>503</v>
      </c>
      <c r="L49" s="334" t="s">
        <v>503</v>
      </c>
      <c r="M49" s="335" t="s">
        <v>503</v>
      </c>
    </row>
    <row r="50" spans="2:13" ht="27.75" customHeight="1" x14ac:dyDescent="0.15">
      <c r="B50" s="1178" t="s">
        <v>40</v>
      </c>
      <c r="C50" s="1179"/>
      <c r="D50" s="107"/>
      <c r="E50" s="1173" t="s">
        <v>41</v>
      </c>
      <c r="F50" s="1173"/>
      <c r="G50" s="1173"/>
      <c r="H50" s="1174"/>
      <c r="I50" s="333">
        <v>4078</v>
      </c>
      <c r="J50" s="334">
        <v>4312</v>
      </c>
      <c r="K50" s="334">
        <v>4487</v>
      </c>
      <c r="L50" s="334">
        <v>4787</v>
      </c>
      <c r="M50" s="335">
        <v>5012</v>
      </c>
    </row>
    <row r="51" spans="2:13" ht="27.75" customHeight="1" x14ac:dyDescent="0.15">
      <c r="B51" s="1167"/>
      <c r="C51" s="1168"/>
      <c r="D51" s="104"/>
      <c r="E51" s="1173" t="s">
        <v>42</v>
      </c>
      <c r="F51" s="1173"/>
      <c r="G51" s="1173"/>
      <c r="H51" s="1174"/>
      <c r="I51" s="333">
        <v>257</v>
      </c>
      <c r="J51" s="334">
        <v>219</v>
      </c>
      <c r="K51" s="334">
        <v>161</v>
      </c>
      <c r="L51" s="334">
        <v>142</v>
      </c>
      <c r="M51" s="335">
        <v>113</v>
      </c>
    </row>
    <row r="52" spans="2:13" ht="27.75" customHeight="1" x14ac:dyDescent="0.15">
      <c r="B52" s="1169"/>
      <c r="C52" s="1170"/>
      <c r="D52" s="104"/>
      <c r="E52" s="1173" t="s">
        <v>43</v>
      </c>
      <c r="F52" s="1173"/>
      <c r="G52" s="1173"/>
      <c r="H52" s="1174"/>
      <c r="I52" s="333">
        <v>12016</v>
      </c>
      <c r="J52" s="334">
        <v>11819</v>
      </c>
      <c r="K52" s="334">
        <v>11387</v>
      </c>
      <c r="L52" s="334">
        <v>10923</v>
      </c>
      <c r="M52" s="335">
        <v>10732</v>
      </c>
    </row>
    <row r="53" spans="2:13" ht="27.75" customHeight="1" thickBot="1" x14ac:dyDescent="0.2">
      <c r="B53" s="1180" t="s">
        <v>19</v>
      </c>
      <c r="C53" s="1181"/>
      <c r="D53" s="108"/>
      <c r="E53" s="1182" t="s">
        <v>44</v>
      </c>
      <c r="F53" s="1182"/>
      <c r="G53" s="1182"/>
      <c r="H53" s="1183"/>
      <c r="I53" s="336">
        <v>2160</v>
      </c>
      <c r="J53" s="337">
        <v>2116</v>
      </c>
      <c r="K53" s="337">
        <v>1924</v>
      </c>
      <c r="L53" s="337">
        <v>1328</v>
      </c>
      <c r="M53" s="338">
        <v>1046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1eCJl7GrESv8ncP2P+8wbZHgbyv9XZIxMasWRNsy/2/ZW1XOzvqGVQ38tAuPx3EkJPmhK0wINwbZa1P8cVdhw==" saltValue="x9BiIE28OjnY15K1ZJSBO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4" zoomScale="70" zoomScaleNormal="70" zoomScaleSheetLayoutView="100" workbookViewId="0">
      <selection activeCell="R12" sqref="R12:V1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2" t="s">
        <v>46</v>
      </c>
      <c r="D55" s="1192"/>
      <c r="E55" s="1193"/>
      <c r="F55" s="339">
        <v>1869</v>
      </c>
      <c r="G55" s="339">
        <v>1871</v>
      </c>
      <c r="H55" s="340">
        <v>1931</v>
      </c>
    </row>
    <row r="56" spans="2:8" ht="52.5" customHeight="1" x14ac:dyDescent="0.15">
      <c r="B56" s="120"/>
      <c r="C56" s="1194" t="s">
        <v>47</v>
      </c>
      <c r="D56" s="1194"/>
      <c r="E56" s="1195"/>
      <c r="F56" s="341">
        <v>1056</v>
      </c>
      <c r="G56" s="341">
        <v>1083</v>
      </c>
      <c r="H56" s="342">
        <v>1085</v>
      </c>
    </row>
    <row r="57" spans="2:8" ht="53.25" customHeight="1" x14ac:dyDescent="0.15">
      <c r="B57" s="120"/>
      <c r="C57" s="1196" t="s">
        <v>48</v>
      </c>
      <c r="D57" s="1196"/>
      <c r="E57" s="1197"/>
      <c r="F57" s="343">
        <v>3712</v>
      </c>
      <c r="G57" s="343">
        <v>4077</v>
      </c>
      <c r="H57" s="344">
        <v>4447</v>
      </c>
    </row>
    <row r="58" spans="2:8" ht="45.75" customHeight="1" x14ac:dyDescent="0.15">
      <c r="B58" s="121"/>
      <c r="C58" s="1184" t="s">
        <v>555</v>
      </c>
      <c r="D58" s="1185"/>
      <c r="E58" s="1186"/>
      <c r="F58" s="345">
        <v>946</v>
      </c>
      <c r="G58" s="345">
        <v>1089</v>
      </c>
      <c r="H58" s="346">
        <v>1136</v>
      </c>
    </row>
    <row r="59" spans="2:8" ht="45.75" customHeight="1" x14ac:dyDescent="0.15">
      <c r="B59" s="121"/>
      <c r="C59" s="1184" t="s">
        <v>556</v>
      </c>
      <c r="D59" s="1185"/>
      <c r="E59" s="1186"/>
      <c r="F59" s="345">
        <v>971</v>
      </c>
      <c r="G59" s="345">
        <v>940</v>
      </c>
      <c r="H59" s="346">
        <v>908</v>
      </c>
    </row>
    <row r="60" spans="2:8" ht="45.75" customHeight="1" x14ac:dyDescent="0.15">
      <c r="B60" s="121"/>
      <c r="C60" s="1184" t="s">
        <v>557</v>
      </c>
      <c r="D60" s="1185"/>
      <c r="E60" s="1186"/>
      <c r="F60" s="345">
        <v>294</v>
      </c>
      <c r="G60" s="345">
        <v>465</v>
      </c>
      <c r="H60" s="346">
        <v>595</v>
      </c>
    </row>
    <row r="61" spans="2:8" ht="45.75" customHeight="1" x14ac:dyDescent="0.15">
      <c r="B61" s="121"/>
      <c r="C61" s="1184" t="s">
        <v>558</v>
      </c>
      <c r="D61" s="1185"/>
      <c r="E61" s="1186"/>
      <c r="F61" s="345">
        <v>291</v>
      </c>
      <c r="G61" s="345">
        <v>401</v>
      </c>
      <c r="H61" s="346">
        <v>512</v>
      </c>
    </row>
    <row r="62" spans="2:8" ht="45.75" customHeight="1" thickBot="1" x14ac:dyDescent="0.2">
      <c r="B62" s="122"/>
      <c r="C62" s="1187" t="s">
        <v>559</v>
      </c>
      <c r="D62" s="1188"/>
      <c r="E62" s="1189"/>
      <c r="F62" s="347">
        <v>43</v>
      </c>
      <c r="G62" s="347">
        <v>156</v>
      </c>
      <c r="H62" s="348">
        <v>296</v>
      </c>
    </row>
    <row r="63" spans="2:8" ht="52.5" customHeight="1" thickBot="1" x14ac:dyDescent="0.2">
      <c r="B63" s="123"/>
      <c r="C63" s="1190" t="s">
        <v>49</v>
      </c>
      <c r="D63" s="1190"/>
      <c r="E63" s="1191"/>
      <c r="F63" s="349">
        <v>6637</v>
      </c>
      <c r="G63" s="349">
        <v>7031</v>
      </c>
      <c r="H63" s="350">
        <v>7463</v>
      </c>
    </row>
    <row r="64" spans="2:8" x14ac:dyDescent="0.15"/>
  </sheetData>
  <sheetProtection algorithmName="SHA-512" hashValue="SzIyRcz0qOIC68mlhVTpwKt5suFmyfWLEjW9jcA3EvcHIUTxq3Magok6gnb1gbO2WSyv2+Y2R9PDY9CjyHmRdw==" saltValue="jSpfQBo6NNePIMn7sgkc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236541</v>
      </c>
      <c r="E3" s="142"/>
      <c r="F3" s="143">
        <v>96248</v>
      </c>
      <c r="G3" s="144"/>
      <c r="H3" s="145"/>
    </row>
    <row r="4" spans="1:8" x14ac:dyDescent="0.15">
      <c r="A4" s="146"/>
      <c r="B4" s="147"/>
      <c r="C4" s="148"/>
      <c r="D4" s="149">
        <v>156140</v>
      </c>
      <c r="E4" s="150"/>
      <c r="F4" s="151">
        <v>55768</v>
      </c>
      <c r="G4" s="152"/>
      <c r="H4" s="153"/>
    </row>
    <row r="5" spans="1:8" x14ac:dyDescent="0.15">
      <c r="A5" s="134" t="s">
        <v>521</v>
      </c>
      <c r="B5" s="139"/>
      <c r="C5" s="140"/>
      <c r="D5" s="141">
        <v>131857</v>
      </c>
      <c r="E5" s="142"/>
      <c r="F5" s="143">
        <v>76413</v>
      </c>
      <c r="G5" s="144"/>
      <c r="H5" s="145"/>
    </row>
    <row r="6" spans="1:8" x14ac:dyDescent="0.15">
      <c r="A6" s="146"/>
      <c r="B6" s="147"/>
      <c r="C6" s="148"/>
      <c r="D6" s="149">
        <v>64389</v>
      </c>
      <c r="E6" s="150"/>
      <c r="F6" s="151">
        <v>39658</v>
      </c>
      <c r="G6" s="152"/>
      <c r="H6" s="153"/>
    </row>
    <row r="7" spans="1:8" x14ac:dyDescent="0.15">
      <c r="A7" s="134" t="s">
        <v>522</v>
      </c>
      <c r="B7" s="139"/>
      <c r="C7" s="140"/>
      <c r="D7" s="141">
        <v>99489</v>
      </c>
      <c r="E7" s="142"/>
      <c r="F7" s="143">
        <v>66481</v>
      </c>
      <c r="G7" s="144"/>
      <c r="H7" s="145"/>
    </row>
    <row r="8" spans="1:8" x14ac:dyDescent="0.15">
      <c r="A8" s="146"/>
      <c r="B8" s="147"/>
      <c r="C8" s="148"/>
      <c r="D8" s="149">
        <v>44957</v>
      </c>
      <c r="E8" s="150"/>
      <c r="F8" s="151">
        <v>36120</v>
      </c>
      <c r="G8" s="152"/>
      <c r="H8" s="153"/>
    </row>
    <row r="9" spans="1:8" x14ac:dyDescent="0.15">
      <c r="A9" s="134" t="s">
        <v>523</v>
      </c>
      <c r="B9" s="139"/>
      <c r="C9" s="140"/>
      <c r="D9" s="141">
        <v>86608</v>
      </c>
      <c r="E9" s="142"/>
      <c r="F9" s="143">
        <v>67825</v>
      </c>
      <c r="G9" s="144"/>
      <c r="H9" s="145"/>
    </row>
    <row r="10" spans="1:8" x14ac:dyDescent="0.15">
      <c r="A10" s="146"/>
      <c r="B10" s="147"/>
      <c r="C10" s="148"/>
      <c r="D10" s="149">
        <v>54007</v>
      </c>
      <c r="E10" s="150"/>
      <c r="F10" s="151">
        <v>39417</v>
      </c>
      <c r="G10" s="152"/>
      <c r="H10" s="153"/>
    </row>
    <row r="11" spans="1:8" x14ac:dyDescent="0.15">
      <c r="A11" s="134" t="s">
        <v>524</v>
      </c>
      <c r="B11" s="139"/>
      <c r="C11" s="140"/>
      <c r="D11" s="141">
        <v>99236</v>
      </c>
      <c r="E11" s="142"/>
      <c r="F11" s="143">
        <v>81158</v>
      </c>
      <c r="G11" s="144"/>
      <c r="H11" s="145"/>
    </row>
    <row r="12" spans="1:8" x14ac:dyDescent="0.15">
      <c r="A12" s="146"/>
      <c r="B12" s="147"/>
      <c r="C12" s="154"/>
      <c r="D12" s="149">
        <v>81459</v>
      </c>
      <c r="E12" s="150"/>
      <c r="F12" s="151">
        <v>45320</v>
      </c>
      <c r="G12" s="152"/>
      <c r="H12" s="153"/>
    </row>
    <row r="13" spans="1:8" x14ac:dyDescent="0.15">
      <c r="A13" s="134"/>
      <c r="B13" s="139"/>
      <c r="C13" s="140"/>
      <c r="D13" s="141">
        <v>130746</v>
      </c>
      <c r="E13" s="142"/>
      <c r="F13" s="143">
        <v>77625</v>
      </c>
      <c r="G13" s="155"/>
      <c r="H13" s="145"/>
    </row>
    <row r="14" spans="1:8" x14ac:dyDescent="0.15">
      <c r="A14" s="146"/>
      <c r="B14" s="147"/>
      <c r="C14" s="148"/>
      <c r="D14" s="149">
        <v>80190</v>
      </c>
      <c r="E14" s="150"/>
      <c r="F14" s="151">
        <v>43257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9.2100000000000009</v>
      </c>
      <c r="C19" s="156">
        <f>ROUND(VALUE(SUBSTITUTE(実質収支比率等に係る経年分析!G$48,"▲","-")),2)</f>
        <v>10.86</v>
      </c>
      <c r="D19" s="156">
        <f>ROUND(VALUE(SUBSTITUTE(実質収支比率等に係る経年分析!H$48,"▲","-")),2)</f>
        <v>8.6999999999999993</v>
      </c>
      <c r="E19" s="156">
        <f>ROUND(VALUE(SUBSTITUTE(実質収支比率等に係る経年分析!I$48,"▲","-")),2)</f>
        <v>11.53</v>
      </c>
      <c r="F19" s="156">
        <f>ROUND(VALUE(SUBSTITUTE(実質収支比率等に係る経年分析!J$48,"▲","-")),2)</f>
        <v>14.26</v>
      </c>
    </row>
    <row r="20" spans="1:11" x14ac:dyDescent="0.15">
      <c r="A20" s="156" t="s">
        <v>53</v>
      </c>
      <c r="B20" s="156">
        <f>ROUND(VALUE(SUBSTITUTE(実質収支比率等に係る経年分析!F$47,"▲","-")),2)</f>
        <v>30.2</v>
      </c>
      <c r="C20" s="156">
        <f>ROUND(VALUE(SUBSTITUTE(実質収支比率等に係る経年分析!G$47,"▲","-")),2)</f>
        <v>29.99</v>
      </c>
      <c r="D20" s="156">
        <f>ROUND(VALUE(SUBSTITUTE(実質収支比率等に係る経年分析!H$47,"▲","-")),2)</f>
        <v>30.84</v>
      </c>
      <c r="E20" s="156">
        <f>ROUND(VALUE(SUBSTITUTE(実質収支比率等に係る経年分析!I$47,"▲","-")),2)</f>
        <v>30.7</v>
      </c>
      <c r="F20" s="156">
        <f>ROUND(VALUE(SUBSTITUTE(実質収支比率等に係る経年分析!J$47,"▲","-")),2)</f>
        <v>31.25</v>
      </c>
    </row>
    <row r="21" spans="1:11" x14ac:dyDescent="0.15">
      <c r="A21" s="156" t="s">
        <v>54</v>
      </c>
      <c r="B21" s="156">
        <f>IF(ISNUMBER(VALUE(SUBSTITUTE(実質収支比率等に係る経年分析!F$49,"▲","-"))),ROUND(VALUE(SUBSTITUTE(実質収支比率等に係る経年分析!F$49,"▲","-")),2),NA())</f>
        <v>-2.0699999999999998</v>
      </c>
      <c r="C21" s="156">
        <f>IF(ISNUMBER(VALUE(SUBSTITUTE(実質収支比率等に係る経年分析!G$49,"▲","-"))),ROUND(VALUE(SUBSTITUTE(実質収支比率等に係る経年分析!G$49,"▲","-")),2),NA())</f>
        <v>4.1399999999999997</v>
      </c>
      <c r="D21" s="156">
        <f>IF(ISNUMBER(VALUE(SUBSTITUTE(実質収支比率等に係る経年分析!H$49,"▲","-"))),ROUND(VALUE(SUBSTITUTE(実質収支比率等に係る経年分析!H$49,"▲","-")),2),NA())</f>
        <v>-2.4300000000000002</v>
      </c>
      <c r="E21" s="156">
        <f>IF(ISNUMBER(VALUE(SUBSTITUTE(実質収支比率等に係る経年分析!I$49,"▲","-"))),ROUND(VALUE(SUBSTITUTE(実質収支比率等に係る経年分析!I$49,"▲","-")),2),NA())</f>
        <v>2.91</v>
      </c>
      <c r="F21" s="156">
        <f>IF(ISNUMBER(VALUE(SUBSTITUTE(実質収支比率等に係る経年分析!J$49,"▲","-"))),ROUND(VALUE(SUBSTITUTE(実質収支比率等に係る経年分析!J$49,"▲","-")),2),NA())</f>
        <v>3.85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霊園事業特別会計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奨学金貸付事業特別会計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0.04</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0.22</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1.24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1.45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0.86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1.55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1.05</v>
      </c>
    </row>
    <row r="33" spans="1:16" x14ac:dyDescent="0.15">
      <c r="A33" s="157" t="str">
        <f>IF(連結実質赤字比率に係る赤字・黒字の構成分析!C$37="",NA(),連結実質赤字比率に係る赤字・黒字の構成分析!C$37)</f>
        <v>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7.93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8.11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9.5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9.85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10.77</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11.75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12.97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10.59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13.17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15.65</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11.22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11.75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14.08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15.2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16.28</v>
      </c>
    </row>
    <row r="36" spans="1:16" x14ac:dyDescent="0.15">
      <c r="A36" s="157" t="str">
        <f>IF(連結実質赤字比率に係る赤字・黒字の構成分析!C$34="",NA(),連結実質赤字比率に係る赤字・黒字の構成分析!C$34)</f>
        <v>住宅新築資金等貸付事業特別会計</v>
      </c>
      <c r="B36" s="157">
        <f>IF(ROUND(VALUE(SUBSTITUTE(連結実質赤字比率に係る赤字・黒字の構成分析!F$34,"▲", "-")), 2) &lt; 0, ABS(ROUND(VALUE(SUBSTITUTE(連結実質赤字比率に係る赤字・黒字の構成分析!F$34,"▲", "-")), 2)), NA())</f>
        <v>2.58</v>
      </c>
      <c r="C36" s="157" t="e">
        <f>IF(ROUND(VALUE(SUBSTITUTE(連結実質赤字比率に係る赤字・黒字の構成分析!F$34,"▲", "-")), 2) &gt;= 0, ABS(ROUND(VALUE(SUBSTITUTE(連結実質赤字比率に係る赤字・黒字の構成分析!F$34,"▲", "-")), 2)), NA())</f>
        <v>#N/A</v>
      </c>
      <c r="D36" s="157">
        <f>IF(ROUND(VALUE(SUBSTITUTE(連結実質赤字比率に係る赤字・黒字の構成分析!G$34,"▲", "-")), 2) &lt; 0, ABS(ROUND(VALUE(SUBSTITUTE(連結実質赤字比率に係る赤字・黒字の構成分析!G$34,"▲", "-")), 2)), NA())</f>
        <v>2.11</v>
      </c>
      <c r="E36" s="157" t="e">
        <f>IF(ROUND(VALUE(SUBSTITUTE(連結実質赤字比率に係る赤字・黒字の構成分析!G$34,"▲", "-")), 2) &gt;= 0, ABS(ROUND(VALUE(SUBSTITUTE(連結実質赤字比率に係る赤字・黒字の構成分析!G$34,"▲", "-")), 2)), NA())</f>
        <v>#N/A</v>
      </c>
      <c r="F36" s="157">
        <f>IF(ROUND(VALUE(SUBSTITUTE(連結実質赤字比率に係る赤字・黒字の構成分析!H$34,"▲", "-")), 2) &lt; 0, ABS(ROUND(VALUE(SUBSTITUTE(連結実質赤字比率に係る赤字・黒字の構成分析!H$34,"▲", "-")), 2)), NA())</f>
        <v>1.9</v>
      </c>
      <c r="G36" s="157" t="e">
        <f>IF(ROUND(VALUE(SUBSTITUTE(連結実質赤字比率に係る赤字・黒字の構成分析!H$34,"▲", "-")), 2) &gt;= 0, ABS(ROUND(VALUE(SUBSTITUTE(連結実質赤字比率に係る赤字・黒字の構成分析!H$34,"▲", "-")), 2)), NA())</f>
        <v>#N/A</v>
      </c>
      <c r="H36" s="157">
        <f>IF(ROUND(VALUE(SUBSTITUTE(連結実質赤字比率に係る赤字・黒字の構成分析!I$34,"▲", "-")), 2) &lt; 0, ABS(ROUND(VALUE(SUBSTITUTE(連結実質赤字比率に係る赤字・黒字の構成分析!I$34,"▲", "-")), 2)), NA())</f>
        <v>1.67</v>
      </c>
      <c r="I36" s="157" t="e">
        <f>IF(ROUND(VALUE(SUBSTITUTE(連結実質赤字比率に係る赤字・黒字の構成分析!I$34,"▲", "-")), 2) &gt;= 0, ABS(ROUND(VALUE(SUBSTITUTE(連結実質赤字比率に係る赤字・黒字の構成分析!I$34,"▲", "-")), 2)), NA())</f>
        <v>#N/A</v>
      </c>
      <c r="J36" s="157">
        <f>IF(ROUND(VALUE(SUBSTITUTE(連結実質赤字比率に係る赤字・黒字の構成分析!J$34,"▲", "-")), 2) &lt; 0, ABS(ROUND(VALUE(SUBSTITUTE(連結実質赤字比率に係る赤字・黒字の構成分析!J$34,"▲", "-")), 2)), NA())</f>
        <v>1.42</v>
      </c>
      <c r="K36" s="157" t="e">
        <f>IF(ROUND(VALUE(SUBSTITUTE(連結実質赤字比率に係る赤字・黒字の構成分析!J$34,"▲", "-")), 2) &gt;= 0, ABS(ROUND(VALUE(SUBSTITUTE(連結実質赤字比率に係る赤字・黒字の構成分析!J$34,"▲", "-")), 2)), NA())</f>
        <v>#N/A</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876</v>
      </c>
      <c r="E42" s="158"/>
      <c r="F42" s="158"/>
      <c r="G42" s="158">
        <f>'実質公債費比率（分子）の構造'!L$52</f>
        <v>933</v>
      </c>
      <c r="H42" s="158"/>
      <c r="I42" s="158"/>
      <c r="J42" s="158">
        <f>'実質公債費比率（分子）の構造'!M$52</f>
        <v>994</v>
      </c>
      <c r="K42" s="158"/>
      <c r="L42" s="158"/>
      <c r="M42" s="158">
        <f>'実質公債費比率（分子）の構造'!N$52</f>
        <v>1012</v>
      </c>
      <c r="N42" s="158"/>
      <c r="O42" s="158"/>
      <c r="P42" s="158">
        <f>'実質公債費比率（分子）の構造'!O$52</f>
        <v>969</v>
      </c>
    </row>
    <row r="43" spans="1:16" x14ac:dyDescent="0.15">
      <c r="A43" s="158" t="s">
        <v>16</v>
      </c>
      <c r="B43" s="158">
        <f>'実質公債費比率（分子）の構造'!K$51</f>
        <v>0</v>
      </c>
      <c r="C43" s="158"/>
      <c r="D43" s="158"/>
      <c r="E43" s="158">
        <f>'実質公債費比率（分子）の構造'!L$51</f>
        <v>0</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18</v>
      </c>
      <c r="C44" s="158"/>
      <c r="D44" s="158"/>
      <c r="E44" s="158">
        <f>'実質公債費比率（分子）の構造'!L$50</f>
        <v>17</v>
      </c>
      <c r="F44" s="158"/>
      <c r="G44" s="158"/>
      <c r="H44" s="158">
        <f>'実質公債費比率（分子）の構造'!M$50</f>
        <v>16</v>
      </c>
      <c r="I44" s="158"/>
      <c r="J44" s="158"/>
      <c r="K44" s="158">
        <f>'実質公債費比率（分子）の構造'!N$50</f>
        <v>20</v>
      </c>
      <c r="L44" s="158"/>
      <c r="M44" s="158"/>
      <c r="N44" s="158">
        <f>'実質公債費比率（分子）の構造'!O$50</f>
        <v>19</v>
      </c>
      <c r="O44" s="158"/>
      <c r="P44" s="158"/>
    </row>
    <row r="45" spans="1:16" x14ac:dyDescent="0.15">
      <c r="A45" s="158" t="s">
        <v>63</v>
      </c>
      <c r="B45" s="158">
        <f>'実質公債費比率（分子）の構造'!K$49</f>
        <v>1</v>
      </c>
      <c r="C45" s="158"/>
      <c r="D45" s="158"/>
      <c r="E45" s="158">
        <f>'実質公債費比率（分子）の構造'!L$49</f>
        <v>0</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257</v>
      </c>
      <c r="C46" s="158"/>
      <c r="D46" s="158"/>
      <c r="E46" s="158">
        <f>'実質公債費比率（分子）の構造'!L$48</f>
        <v>276</v>
      </c>
      <c r="F46" s="158"/>
      <c r="G46" s="158"/>
      <c r="H46" s="158">
        <f>'実質公債費比率（分子）の構造'!M$48</f>
        <v>275</v>
      </c>
      <c r="I46" s="158"/>
      <c r="J46" s="158"/>
      <c r="K46" s="158">
        <f>'実質公債費比率（分子）の構造'!N$48</f>
        <v>255</v>
      </c>
      <c r="L46" s="158"/>
      <c r="M46" s="158"/>
      <c r="N46" s="158">
        <f>'実質公債費比率（分子）の構造'!O$48</f>
        <v>256</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1059</v>
      </c>
      <c r="C49" s="158"/>
      <c r="D49" s="158"/>
      <c r="E49" s="158">
        <f>'実質公債費比率（分子）の構造'!L$45</f>
        <v>1159</v>
      </c>
      <c r="F49" s="158"/>
      <c r="G49" s="158"/>
      <c r="H49" s="158">
        <f>'実質公債費比率（分子）の構造'!M$45</f>
        <v>1288</v>
      </c>
      <c r="I49" s="158"/>
      <c r="J49" s="158"/>
      <c r="K49" s="158">
        <f>'実質公債費比率（分子）の構造'!N$45</f>
        <v>1291</v>
      </c>
      <c r="L49" s="158"/>
      <c r="M49" s="158"/>
      <c r="N49" s="158">
        <f>'実質公債費比率（分子）の構造'!O$45</f>
        <v>1177</v>
      </c>
      <c r="O49" s="158"/>
      <c r="P49" s="158"/>
    </row>
    <row r="50" spans="1:16" x14ac:dyDescent="0.15">
      <c r="A50" s="158" t="s">
        <v>67</v>
      </c>
      <c r="B50" s="158" t="e">
        <f>NA()</f>
        <v>#N/A</v>
      </c>
      <c r="C50" s="158">
        <f>IF(ISNUMBER('実質公債費比率（分子）の構造'!K$53),'実質公債費比率（分子）の構造'!K$53,NA())</f>
        <v>459</v>
      </c>
      <c r="D50" s="158" t="e">
        <f>NA()</f>
        <v>#N/A</v>
      </c>
      <c r="E50" s="158" t="e">
        <f>NA()</f>
        <v>#N/A</v>
      </c>
      <c r="F50" s="158">
        <f>IF(ISNUMBER('実質公債費比率（分子）の構造'!L$53),'実質公債費比率（分子）の構造'!L$53,NA())</f>
        <v>519</v>
      </c>
      <c r="G50" s="158" t="e">
        <f>NA()</f>
        <v>#N/A</v>
      </c>
      <c r="H50" s="158" t="e">
        <f>NA()</f>
        <v>#N/A</v>
      </c>
      <c r="I50" s="158">
        <f>IF(ISNUMBER('実質公債費比率（分子）の構造'!M$53),'実質公債費比率（分子）の構造'!M$53,NA())</f>
        <v>585</v>
      </c>
      <c r="J50" s="158" t="e">
        <f>NA()</f>
        <v>#N/A</v>
      </c>
      <c r="K50" s="158" t="e">
        <f>NA()</f>
        <v>#N/A</v>
      </c>
      <c r="L50" s="158">
        <f>IF(ISNUMBER('実質公債費比率（分子）の構造'!N$53),'実質公債費比率（分子）の構造'!N$53,NA())</f>
        <v>554</v>
      </c>
      <c r="M50" s="158" t="e">
        <f>NA()</f>
        <v>#N/A</v>
      </c>
      <c r="N50" s="158" t="e">
        <f>NA()</f>
        <v>#N/A</v>
      </c>
      <c r="O50" s="158">
        <f>IF(ISNUMBER('実質公債費比率（分子）の構造'!O$53),'実質公債費比率（分子）の構造'!O$53,NA())</f>
        <v>483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12016</v>
      </c>
      <c r="E56" s="157"/>
      <c r="F56" s="157"/>
      <c r="G56" s="157">
        <f>'将来負担比率（分子）の構造'!J$52</f>
        <v>11819</v>
      </c>
      <c r="H56" s="157"/>
      <c r="I56" s="157"/>
      <c r="J56" s="157">
        <f>'将来負担比率（分子）の構造'!K$52</f>
        <v>11387</v>
      </c>
      <c r="K56" s="157"/>
      <c r="L56" s="157"/>
      <c r="M56" s="157">
        <f>'将来負担比率（分子）の構造'!L$52</f>
        <v>10923</v>
      </c>
      <c r="N56" s="157"/>
      <c r="O56" s="157"/>
      <c r="P56" s="157">
        <f>'将来負担比率（分子）の構造'!M$52</f>
        <v>10732</v>
      </c>
    </row>
    <row r="57" spans="1:16" x14ac:dyDescent="0.15">
      <c r="A57" s="157" t="s">
        <v>42</v>
      </c>
      <c r="B57" s="157"/>
      <c r="C57" s="157"/>
      <c r="D57" s="157">
        <f>'将来負担比率（分子）の構造'!I$51</f>
        <v>257</v>
      </c>
      <c r="E57" s="157"/>
      <c r="F57" s="157"/>
      <c r="G57" s="157">
        <f>'将来負担比率（分子）の構造'!J$51</f>
        <v>219</v>
      </c>
      <c r="H57" s="157"/>
      <c r="I57" s="157"/>
      <c r="J57" s="157">
        <f>'将来負担比率（分子）の構造'!K$51</f>
        <v>161</v>
      </c>
      <c r="K57" s="157"/>
      <c r="L57" s="157"/>
      <c r="M57" s="157">
        <f>'将来負担比率（分子）の構造'!L$51</f>
        <v>142</v>
      </c>
      <c r="N57" s="157"/>
      <c r="O57" s="157"/>
      <c r="P57" s="157">
        <f>'将来負担比率（分子）の構造'!M$51</f>
        <v>113</v>
      </c>
    </row>
    <row r="58" spans="1:16" x14ac:dyDescent="0.15">
      <c r="A58" s="157" t="s">
        <v>41</v>
      </c>
      <c r="B58" s="157"/>
      <c r="C58" s="157"/>
      <c r="D58" s="157">
        <f>'将来負担比率（分子）の構造'!I$50</f>
        <v>4078</v>
      </c>
      <c r="E58" s="157"/>
      <c r="F58" s="157"/>
      <c r="G58" s="157">
        <f>'将来負担比率（分子）の構造'!J$50</f>
        <v>4312</v>
      </c>
      <c r="H58" s="157"/>
      <c r="I58" s="157"/>
      <c r="J58" s="157">
        <f>'将来負担比率（分子）の構造'!K$50</f>
        <v>4487</v>
      </c>
      <c r="K58" s="157"/>
      <c r="L58" s="157"/>
      <c r="M58" s="157">
        <f>'将来負担比率（分子）の構造'!L$50</f>
        <v>4787</v>
      </c>
      <c r="N58" s="157"/>
      <c r="O58" s="157"/>
      <c r="P58" s="157">
        <f>'将来負担比率（分子）の構造'!M$50</f>
        <v>5012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2149</v>
      </c>
      <c r="C62" s="157"/>
      <c r="D62" s="157"/>
      <c r="E62" s="157">
        <f>'将来負担比率（分子）の構造'!J$45</f>
        <v>2078</v>
      </c>
      <c r="F62" s="157"/>
      <c r="G62" s="157"/>
      <c r="H62" s="157">
        <f>'将来負担比率（分子）の構造'!K$45</f>
        <v>2084</v>
      </c>
      <c r="I62" s="157"/>
      <c r="J62" s="157"/>
      <c r="K62" s="157">
        <f>'将来負担比率（分子）の構造'!L$45</f>
        <v>2091</v>
      </c>
      <c r="L62" s="157"/>
      <c r="M62" s="157"/>
      <c r="N62" s="157">
        <f>'将来負担比率（分子）の構造'!M$45</f>
        <v>2157</v>
      </c>
      <c r="O62" s="157"/>
      <c r="P62" s="157"/>
    </row>
    <row r="63" spans="1:16" x14ac:dyDescent="0.15">
      <c r="A63" s="157" t="s">
        <v>34</v>
      </c>
      <c r="B63" s="157">
        <f>'将来負担比率（分子）の構造'!I$44</f>
        <v>85</v>
      </c>
      <c r="C63" s="157"/>
      <c r="D63" s="157"/>
      <c r="E63" s="157">
        <f>'将来負担比率（分子）の構造'!J$44</f>
        <v>78</v>
      </c>
      <c r="F63" s="157"/>
      <c r="G63" s="157"/>
      <c r="H63" s="157">
        <f>'将来負担比率（分子）の構造'!K$44</f>
        <v>69</v>
      </c>
      <c r="I63" s="157"/>
      <c r="J63" s="157"/>
      <c r="K63" s="157">
        <f>'将来負担比率（分子）の構造'!L$44</f>
        <v>56</v>
      </c>
      <c r="L63" s="157"/>
      <c r="M63" s="157"/>
      <c r="N63" s="157">
        <f>'将来負担比率（分子）の構造'!M$44</f>
        <v>56</v>
      </c>
      <c r="O63" s="157"/>
      <c r="P63" s="157"/>
    </row>
    <row r="64" spans="1:16" x14ac:dyDescent="0.15">
      <c r="A64" s="157" t="s">
        <v>33</v>
      </c>
      <c r="B64" s="157">
        <f>'将来負担比率（分子）の構造'!I$43</f>
        <v>3413</v>
      </c>
      <c r="C64" s="157"/>
      <c r="D64" s="157"/>
      <c r="E64" s="157">
        <f>'将来負担比率（分子）の構造'!J$43</f>
        <v>3577</v>
      </c>
      <c r="F64" s="157"/>
      <c r="G64" s="157"/>
      <c r="H64" s="157">
        <f>'将来負担比率（分子）の構造'!K$43</f>
        <v>3744</v>
      </c>
      <c r="I64" s="157"/>
      <c r="J64" s="157"/>
      <c r="K64" s="157">
        <f>'将来負担比率（分子）の構造'!L$43</f>
        <v>3624</v>
      </c>
      <c r="L64" s="157"/>
      <c r="M64" s="157"/>
      <c r="N64" s="157">
        <f>'将来負担比率（分子）の構造'!M$43</f>
        <v>3380</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12862</v>
      </c>
      <c r="C66" s="157"/>
      <c r="D66" s="157"/>
      <c r="E66" s="157">
        <f>'将来負担比率（分子）の構造'!J$41</f>
        <v>12733</v>
      </c>
      <c r="F66" s="157"/>
      <c r="G66" s="157"/>
      <c r="H66" s="157">
        <f>'将来負担比率（分子）の構造'!K$41</f>
        <v>12063</v>
      </c>
      <c r="I66" s="157"/>
      <c r="J66" s="157"/>
      <c r="K66" s="157">
        <f>'将来負担比率（分子）の構造'!L$41</f>
        <v>11410</v>
      </c>
      <c r="L66" s="157"/>
      <c r="M66" s="157"/>
      <c r="N66" s="157">
        <f>'将来負担比率（分子）の構造'!M$41</f>
        <v>11311</v>
      </c>
      <c r="O66" s="157"/>
      <c r="P66" s="157"/>
    </row>
    <row r="67" spans="1:16" x14ac:dyDescent="0.15">
      <c r="A67" s="157" t="s">
        <v>71</v>
      </c>
      <c r="B67" s="157" t="e">
        <f>NA()</f>
        <v>#N/A</v>
      </c>
      <c r="C67" s="157">
        <f>IF(ISNUMBER('将来負担比率（分子）の構造'!I$53), IF('将来負担比率（分子）の構造'!I$53 &lt; 0, 0, '将来負担比率（分子）の構造'!I$53), NA())</f>
        <v>2160</v>
      </c>
      <c r="D67" s="157" t="e">
        <f>NA()</f>
        <v>#N/A</v>
      </c>
      <c r="E67" s="157" t="e">
        <f>NA()</f>
        <v>#N/A</v>
      </c>
      <c r="F67" s="157">
        <f>IF(ISNUMBER('将来負担比率（分子）の構造'!J$53), IF('将来負担比率（分子）の構造'!J$53 &lt; 0, 0, '将来負担比率（分子）の構造'!J$53), NA())</f>
        <v>2116</v>
      </c>
      <c r="G67" s="157" t="e">
        <f>NA()</f>
        <v>#N/A</v>
      </c>
      <c r="H67" s="157" t="e">
        <f>NA()</f>
        <v>#N/A</v>
      </c>
      <c r="I67" s="157">
        <f>IF(ISNUMBER('将来負担比率（分子）の構造'!K$53), IF('将来負担比率（分子）の構造'!K$53 &lt; 0, 0, '将来負担比率（分子）の構造'!K$53), NA())</f>
        <v>1924</v>
      </c>
      <c r="J67" s="157" t="e">
        <f>NA()</f>
        <v>#N/A</v>
      </c>
      <c r="K67" s="157" t="e">
        <f>NA()</f>
        <v>#N/A</v>
      </c>
      <c r="L67" s="157">
        <f>IF(ISNUMBER('将来負担比率（分子）の構造'!L$53), IF('将来負担比率（分子）の構造'!L$53 &lt; 0, 0, '将来負担比率（分子）の構造'!L$53), NA())</f>
        <v>1328</v>
      </c>
      <c r="M67" s="157" t="e">
        <f>NA()</f>
        <v>#N/A</v>
      </c>
      <c r="N67" s="157" t="e">
        <f>NA()</f>
        <v>#N/A</v>
      </c>
      <c r="O67" s="157">
        <f>IF(ISNUMBER('将来負担比率（分子）の構造'!M$53), IF('将来負担比率（分子）の構造'!M$53 &lt; 0, 0, '将来負担比率（分子）の構造'!M$53), NA())</f>
        <v>1046</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1869</v>
      </c>
      <c r="C72" s="161">
        <f>基金残高に係る経年分析!G55</f>
        <v>1871</v>
      </c>
      <c r="D72" s="161">
        <f>基金残高に係る経年分析!H55</f>
        <v>1931</v>
      </c>
    </row>
    <row r="73" spans="1:16" x14ac:dyDescent="0.15">
      <c r="A73" s="160" t="s">
        <v>74</v>
      </c>
      <c r="B73" s="161">
        <f>基金残高に係る経年分析!F56</f>
        <v>1056</v>
      </c>
      <c r="C73" s="161">
        <f>基金残高に係る経年分析!G56</f>
        <v>1083</v>
      </c>
      <c r="D73" s="161">
        <f>基金残高に係る経年分析!H56</f>
        <v>1085</v>
      </c>
    </row>
    <row r="74" spans="1:16" x14ac:dyDescent="0.15">
      <c r="A74" s="160" t="s">
        <v>75</v>
      </c>
      <c r="B74" s="161">
        <f>基金残高に係る経年分析!F57</f>
        <v>3712</v>
      </c>
      <c r="C74" s="161">
        <f>基金残高に係る経年分析!G57</f>
        <v>4077</v>
      </c>
      <c r="D74" s="161">
        <f>基金残高に係る経年分析!H57</f>
        <v>4447</v>
      </c>
    </row>
  </sheetData>
  <sheetProtection algorithmName="SHA-512" hashValue="SW9NuyyxyzELgtYTAyXE9MBv02t6ulR8psfBqAwbnJhaWjuJgsCnr++gl3aFRrzZ5tlz0bht/ME/i9wBdraaiQ==" saltValue="WZ+D37/Ar64WTtJkWMeI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R12" sqref="R12:Y12"/>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1542560</v>
      </c>
      <c r="S5" s="600"/>
      <c r="T5" s="600"/>
      <c r="U5" s="600"/>
      <c r="V5" s="600"/>
      <c r="W5" s="600"/>
      <c r="X5" s="600"/>
      <c r="Y5" s="601"/>
      <c r="Z5" s="602">
        <v>11.6</v>
      </c>
      <c r="AA5" s="602"/>
      <c r="AB5" s="602"/>
      <c r="AC5" s="602"/>
      <c r="AD5" s="603">
        <v>1542560</v>
      </c>
      <c r="AE5" s="603"/>
      <c r="AF5" s="603"/>
      <c r="AG5" s="603"/>
      <c r="AH5" s="603"/>
      <c r="AI5" s="603"/>
      <c r="AJ5" s="603"/>
      <c r="AK5" s="603"/>
      <c r="AL5" s="604">
        <v>23.8</v>
      </c>
      <c r="AM5" s="605"/>
      <c r="AN5" s="605"/>
      <c r="AO5" s="606"/>
      <c r="AP5" s="596" t="s">
        <v>216</v>
      </c>
      <c r="AQ5" s="597"/>
      <c r="AR5" s="597"/>
      <c r="AS5" s="597"/>
      <c r="AT5" s="597"/>
      <c r="AU5" s="597"/>
      <c r="AV5" s="597"/>
      <c r="AW5" s="597"/>
      <c r="AX5" s="597"/>
      <c r="AY5" s="597"/>
      <c r="AZ5" s="597"/>
      <c r="BA5" s="597"/>
      <c r="BB5" s="597"/>
      <c r="BC5" s="597"/>
      <c r="BD5" s="597"/>
      <c r="BE5" s="597"/>
      <c r="BF5" s="598"/>
      <c r="BG5" s="610">
        <v>1542560</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140645</v>
      </c>
      <c r="S6" s="611"/>
      <c r="T6" s="611"/>
      <c r="U6" s="611"/>
      <c r="V6" s="611"/>
      <c r="W6" s="611"/>
      <c r="X6" s="611"/>
      <c r="Y6" s="612"/>
      <c r="Z6" s="613">
        <v>1.1000000000000001</v>
      </c>
      <c r="AA6" s="613"/>
      <c r="AB6" s="613"/>
      <c r="AC6" s="613"/>
      <c r="AD6" s="614">
        <v>140645</v>
      </c>
      <c r="AE6" s="614"/>
      <c r="AF6" s="614"/>
      <c r="AG6" s="614"/>
      <c r="AH6" s="614"/>
      <c r="AI6" s="614"/>
      <c r="AJ6" s="614"/>
      <c r="AK6" s="614"/>
      <c r="AL6" s="615">
        <v>2.2000000000000002</v>
      </c>
      <c r="AM6" s="616"/>
      <c r="AN6" s="616"/>
      <c r="AO6" s="617"/>
      <c r="AP6" s="607" t="s">
        <v>221</v>
      </c>
      <c r="AQ6" s="608"/>
      <c r="AR6" s="608"/>
      <c r="AS6" s="608"/>
      <c r="AT6" s="608"/>
      <c r="AU6" s="608"/>
      <c r="AV6" s="608"/>
      <c r="AW6" s="608"/>
      <c r="AX6" s="608"/>
      <c r="AY6" s="608"/>
      <c r="AZ6" s="608"/>
      <c r="BA6" s="608"/>
      <c r="BB6" s="608"/>
      <c r="BC6" s="608"/>
      <c r="BD6" s="608"/>
      <c r="BE6" s="608"/>
      <c r="BF6" s="609"/>
      <c r="BG6" s="610">
        <v>1542560</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117343</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117343</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642</v>
      </c>
      <c r="S7" s="611"/>
      <c r="T7" s="611"/>
      <c r="U7" s="611"/>
      <c r="V7" s="611"/>
      <c r="W7" s="611"/>
      <c r="X7" s="611"/>
      <c r="Y7" s="612"/>
      <c r="Z7" s="613">
        <v>0</v>
      </c>
      <c r="AA7" s="613"/>
      <c r="AB7" s="613"/>
      <c r="AC7" s="613"/>
      <c r="AD7" s="614">
        <v>642</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666542</v>
      </c>
      <c r="BH7" s="611"/>
      <c r="BI7" s="611"/>
      <c r="BJ7" s="611"/>
      <c r="BK7" s="611"/>
      <c r="BL7" s="611"/>
      <c r="BM7" s="611"/>
      <c r="BN7" s="612"/>
      <c r="BO7" s="613">
        <v>43.2</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2012343</v>
      </c>
      <c r="CS7" s="611"/>
      <c r="CT7" s="611"/>
      <c r="CU7" s="611"/>
      <c r="CV7" s="611"/>
      <c r="CW7" s="611"/>
      <c r="CX7" s="611"/>
      <c r="CY7" s="612"/>
      <c r="CZ7" s="613">
        <v>16.3</v>
      </c>
      <c r="DA7" s="613"/>
      <c r="DB7" s="613"/>
      <c r="DC7" s="613"/>
      <c r="DD7" s="619">
        <v>20925</v>
      </c>
      <c r="DE7" s="611"/>
      <c r="DF7" s="611"/>
      <c r="DG7" s="611"/>
      <c r="DH7" s="611"/>
      <c r="DI7" s="611"/>
      <c r="DJ7" s="611"/>
      <c r="DK7" s="611"/>
      <c r="DL7" s="611"/>
      <c r="DM7" s="611"/>
      <c r="DN7" s="611"/>
      <c r="DO7" s="611"/>
      <c r="DP7" s="612"/>
      <c r="DQ7" s="619">
        <v>1706247</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13224</v>
      </c>
      <c r="S8" s="611"/>
      <c r="T8" s="611"/>
      <c r="U8" s="611"/>
      <c r="V8" s="611"/>
      <c r="W8" s="611"/>
      <c r="X8" s="611"/>
      <c r="Y8" s="612"/>
      <c r="Z8" s="613">
        <v>0.1</v>
      </c>
      <c r="AA8" s="613"/>
      <c r="AB8" s="613"/>
      <c r="AC8" s="613"/>
      <c r="AD8" s="614">
        <v>13224</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23031</v>
      </c>
      <c r="BH8" s="611"/>
      <c r="BI8" s="611"/>
      <c r="BJ8" s="611"/>
      <c r="BK8" s="611"/>
      <c r="BL8" s="611"/>
      <c r="BM8" s="611"/>
      <c r="BN8" s="612"/>
      <c r="BO8" s="613">
        <v>1.5</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3986430</v>
      </c>
      <c r="CS8" s="611"/>
      <c r="CT8" s="611"/>
      <c r="CU8" s="611"/>
      <c r="CV8" s="611"/>
      <c r="CW8" s="611"/>
      <c r="CX8" s="611"/>
      <c r="CY8" s="612"/>
      <c r="CZ8" s="613">
        <v>32.200000000000003</v>
      </c>
      <c r="DA8" s="613"/>
      <c r="DB8" s="613"/>
      <c r="DC8" s="613"/>
      <c r="DD8" s="619">
        <v>362130</v>
      </c>
      <c r="DE8" s="611"/>
      <c r="DF8" s="611"/>
      <c r="DG8" s="611"/>
      <c r="DH8" s="611"/>
      <c r="DI8" s="611"/>
      <c r="DJ8" s="611"/>
      <c r="DK8" s="611"/>
      <c r="DL8" s="611"/>
      <c r="DM8" s="611"/>
      <c r="DN8" s="611"/>
      <c r="DO8" s="611"/>
      <c r="DP8" s="612"/>
      <c r="DQ8" s="619">
        <v>2211563</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18553</v>
      </c>
      <c r="S9" s="611"/>
      <c r="T9" s="611"/>
      <c r="U9" s="611"/>
      <c r="V9" s="611"/>
      <c r="W9" s="611"/>
      <c r="X9" s="611"/>
      <c r="Y9" s="612"/>
      <c r="Z9" s="613">
        <v>0.1</v>
      </c>
      <c r="AA9" s="613"/>
      <c r="AB9" s="613"/>
      <c r="AC9" s="613"/>
      <c r="AD9" s="614">
        <v>18553</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599421</v>
      </c>
      <c r="BH9" s="611"/>
      <c r="BI9" s="611"/>
      <c r="BJ9" s="611"/>
      <c r="BK9" s="611"/>
      <c r="BL9" s="611"/>
      <c r="BM9" s="611"/>
      <c r="BN9" s="612"/>
      <c r="BO9" s="613">
        <v>38.9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893482</v>
      </c>
      <c r="CS9" s="611"/>
      <c r="CT9" s="611"/>
      <c r="CU9" s="611"/>
      <c r="CV9" s="611"/>
      <c r="CW9" s="611"/>
      <c r="CX9" s="611"/>
      <c r="CY9" s="612"/>
      <c r="CZ9" s="613">
        <v>7.2</v>
      </c>
      <c r="DA9" s="613"/>
      <c r="DB9" s="613"/>
      <c r="DC9" s="613"/>
      <c r="DD9" s="619">
        <v>21390</v>
      </c>
      <c r="DE9" s="611"/>
      <c r="DF9" s="611"/>
      <c r="DG9" s="611"/>
      <c r="DH9" s="611"/>
      <c r="DI9" s="611"/>
      <c r="DJ9" s="611"/>
      <c r="DK9" s="611"/>
      <c r="DL9" s="611"/>
      <c r="DM9" s="611"/>
      <c r="DN9" s="611"/>
      <c r="DO9" s="611"/>
      <c r="DP9" s="612"/>
      <c r="DQ9" s="619">
        <v>637255</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26179</v>
      </c>
      <c r="BH10" s="611"/>
      <c r="BI10" s="611"/>
      <c r="BJ10" s="611"/>
      <c r="BK10" s="611"/>
      <c r="BL10" s="611"/>
      <c r="BM10" s="611"/>
      <c r="BN10" s="612"/>
      <c r="BO10" s="613">
        <v>1.7</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425672</v>
      </c>
      <c r="S11" s="611"/>
      <c r="T11" s="611"/>
      <c r="U11" s="611"/>
      <c r="V11" s="611"/>
      <c r="W11" s="611"/>
      <c r="X11" s="611"/>
      <c r="Y11" s="612"/>
      <c r="Z11" s="615">
        <v>3.2</v>
      </c>
      <c r="AA11" s="616"/>
      <c r="AB11" s="616"/>
      <c r="AC11" s="622"/>
      <c r="AD11" s="619">
        <v>425672</v>
      </c>
      <c r="AE11" s="611"/>
      <c r="AF11" s="611"/>
      <c r="AG11" s="611"/>
      <c r="AH11" s="611"/>
      <c r="AI11" s="611"/>
      <c r="AJ11" s="611"/>
      <c r="AK11" s="612"/>
      <c r="AL11" s="615">
        <v>6.6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17911</v>
      </c>
      <c r="BH11" s="611"/>
      <c r="BI11" s="611"/>
      <c r="BJ11" s="611"/>
      <c r="BK11" s="611"/>
      <c r="BL11" s="611"/>
      <c r="BM11" s="611"/>
      <c r="BN11" s="612"/>
      <c r="BO11" s="613">
        <v>1.2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639956</v>
      </c>
      <c r="CS11" s="611"/>
      <c r="CT11" s="611"/>
      <c r="CU11" s="611"/>
      <c r="CV11" s="611"/>
      <c r="CW11" s="611"/>
      <c r="CX11" s="611"/>
      <c r="CY11" s="612"/>
      <c r="CZ11" s="613">
        <v>5.2</v>
      </c>
      <c r="DA11" s="613"/>
      <c r="DB11" s="613"/>
      <c r="DC11" s="613"/>
      <c r="DD11" s="619">
        <v>276256</v>
      </c>
      <c r="DE11" s="611"/>
      <c r="DF11" s="611"/>
      <c r="DG11" s="611"/>
      <c r="DH11" s="611"/>
      <c r="DI11" s="611"/>
      <c r="DJ11" s="611"/>
      <c r="DK11" s="611"/>
      <c r="DL11" s="611"/>
      <c r="DM11" s="611"/>
      <c r="DN11" s="611"/>
      <c r="DO11" s="611"/>
      <c r="DP11" s="612"/>
      <c r="DQ11" s="619">
        <v>363682</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11760</v>
      </c>
      <c r="S12" s="611"/>
      <c r="T12" s="611"/>
      <c r="U12" s="611"/>
      <c r="V12" s="611"/>
      <c r="W12" s="611"/>
      <c r="X12" s="611"/>
      <c r="Y12" s="612"/>
      <c r="Z12" s="613">
        <v>0.1</v>
      </c>
      <c r="AA12" s="613"/>
      <c r="AB12" s="613"/>
      <c r="AC12" s="613"/>
      <c r="AD12" s="614">
        <v>11760</v>
      </c>
      <c r="AE12" s="614"/>
      <c r="AF12" s="614"/>
      <c r="AG12" s="614"/>
      <c r="AH12" s="614"/>
      <c r="AI12" s="614"/>
      <c r="AJ12" s="614"/>
      <c r="AK12" s="614"/>
      <c r="AL12" s="615">
        <v>0.2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677762</v>
      </c>
      <c r="BH12" s="611"/>
      <c r="BI12" s="611"/>
      <c r="BJ12" s="611"/>
      <c r="BK12" s="611"/>
      <c r="BL12" s="611"/>
      <c r="BM12" s="611"/>
      <c r="BN12" s="612"/>
      <c r="BO12" s="613">
        <v>43.9</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60233</v>
      </c>
      <c r="CS12" s="611"/>
      <c r="CT12" s="611"/>
      <c r="CU12" s="611"/>
      <c r="CV12" s="611"/>
      <c r="CW12" s="611"/>
      <c r="CX12" s="611"/>
      <c r="CY12" s="612"/>
      <c r="CZ12" s="613">
        <v>0.5</v>
      </c>
      <c r="DA12" s="613"/>
      <c r="DB12" s="613"/>
      <c r="DC12" s="613"/>
      <c r="DD12" s="619" t="s">
        <v>122</v>
      </c>
      <c r="DE12" s="611"/>
      <c r="DF12" s="611"/>
      <c r="DG12" s="611"/>
      <c r="DH12" s="611"/>
      <c r="DI12" s="611"/>
      <c r="DJ12" s="611"/>
      <c r="DK12" s="611"/>
      <c r="DL12" s="611"/>
      <c r="DM12" s="611"/>
      <c r="DN12" s="611"/>
      <c r="DO12" s="611"/>
      <c r="DP12" s="612"/>
      <c r="DQ12" s="619">
        <v>53210</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670219</v>
      </c>
      <c r="BH13" s="611"/>
      <c r="BI13" s="611"/>
      <c r="BJ13" s="611"/>
      <c r="BK13" s="611"/>
      <c r="BL13" s="611"/>
      <c r="BM13" s="611"/>
      <c r="BN13" s="612"/>
      <c r="BO13" s="613">
        <v>43.4</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1149469</v>
      </c>
      <c r="CS13" s="611"/>
      <c r="CT13" s="611"/>
      <c r="CU13" s="611"/>
      <c r="CV13" s="611"/>
      <c r="CW13" s="611"/>
      <c r="CX13" s="611"/>
      <c r="CY13" s="612"/>
      <c r="CZ13" s="613">
        <v>9.3000000000000007</v>
      </c>
      <c r="DA13" s="613"/>
      <c r="DB13" s="613"/>
      <c r="DC13" s="613"/>
      <c r="DD13" s="619">
        <v>478889</v>
      </c>
      <c r="DE13" s="611"/>
      <c r="DF13" s="611"/>
      <c r="DG13" s="611"/>
      <c r="DH13" s="611"/>
      <c r="DI13" s="611"/>
      <c r="DJ13" s="611"/>
      <c r="DK13" s="611"/>
      <c r="DL13" s="611"/>
      <c r="DM13" s="611"/>
      <c r="DN13" s="611"/>
      <c r="DO13" s="611"/>
      <c r="DP13" s="612"/>
      <c r="DQ13" s="619">
        <v>730809</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73765</v>
      </c>
      <c r="BH14" s="611"/>
      <c r="BI14" s="611"/>
      <c r="BJ14" s="611"/>
      <c r="BK14" s="611"/>
      <c r="BL14" s="611"/>
      <c r="BM14" s="611"/>
      <c r="BN14" s="612"/>
      <c r="BO14" s="613">
        <v>4.8</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353034</v>
      </c>
      <c r="CS14" s="611"/>
      <c r="CT14" s="611"/>
      <c r="CU14" s="611"/>
      <c r="CV14" s="611"/>
      <c r="CW14" s="611"/>
      <c r="CX14" s="611"/>
      <c r="CY14" s="612"/>
      <c r="CZ14" s="613">
        <v>2.9</v>
      </c>
      <c r="DA14" s="613"/>
      <c r="DB14" s="613"/>
      <c r="DC14" s="613"/>
      <c r="DD14" s="619">
        <v>550</v>
      </c>
      <c r="DE14" s="611"/>
      <c r="DF14" s="611"/>
      <c r="DG14" s="611"/>
      <c r="DH14" s="611"/>
      <c r="DI14" s="611"/>
      <c r="DJ14" s="611"/>
      <c r="DK14" s="611"/>
      <c r="DL14" s="611"/>
      <c r="DM14" s="611"/>
      <c r="DN14" s="611"/>
      <c r="DO14" s="611"/>
      <c r="DP14" s="612"/>
      <c r="DQ14" s="619">
        <v>326002</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24355</v>
      </c>
      <c r="S15" s="611"/>
      <c r="T15" s="611"/>
      <c r="U15" s="611"/>
      <c r="V15" s="611"/>
      <c r="W15" s="611"/>
      <c r="X15" s="611"/>
      <c r="Y15" s="612"/>
      <c r="Z15" s="613">
        <v>0.2</v>
      </c>
      <c r="AA15" s="613"/>
      <c r="AB15" s="613"/>
      <c r="AC15" s="613"/>
      <c r="AD15" s="614">
        <v>24355</v>
      </c>
      <c r="AE15" s="614"/>
      <c r="AF15" s="614"/>
      <c r="AG15" s="614"/>
      <c r="AH15" s="614"/>
      <c r="AI15" s="614"/>
      <c r="AJ15" s="614"/>
      <c r="AK15" s="614"/>
      <c r="AL15" s="615">
        <v>0.4</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124491</v>
      </c>
      <c r="BH15" s="611"/>
      <c r="BI15" s="611"/>
      <c r="BJ15" s="611"/>
      <c r="BK15" s="611"/>
      <c r="BL15" s="611"/>
      <c r="BM15" s="611"/>
      <c r="BN15" s="612"/>
      <c r="BO15" s="613">
        <v>8.1</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1828892</v>
      </c>
      <c r="CS15" s="611"/>
      <c r="CT15" s="611"/>
      <c r="CU15" s="611"/>
      <c r="CV15" s="611"/>
      <c r="CW15" s="611"/>
      <c r="CX15" s="611"/>
      <c r="CY15" s="612"/>
      <c r="CZ15" s="613">
        <v>14.8</v>
      </c>
      <c r="DA15" s="613"/>
      <c r="DB15" s="613"/>
      <c r="DC15" s="613"/>
      <c r="DD15" s="619">
        <v>470702</v>
      </c>
      <c r="DE15" s="611"/>
      <c r="DF15" s="611"/>
      <c r="DG15" s="611"/>
      <c r="DH15" s="611"/>
      <c r="DI15" s="611"/>
      <c r="DJ15" s="611"/>
      <c r="DK15" s="611"/>
      <c r="DL15" s="611"/>
      <c r="DM15" s="611"/>
      <c r="DN15" s="611"/>
      <c r="DO15" s="611"/>
      <c r="DP15" s="612"/>
      <c r="DQ15" s="619">
        <v>1252967</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41069</v>
      </c>
      <c r="S16" s="611"/>
      <c r="T16" s="611"/>
      <c r="U16" s="611"/>
      <c r="V16" s="611"/>
      <c r="W16" s="611"/>
      <c r="X16" s="611"/>
      <c r="Y16" s="612"/>
      <c r="Z16" s="613">
        <v>0.3</v>
      </c>
      <c r="AA16" s="613"/>
      <c r="AB16" s="613"/>
      <c r="AC16" s="613"/>
      <c r="AD16" s="614">
        <v>41069</v>
      </c>
      <c r="AE16" s="614"/>
      <c r="AF16" s="614"/>
      <c r="AG16" s="614"/>
      <c r="AH16" s="614"/>
      <c r="AI16" s="614"/>
      <c r="AJ16" s="614"/>
      <c r="AK16" s="614"/>
      <c r="AL16" s="615">
        <v>0.6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151574</v>
      </c>
      <c r="CS16" s="611"/>
      <c r="CT16" s="611"/>
      <c r="CU16" s="611"/>
      <c r="CV16" s="611"/>
      <c r="CW16" s="611"/>
      <c r="CX16" s="611"/>
      <c r="CY16" s="612"/>
      <c r="CZ16" s="613">
        <v>1.2</v>
      </c>
      <c r="DA16" s="613"/>
      <c r="DB16" s="613"/>
      <c r="DC16" s="613"/>
      <c r="DD16" s="619" t="s">
        <v>122</v>
      </c>
      <c r="DE16" s="611"/>
      <c r="DF16" s="611"/>
      <c r="DG16" s="611"/>
      <c r="DH16" s="611"/>
      <c r="DI16" s="611"/>
      <c r="DJ16" s="611"/>
      <c r="DK16" s="611"/>
      <c r="DL16" s="611"/>
      <c r="DM16" s="611"/>
      <c r="DN16" s="611"/>
      <c r="DO16" s="611"/>
      <c r="DP16" s="612"/>
      <c r="DQ16" s="619">
        <v>55681</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74566</v>
      </c>
      <c r="S17" s="611"/>
      <c r="T17" s="611"/>
      <c r="U17" s="611"/>
      <c r="V17" s="611"/>
      <c r="W17" s="611"/>
      <c r="X17" s="611"/>
      <c r="Y17" s="612"/>
      <c r="Z17" s="613">
        <v>0.6</v>
      </c>
      <c r="AA17" s="613"/>
      <c r="AB17" s="613"/>
      <c r="AC17" s="613"/>
      <c r="AD17" s="614">
        <v>74566</v>
      </c>
      <c r="AE17" s="614"/>
      <c r="AF17" s="614"/>
      <c r="AG17" s="614"/>
      <c r="AH17" s="614"/>
      <c r="AI17" s="614"/>
      <c r="AJ17" s="614"/>
      <c r="AK17" s="614"/>
      <c r="AL17" s="615">
        <v>1.2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1177120</v>
      </c>
      <c r="CS17" s="611"/>
      <c r="CT17" s="611"/>
      <c r="CU17" s="611"/>
      <c r="CV17" s="611"/>
      <c r="CW17" s="611"/>
      <c r="CX17" s="611"/>
      <c r="CY17" s="612"/>
      <c r="CZ17" s="613">
        <v>9.5</v>
      </c>
      <c r="DA17" s="613"/>
      <c r="DB17" s="613"/>
      <c r="DC17" s="613"/>
      <c r="DD17" s="619" t="s">
        <v>122</v>
      </c>
      <c r="DE17" s="611"/>
      <c r="DF17" s="611"/>
      <c r="DG17" s="611"/>
      <c r="DH17" s="611"/>
      <c r="DI17" s="611"/>
      <c r="DJ17" s="611"/>
      <c r="DK17" s="611"/>
      <c r="DL17" s="611"/>
      <c r="DM17" s="611"/>
      <c r="DN17" s="611"/>
      <c r="DO17" s="611"/>
      <c r="DP17" s="612"/>
      <c r="DQ17" s="619">
        <v>1149347</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9230</v>
      </c>
      <c r="S18" s="611"/>
      <c r="T18" s="611"/>
      <c r="U18" s="611"/>
      <c r="V18" s="611"/>
      <c r="W18" s="611"/>
      <c r="X18" s="611"/>
      <c r="Y18" s="612"/>
      <c r="Z18" s="613">
        <v>0.1</v>
      </c>
      <c r="AA18" s="613"/>
      <c r="AB18" s="613"/>
      <c r="AC18" s="613"/>
      <c r="AD18" s="614">
        <v>9230</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65336</v>
      </c>
      <c r="S19" s="611"/>
      <c r="T19" s="611"/>
      <c r="U19" s="611"/>
      <c r="V19" s="611"/>
      <c r="W19" s="611"/>
      <c r="X19" s="611"/>
      <c r="Y19" s="612"/>
      <c r="Z19" s="613">
        <v>0.5</v>
      </c>
      <c r="AA19" s="613"/>
      <c r="AB19" s="613"/>
      <c r="AC19" s="613"/>
      <c r="AD19" s="614">
        <v>65336</v>
      </c>
      <c r="AE19" s="614"/>
      <c r="AF19" s="614"/>
      <c r="AG19" s="614"/>
      <c r="AH19" s="614"/>
      <c r="AI19" s="614"/>
      <c r="AJ19" s="614"/>
      <c r="AK19" s="614"/>
      <c r="AL19" s="615">
        <v>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12369876</v>
      </c>
      <c r="CS20" s="611"/>
      <c r="CT20" s="611"/>
      <c r="CU20" s="611"/>
      <c r="CV20" s="611"/>
      <c r="CW20" s="611"/>
      <c r="CX20" s="611"/>
      <c r="CY20" s="612"/>
      <c r="CZ20" s="613">
        <v>100</v>
      </c>
      <c r="DA20" s="613"/>
      <c r="DB20" s="613"/>
      <c r="DC20" s="613"/>
      <c r="DD20" s="619">
        <v>1630842</v>
      </c>
      <c r="DE20" s="611"/>
      <c r="DF20" s="611"/>
      <c r="DG20" s="611"/>
      <c r="DH20" s="611"/>
      <c r="DI20" s="611"/>
      <c r="DJ20" s="611"/>
      <c r="DK20" s="611"/>
      <c r="DL20" s="611"/>
      <c r="DM20" s="611"/>
      <c r="DN20" s="611"/>
      <c r="DO20" s="611"/>
      <c r="DP20" s="612"/>
      <c r="DQ20" s="619">
        <v>8604106</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4539116</v>
      </c>
      <c r="S21" s="611"/>
      <c r="T21" s="611"/>
      <c r="U21" s="611"/>
      <c r="V21" s="611"/>
      <c r="W21" s="611"/>
      <c r="X21" s="611"/>
      <c r="Y21" s="612"/>
      <c r="Z21" s="613">
        <v>34.200000000000003</v>
      </c>
      <c r="AA21" s="613"/>
      <c r="AB21" s="613"/>
      <c r="AC21" s="613"/>
      <c r="AD21" s="614">
        <v>3927139</v>
      </c>
      <c r="AE21" s="614"/>
      <c r="AF21" s="614"/>
      <c r="AG21" s="614"/>
      <c r="AH21" s="614"/>
      <c r="AI21" s="614"/>
      <c r="AJ21" s="614"/>
      <c r="AK21" s="614"/>
      <c r="AL21" s="615">
        <v>60.6</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3927139</v>
      </c>
      <c r="S22" s="611"/>
      <c r="T22" s="611"/>
      <c r="U22" s="611"/>
      <c r="V22" s="611"/>
      <c r="W22" s="611"/>
      <c r="X22" s="611"/>
      <c r="Y22" s="612"/>
      <c r="Z22" s="613">
        <v>29.6</v>
      </c>
      <c r="AA22" s="613"/>
      <c r="AB22" s="613"/>
      <c r="AC22" s="613"/>
      <c r="AD22" s="614">
        <v>3927139</v>
      </c>
      <c r="AE22" s="614"/>
      <c r="AF22" s="614"/>
      <c r="AG22" s="614"/>
      <c r="AH22" s="614"/>
      <c r="AI22" s="614"/>
      <c r="AJ22" s="614"/>
      <c r="AK22" s="614"/>
      <c r="AL22" s="615">
        <v>60.6</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611977</v>
      </c>
      <c r="S23" s="611"/>
      <c r="T23" s="611"/>
      <c r="U23" s="611"/>
      <c r="V23" s="611"/>
      <c r="W23" s="611"/>
      <c r="X23" s="611"/>
      <c r="Y23" s="612"/>
      <c r="Z23" s="613">
        <v>4.5999999999999996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5025242</v>
      </c>
      <c r="CS24" s="600"/>
      <c r="CT24" s="600"/>
      <c r="CU24" s="600"/>
      <c r="CV24" s="600"/>
      <c r="CW24" s="600"/>
      <c r="CX24" s="600"/>
      <c r="CY24" s="601"/>
      <c r="CZ24" s="604">
        <v>40.6</v>
      </c>
      <c r="DA24" s="605"/>
      <c r="DB24" s="605"/>
      <c r="DC24" s="621"/>
      <c r="DD24" s="645">
        <v>3697272</v>
      </c>
      <c r="DE24" s="600"/>
      <c r="DF24" s="600"/>
      <c r="DG24" s="600"/>
      <c r="DH24" s="600"/>
      <c r="DI24" s="600"/>
      <c r="DJ24" s="600"/>
      <c r="DK24" s="601"/>
      <c r="DL24" s="645">
        <v>3370165</v>
      </c>
      <c r="DM24" s="600"/>
      <c r="DN24" s="600"/>
      <c r="DO24" s="600"/>
      <c r="DP24" s="600"/>
      <c r="DQ24" s="600"/>
      <c r="DR24" s="600"/>
      <c r="DS24" s="600"/>
      <c r="DT24" s="600"/>
      <c r="DU24" s="600"/>
      <c r="DV24" s="601"/>
      <c r="DW24" s="604">
        <v>51.9</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6832162</v>
      </c>
      <c r="S25" s="611"/>
      <c r="T25" s="611"/>
      <c r="U25" s="611"/>
      <c r="V25" s="611"/>
      <c r="W25" s="611"/>
      <c r="X25" s="611"/>
      <c r="Y25" s="612"/>
      <c r="Z25" s="613">
        <v>51.4</v>
      </c>
      <c r="AA25" s="613"/>
      <c r="AB25" s="613"/>
      <c r="AC25" s="613"/>
      <c r="AD25" s="614">
        <v>6220185</v>
      </c>
      <c r="AE25" s="614"/>
      <c r="AF25" s="614"/>
      <c r="AG25" s="614"/>
      <c r="AH25" s="614"/>
      <c r="AI25" s="614"/>
      <c r="AJ25" s="614"/>
      <c r="AK25" s="614"/>
      <c r="AL25" s="615">
        <v>96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1919544</v>
      </c>
      <c r="CS25" s="642"/>
      <c r="CT25" s="642"/>
      <c r="CU25" s="642"/>
      <c r="CV25" s="642"/>
      <c r="CW25" s="642"/>
      <c r="CX25" s="642"/>
      <c r="CY25" s="643"/>
      <c r="CZ25" s="615">
        <v>15.5</v>
      </c>
      <c r="DA25" s="640"/>
      <c r="DB25" s="640"/>
      <c r="DC25" s="644"/>
      <c r="DD25" s="619">
        <v>1722170</v>
      </c>
      <c r="DE25" s="642"/>
      <c r="DF25" s="642"/>
      <c r="DG25" s="642"/>
      <c r="DH25" s="642"/>
      <c r="DI25" s="642"/>
      <c r="DJ25" s="642"/>
      <c r="DK25" s="643"/>
      <c r="DL25" s="619">
        <v>1718089</v>
      </c>
      <c r="DM25" s="642"/>
      <c r="DN25" s="642"/>
      <c r="DO25" s="642"/>
      <c r="DP25" s="642"/>
      <c r="DQ25" s="642"/>
      <c r="DR25" s="642"/>
      <c r="DS25" s="642"/>
      <c r="DT25" s="642"/>
      <c r="DU25" s="642"/>
      <c r="DV25" s="643"/>
      <c r="DW25" s="615">
        <v>26.5</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2916</v>
      </c>
      <c r="S26" s="611"/>
      <c r="T26" s="611"/>
      <c r="U26" s="611"/>
      <c r="V26" s="611"/>
      <c r="W26" s="611"/>
      <c r="X26" s="611"/>
      <c r="Y26" s="612"/>
      <c r="Z26" s="613">
        <v>0</v>
      </c>
      <c r="AA26" s="613"/>
      <c r="AB26" s="613"/>
      <c r="AC26" s="613"/>
      <c r="AD26" s="614">
        <v>2916</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1049710</v>
      </c>
      <c r="CS26" s="611"/>
      <c r="CT26" s="611"/>
      <c r="CU26" s="611"/>
      <c r="CV26" s="611"/>
      <c r="CW26" s="611"/>
      <c r="CX26" s="611"/>
      <c r="CY26" s="612"/>
      <c r="CZ26" s="615">
        <v>8.5</v>
      </c>
      <c r="DA26" s="640"/>
      <c r="DB26" s="640"/>
      <c r="DC26" s="644"/>
      <c r="DD26" s="619">
        <v>931946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60592</v>
      </c>
      <c r="S27" s="611"/>
      <c r="T27" s="611"/>
      <c r="U27" s="611"/>
      <c r="V27" s="611"/>
      <c r="W27" s="611"/>
      <c r="X27" s="611"/>
      <c r="Y27" s="612"/>
      <c r="Z27" s="613">
        <v>0.5</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1542560</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1928578</v>
      </c>
      <c r="CS27" s="642"/>
      <c r="CT27" s="642"/>
      <c r="CU27" s="642"/>
      <c r="CV27" s="642"/>
      <c r="CW27" s="642"/>
      <c r="CX27" s="642"/>
      <c r="CY27" s="643"/>
      <c r="CZ27" s="615">
        <v>15.6</v>
      </c>
      <c r="DA27" s="640"/>
      <c r="DB27" s="640"/>
      <c r="DC27" s="644"/>
      <c r="DD27" s="619">
        <v>825755</v>
      </c>
      <c r="DE27" s="642"/>
      <c r="DF27" s="642"/>
      <c r="DG27" s="642"/>
      <c r="DH27" s="642"/>
      <c r="DI27" s="642"/>
      <c r="DJ27" s="642"/>
      <c r="DK27" s="643"/>
      <c r="DL27" s="619">
        <v>502729</v>
      </c>
      <c r="DM27" s="642"/>
      <c r="DN27" s="642"/>
      <c r="DO27" s="642"/>
      <c r="DP27" s="642"/>
      <c r="DQ27" s="642"/>
      <c r="DR27" s="642"/>
      <c r="DS27" s="642"/>
      <c r="DT27" s="642"/>
      <c r="DU27" s="642"/>
      <c r="DV27" s="643"/>
      <c r="DW27" s="615">
        <v>7.7</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135718</v>
      </c>
      <c r="S28" s="611"/>
      <c r="T28" s="611"/>
      <c r="U28" s="611"/>
      <c r="V28" s="611"/>
      <c r="W28" s="611"/>
      <c r="X28" s="611"/>
      <c r="Y28" s="612"/>
      <c r="Z28" s="613">
        <v>1</v>
      </c>
      <c r="AA28" s="613"/>
      <c r="AB28" s="613"/>
      <c r="AC28" s="613"/>
      <c r="AD28" s="614">
        <v>3560</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1177120</v>
      </c>
      <c r="CS28" s="611"/>
      <c r="CT28" s="611"/>
      <c r="CU28" s="611"/>
      <c r="CV28" s="611"/>
      <c r="CW28" s="611"/>
      <c r="CX28" s="611"/>
      <c r="CY28" s="612"/>
      <c r="CZ28" s="615">
        <v>9.5</v>
      </c>
      <c r="DA28" s="640"/>
      <c r="DB28" s="640"/>
      <c r="DC28" s="644"/>
      <c r="DD28" s="619">
        <v>1149347</v>
      </c>
      <c r="DE28" s="611"/>
      <c r="DF28" s="611"/>
      <c r="DG28" s="611"/>
      <c r="DH28" s="611"/>
      <c r="DI28" s="611"/>
      <c r="DJ28" s="611"/>
      <c r="DK28" s="612"/>
      <c r="DL28" s="619">
        <v>1149347</v>
      </c>
      <c r="DM28" s="611"/>
      <c r="DN28" s="611"/>
      <c r="DO28" s="611"/>
      <c r="DP28" s="611"/>
      <c r="DQ28" s="611"/>
      <c r="DR28" s="611"/>
      <c r="DS28" s="611"/>
      <c r="DT28" s="611"/>
      <c r="DU28" s="611"/>
      <c r="DV28" s="612"/>
      <c r="DW28" s="615">
        <v>17.7</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9805</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1176996</v>
      </c>
      <c r="CS29" s="642"/>
      <c r="CT29" s="642"/>
      <c r="CU29" s="642"/>
      <c r="CV29" s="642"/>
      <c r="CW29" s="642"/>
      <c r="CX29" s="642"/>
      <c r="CY29" s="643"/>
      <c r="CZ29" s="615">
        <v>9.5</v>
      </c>
      <c r="DA29" s="640"/>
      <c r="DB29" s="640"/>
      <c r="DC29" s="644"/>
      <c r="DD29" s="619">
        <v>1149223</v>
      </c>
      <c r="DE29" s="642"/>
      <c r="DF29" s="642"/>
      <c r="DG29" s="642"/>
      <c r="DH29" s="642"/>
      <c r="DI29" s="642"/>
      <c r="DJ29" s="642"/>
      <c r="DK29" s="643"/>
      <c r="DL29" s="619">
        <v>1149223</v>
      </c>
      <c r="DM29" s="642"/>
      <c r="DN29" s="642"/>
      <c r="DO29" s="642"/>
      <c r="DP29" s="642"/>
      <c r="DQ29" s="642"/>
      <c r="DR29" s="642"/>
      <c r="DS29" s="642"/>
      <c r="DT29" s="642"/>
      <c r="DU29" s="642"/>
      <c r="DV29" s="643"/>
      <c r="DW29" s="615">
        <v>17.7</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2223754</v>
      </c>
      <c r="S30" s="611"/>
      <c r="T30" s="611"/>
      <c r="U30" s="611"/>
      <c r="V30" s="611"/>
      <c r="W30" s="611"/>
      <c r="X30" s="611"/>
      <c r="Y30" s="612"/>
      <c r="Z30" s="613">
        <v>16.7</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1151759</v>
      </c>
      <c r="CS30" s="611"/>
      <c r="CT30" s="611"/>
      <c r="CU30" s="611"/>
      <c r="CV30" s="611"/>
      <c r="CW30" s="611"/>
      <c r="CX30" s="611"/>
      <c r="CY30" s="612"/>
      <c r="CZ30" s="615">
        <v>9.3000000000000007</v>
      </c>
      <c r="DA30" s="640"/>
      <c r="DB30" s="640"/>
      <c r="DC30" s="644"/>
      <c r="DD30" s="619">
        <v>1130620</v>
      </c>
      <c r="DE30" s="611"/>
      <c r="DF30" s="611"/>
      <c r="DG30" s="611"/>
      <c r="DH30" s="611"/>
      <c r="DI30" s="611"/>
      <c r="DJ30" s="611"/>
      <c r="DK30" s="612"/>
      <c r="DL30" s="619">
        <v>1130620</v>
      </c>
      <c r="DM30" s="611"/>
      <c r="DN30" s="611"/>
      <c r="DO30" s="611"/>
      <c r="DP30" s="611"/>
      <c r="DQ30" s="611"/>
      <c r="DR30" s="611"/>
      <c r="DS30" s="611"/>
      <c r="DT30" s="611"/>
      <c r="DU30" s="611"/>
      <c r="DV30" s="612"/>
      <c r="DW30" s="615">
        <v>17.399999999999999</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v>243055</v>
      </c>
      <c r="S31" s="611"/>
      <c r="T31" s="611"/>
      <c r="U31" s="611"/>
      <c r="V31" s="611"/>
      <c r="W31" s="611"/>
      <c r="X31" s="611"/>
      <c r="Y31" s="612"/>
      <c r="Z31" s="613">
        <v>1.8</v>
      </c>
      <c r="AA31" s="613"/>
      <c r="AB31" s="613"/>
      <c r="AC31" s="613"/>
      <c r="AD31" s="614">
        <v>243055</v>
      </c>
      <c r="AE31" s="614"/>
      <c r="AF31" s="614"/>
      <c r="AG31" s="614"/>
      <c r="AH31" s="614"/>
      <c r="AI31" s="614"/>
      <c r="AJ31" s="614"/>
      <c r="AK31" s="614"/>
      <c r="AL31" s="615">
        <v>3.8</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98.3</v>
      </c>
      <c r="BH31" s="654"/>
      <c r="BI31" s="654"/>
      <c r="BJ31" s="654"/>
      <c r="BK31" s="654"/>
      <c r="BL31" s="654"/>
      <c r="BM31" s="605">
        <v>92.4</v>
      </c>
      <c r="BN31" s="654"/>
      <c r="BO31" s="654"/>
      <c r="BP31" s="654"/>
      <c r="BQ31" s="655"/>
      <c r="BR31" s="666">
        <v>98.4</v>
      </c>
      <c r="BS31" s="654"/>
      <c r="BT31" s="654"/>
      <c r="BU31" s="654"/>
      <c r="BV31" s="654"/>
      <c r="BW31" s="654"/>
      <c r="BX31" s="605">
        <v>91.9</v>
      </c>
      <c r="BY31" s="654"/>
      <c r="BZ31" s="654"/>
      <c r="CA31" s="654"/>
      <c r="CB31" s="655"/>
      <c r="CD31" s="648"/>
      <c r="CE31" s="649"/>
      <c r="CF31" s="607" t="s">
        <v>300</v>
      </c>
      <c r="CG31" s="608"/>
      <c r="CH31" s="608"/>
      <c r="CI31" s="608"/>
      <c r="CJ31" s="608"/>
      <c r="CK31" s="608"/>
      <c r="CL31" s="608"/>
      <c r="CM31" s="608"/>
      <c r="CN31" s="608"/>
      <c r="CO31" s="608"/>
      <c r="CP31" s="608"/>
      <c r="CQ31" s="609"/>
      <c r="CR31" s="610">
        <v>25237</v>
      </c>
      <c r="CS31" s="642"/>
      <c r="CT31" s="642"/>
      <c r="CU31" s="642"/>
      <c r="CV31" s="642"/>
      <c r="CW31" s="642"/>
      <c r="CX31" s="642"/>
      <c r="CY31" s="643"/>
      <c r="CZ31" s="615">
        <v>0.2</v>
      </c>
      <c r="DA31" s="640"/>
      <c r="DB31" s="640"/>
      <c r="DC31" s="644"/>
      <c r="DD31" s="619">
        <v>18603</v>
      </c>
      <c r="DE31" s="642"/>
      <c r="DF31" s="642"/>
      <c r="DG31" s="642"/>
      <c r="DH31" s="642"/>
      <c r="DI31" s="642"/>
      <c r="DJ31" s="642"/>
      <c r="DK31" s="643"/>
      <c r="DL31" s="619">
        <v>18603</v>
      </c>
      <c r="DM31" s="642"/>
      <c r="DN31" s="642"/>
      <c r="DO31" s="642"/>
      <c r="DP31" s="642"/>
      <c r="DQ31" s="642"/>
      <c r="DR31" s="642"/>
      <c r="DS31" s="642"/>
      <c r="DT31" s="642"/>
      <c r="DU31" s="642"/>
      <c r="DV31" s="643"/>
      <c r="DW31" s="615">
        <v>0.3</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821064</v>
      </c>
      <c r="S32" s="611"/>
      <c r="T32" s="611"/>
      <c r="U32" s="611"/>
      <c r="V32" s="611"/>
      <c r="W32" s="611"/>
      <c r="X32" s="611"/>
      <c r="Y32" s="612"/>
      <c r="Z32" s="613">
        <v>6.2</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98.3</v>
      </c>
      <c r="BH32" s="642"/>
      <c r="BI32" s="642"/>
      <c r="BJ32" s="642"/>
      <c r="BK32" s="642"/>
      <c r="BL32" s="642"/>
      <c r="BM32" s="616">
        <v>92.9</v>
      </c>
      <c r="BN32" s="642"/>
      <c r="BO32" s="642"/>
      <c r="BP32" s="642"/>
      <c r="BQ32" s="665"/>
      <c r="BR32" s="667">
        <v>98.5</v>
      </c>
      <c r="BS32" s="642"/>
      <c r="BT32" s="642"/>
      <c r="BU32" s="642"/>
      <c r="BV32" s="642"/>
      <c r="BW32" s="642"/>
      <c r="BX32" s="616">
        <v>93</v>
      </c>
      <c r="BY32" s="642"/>
      <c r="BZ32" s="642"/>
      <c r="CA32" s="642"/>
      <c r="CB32" s="665"/>
      <c r="CD32" s="650"/>
      <c r="CE32" s="651"/>
      <c r="CF32" s="607" t="s">
        <v>304</v>
      </c>
      <c r="CG32" s="608"/>
      <c r="CH32" s="608"/>
      <c r="CI32" s="608"/>
      <c r="CJ32" s="608"/>
      <c r="CK32" s="608"/>
      <c r="CL32" s="608"/>
      <c r="CM32" s="608"/>
      <c r="CN32" s="608"/>
      <c r="CO32" s="608"/>
      <c r="CP32" s="608"/>
      <c r="CQ32" s="609"/>
      <c r="CR32" s="610">
        <v>124</v>
      </c>
      <c r="CS32" s="611"/>
      <c r="CT32" s="611"/>
      <c r="CU32" s="611"/>
      <c r="CV32" s="611"/>
      <c r="CW32" s="611"/>
      <c r="CX32" s="611"/>
      <c r="CY32" s="612"/>
      <c r="CZ32" s="615">
        <v>0</v>
      </c>
      <c r="DA32" s="640"/>
      <c r="DB32" s="640"/>
      <c r="DC32" s="644"/>
      <c r="DD32" s="619">
        <v>124</v>
      </c>
      <c r="DE32" s="611"/>
      <c r="DF32" s="611"/>
      <c r="DG32" s="611"/>
      <c r="DH32" s="611"/>
      <c r="DI32" s="611"/>
      <c r="DJ32" s="611"/>
      <c r="DK32" s="612"/>
      <c r="DL32" s="619">
        <v>124</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13480</v>
      </c>
      <c r="S33" s="611"/>
      <c r="T33" s="611"/>
      <c r="U33" s="611"/>
      <c r="V33" s="611"/>
      <c r="W33" s="611"/>
      <c r="X33" s="611"/>
      <c r="Y33" s="612"/>
      <c r="Z33" s="613">
        <v>0.1</v>
      </c>
      <c r="AA33" s="613"/>
      <c r="AB33" s="613"/>
      <c r="AC33" s="613"/>
      <c r="AD33" s="614">
        <v>7152</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98.1</v>
      </c>
      <c r="BH33" s="669"/>
      <c r="BI33" s="669"/>
      <c r="BJ33" s="669"/>
      <c r="BK33" s="669"/>
      <c r="BL33" s="669"/>
      <c r="BM33" s="670">
        <v>90.8</v>
      </c>
      <c r="BN33" s="669"/>
      <c r="BO33" s="669"/>
      <c r="BP33" s="669"/>
      <c r="BQ33" s="671"/>
      <c r="BR33" s="668">
        <v>98.2</v>
      </c>
      <c r="BS33" s="669"/>
      <c r="BT33" s="669"/>
      <c r="BU33" s="669"/>
      <c r="BV33" s="669"/>
      <c r="BW33" s="669"/>
      <c r="BX33" s="670">
        <v>89.5</v>
      </c>
      <c r="BY33" s="669"/>
      <c r="BZ33" s="669"/>
      <c r="CA33" s="669"/>
      <c r="CB33" s="671"/>
      <c r="CD33" s="607" t="s">
        <v>307</v>
      </c>
      <c r="CE33" s="608"/>
      <c r="CF33" s="608"/>
      <c r="CG33" s="608"/>
      <c r="CH33" s="608"/>
      <c r="CI33" s="608"/>
      <c r="CJ33" s="608"/>
      <c r="CK33" s="608"/>
      <c r="CL33" s="608"/>
      <c r="CM33" s="608"/>
      <c r="CN33" s="608"/>
      <c r="CO33" s="608"/>
      <c r="CP33" s="608"/>
      <c r="CQ33" s="609"/>
      <c r="CR33" s="610">
        <v>5562218</v>
      </c>
      <c r="CS33" s="642"/>
      <c r="CT33" s="642"/>
      <c r="CU33" s="642"/>
      <c r="CV33" s="642"/>
      <c r="CW33" s="642"/>
      <c r="CX33" s="642"/>
      <c r="CY33" s="643"/>
      <c r="CZ33" s="615">
        <v>45</v>
      </c>
      <c r="DA33" s="640"/>
      <c r="DB33" s="640"/>
      <c r="DC33" s="644"/>
      <c r="DD33" s="619">
        <v>4412611</v>
      </c>
      <c r="DE33" s="642"/>
      <c r="DF33" s="642"/>
      <c r="DG33" s="642"/>
      <c r="DH33" s="642"/>
      <c r="DI33" s="642"/>
      <c r="DJ33" s="642"/>
      <c r="DK33" s="643"/>
      <c r="DL33" s="619">
        <v>3078681</v>
      </c>
      <c r="DM33" s="642"/>
      <c r="DN33" s="642"/>
      <c r="DO33" s="642"/>
      <c r="DP33" s="642"/>
      <c r="DQ33" s="642"/>
      <c r="DR33" s="642"/>
      <c r="DS33" s="642"/>
      <c r="DT33" s="642"/>
      <c r="DU33" s="642"/>
      <c r="DV33" s="643"/>
      <c r="DW33" s="615">
        <v>47.4</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252719</v>
      </c>
      <c r="S34" s="611"/>
      <c r="T34" s="611"/>
      <c r="U34" s="611"/>
      <c r="V34" s="611"/>
      <c r="W34" s="611"/>
      <c r="X34" s="611"/>
      <c r="Y34" s="612"/>
      <c r="Z34" s="613">
        <v>1.9</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2037791</v>
      </c>
      <c r="CS34" s="611"/>
      <c r="CT34" s="611"/>
      <c r="CU34" s="611"/>
      <c r="CV34" s="611"/>
      <c r="CW34" s="611"/>
      <c r="CX34" s="611"/>
      <c r="CY34" s="612"/>
      <c r="CZ34" s="615">
        <v>16.5</v>
      </c>
      <c r="DA34" s="640"/>
      <c r="DB34" s="640"/>
      <c r="DC34" s="644"/>
      <c r="DD34" s="619">
        <v>1371491</v>
      </c>
      <c r="DE34" s="611"/>
      <c r="DF34" s="611"/>
      <c r="DG34" s="611"/>
      <c r="DH34" s="611"/>
      <c r="DI34" s="611"/>
      <c r="DJ34" s="611"/>
      <c r="DK34" s="612"/>
      <c r="DL34" s="619">
        <v>1202461</v>
      </c>
      <c r="DM34" s="611"/>
      <c r="DN34" s="611"/>
      <c r="DO34" s="611"/>
      <c r="DP34" s="611"/>
      <c r="DQ34" s="611"/>
      <c r="DR34" s="611"/>
      <c r="DS34" s="611"/>
      <c r="DT34" s="611"/>
      <c r="DU34" s="611"/>
      <c r="DV34" s="612"/>
      <c r="DW34" s="615">
        <v>18.5</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558515</v>
      </c>
      <c r="S35" s="611"/>
      <c r="T35" s="611"/>
      <c r="U35" s="611"/>
      <c r="V35" s="611"/>
      <c r="W35" s="611"/>
      <c r="X35" s="611"/>
      <c r="Y35" s="612"/>
      <c r="Z35" s="613">
        <v>4.2</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239310</v>
      </c>
      <c r="CS35" s="642"/>
      <c r="CT35" s="642"/>
      <c r="CU35" s="642"/>
      <c r="CV35" s="642"/>
      <c r="CW35" s="642"/>
      <c r="CX35" s="642"/>
      <c r="CY35" s="643"/>
      <c r="CZ35" s="615">
        <v>1.9</v>
      </c>
      <c r="DA35" s="640"/>
      <c r="DB35" s="640"/>
      <c r="DC35" s="644"/>
      <c r="DD35" s="619">
        <v>132932</v>
      </c>
      <c r="DE35" s="642"/>
      <c r="DF35" s="642"/>
      <c r="DG35" s="642"/>
      <c r="DH35" s="642"/>
      <c r="DI35" s="642"/>
      <c r="DJ35" s="642"/>
      <c r="DK35" s="643"/>
      <c r="DL35" s="619">
        <v>132932</v>
      </c>
      <c r="DM35" s="642"/>
      <c r="DN35" s="642"/>
      <c r="DO35" s="642"/>
      <c r="DP35" s="642"/>
      <c r="DQ35" s="642"/>
      <c r="DR35" s="642"/>
      <c r="DS35" s="642"/>
      <c r="DT35" s="642"/>
      <c r="DU35" s="642"/>
      <c r="DV35" s="643"/>
      <c r="DW35" s="615">
        <v>2</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727065</v>
      </c>
      <c r="S36" s="611"/>
      <c r="T36" s="611"/>
      <c r="U36" s="611"/>
      <c r="V36" s="611"/>
      <c r="W36" s="611"/>
      <c r="X36" s="611"/>
      <c r="Y36" s="612"/>
      <c r="Z36" s="613">
        <v>5.5</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1369992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65432</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1268237</v>
      </c>
      <c r="CS36" s="611"/>
      <c r="CT36" s="611"/>
      <c r="CU36" s="611"/>
      <c r="CV36" s="611"/>
      <c r="CW36" s="611"/>
      <c r="CX36" s="611"/>
      <c r="CY36" s="612"/>
      <c r="CZ36" s="615">
        <v>10.3</v>
      </c>
      <c r="DA36" s="640"/>
      <c r="DB36" s="640"/>
      <c r="DC36" s="644"/>
      <c r="DD36" s="619">
        <v>1087626</v>
      </c>
      <c r="DE36" s="611"/>
      <c r="DF36" s="611"/>
      <c r="DG36" s="611"/>
      <c r="DH36" s="611"/>
      <c r="DI36" s="611"/>
      <c r="DJ36" s="611"/>
      <c r="DK36" s="612"/>
      <c r="DL36" s="619">
        <v>1013936</v>
      </c>
      <c r="DM36" s="611"/>
      <c r="DN36" s="611"/>
      <c r="DO36" s="611"/>
      <c r="DP36" s="611"/>
      <c r="DQ36" s="611"/>
      <c r="DR36" s="611"/>
      <c r="DS36" s="611"/>
      <c r="DT36" s="611"/>
      <c r="DU36" s="611"/>
      <c r="DV36" s="612"/>
      <c r="DW36" s="615">
        <v>15.6</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351397</v>
      </c>
      <c r="S37" s="611"/>
      <c r="T37" s="611"/>
      <c r="U37" s="611"/>
      <c r="V37" s="611"/>
      <c r="W37" s="611"/>
      <c r="X37" s="611"/>
      <c r="Y37" s="612"/>
      <c r="Z37" s="613">
        <v>2.6</v>
      </c>
      <c r="AA37" s="613"/>
      <c r="AB37" s="613"/>
      <c r="AC37" s="613"/>
      <c r="AD37" s="614" t="s">
        <v>122</v>
      </c>
      <c r="AE37" s="614"/>
      <c r="AF37" s="614"/>
      <c r="AG37" s="614"/>
      <c r="AH37" s="614"/>
      <c r="AI37" s="614"/>
      <c r="AJ37" s="614"/>
      <c r="AK37" s="614"/>
      <c r="AL37" s="615" t="s">
        <v>122</v>
      </c>
      <c r="AM37" s="616"/>
      <c r="AN37" s="616"/>
      <c r="AO37" s="617"/>
      <c r="AQ37" s="673" t="s">
        <v>319</v>
      </c>
      <c r="AR37" s="674"/>
      <c r="AS37" s="674"/>
      <c r="AT37" s="674"/>
      <c r="AU37" s="674"/>
      <c r="AV37" s="674"/>
      <c r="AW37" s="674"/>
      <c r="AX37" s="674"/>
      <c r="AY37" s="675"/>
      <c r="AZ37" s="610">
        <v>391900</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34267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300573</v>
      </c>
      <c r="CS37" s="642"/>
      <c r="CT37" s="642"/>
      <c r="CU37" s="642"/>
      <c r="CV37" s="642"/>
      <c r="CW37" s="642"/>
      <c r="CX37" s="642"/>
      <c r="CY37" s="643"/>
      <c r="CZ37" s="615">
        <v>2.4</v>
      </c>
      <c r="DA37" s="640"/>
      <c r="DB37" s="640"/>
      <c r="DC37" s="644"/>
      <c r="DD37" s="619">
        <v>300573</v>
      </c>
      <c r="DE37" s="642"/>
      <c r="DF37" s="642"/>
      <c r="DG37" s="642"/>
      <c r="DH37" s="642"/>
      <c r="DI37" s="642"/>
      <c r="DJ37" s="642"/>
      <c r="DK37" s="643"/>
      <c r="DL37" s="619">
        <v>300573</v>
      </c>
      <c r="DM37" s="642"/>
      <c r="DN37" s="642"/>
      <c r="DO37" s="642"/>
      <c r="DP37" s="642"/>
      <c r="DQ37" s="642"/>
      <c r="DR37" s="642"/>
      <c r="DS37" s="642"/>
      <c r="DT37" s="642"/>
      <c r="DU37" s="642"/>
      <c r="DV37" s="643"/>
      <c r="DW37" s="615">
        <v>4.5999999999999996</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1052681</v>
      </c>
      <c r="S38" s="611"/>
      <c r="T38" s="611"/>
      <c r="U38" s="611"/>
      <c r="V38" s="611"/>
      <c r="W38" s="611"/>
      <c r="X38" s="611"/>
      <c r="Y38" s="612"/>
      <c r="Z38" s="613">
        <v>7.9</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70788</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2178</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907304</v>
      </c>
      <c r="CS38" s="611"/>
      <c r="CT38" s="611"/>
      <c r="CU38" s="611"/>
      <c r="CV38" s="611"/>
      <c r="CW38" s="611"/>
      <c r="CX38" s="611"/>
      <c r="CY38" s="612"/>
      <c r="CZ38" s="615">
        <v>7.3</v>
      </c>
      <c r="DA38" s="640"/>
      <c r="DB38" s="640"/>
      <c r="DC38" s="644"/>
      <c r="DD38" s="619">
        <v>763842</v>
      </c>
      <c r="DE38" s="611"/>
      <c r="DF38" s="611"/>
      <c r="DG38" s="611"/>
      <c r="DH38" s="611"/>
      <c r="DI38" s="611"/>
      <c r="DJ38" s="611"/>
      <c r="DK38" s="612"/>
      <c r="DL38" s="619">
        <v>729352</v>
      </c>
      <c r="DM38" s="611"/>
      <c r="DN38" s="611"/>
      <c r="DO38" s="611"/>
      <c r="DP38" s="611"/>
      <c r="DQ38" s="611"/>
      <c r="DR38" s="611"/>
      <c r="DS38" s="611"/>
      <c r="DT38" s="611"/>
      <c r="DU38" s="611"/>
      <c r="DV38" s="612"/>
      <c r="DW38" s="615">
        <v>11.2</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3189</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988602</v>
      </c>
      <c r="CS39" s="642"/>
      <c r="CT39" s="642"/>
      <c r="CU39" s="642"/>
      <c r="CV39" s="642"/>
      <c r="CW39" s="642"/>
      <c r="CX39" s="642"/>
      <c r="CY39" s="643"/>
      <c r="CZ39" s="615">
        <v>8</v>
      </c>
      <c r="DA39" s="640"/>
      <c r="DB39" s="640"/>
      <c r="DC39" s="644"/>
      <c r="DD39" s="619">
        <v>980286</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14781</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5"/>
      <c r="BM40" s="608" t="s">
        <v>333</v>
      </c>
      <c r="BN40" s="608"/>
      <c r="BO40" s="608"/>
      <c r="BP40" s="608"/>
      <c r="BQ40" s="608"/>
      <c r="BR40" s="608"/>
      <c r="BS40" s="608"/>
      <c r="BT40" s="608"/>
      <c r="BU40" s="609"/>
      <c r="BV40" s="610">
        <v>85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120974</v>
      </c>
      <c r="CS40" s="611"/>
      <c r="CT40" s="611"/>
      <c r="CU40" s="611"/>
      <c r="CV40" s="611"/>
      <c r="CW40" s="611"/>
      <c r="CX40" s="611"/>
      <c r="CY40" s="612"/>
      <c r="CZ40" s="615">
        <v>1</v>
      </c>
      <c r="DA40" s="640"/>
      <c r="DB40" s="640"/>
      <c r="DC40" s="644"/>
      <c r="DD40" s="619">
        <v>76434</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13284923</v>
      </c>
      <c r="S41" s="683"/>
      <c r="T41" s="683"/>
      <c r="U41" s="683"/>
      <c r="V41" s="683"/>
      <c r="W41" s="683"/>
      <c r="X41" s="683"/>
      <c r="Y41" s="687"/>
      <c r="Z41" s="688">
        <v>100</v>
      </c>
      <c r="AA41" s="688"/>
      <c r="AB41" s="688"/>
      <c r="AC41" s="688"/>
      <c r="AD41" s="689">
        <v>6476868</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178123</v>
      </c>
      <c r="BA41" s="611"/>
      <c r="BB41" s="611"/>
      <c r="BC41" s="611"/>
      <c r="BD41" s="642"/>
      <c r="BE41" s="642"/>
      <c r="BF41" s="665"/>
      <c r="BG41" s="658"/>
      <c r="BH41" s="659"/>
      <c r="BI41" s="659"/>
      <c r="BJ41" s="659"/>
      <c r="BK41" s="659"/>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729181</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456</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1782416</v>
      </c>
      <c r="CS42" s="642"/>
      <c r="CT42" s="642"/>
      <c r="CU42" s="642"/>
      <c r="CV42" s="642"/>
      <c r="CW42" s="642"/>
      <c r="CX42" s="642"/>
      <c r="CY42" s="643"/>
      <c r="CZ42" s="615">
        <v>14.4</v>
      </c>
      <c r="DA42" s="640"/>
      <c r="DB42" s="640"/>
      <c r="DC42" s="644"/>
      <c r="DD42" s="619">
        <v>494223</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38716</v>
      </c>
      <c r="CS43" s="642"/>
      <c r="CT43" s="642"/>
      <c r="CU43" s="642"/>
      <c r="CV43" s="642"/>
      <c r="CW43" s="642"/>
      <c r="CX43" s="642"/>
      <c r="CY43" s="643"/>
      <c r="CZ43" s="615">
        <v>0.3</v>
      </c>
      <c r="DA43" s="640"/>
      <c r="DB43" s="640"/>
      <c r="DC43" s="644"/>
      <c r="DD43" s="619">
        <v>35258</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1630842</v>
      </c>
      <c r="CS44" s="611"/>
      <c r="CT44" s="611"/>
      <c r="CU44" s="611"/>
      <c r="CV44" s="611"/>
      <c r="CW44" s="611"/>
      <c r="CX44" s="611"/>
      <c r="CY44" s="612"/>
      <c r="CZ44" s="615">
        <v>13.2</v>
      </c>
      <c r="DA44" s="616"/>
      <c r="DB44" s="616"/>
      <c r="DC44" s="622"/>
      <c r="DD44" s="619">
        <v>438542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219215</v>
      </c>
      <c r="CS45" s="642"/>
      <c r="CT45" s="642"/>
      <c r="CU45" s="642"/>
      <c r="CV45" s="642"/>
      <c r="CW45" s="642"/>
      <c r="CX45" s="642"/>
      <c r="CY45" s="643"/>
      <c r="CZ45" s="615">
        <v>1.8</v>
      </c>
      <c r="DA45" s="640"/>
      <c r="DB45" s="640"/>
      <c r="DC45" s="644"/>
      <c r="DD45" s="619">
        <v>17595</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1338691</v>
      </c>
      <c r="CS46" s="611"/>
      <c r="CT46" s="611"/>
      <c r="CU46" s="611"/>
      <c r="CV46" s="611"/>
      <c r="CW46" s="611"/>
      <c r="CX46" s="611"/>
      <c r="CY46" s="612"/>
      <c r="CZ46" s="615">
        <v>10.8</v>
      </c>
      <c r="DA46" s="616"/>
      <c r="DB46" s="616"/>
      <c r="DC46" s="622"/>
      <c r="DD46" s="619">
        <v>393511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151574</v>
      </c>
      <c r="CS47" s="642"/>
      <c r="CT47" s="642"/>
      <c r="CU47" s="642"/>
      <c r="CV47" s="642"/>
      <c r="CW47" s="642"/>
      <c r="CX47" s="642"/>
      <c r="CY47" s="643"/>
      <c r="CZ47" s="615">
        <v>1.2</v>
      </c>
      <c r="DA47" s="640"/>
      <c r="DB47" s="640"/>
      <c r="DC47" s="644"/>
      <c r="DD47" s="619">
        <v>55681</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12369876</v>
      </c>
      <c r="CS49" s="669"/>
      <c r="CT49" s="669"/>
      <c r="CU49" s="669"/>
      <c r="CV49" s="669"/>
      <c r="CW49" s="669"/>
      <c r="CX49" s="669"/>
      <c r="CY49" s="698"/>
      <c r="CZ49" s="690">
        <v>100</v>
      </c>
      <c r="DA49" s="699"/>
      <c r="DB49" s="699"/>
      <c r="DC49" s="700"/>
      <c r="DD49" s="701">
        <v>8604106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bBQBSwnPDTaaHvLcCdulcgggxOawRrh2+iNjwPjxWM7zS6QPN26tAnmv8Fxyya/uQwy/vArVlhS3RYgSWXD0Zw==" saltValue="6sWp1zFrUuD744opW9Nsg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6" zoomScaleNormal="66"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13368</v>
      </c>
      <c r="R7" s="740"/>
      <c r="S7" s="740"/>
      <c r="T7" s="740"/>
      <c r="U7" s="740"/>
      <c r="V7" s="740">
        <v>12366</v>
      </c>
      <c r="W7" s="740"/>
      <c r="X7" s="740"/>
      <c r="Y7" s="740"/>
      <c r="Z7" s="740"/>
      <c r="AA7" s="740">
        <v>1001</v>
      </c>
      <c r="AB7" s="740"/>
      <c r="AC7" s="740"/>
      <c r="AD7" s="740"/>
      <c r="AE7" s="741"/>
      <c r="AF7" s="742">
        <v>967</v>
      </c>
      <c r="AG7" s="743"/>
      <c r="AH7" s="743"/>
      <c r="AI7" s="743"/>
      <c r="AJ7" s="744"/>
      <c r="AK7" s="745">
        <v>557</v>
      </c>
      <c r="AL7" s="746"/>
      <c r="AM7" s="746"/>
      <c r="AN7" s="746"/>
      <c r="AO7" s="746"/>
      <c r="AP7" s="746">
        <v>11311</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561</v>
      </c>
      <c r="BT7" s="734"/>
      <c r="BU7" s="734"/>
      <c r="BV7" s="734"/>
      <c r="BW7" s="734"/>
      <c r="BX7" s="734"/>
      <c r="BY7" s="734"/>
      <c r="BZ7" s="734"/>
      <c r="CA7" s="734"/>
      <c r="CB7" s="734"/>
      <c r="CC7" s="734"/>
      <c r="CD7" s="734"/>
      <c r="CE7" s="734"/>
      <c r="CF7" s="734"/>
      <c r="CG7" s="749"/>
      <c r="CH7" s="730">
        <v>2</v>
      </c>
      <c r="CI7" s="731"/>
      <c r="CJ7" s="731"/>
      <c r="CK7" s="731"/>
      <c r="CL7" s="732"/>
      <c r="CM7" s="730">
        <v>37</v>
      </c>
      <c r="CN7" s="731"/>
      <c r="CO7" s="731"/>
      <c r="CP7" s="731"/>
      <c r="CQ7" s="732"/>
      <c r="CR7" s="730">
        <v>32</v>
      </c>
      <c r="CS7" s="731"/>
      <c r="CT7" s="731"/>
      <c r="CU7" s="731"/>
      <c r="CV7" s="732"/>
      <c r="CW7" s="730" t="s">
        <v>560</v>
      </c>
      <c r="CX7" s="731"/>
      <c r="CY7" s="731"/>
      <c r="CZ7" s="731"/>
      <c r="DA7" s="732"/>
      <c r="DB7" s="730" t="s">
        <v>560</v>
      </c>
      <c r="DC7" s="731"/>
      <c r="DD7" s="731"/>
      <c r="DE7" s="731"/>
      <c r="DF7" s="732"/>
      <c r="DG7" s="730" t="s">
        <v>560</v>
      </c>
      <c r="DH7" s="731"/>
      <c r="DI7" s="731"/>
      <c r="DJ7" s="731"/>
      <c r="DK7" s="732"/>
      <c r="DL7" s="730" t="s">
        <v>560</v>
      </c>
      <c r="DM7" s="731"/>
      <c r="DN7" s="731"/>
      <c r="DO7" s="731"/>
      <c r="DP7" s="732"/>
      <c r="DQ7" s="730" t="s">
        <v>560</v>
      </c>
      <c r="DR7" s="731"/>
      <c r="DS7" s="731"/>
      <c r="DT7" s="731"/>
      <c r="DU7" s="732"/>
      <c r="DV7" s="733"/>
      <c r="DW7" s="734"/>
      <c r="DX7" s="734"/>
      <c r="DY7" s="734"/>
      <c r="DZ7" s="735"/>
      <c r="EA7" s="216"/>
    </row>
    <row r="8" spans="1:131" s="217" customFormat="1" ht="26.25" customHeight="1" x14ac:dyDescent="0.15">
      <c r="A8" s="220">
        <v>2</v>
      </c>
      <c r="B8" s="767" t="s">
        <v>375</v>
      </c>
      <c r="C8" s="768"/>
      <c r="D8" s="768"/>
      <c r="E8" s="768"/>
      <c r="F8" s="768"/>
      <c r="G8" s="768"/>
      <c r="H8" s="768"/>
      <c r="I8" s="768"/>
      <c r="J8" s="768"/>
      <c r="K8" s="768"/>
      <c r="L8" s="768"/>
      <c r="M8" s="768"/>
      <c r="N8" s="768"/>
      <c r="O8" s="768"/>
      <c r="P8" s="769"/>
      <c r="Q8" s="770">
        <v>-88</v>
      </c>
      <c r="R8" s="771"/>
      <c r="S8" s="771"/>
      <c r="T8" s="771"/>
      <c r="U8" s="771"/>
      <c r="V8" s="771">
        <v>0</v>
      </c>
      <c r="W8" s="771"/>
      <c r="X8" s="771"/>
      <c r="Y8" s="771"/>
      <c r="Z8" s="771"/>
      <c r="AA8" s="771">
        <v>-88</v>
      </c>
      <c r="AB8" s="771"/>
      <c r="AC8" s="771"/>
      <c r="AD8" s="771"/>
      <c r="AE8" s="772"/>
      <c r="AF8" s="773">
        <v>-88</v>
      </c>
      <c r="AG8" s="774"/>
      <c r="AH8" s="774"/>
      <c r="AI8" s="774"/>
      <c r="AJ8" s="775"/>
      <c r="AK8" s="756" t="s">
        <v>560</v>
      </c>
      <c r="AL8" s="757"/>
      <c r="AM8" s="757"/>
      <c r="AN8" s="757"/>
      <c r="AO8" s="757"/>
      <c r="AP8" s="757" t="s">
        <v>560</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562</v>
      </c>
      <c r="BT8" s="761"/>
      <c r="BU8" s="761"/>
      <c r="BV8" s="761"/>
      <c r="BW8" s="761"/>
      <c r="BX8" s="761"/>
      <c r="BY8" s="761"/>
      <c r="BZ8" s="761"/>
      <c r="CA8" s="761"/>
      <c r="CB8" s="761"/>
      <c r="CC8" s="761"/>
      <c r="CD8" s="761"/>
      <c r="CE8" s="761"/>
      <c r="CF8" s="761"/>
      <c r="CG8" s="762"/>
      <c r="CH8" s="763">
        <v>1</v>
      </c>
      <c r="CI8" s="764"/>
      <c r="CJ8" s="764"/>
      <c r="CK8" s="764"/>
      <c r="CL8" s="765"/>
      <c r="CM8" s="763">
        <v>23</v>
      </c>
      <c r="CN8" s="764"/>
      <c r="CO8" s="764"/>
      <c r="CP8" s="764"/>
      <c r="CQ8" s="765"/>
      <c r="CR8" s="763">
        <v>9</v>
      </c>
      <c r="CS8" s="764"/>
      <c r="CT8" s="764"/>
      <c r="CU8" s="764"/>
      <c r="CV8" s="765"/>
      <c r="CW8" s="763" t="s">
        <v>560</v>
      </c>
      <c r="CX8" s="764"/>
      <c r="CY8" s="764"/>
      <c r="CZ8" s="764"/>
      <c r="DA8" s="765"/>
      <c r="DB8" s="763" t="s">
        <v>560</v>
      </c>
      <c r="DC8" s="764"/>
      <c r="DD8" s="764"/>
      <c r="DE8" s="764"/>
      <c r="DF8" s="765"/>
      <c r="DG8" s="763" t="s">
        <v>560</v>
      </c>
      <c r="DH8" s="764"/>
      <c r="DI8" s="764"/>
      <c r="DJ8" s="764"/>
      <c r="DK8" s="765"/>
      <c r="DL8" s="763" t="s">
        <v>560</v>
      </c>
      <c r="DM8" s="764"/>
      <c r="DN8" s="764"/>
      <c r="DO8" s="764"/>
      <c r="DP8" s="765"/>
      <c r="DQ8" s="763" t="s">
        <v>560</v>
      </c>
      <c r="DR8" s="764"/>
      <c r="DS8" s="764"/>
      <c r="DT8" s="764"/>
      <c r="DU8" s="765"/>
      <c r="DV8" s="760"/>
      <c r="DW8" s="761"/>
      <c r="DX8" s="761"/>
      <c r="DY8" s="761"/>
      <c r="DZ8" s="766"/>
      <c r="EA8" s="216"/>
    </row>
    <row r="9" spans="1:131" s="217" customFormat="1" ht="26.25" customHeight="1" x14ac:dyDescent="0.15">
      <c r="A9" s="220">
        <v>3</v>
      </c>
      <c r="B9" s="767" t="s">
        <v>376</v>
      </c>
      <c r="C9" s="768"/>
      <c r="D9" s="768"/>
      <c r="E9" s="768"/>
      <c r="F9" s="768"/>
      <c r="G9" s="768"/>
      <c r="H9" s="768"/>
      <c r="I9" s="768"/>
      <c r="J9" s="768"/>
      <c r="K9" s="768"/>
      <c r="L9" s="768"/>
      <c r="M9" s="768"/>
      <c r="N9" s="768"/>
      <c r="O9" s="768"/>
      <c r="P9" s="769"/>
      <c r="Q9" s="770">
        <v>3</v>
      </c>
      <c r="R9" s="771"/>
      <c r="S9" s="771"/>
      <c r="T9" s="771"/>
      <c r="U9" s="771"/>
      <c r="V9" s="771">
        <v>2</v>
      </c>
      <c r="W9" s="771"/>
      <c r="X9" s="771"/>
      <c r="Y9" s="771"/>
      <c r="Z9" s="771"/>
      <c r="AA9" s="771">
        <v>1</v>
      </c>
      <c r="AB9" s="771"/>
      <c r="AC9" s="771"/>
      <c r="AD9" s="771"/>
      <c r="AE9" s="772"/>
      <c r="AF9" s="773">
        <v>1</v>
      </c>
      <c r="AG9" s="774"/>
      <c r="AH9" s="774"/>
      <c r="AI9" s="774"/>
      <c r="AJ9" s="775"/>
      <c r="AK9" s="756" t="s">
        <v>560</v>
      </c>
      <c r="AL9" s="757"/>
      <c r="AM9" s="757"/>
      <c r="AN9" s="757"/>
      <c r="AO9" s="757"/>
      <c r="AP9" s="757" t="s">
        <v>560</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563</v>
      </c>
      <c r="BT9" s="761"/>
      <c r="BU9" s="761"/>
      <c r="BV9" s="761"/>
      <c r="BW9" s="761"/>
      <c r="BX9" s="761"/>
      <c r="BY9" s="761"/>
      <c r="BZ9" s="761"/>
      <c r="CA9" s="761"/>
      <c r="CB9" s="761"/>
      <c r="CC9" s="761"/>
      <c r="CD9" s="761"/>
      <c r="CE9" s="761"/>
      <c r="CF9" s="761"/>
      <c r="CG9" s="762"/>
      <c r="CH9" s="763">
        <v>-6</v>
      </c>
      <c r="CI9" s="764"/>
      <c r="CJ9" s="764"/>
      <c r="CK9" s="764"/>
      <c r="CL9" s="765"/>
      <c r="CM9" s="763">
        <v>47</v>
      </c>
      <c r="CN9" s="764"/>
      <c r="CO9" s="764"/>
      <c r="CP9" s="764"/>
      <c r="CQ9" s="765"/>
      <c r="CR9" s="763">
        <v>9</v>
      </c>
      <c r="CS9" s="764"/>
      <c r="CT9" s="764"/>
      <c r="CU9" s="764"/>
      <c r="CV9" s="765"/>
      <c r="CW9" s="763">
        <v>2</v>
      </c>
      <c r="CX9" s="764"/>
      <c r="CY9" s="764"/>
      <c r="CZ9" s="764"/>
      <c r="DA9" s="765"/>
      <c r="DB9" s="763" t="s">
        <v>560</v>
      </c>
      <c r="DC9" s="764"/>
      <c r="DD9" s="764"/>
      <c r="DE9" s="764"/>
      <c r="DF9" s="765"/>
      <c r="DG9" s="763" t="s">
        <v>560</v>
      </c>
      <c r="DH9" s="764"/>
      <c r="DI9" s="764"/>
      <c r="DJ9" s="764"/>
      <c r="DK9" s="765"/>
      <c r="DL9" s="763" t="s">
        <v>560</v>
      </c>
      <c r="DM9" s="764"/>
      <c r="DN9" s="764"/>
      <c r="DO9" s="764"/>
      <c r="DP9" s="765"/>
      <c r="DQ9" s="763" t="s">
        <v>560</v>
      </c>
      <c r="DR9" s="764"/>
      <c r="DS9" s="764"/>
      <c r="DT9" s="764"/>
      <c r="DU9" s="765"/>
      <c r="DV9" s="760"/>
      <c r="DW9" s="761"/>
      <c r="DX9" s="761"/>
      <c r="DY9" s="761"/>
      <c r="DZ9" s="766"/>
      <c r="EA9" s="216"/>
    </row>
    <row r="10" spans="1:131" s="217" customFormat="1" ht="26.25" customHeight="1" x14ac:dyDescent="0.15">
      <c r="A10" s="220">
        <v>4</v>
      </c>
      <c r="B10" s="767" t="s">
        <v>377</v>
      </c>
      <c r="C10" s="768"/>
      <c r="D10" s="768"/>
      <c r="E10" s="768"/>
      <c r="F10" s="768"/>
      <c r="G10" s="768"/>
      <c r="H10" s="768"/>
      <c r="I10" s="768"/>
      <c r="J10" s="768"/>
      <c r="K10" s="768"/>
      <c r="L10" s="768"/>
      <c r="M10" s="768"/>
      <c r="N10" s="768"/>
      <c r="O10" s="768"/>
      <c r="P10" s="769"/>
      <c r="Q10" s="770">
        <v>1</v>
      </c>
      <c r="R10" s="771"/>
      <c r="S10" s="771"/>
      <c r="T10" s="771"/>
      <c r="U10" s="771"/>
      <c r="V10" s="771">
        <v>1</v>
      </c>
      <c r="W10" s="771"/>
      <c r="X10" s="771"/>
      <c r="Y10" s="771"/>
      <c r="Z10" s="771"/>
      <c r="AA10" s="771">
        <v>0</v>
      </c>
      <c r="AB10" s="771"/>
      <c r="AC10" s="771"/>
      <c r="AD10" s="771"/>
      <c r="AE10" s="772"/>
      <c r="AF10" s="773">
        <v>0</v>
      </c>
      <c r="AG10" s="774"/>
      <c r="AH10" s="774"/>
      <c r="AI10" s="774"/>
      <c r="AJ10" s="775"/>
      <c r="AK10" s="756">
        <v>1</v>
      </c>
      <c r="AL10" s="757"/>
      <c r="AM10" s="757"/>
      <c r="AN10" s="757"/>
      <c r="AO10" s="757"/>
      <c r="AP10" s="757" t="s">
        <v>560</v>
      </c>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t="s">
        <v>378</v>
      </c>
      <c r="C11" s="768"/>
      <c r="D11" s="768"/>
      <c r="E11" s="768"/>
      <c r="F11" s="768"/>
      <c r="G11" s="768"/>
      <c r="H11" s="768"/>
      <c r="I11" s="768"/>
      <c r="J11" s="768"/>
      <c r="K11" s="768"/>
      <c r="L11" s="768"/>
      <c r="M11" s="768"/>
      <c r="N11" s="768"/>
      <c r="O11" s="768"/>
      <c r="P11" s="769"/>
      <c r="Q11" s="770">
        <v>2</v>
      </c>
      <c r="R11" s="771"/>
      <c r="S11" s="771"/>
      <c r="T11" s="771"/>
      <c r="U11" s="771"/>
      <c r="V11" s="771">
        <v>2</v>
      </c>
      <c r="W11" s="771"/>
      <c r="X11" s="771"/>
      <c r="Y11" s="771"/>
      <c r="Z11" s="771"/>
      <c r="AA11" s="771">
        <v>0</v>
      </c>
      <c r="AB11" s="771"/>
      <c r="AC11" s="771"/>
      <c r="AD11" s="771"/>
      <c r="AE11" s="772"/>
      <c r="AF11" s="773">
        <v>0</v>
      </c>
      <c r="AG11" s="774"/>
      <c r="AH11" s="774"/>
      <c r="AI11" s="774"/>
      <c r="AJ11" s="775"/>
      <c r="AK11" s="756">
        <v>1</v>
      </c>
      <c r="AL11" s="757"/>
      <c r="AM11" s="757"/>
      <c r="AN11" s="757"/>
      <c r="AO11" s="757"/>
      <c r="AP11" s="757" t="s">
        <v>560</v>
      </c>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379</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380</v>
      </c>
      <c r="B23" s="776" t="s">
        <v>381</v>
      </c>
      <c r="C23" s="777"/>
      <c r="D23" s="777"/>
      <c r="E23" s="777"/>
      <c r="F23" s="777"/>
      <c r="G23" s="777"/>
      <c r="H23" s="777"/>
      <c r="I23" s="777"/>
      <c r="J23" s="777"/>
      <c r="K23" s="777"/>
      <c r="L23" s="777"/>
      <c r="M23" s="777"/>
      <c r="N23" s="777"/>
      <c r="O23" s="777"/>
      <c r="P23" s="778"/>
      <c r="Q23" s="779">
        <v>13285</v>
      </c>
      <c r="R23" s="780"/>
      <c r="S23" s="780"/>
      <c r="T23" s="780"/>
      <c r="U23" s="780"/>
      <c r="V23" s="780">
        <v>12370</v>
      </c>
      <c r="W23" s="780"/>
      <c r="X23" s="780"/>
      <c r="Y23" s="780"/>
      <c r="Z23" s="780"/>
      <c r="AA23" s="780">
        <v>915</v>
      </c>
      <c r="AB23" s="780"/>
      <c r="AC23" s="780"/>
      <c r="AD23" s="780"/>
      <c r="AE23" s="781"/>
      <c r="AF23" s="782">
        <v>881</v>
      </c>
      <c r="AG23" s="780"/>
      <c r="AH23" s="780"/>
      <c r="AI23" s="780"/>
      <c r="AJ23" s="783"/>
      <c r="AK23" s="784"/>
      <c r="AL23" s="785"/>
      <c r="AM23" s="785"/>
      <c r="AN23" s="785"/>
      <c r="AO23" s="785"/>
      <c r="AP23" s="780">
        <v>11311</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382</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383</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384</v>
      </c>
      <c r="R26" s="721"/>
      <c r="S26" s="721"/>
      <c r="T26" s="721"/>
      <c r="U26" s="722"/>
      <c r="V26" s="720" t="s">
        <v>385</v>
      </c>
      <c r="W26" s="721"/>
      <c r="X26" s="721"/>
      <c r="Y26" s="721"/>
      <c r="Z26" s="722"/>
      <c r="AA26" s="720" t="s">
        <v>386</v>
      </c>
      <c r="AB26" s="721"/>
      <c r="AC26" s="721"/>
      <c r="AD26" s="721"/>
      <c r="AE26" s="721"/>
      <c r="AF26" s="801" t="s">
        <v>387</v>
      </c>
      <c r="AG26" s="802"/>
      <c r="AH26" s="802"/>
      <c r="AI26" s="802"/>
      <c r="AJ26" s="803"/>
      <c r="AK26" s="721" t="s">
        <v>388</v>
      </c>
      <c r="AL26" s="721"/>
      <c r="AM26" s="721"/>
      <c r="AN26" s="721"/>
      <c r="AO26" s="722"/>
      <c r="AP26" s="720" t="s">
        <v>389</v>
      </c>
      <c r="AQ26" s="721"/>
      <c r="AR26" s="721"/>
      <c r="AS26" s="721"/>
      <c r="AT26" s="722"/>
      <c r="AU26" s="720" t="s">
        <v>390</v>
      </c>
      <c r="AV26" s="721"/>
      <c r="AW26" s="721"/>
      <c r="AX26" s="721"/>
      <c r="AY26" s="722"/>
      <c r="AZ26" s="720" t="s">
        <v>391</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392</v>
      </c>
      <c r="C28" s="737"/>
      <c r="D28" s="737"/>
      <c r="E28" s="737"/>
      <c r="F28" s="737"/>
      <c r="G28" s="737"/>
      <c r="H28" s="737"/>
      <c r="I28" s="737"/>
      <c r="J28" s="737"/>
      <c r="K28" s="737"/>
      <c r="L28" s="737"/>
      <c r="M28" s="737"/>
      <c r="N28" s="737"/>
      <c r="O28" s="737"/>
      <c r="P28" s="738"/>
      <c r="Q28" s="809">
        <v>2042</v>
      </c>
      <c r="R28" s="810"/>
      <c r="S28" s="810"/>
      <c r="T28" s="810"/>
      <c r="U28" s="810"/>
      <c r="V28" s="810">
        <v>1976</v>
      </c>
      <c r="W28" s="810"/>
      <c r="X28" s="810"/>
      <c r="Y28" s="810"/>
      <c r="Z28" s="810"/>
      <c r="AA28" s="810">
        <v>65</v>
      </c>
      <c r="AB28" s="810"/>
      <c r="AC28" s="810"/>
      <c r="AD28" s="810"/>
      <c r="AE28" s="811"/>
      <c r="AF28" s="812">
        <v>65</v>
      </c>
      <c r="AG28" s="810"/>
      <c r="AH28" s="810"/>
      <c r="AI28" s="810"/>
      <c r="AJ28" s="813"/>
      <c r="AK28" s="814">
        <v>178</v>
      </c>
      <c r="AL28" s="815"/>
      <c r="AM28" s="815"/>
      <c r="AN28" s="815"/>
      <c r="AO28" s="815"/>
      <c r="AP28" s="815" t="s">
        <v>560</v>
      </c>
      <c r="AQ28" s="815"/>
      <c r="AR28" s="815"/>
      <c r="AS28" s="815"/>
      <c r="AT28" s="815"/>
      <c r="AU28" s="815" t="s">
        <v>560</v>
      </c>
      <c r="AV28" s="815"/>
      <c r="AW28" s="815"/>
      <c r="AX28" s="815"/>
      <c r="AY28" s="815"/>
      <c r="AZ28" s="816" t="s">
        <v>560</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393</v>
      </c>
      <c r="C29" s="768"/>
      <c r="D29" s="768"/>
      <c r="E29" s="768"/>
      <c r="F29" s="768"/>
      <c r="G29" s="768"/>
      <c r="H29" s="768"/>
      <c r="I29" s="768"/>
      <c r="J29" s="768"/>
      <c r="K29" s="768"/>
      <c r="L29" s="768"/>
      <c r="M29" s="768"/>
      <c r="N29" s="768"/>
      <c r="O29" s="768"/>
      <c r="P29" s="769"/>
      <c r="Q29" s="770">
        <v>406</v>
      </c>
      <c r="R29" s="771"/>
      <c r="S29" s="771"/>
      <c r="T29" s="771"/>
      <c r="U29" s="771"/>
      <c r="V29" s="771">
        <v>393</v>
      </c>
      <c r="W29" s="771"/>
      <c r="X29" s="771"/>
      <c r="Y29" s="771"/>
      <c r="Z29" s="771"/>
      <c r="AA29" s="771">
        <v>14</v>
      </c>
      <c r="AB29" s="771"/>
      <c r="AC29" s="771"/>
      <c r="AD29" s="771"/>
      <c r="AE29" s="772"/>
      <c r="AF29" s="773">
        <v>14</v>
      </c>
      <c r="AG29" s="774"/>
      <c r="AH29" s="774"/>
      <c r="AI29" s="774"/>
      <c r="AJ29" s="775"/>
      <c r="AK29" s="821">
        <v>117</v>
      </c>
      <c r="AL29" s="817"/>
      <c r="AM29" s="817"/>
      <c r="AN29" s="817"/>
      <c r="AO29" s="817"/>
      <c r="AP29" s="817" t="s">
        <v>560</v>
      </c>
      <c r="AQ29" s="817"/>
      <c r="AR29" s="817"/>
      <c r="AS29" s="817"/>
      <c r="AT29" s="817"/>
      <c r="AU29" s="817" t="s">
        <v>560</v>
      </c>
      <c r="AV29" s="817"/>
      <c r="AW29" s="817"/>
      <c r="AX29" s="817"/>
      <c r="AY29" s="817"/>
      <c r="AZ29" s="818" t="s">
        <v>560</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394</v>
      </c>
      <c r="C30" s="768"/>
      <c r="D30" s="768"/>
      <c r="E30" s="768"/>
      <c r="F30" s="768"/>
      <c r="G30" s="768"/>
      <c r="H30" s="768"/>
      <c r="I30" s="768"/>
      <c r="J30" s="768"/>
      <c r="K30" s="768"/>
      <c r="L30" s="768"/>
      <c r="M30" s="768"/>
      <c r="N30" s="768"/>
      <c r="O30" s="768"/>
      <c r="P30" s="769"/>
      <c r="Q30" s="770">
        <v>409</v>
      </c>
      <c r="R30" s="771"/>
      <c r="S30" s="771"/>
      <c r="T30" s="771"/>
      <c r="U30" s="771"/>
      <c r="V30" s="771">
        <v>372</v>
      </c>
      <c r="W30" s="771"/>
      <c r="X30" s="771"/>
      <c r="Y30" s="771"/>
      <c r="Z30" s="771"/>
      <c r="AA30" s="771">
        <v>37</v>
      </c>
      <c r="AB30" s="771"/>
      <c r="AC30" s="771"/>
      <c r="AD30" s="771"/>
      <c r="AE30" s="772"/>
      <c r="AF30" s="773">
        <v>666</v>
      </c>
      <c r="AG30" s="774"/>
      <c r="AH30" s="774"/>
      <c r="AI30" s="774"/>
      <c r="AJ30" s="775"/>
      <c r="AK30" s="821">
        <v>69</v>
      </c>
      <c r="AL30" s="817"/>
      <c r="AM30" s="817"/>
      <c r="AN30" s="817"/>
      <c r="AO30" s="817"/>
      <c r="AP30" s="817">
        <v>962</v>
      </c>
      <c r="AQ30" s="817"/>
      <c r="AR30" s="817"/>
      <c r="AS30" s="817"/>
      <c r="AT30" s="817"/>
      <c r="AU30" s="817">
        <v>426</v>
      </c>
      <c r="AV30" s="817"/>
      <c r="AW30" s="817"/>
      <c r="AX30" s="817"/>
      <c r="AY30" s="817"/>
      <c r="AZ30" s="818" t="s">
        <v>560</v>
      </c>
      <c r="BA30" s="818"/>
      <c r="BB30" s="818"/>
      <c r="BC30" s="818"/>
      <c r="BD30" s="818"/>
      <c r="BE30" s="819" t="s">
        <v>395</v>
      </c>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396</v>
      </c>
      <c r="C31" s="768"/>
      <c r="D31" s="768"/>
      <c r="E31" s="768"/>
      <c r="F31" s="768"/>
      <c r="G31" s="768"/>
      <c r="H31" s="768"/>
      <c r="I31" s="768"/>
      <c r="J31" s="768"/>
      <c r="K31" s="768"/>
      <c r="L31" s="768"/>
      <c r="M31" s="768"/>
      <c r="N31" s="768"/>
      <c r="O31" s="768"/>
      <c r="P31" s="769"/>
      <c r="Q31" s="770">
        <v>642</v>
      </c>
      <c r="R31" s="771"/>
      <c r="S31" s="771"/>
      <c r="T31" s="771"/>
      <c r="U31" s="771"/>
      <c r="V31" s="771">
        <v>571</v>
      </c>
      <c r="W31" s="771"/>
      <c r="X31" s="771"/>
      <c r="Y31" s="771"/>
      <c r="Z31" s="771"/>
      <c r="AA31" s="771">
        <v>72</v>
      </c>
      <c r="AB31" s="771"/>
      <c r="AC31" s="771"/>
      <c r="AD31" s="771"/>
      <c r="AE31" s="772"/>
      <c r="AF31" s="773">
        <v>1006</v>
      </c>
      <c r="AG31" s="774"/>
      <c r="AH31" s="774"/>
      <c r="AI31" s="774"/>
      <c r="AJ31" s="775"/>
      <c r="AK31" s="821">
        <v>392</v>
      </c>
      <c r="AL31" s="817"/>
      <c r="AM31" s="817"/>
      <c r="AN31" s="817"/>
      <c r="AO31" s="817"/>
      <c r="AP31" s="817">
        <v>3039</v>
      </c>
      <c r="AQ31" s="817"/>
      <c r="AR31" s="817"/>
      <c r="AS31" s="817"/>
      <c r="AT31" s="817"/>
      <c r="AU31" s="817">
        <v>2954</v>
      </c>
      <c r="AV31" s="817"/>
      <c r="AW31" s="817"/>
      <c r="AX31" s="817"/>
      <c r="AY31" s="817"/>
      <c r="AZ31" s="818" t="s">
        <v>560</v>
      </c>
      <c r="BA31" s="818"/>
      <c r="BB31" s="818"/>
      <c r="BC31" s="818"/>
      <c r="BD31" s="818"/>
      <c r="BE31" s="819" t="s">
        <v>395</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380</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1751</v>
      </c>
      <c r="AG63" s="831"/>
      <c r="AH63" s="831"/>
      <c r="AI63" s="831"/>
      <c r="AJ63" s="832"/>
      <c r="AK63" s="833"/>
      <c r="AL63" s="828"/>
      <c r="AM63" s="828"/>
      <c r="AN63" s="828"/>
      <c r="AO63" s="828"/>
      <c r="AP63" s="831">
        <v>4001</v>
      </c>
      <c r="AQ63" s="831"/>
      <c r="AR63" s="831"/>
      <c r="AS63" s="831"/>
      <c r="AT63" s="831"/>
      <c r="AU63" s="831">
        <v>3380</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400</v>
      </c>
      <c r="B66" s="715"/>
      <c r="C66" s="715"/>
      <c r="D66" s="715"/>
      <c r="E66" s="715"/>
      <c r="F66" s="715"/>
      <c r="G66" s="715"/>
      <c r="H66" s="715"/>
      <c r="I66" s="715"/>
      <c r="J66" s="715"/>
      <c r="K66" s="715"/>
      <c r="L66" s="715"/>
      <c r="M66" s="715"/>
      <c r="N66" s="715"/>
      <c r="O66" s="715"/>
      <c r="P66" s="716"/>
      <c r="Q66" s="720" t="s">
        <v>384</v>
      </c>
      <c r="R66" s="721"/>
      <c r="S66" s="721"/>
      <c r="T66" s="721"/>
      <c r="U66" s="722"/>
      <c r="V66" s="720" t="s">
        <v>385</v>
      </c>
      <c r="W66" s="721"/>
      <c r="X66" s="721"/>
      <c r="Y66" s="721"/>
      <c r="Z66" s="722"/>
      <c r="AA66" s="720" t="s">
        <v>386</v>
      </c>
      <c r="AB66" s="721"/>
      <c r="AC66" s="721"/>
      <c r="AD66" s="721"/>
      <c r="AE66" s="722"/>
      <c r="AF66" s="841" t="s">
        <v>387</v>
      </c>
      <c r="AG66" s="802"/>
      <c r="AH66" s="802"/>
      <c r="AI66" s="802"/>
      <c r="AJ66" s="842"/>
      <c r="AK66" s="720" t="s">
        <v>388</v>
      </c>
      <c r="AL66" s="715"/>
      <c r="AM66" s="715"/>
      <c r="AN66" s="715"/>
      <c r="AO66" s="716"/>
      <c r="AP66" s="720" t="s">
        <v>389</v>
      </c>
      <c r="AQ66" s="721"/>
      <c r="AR66" s="721"/>
      <c r="AS66" s="721"/>
      <c r="AT66" s="722"/>
      <c r="AU66" s="720" t="s">
        <v>401</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9" t="s">
        <v>568</v>
      </c>
      <c r="C68" s="857"/>
      <c r="D68" s="857"/>
      <c r="E68" s="857"/>
      <c r="F68" s="857"/>
      <c r="G68" s="857"/>
      <c r="H68" s="857"/>
      <c r="I68" s="857"/>
      <c r="J68" s="857"/>
      <c r="K68" s="857"/>
      <c r="L68" s="857"/>
      <c r="M68" s="857"/>
      <c r="N68" s="857"/>
      <c r="O68" s="857"/>
      <c r="P68" s="860"/>
      <c r="Q68" s="861">
        <v>90</v>
      </c>
      <c r="R68" s="854"/>
      <c r="S68" s="854"/>
      <c r="T68" s="854"/>
      <c r="U68" s="855"/>
      <c r="V68" s="853">
        <v>88</v>
      </c>
      <c r="W68" s="854"/>
      <c r="X68" s="854"/>
      <c r="Y68" s="854"/>
      <c r="Z68" s="855"/>
      <c r="AA68" s="853">
        <v>1</v>
      </c>
      <c r="AB68" s="854"/>
      <c r="AC68" s="854"/>
      <c r="AD68" s="854"/>
      <c r="AE68" s="855"/>
      <c r="AF68" s="853">
        <v>1</v>
      </c>
      <c r="AG68" s="854"/>
      <c r="AH68" s="854"/>
      <c r="AI68" s="854"/>
      <c r="AJ68" s="855"/>
      <c r="AK68" s="853">
        <v>0</v>
      </c>
      <c r="AL68" s="854"/>
      <c r="AM68" s="854"/>
      <c r="AN68" s="854"/>
      <c r="AO68" s="855"/>
      <c r="AP68" s="853">
        <v>0</v>
      </c>
      <c r="AQ68" s="854"/>
      <c r="AR68" s="854"/>
      <c r="AS68" s="854"/>
      <c r="AT68" s="855"/>
      <c r="AU68" s="853">
        <v>0</v>
      </c>
      <c r="AV68" s="854"/>
      <c r="AW68" s="854"/>
      <c r="AX68" s="854"/>
      <c r="AY68" s="855"/>
      <c r="AZ68" s="856"/>
      <c r="BA68" s="857"/>
      <c r="BB68" s="857"/>
      <c r="BC68" s="857"/>
      <c r="BD68" s="858"/>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59" t="s">
        <v>569</v>
      </c>
      <c r="C69" s="857"/>
      <c r="D69" s="857"/>
      <c r="E69" s="857"/>
      <c r="F69" s="857"/>
      <c r="G69" s="857"/>
      <c r="H69" s="857"/>
      <c r="I69" s="857"/>
      <c r="J69" s="857"/>
      <c r="K69" s="857"/>
      <c r="L69" s="857"/>
      <c r="M69" s="857"/>
      <c r="N69" s="857"/>
      <c r="O69" s="857"/>
      <c r="P69" s="860"/>
      <c r="Q69" s="861">
        <v>7985</v>
      </c>
      <c r="R69" s="854"/>
      <c r="S69" s="854"/>
      <c r="T69" s="854"/>
      <c r="U69" s="855"/>
      <c r="V69" s="853">
        <v>7978</v>
      </c>
      <c r="W69" s="854"/>
      <c r="X69" s="854"/>
      <c r="Y69" s="854"/>
      <c r="Z69" s="855"/>
      <c r="AA69" s="853">
        <v>7</v>
      </c>
      <c r="AB69" s="854"/>
      <c r="AC69" s="854"/>
      <c r="AD69" s="854"/>
      <c r="AE69" s="855"/>
      <c r="AF69" s="853">
        <v>7</v>
      </c>
      <c r="AG69" s="854"/>
      <c r="AH69" s="854"/>
      <c r="AI69" s="854"/>
      <c r="AJ69" s="855"/>
      <c r="AK69" s="853">
        <v>0</v>
      </c>
      <c r="AL69" s="854"/>
      <c r="AM69" s="854"/>
      <c r="AN69" s="854"/>
      <c r="AO69" s="855"/>
      <c r="AP69" s="853">
        <v>0</v>
      </c>
      <c r="AQ69" s="854"/>
      <c r="AR69" s="854"/>
      <c r="AS69" s="854"/>
      <c r="AT69" s="855"/>
      <c r="AU69" s="853">
        <v>0</v>
      </c>
      <c r="AV69" s="854"/>
      <c r="AW69" s="854"/>
      <c r="AX69" s="854"/>
      <c r="AY69" s="855"/>
      <c r="AZ69" s="856"/>
      <c r="BA69" s="857"/>
      <c r="BB69" s="857"/>
      <c r="BC69" s="857"/>
      <c r="BD69" s="858"/>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59" t="s">
        <v>570</v>
      </c>
      <c r="C70" s="857"/>
      <c r="D70" s="857"/>
      <c r="E70" s="857"/>
      <c r="F70" s="857"/>
      <c r="G70" s="857"/>
      <c r="H70" s="857"/>
      <c r="I70" s="857"/>
      <c r="J70" s="857"/>
      <c r="K70" s="857"/>
      <c r="L70" s="857"/>
      <c r="M70" s="857"/>
      <c r="N70" s="857"/>
      <c r="O70" s="857"/>
      <c r="P70" s="860"/>
      <c r="Q70" s="861">
        <v>196</v>
      </c>
      <c r="R70" s="854"/>
      <c r="S70" s="854"/>
      <c r="T70" s="854"/>
      <c r="U70" s="855"/>
      <c r="V70" s="853">
        <v>196</v>
      </c>
      <c r="W70" s="854"/>
      <c r="X70" s="854"/>
      <c r="Y70" s="854"/>
      <c r="Z70" s="855"/>
      <c r="AA70" s="853">
        <v>0</v>
      </c>
      <c r="AB70" s="854"/>
      <c r="AC70" s="854"/>
      <c r="AD70" s="854"/>
      <c r="AE70" s="855"/>
      <c r="AF70" s="853">
        <v>0</v>
      </c>
      <c r="AG70" s="854"/>
      <c r="AH70" s="854"/>
      <c r="AI70" s="854"/>
      <c r="AJ70" s="855"/>
      <c r="AK70" s="853">
        <v>0</v>
      </c>
      <c r="AL70" s="854"/>
      <c r="AM70" s="854"/>
      <c r="AN70" s="854"/>
      <c r="AO70" s="855"/>
      <c r="AP70" s="853">
        <v>0</v>
      </c>
      <c r="AQ70" s="854"/>
      <c r="AR70" s="854"/>
      <c r="AS70" s="854"/>
      <c r="AT70" s="855"/>
      <c r="AU70" s="853">
        <v>0</v>
      </c>
      <c r="AV70" s="854"/>
      <c r="AW70" s="854"/>
      <c r="AX70" s="854"/>
      <c r="AY70" s="855"/>
      <c r="AZ70" s="856"/>
      <c r="BA70" s="857"/>
      <c r="BB70" s="857"/>
      <c r="BC70" s="857"/>
      <c r="BD70" s="858"/>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59" t="s">
        <v>571</v>
      </c>
      <c r="C71" s="857"/>
      <c r="D71" s="857"/>
      <c r="E71" s="857"/>
      <c r="F71" s="857"/>
      <c r="G71" s="857"/>
      <c r="H71" s="857"/>
      <c r="I71" s="857"/>
      <c r="J71" s="857"/>
      <c r="K71" s="857"/>
      <c r="L71" s="857"/>
      <c r="M71" s="857"/>
      <c r="N71" s="857"/>
      <c r="O71" s="857"/>
      <c r="P71" s="860"/>
      <c r="Q71" s="861">
        <v>217</v>
      </c>
      <c r="R71" s="854"/>
      <c r="S71" s="854"/>
      <c r="T71" s="854"/>
      <c r="U71" s="855"/>
      <c r="V71" s="853">
        <v>198</v>
      </c>
      <c r="W71" s="854"/>
      <c r="X71" s="854"/>
      <c r="Y71" s="854"/>
      <c r="Z71" s="855"/>
      <c r="AA71" s="853">
        <v>18</v>
      </c>
      <c r="AB71" s="854"/>
      <c r="AC71" s="854"/>
      <c r="AD71" s="854"/>
      <c r="AE71" s="855"/>
      <c r="AF71" s="853">
        <v>18</v>
      </c>
      <c r="AG71" s="854"/>
      <c r="AH71" s="854"/>
      <c r="AI71" s="854"/>
      <c r="AJ71" s="855"/>
      <c r="AK71" s="853">
        <v>0</v>
      </c>
      <c r="AL71" s="854"/>
      <c r="AM71" s="854"/>
      <c r="AN71" s="854"/>
      <c r="AO71" s="855"/>
      <c r="AP71" s="853">
        <v>0</v>
      </c>
      <c r="AQ71" s="854"/>
      <c r="AR71" s="854"/>
      <c r="AS71" s="854"/>
      <c r="AT71" s="855"/>
      <c r="AU71" s="853">
        <v>0</v>
      </c>
      <c r="AV71" s="854"/>
      <c r="AW71" s="854"/>
      <c r="AX71" s="854"/>
      <c r="AY71" s="855"/>
      <c r="AZ71" s="856"/>
      <c r="BA71" s="857"/>
      <c r="BB71" s="857"/>
      <c r="BC71" s="857"/>
      <c r="BD71" s="858"/>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59" t="s">
        <v>572</v>
      </c>
      <c r="C72" s="857"/>
      <c r="D72" s="857"/>
      <c r="E72" s="857"/>
      <c r="F72" s="857"/>
      <c r="G72" s="857"/>
      <c r="H72" s="857"/>
      <c r="I72" s="857"/>
      <c r="J72" s="857"/>
      <c r="K72" s="857"/>
      <c r="L72" s="857"/>
      <c r="M72" s="857"/>
      <c r="N72" s="857"/>
      <c r="O72" s="857"/>
      <c r="P72" s="860"/>
      <c r="Q72" s="861">
        <v>1524</v>
      </c>
      <c r="R72" s="854"/>
      <c r="S72" s="854"/>
      <c r="T72" s="854"/>
      <c r="U72" s="855"/>
      <c r="V72" s="853">
        <v>1504</v>
      </c>
      <c r="W72" s="854"/>
      <c r="X72" s="854"/>
      <c r="Y72" s="854"/>
      <c r="Z72" s="855"/>
      <c r="AA72" s="853">
        <v>20</v>
      </c>
      <c r="AB72" s="854"/>
      <c r="AC72" s="854"/>
      <c r="AD72" s="854"/>
      <c r="AE72" s="855"/>
      <c r="AF72" s="853">
        <v>20</v>
      </c>
      <c r="AG72" s="854"/>
      <c r="AH72" s="854"/>
      <c r="AI72" s="854"/>
      <c r="AJ72" s="855"/>
      <c r="AK72" s="853">
        <v>56</v>
      </c>
      <c r="AL72" s="854"/>
      <c r="AM72" s="854"/>
      <c r="AN72" s="854"/>
      <c r="AO72" s="855"/>
      <c r="AP72" s="853">
        <v>252</v>
      </c>
      <c r="AQ72" s="854"/>
      <c r="AR72" s="854"/>
      <c r="AS72" s="854"/>
      <c r="AT72" s="855"/>
      <c r="AU72" s="853">
        <v>56</v>
      </c>
      <c r="AV72" s="854"/>
      <c r="AW72" s="854"/>
      <c r="AX72" s="854"/>
      <c r="AY72" s="855"/>
      <c r="AZ72" s="856"/>
      <c r="BA72" s="857"/>
      <c r="BB72" s="857"/>
      <c r="BC72" s="857"/>
      <c r="BD72" s="858"/>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59" t="s">
        <v>573</v>
      </c>
      <c r="C73" s="857"/>
      <c r="D73" s="857"/>
      <c r="E73" s="857"/>
      <c r="F73" s="857"/>
      <c r="G73" s="857"/>
      <c r="H73" s="857"/>
      <c r="I73" s="857"/>
      <c r="J73" s="857"/>
      <c r="K73" s="857"/>
      <c r="L73" s="857"/>
      <c r="M73" s="857"/>
      <c r="N73" s="857"/>
      <c r="O73" s="857"/>
      <c r="P73" s="860"/>
      <c r="Q73" s="861">
        <v>4</v>
      </c>
      <c r="R73" s="854"/>
      <c r="S73" s="854"/>
      <c r="T73" s="854"/>
      <c r="U73" s="855"/>
      <c r="V73" s="853">
        <v>1</v>
      </c>
      <c r="W73" s="854"/>
      <c r="X73" s="854"/>
      <c r="Y73" s="854"/>
      <c r="Z73" s="855"/>
      <c r="AA73" s="853">
        <v>2</v>
      </c>
      <c r="AB73" s="854"/>
      <c r="AC73" s="854"/>
      <c r="AD73" s="854"/>
      <c r="AE73" s="855"/>
      <c r="AF73" s="853">
        <v>2</v>
      </c>
      <c r="AG73" s="854"/>
      <c r="AH73" s="854"/>
      <c r="AI73" s="854"/>
      <c r="AJ73" s="855"/>
      <c r="AK73" s="853">
        <v>0</v>
      </c>
      <c r="AL73" s="854"/>
      <c r="AM73" s="854"/>
      <c r="AN73" s="854"/>
      <c r="AO73" s="855"/>
      <c r="AP73" s="853">
        <v>0</v>
      </c>
      <c r="AQ73" s="854"/>
      <c r="AR73" s="854"/>
      <c r="AS73" s="854"/>
      <c r="AT73" s="855"/>
      <c r="AU73" s="853">
        <v>0</v>
      </c>
      <c r="AV73" s="854"/>
      <c r="AW73" s="854"/>
      <c r="AX73" s="854"/>
      <c r="AY73" s="855"/>
      <c r="AZ73" s="856"/>
      <c r="BA73" s="857"/>
      <c r="BB73" s="857"/>
      <c r="BC73" s="857"/>
      <c r="BD73" s="858"/>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59" t="s">
        <v>564</v>
      </c>
      <c r="C74" s="857"/>
      <c r="D74" s="857"/>
      <c r="E74" s="857"/>
      <c r="F74" s="857"/>
      <c r="G74" s="857"/>
      <c r="H74" s="857"/>
      <c r="I74" s="857"/>
      <c r="J74" s="857"/>
      <c r="K74" s="857"/>
      <c r="L74" s="857"/>
      <c r="M74" s="857"/>
      <c r="N74" s="857"/>
      <c r="O74" s="857"/>
      <c r="P74" s="860"/>
      <c r="Q74" s="861">
        <v>257</v>
      </c>
      <c r="R74" s="854"/>
      <c r="S74" s="854"/>
      <c r="T74" s="854"/>
      <c r="U74" s="855"/>
      <c r="V74" s="853">
        <v>256</v>
      </c>
      <c r="W74" s="854"/>
      <c r="X74" s="854"/>
      <c r="Y74" s="854"/>
      <c r="Z74" s="855"/>
      <c r="AA74" s="853">
        <v>1</v>
      </c>
      <c r="AB74" s="854"/>
      <c r="AC74" s="854"/>
      <c r="AD74" s="854"/>
      <c r="AE74" s="855"/>
      <c r="AF74" s="853">
        <v>1</v>
      </c>
      <c r="AG74" s="854"/>
      <c r="AH74" s="854"/>
      <c r="AI74" s="854"/>
      <c r="AJ74" s="855"/>
      <c r="AK74" s="853">
        <v>57</v>
      </c>
      <c r="AL74" s="854"/>
      <c r="AM74" s="854"/>
      <c r="AN74" s="854"/>
      <c r="AO74" s="855"/>
      <c r="AP74" s="853">
        <v>0</v>
      </c>
      <c r="AQ74" s="854"/>
      <c r="AR74" s="854"/>
      <c r="AS74" s="854"/>
      <c r="AT74" s="855"/>
      <c r="AU74" s="853">
        <v>0</v>
      </c>
      <c r="AV74" s="854"/>
      <c r="AW74" s="854"/>
      <c r="AX74" s="854"/>
      <c r="AY74" s="855"/>
      <c r="AZ74" s="856"/>
      <c r="BA74" s="857"/>
      <c r="BB74" s="857"/>
      <c r="BC74" s="857"/>
      <c r="BD74" s="858"/>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59" t="s">
        <v>565</v>
      </c>
      <c r="C75" s="857"/>
      <c r="D75" s="857"/>
      <c r="E75" s="857"/>
      <c r="F75" s="857"/>
      <c r="G75" s="857"/>
      <c r="H75" s="857"/>
      <c r="I75" s="857"/>
      <c r="J75" s="857"/>
      <c r="K75" s="857"/>
      <c r="L75" s="857"/>
      <c r="M75" s="857"/>
      <c r="N75" s="857"/>
      <c r="O75" s="857"/>
      <c r="P75" s="860"/>
      <c r="Q75" s="861">
        <v>73</v>
      </c>
      <c r="R75" s="854"/>
      <c r="S75" s="854"/>
      <c r="T75" s="854"/>
      <c r="U75" s="855"/>
      <c r="V75" s="853">
        <v>73</v>
      </c>
      <c r="W75" s="854"/>
      <c r="X75" s="854"/>
      <c r="Y75" s="854"/>
      <c r="Z75" s="855"/>
      <c r="AA75" s="853">
        <v>0</v>
      </c>
      <c r="AB75" s="854"/>
      <c r="AC75" s="854"/>
      <c r="AD75" s="854"/>
      <c r="AE75" s="855"/>
      <c r="AF75" s="853">
        <v>0</v>
      </c>
      <c r="AG75" s="854"/>
      <c r="AH75" s="854"/>
      <c r="AI75" s="854"/>
      <c r="AJ75" s="855"/>
      <c r="AK75" s="853">
        <v>0</v>
      </c>
      <c r="AL75" s="854"/>
      <c r="AM75" s="854"/>
      <c r="AN75" s="854"/>
      <c r="AO75" s="855"/>
      <c r="AP75" s="853">
        <v>0</v>
      </c>
      <c r="AQ75" s="854"/>
      <c r="AR75" s="854"/>
      <c r="AS75" s="854"/>
      <c r="AT75" s="855"/>
      <c r="AU75" s="853">
        <v>0</v>
      </c>
      <c r="AV75" s="854"/>
      <c r="AW75" s="854"/>
      <c r="AX75" s="854"/>
      <c r="AY75" s="855"/>
      <c r="AZ75" s="856"/>
      <c r="BA75" s="857"/>
      <c r="BB75" s="857"/>
      <c r="BC75" s="857"/>
      <c r="BD75" s="858"/>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59" t="s">
        <v>574</v>
      </c>
      <c r="C76" s="857"/>
      <c r="D76" s="857"/>
      <c r="E76" s="857"/>
      <c r="F76" s="857"/>
      <c r="G76" s="857"/>
      <c r="H76" s="857"/>
      <c r="I76" s="857"/>
      <c r="J76" s="857"/>
      <c r="K76" s="857"/>
      <c r="L76" s="857"/>
      <c r="M76" s="857"/>
      <c r="N76" s="857"/>
      <c r="O76" s="857"/>
      <c r="P76" s="860"/>
      <c r="Q76" s="861">
        <v>1716</v>
      </c>
      <c r="R76" s="854"/>
      <c r="S76" s="854"/>
      <c r="T76" s="854"/>
      <c r="U76" s="855"/>
      <c r="V76" s="853">
        <v>1668</v>
      </c>
      <c r="W76" s="854"/>
      <c r="X76" s="854"/>
      <c r="Y76" s="854"/>
      <c r="Z76" s="855"/>
      <c r="AA76" s="853">
        <v>48</v>
      </c>
      <c r="AB76" s="854"/>
      <c r="AC76" s="854"/>
      <c r="AD76" s="854"/>
      <c r="AE76" s="855"/>
      <c r="AF76" s="853">
        <v>48</v>
      </c>
      <c r="AG76" s="854"/>
      <c r="AH76" s="854"/>
      <c r="AI76" s="854"/>
      <c r="AJ76" s="855"/>
      <c r="AK76" s="853">
        <v>0</v>
      </c>
      <c r="AL76" s="854"/>
      <c r="AM76" s="854"/>
      <c r="AN76" s="854"/>
      <c r="AO76" s="855"/>
      <c r="AP76" s="853">
        <v>0</v>
      </c>
      <c r="AQ76" s="854"/>
      <c r="AR76" s="854"/>
      <c r="AS76" s="854"/>
      <c r="AT76" s="855"/>
      <c r="AU76" s="853">
        <v>0</v>
      </c>
      <c r="AV76" s="854"/>
      <c r="AW76" s="854"/>
      <c r="AX76" s="854"/>
      <c r="AY76" s="855"/>
      <c r="AZ76" s="856"/>
      <c r="BA76" s="857"/>
      <c r="BB76" s="857"/>
      <c r="BC76" s="857"/>
      <c r="BD76" s="858"/>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59" t="s">
        <v>575</v>
      </c>
      <c r="C77" s="857"/>
      <c r="D77" s="857"/>
      <c r="E77" s="857"/>
      <c r="F77" s="857"/>
      <c r="G77" s="857"/>
      <c r="H77" s="857"/>
      <c r="I77" s="857"/>
      <c r="J77" s="857"/>
      <c r="K77" s="857"/>
      <c r="L77" s="857"/>
      <c r="M77" s="857"/>
      <c r="N77" s="857"/>
      <c r="O77" s="857"/>
      <c r="P77" s="860"/>
      <c r="Q77" s="861">
        <v>75239</v>
      </c>
      <c r="R77" s="854"/>
      <c r="S77" s="854"/>
      <c r="T77" s="854"/>
      <c r="U77" s="855"/>
      <c r="V77" s="853">
        <v>72711</v>
      </c>
      <c r="W77" s="854"/>
      <c r="X77" s="854"/>
      <c r="Y77" s="854"/>
      <c r="Z77" s="855"/>
      <c r="AA77" s="853">
        <v>2528</v>
      </c>
      <c r="AB77" s="854"/>
      <c r="AC77" s="854"/>
      <c r="AD77" s="854"/>
      <c r="AE77" s="855"/>
      <c r="AF77" s="853">
        <v>2528</v>
      </c>
      <c r="AG77" s="854"/>
      <c r="AH77" s="854"/>
      <c r="AI77" s="854"/>
      <c r="AJ77" s="855"/>
      <c r="AK77" s="853">
        <v>2373</v>
      </c>
      <c r="AL77" s="854"/>
      <c r="AM77" s="854"/>
      <c r="AN77" s="854"/>
      <c r="AO77" s="855"/>
      <c r="AP77" s="853">
        <v>0</v>
      </c>
      <c r="AQ77" s="854"/>
      <c r="AR77" s="854"/>
      <c r="AS77" s="854"/>
      <c r="AT77" s="855"/>
      <c r="AU77" s="853">
        <v>0</v>
      </c>
      <c r="AV77" s="854"/>
      <c r="AW77" s="854"/>
      <c r="AX77" s="854"/>
      <c r="AY77" s="855"/>
      <c r="AZ77" s="856"/>
      <c r="BA77" s="857"/>
      <c r="BB77" s="857"/>
      <c r="BC77" s="857"/>
      <c r="BD77" s="858"/>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59" t="s">
        <v>566</v>
      </c>
      <c r="C78" s="857"/>
      <c r="D78" s="857"/>
      <c r="E78" s="857"/>
      <c r="F78" s="857"/>
      <c r="G78" s="857"/>
      <c r="H78" s="857"/>
      <c r="I78" s="857"/>
      <c r="J78" s="857"/>
      <c r="K78" s="857"/>
      <c r="L78" s="857"/>
      <c r="M78" s="857"/>
      <c r="N78" s="857"/>
      <c r="O78" s="857"/>
      <c r="P78" s="860"/>
      <c r="Q78" s="861">
        <v>295</v>
      </c>
      <c r="R78" s="854"/>
      <c r="S78" s="854"/>
      <c r="T78" s="854"/>
      <c r="U78" s="855"/>
      <c r="V78" s="853">
        <v>258</v>
      </c>
      <c r="W78" s="854"/>
      <c r="X78" s="854"/>
      <c r="Y78" s="854"/>
      <c r="Z78" s="855"/>
      <c r="AA78" s="853">
        <v>37</v>
      </c>
      <c r="AB78" s="854"/>
      <c r="AC78" s="854"/>
      <c r="AD78" s="854"/>
      <c r="AE78" s="855"/>
      <c r="AF78" s="853">
        <v>37</v>
      </c>
      <c r="AG78" s="854"/>
      <c r="AH78" s="854"/>
      <c r="AI78" s="854"/>
      <c r="AJ78" s="855"/>
      <c r="AK78" s="853">
        <v>0</v>
      </c>
      <c r="AL78" s="854"/>
      <c r="AM78" s="854"/>
      <c r="AN78" s="854"/>
      <c r="AO78" s="855"/>
      <c r="AP78" s="853">
        <v>0</v>
      </c>
      <c r="AQ78" s="854"/>
      <c r="AR78" s="854"/>
      <c r="AS78" s="854"/>
      <c r="AT78" s="855"/>
      <c r="AU78" s="853">
        <v>0</v>
      </c>
      <c r="AV78" s="854"/>
      <c r="AW78" s="854"/>
      <c r="AX78" s="854"/>
      <c r="AY78" s="855"/>
      <c r="AZ78" s="856"/>
      <c r="BA78" s="857"/>
      <c r="BB78" s="857"/>
      <c r="BC78" s="857"/>
      <c r="BD78" s="858"/>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59" t="s">
        <v>567</v>
      </c>
      <c r="C79" s="857"/>
      <c r="D79" s="857"/>
      <c r="E79" s="857"/>
      <c r="F79" s="857"/>
      <c r="G79" s="857"/>
      <c r="H79" s="857"/>
      <c r="I79" s="857"/>
      <c r="J79" s="857"/>
      <c r="K79" s="857"/>
      <c r="L79" s="857"/>
      <c r="M79" s="857"/>
      <c r="N79" s="857"/>
      <c r="O79" s="857"/>
      <c r="P79" s="860"/>
      <c r="Q79" s="861">
        <v>881857</v>
      </c>
      <c r="R79" s="854"/>
      <c r="S79" s="854"/>
      <c r="T79" s="854"/>
      <c r="U79" s="855"/>
      <c r="V79" s="853">
        <v>868577</v>
      </c>
      <c r="W79" s="854"/>
      <c r="X79" s="854"/>
      <c r="Y79" s="854"/>
      <c r="Z79" s="855"/>
      <c r="AA79" s="853">
        <v>13281</v>
      </c>
      <c r="AB79" s="854"/>
      <c r="AC79" s="854"/>
      <c r="AD79" s="854"/>
      <c r="AE79" s="855"/>
      <c r="AF79" s="853">
        <v>13281</v>
      </c>
      <c r="AG79" s="854"/>
      <c r="AH79" s="854"/>
      <c r="AI79" s="854"/>
      <c r="AJ79" s="855"/>
      <c r="AK79" s="853">
        <v>0</v>
      </c>
      <c r="AL79" s="854"/>
      <c r="AM79" s="854"/>
      <c r="AN79" s="854"/>
      <c r="AO79" s="855"/>
      <c r="AP79" s="853">
        <v>0</v>
      </c>
      <c r="AQ79" s="854"/>
      <c r="AR79" s="854"/>
      <c r="AS79" s="854"/>
      <c r="AT79" s="855"/>
      <c r="AU79" s="853">
        <v>0</v>
      </c>
      <c r="AV79" s="854"/>
      <c r="AW79" s="854"/>
      <c r="AX79" s="854"/>
      <c r="AY79" s="855"/>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59" t="s">
        <v>576</v>
      </c>
      <c r="C80" s="857"/>
      <c r="D80" s="857"/>
      <c r="E80" s="857"/>
      <c r="F80" s="857"/>
      <c r="G80" s="857"/>
      <c r="H80" s="857"/>
      <c r="I80" s="857"/>
      <c r="J80" s="857"/>
      <c r="K80" s="857"/>
      <c r="L80" s="857"/>
      <c r="M80" s="857"/>
      <c r="N80" s="857"/>
      <c r="O80" s="857"/>
      <c r="P80" s="860"/>
      <c r="Q80" s="862">
        <v>985</v>
      </c>
      <c r="R80" s="817"/>
      <c r="S80" s="817"/>
      <c r="T80" s="817"/>
      <c r="U80" s="817"/>
      <c r="V80" s="817">
        <v>840</v>
      </c>
      <c r="W80" s="817"/>
      <c r="X80" s="817"/>
      <c r="Y80" s="817"/>
      <c r="Z80" s="817"/>
      <c r="AA80" s="817">
        <v>144</v>
      </c>
      <c r="AB80" s="817"/>
      <c r="AC80" s="817"/>
      <c r="AD80" s="817"/>
      <c r="AE80" s="817"/>
      <c r="AF80" s="817">
        <v>1528</v>
      </c>
      <c r="AG80" s="817"/>
      <c r="AH80" s="817"/>
      <c r="AI80" s="817"/>
      <c r="AJ80" s="817"/>
      <c r="AK80" s="817">
        <v>12</v>
      </c>
      <c r="AL80" s="817"/>
      <c r="AM80" s="817"/>
      <c r="AN80" s="817"/>
      <c r="AO80" s="817"/>
      <c r="AP80" s="817">
        <v>2352</v>
      </c>
      <c r="AQ80" s="817"/>
      <c r="AR80" s="817"/>
      <c r="AS80" s="817"/>
      <c r="AT80" s="817"/>
      <c r="AU80" s="817" t="s">
        <v>560</v>
      </c>
      <c r="AV80" s="817"/>
      <c r="AW80" s="817"/>
      <c r="AX80" s="817"/>
      <c r="AY80" s="817"/>
      <c r="AZ80" s="819" t="s">
        <v>577</v>
      </c>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59"/>
      <c r="C81" s="857"/>
      <c r="D81" s="857"/>
      <c r="E81" s="857"/>
      <c r="F81" s="857"/>
      <c r="G81" s="857"/>
      <c r="H81" s="857"/>
      <c r="I81" s="857"/>
      <c r="J81" s="857"/>
      <c r="K81" s="857"/>
      <c r="L81" s="857"/>
      <c r="M81" s="857"/>
      <c r="N81" s="857"/>
      <c r="O81" s="857"/>
      <c r="P81" s="860"/>
      <c r="Q81" s="862"/>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59"/>
      <c r="C82" s="857"/>
      <c r="D82" s="857"/>
      <c r="E82" s="857"/>
      <c r="F82" s="857"/>
      <c r="G82" s="857"/>
      <c r="H82" s="857"/>
      <c r="I82" s="857"/>
      <c r="J82" s="857"/>
      <c r="K82" s="857"/>
      <c r="L82" s="857"/>
      <c r="M82" s="857"/>
      <c r="N82" s="857"/>
      <c r="O82" s="857"/>
      <c r="P82" s="860"/>
      <c r="Q82" s="862"/>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59"/>
      <c r="C83" s="857"/>
      <c r="D83" s="857"/>
      <c r="E83" s="857"/>
      <c r="F83" s="857"/>
      <c r="G83" s="857"/>
      <c r="H83" s="857"/>
      <c r="I83" s="857"/>
      <c r="J83" s="857"/>
      <c r="K83" s="857"/>
      <c r="L83" s="857"/>
      <c r="M83" s="857"/>
      <c r="N83" s="857"/>
      <c r="O83" s="857"/>
      <c r="P83" s="860"/>
      <c r="Q83" s="862"/>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59"/>
      <c r="C84" s="857"/>
      <c r="D84" s="857"/>
      <c r="E84" s="857"/>
      <c r="F84" s="857"/>
      <c r="G84" s="857"/>
      <c r="H84" s="857"/>
      <c r="I84" s="857"/>
      <c r="J84" s="857"/>
      <c r="K84" s="857"/>
      <c r="L84" s="857"/>
      <c r="M84" s="857"/>
      <c r="N84" s="857"/>
      <c r="O84" s="857"/>
      <c r="P84" s="860"/>
      <c r="Q84" s="862"/>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59"/>
      <c r="C85" s="857"/>
      <c r="D85" s="857"/>
      <c r="E85" s="857"/>
      <c r="F85" s="857"/>
      <c r="G85" s="857"/>
      <c r="H85" s="857"/>
      <c r="I85" s="857"/>
      <c r="J85" s="857"/>
      <c r="K85" s="857"/>
      <c r="L85" s="857"/>
      <c r="M85" s="857"/>
      <c r="N85" s="857"/>
      <c r="O85" s="857"/>
      <c r="P85" s="860"/>
      <c r="Q85" s="862"/>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59"/>
      <c r="C86" s="857"/>
      <c r="D86" s="857"/>
      <c r="E86" s="857"/>
      <c r="F86" s="857"/>
      <c r="G86" s="857"/>
      <c r="H86" s="857"/>
      <c r="I86" s="857"/>
      <c r="J86" s="857"/>
      <c r="K86" s="857"/>
      <c r="L86" s="857"/>
      <c r="M86" s="857"/>
      <c r="N86" s="857"/>
      <c r="O86" s="857"/>
      <c r="P86" s="860"/>
      <c r="Q86" s="862"/>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3"/>
      <c r="C87" s="864"/>
      <c r="D87" s="864"/>
      <c r="E87" s="864"/>
      <c r="F87" s="864"/>
      <c r="G87" s="864"/>
      <c r="H87" s="864"/>
      <c r="I87" s="864"/>
      <c r="J87" s="864"/>
      <c r="K87" s="864"/>
      <c r="L87" s="864"/>
      <c r="M87" s="864"/>
      <c r="N87" s="864"/>
      <c r="O87" s="864"/>
      <c r="P87" s="865"/>
      <c r="Q87" s="866"/>
      <c r="R87" s="867"/>
      <c r="S87" s="867"/>
      <c r="T87" s="867"/>
      <c r="U87" s="867"/>
      <c r="V87" s="867"/>
      <c r="W87" s="867"/>
      <c r="X87" s="867"/>
      <c r="Y87" s="867"/>
      <c r="Z87" s="867"/>
      <c r="AA87" s="867"/>
      <c r="AB87" s="867"/>
      <c r="AC87" s="867"/>
      <c r="AD87" s="867"/>
      <c r="AE87" s="867"/>
      <c r="AF87" s="867"/>
      <c r="AG87" s="867"/>
      <c r="AH87" s="867"/>
      <c r="AI87" s="867"/>
      <c r="AJ87" s="867"/>
      <c r="AK87" s="867"/>
      <c r="AL87" s="867"/>
      <c r="AM87" s="867"/>
      <c r="AN87" s="867"/>
      <c r="AO87" s="867"/>
      <c r="AP87" s="867"/>
      <c r="AQ87" s="867"/>
      <c r="AR87" s="867"/>
      <c r="AS87" s="867"/>
      <c r="AT87" s="867"/>
      <c r="AU87" s="867"/>
      <c r="AV87" s="867"/>
      <c r="AW87" s="867"/>
      <c r="AX87" s="867"/>
      <c r="AY87" s="867"/>
      <c r="AZ87" s="868"/>
      <c r="BA87" s="868"/>
      <c r="BB87" s="868"/>
      <c r="BC87" s="868"/>
      <c r="BD87" s="869"/>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380</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17471</v>
      </c>
      <c r="AG88" s="831"/>
      <c r="AH88" s="831"/>
      <c r="AI88" s="831"/>
      <c r="AJ88" s="831"/>
      <c r="AK88" s="828"/>
      <c r="AL88" s="828"/>
      <c r="AM88" s="828"/>
      <c r="AN88" s="828"/>
      <c r="AO88" s="828"/>
      <c r="AP88" s="831">
        <v>2604</v>
      </c>
      <c r="AQ88" s="831"/>
      <c r="AR88" s="831"/>
      <c r="AS88" s="831"/>
      <c r="AT88" s="831"/>
      <c r="AU88" s="831">
        <v>56</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380</v>
      </c>
      <c r="BR102" s="776" t="s">
        <v>403</v>
      </c>
      <c r="BS102" s="777"/>
      <c r="BT102" s="777"/>
      <c r="BU102" s="777"/>
      <c r="BV102" s="777"/>
      <c r="BW102" s="777"/>
      <c r="BX102" s="777"/>
      <c r="BY102" s="777"/>
      <c r="BZ102" s="777"/>
      <c r="CA102" s="777"/>
      <c r="CB102" s="777"/>
      <c r="CC102" s="777"/>
      <c r="CD102" s="777"/>
      <c r="CE102" s="777"/>
      <c r="CF102" s="777"/>
      <c r="CG102" s="778"/>
      <c r="CH102" s="870"/>
      <c r="CI102" s="871"/>
      <c r="CJ102" s="871"/>
      <c r="CK102" s="871"/>
      <c r="CL102" s="872"/>
      <c r="CM102" s="870"/>
      <c r="CN102" s="871"/>
      <c r="CO102" s="871"/>
      <c r="CP102" s="871"/>
      <c r="CQ102" s="872"/>
      <c r="CR102" s="873">
        <v>50</v>
      </c>
      <c r="CS102" s="839"/>
      <c r="CT102" s="839"/>
      <c r="CU102" s="839"/>
      <c r="CV102" s="874"/>
      <c r="CW102" s="873">
        <v>2</v>
      </c>
      <c r="CX102" s="839"/>
      <c r="CY102" s="839"/>
      <c r="CZ102" s="839"/>
      <c r="DA102" s="874"/>
      <c r="DB102" s="873" t="s">
        <v>560</v>
      </c>
      <c r="DC102" s="839"/>
      <c r="DD102" s="839"/>
      <c r="DE102" s="839"/>
      <c r="DF102" s="874"/>
      <c r="DG102" s="873" t="s">
        <v>560</v>
      </c>
      <c r="DH102" s="839"/>
      <c r="DI102" s="839"/>
      <c r="DJ102" s="839"/>
      <c r="DK102" s="874"/>
      <c r="DL102" s="873" t="s">
        <v>560</v>
      </c>
      <c r="DM102" s="839"/>
      <c r="DN102" s="839"/>
      <c r="DO102" s="839"/>
      <c r="DP102" s="874"/>
      <c r="DQ102" s="873" t="s">
        <v>560</v>
      </c>
      <c r="DR102" s="839"/>
      <c r="DS102" s="839"/>
      <c r="DT102" s="839"/>
      <c r="DU102" s="874"/>
      <c r="DV102" s="776"/>
      <c r="DW102" s="777"/>
      <c r="DX102" s="777"/>
      <c r="DY102" s="777"/>
      <c r="DZ102" s="897"/>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898" t="s">
        <v>404</v>
      </c>
      <c r="BR103" s="898"/>
      <c r="BS103" s="898"/>
      <c r="BT103" s="898"/>
      <c r="BU103" s="898"/>
      <c r="BV103" s="898"/>
      <c r="BW103" s="898"/>
      <c r="BX103" s="898"/>
      <c r="BY103" s="898"/>
      <c r="BZ103" s="898"/>
      <c r="CA103" s="898"/>
      <c r="CB103" s="898"/>
      <c r="CC103" s="898"/>
      <c r="CD103" s="898"/>
      <c r="CE103" s="898"/>
      <c r="CF103" s="898"/>
      <c r="CG103" s="898"/>
      <c r="CH103" s="898"/>
      <c r="CI103" s="898"/>
      <c r="CJ103" s="898"/>
      <c r="CK103" s="898"/>
      <c r="CL103" s="898"/>
      <c r="CM103" s="898"/>
      <c r="CN103" s="898"/>
      <c r="CO103" s="898"/>
      <c r="CP103" s="898"/>
      <c r="CQ103" s="898"/>
      <c r="CR103" s="898"/>
      <c r="CS103" s="898"/>
      <c r="CT103" s="898"/>
      <c r="CU103" s="898"/>
      <c r="CV103" s="898"/>
      <c r="CW103" s="898"/>
      <c r="CX103" s="898"/>
      <c r="CY103" s="898"/>
      <c r="CZ103" s="898"/>
      <c r="DA103" s="898"/>
      <c r="DB103" s="898"/>
      <c r="DC103" s="898"/>
      <c r="DD103" s="898"/>
      <c r="DE103" s="898"/>
      <c r="DF103" s="898"/>
      <c r="DG103" s="898"/>
      <c r="DH103" s="898"/>
      <c r="DI103" s="898"/>
      <c r="DJ103" s="898"/>
      <c r="DK103" s="898"/>
      <c r="DL103" s="898"/>
      <c r="DM103" s="898"/>
      <c r="DN103" s="898"/>
      <c r="DO103" s="898"/>
      <c r="DP103" s="898"/>
      <c r="DQ103" s="898"/>
      <c r="DR103" s="898"/>
      <c r="DS103" s="898"/>
      <c r="DT103" s="898"/>
      <c r="DU103" s="898"/>
      <c r="DV103" s="898"/>
      <c r="DW103" s="898"/>
      <c r="DX103" s="898"/>
      <c r="DY103" s="898"/>
      <c r="DZ103" s="898"/>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899" t="s">
        <v>405</v>
      </c>
      <c r="BR104" s="899"/>
      <c r="BS104" s="899"/>
      <c r="BT104" s="899"/>
      <c r="BU104" s="899"/>
      <c r="BV104" s="899"/>
      <c r="BW104" s="899"/>
      <c r="BX104" s="899"/>
      <c r="BY104" s="899"/>
      <c r="BZ104" s="899"/>
      <c r="CA104" s="899"/>
      <c r="CB104" s="899"/>
      <c r="CC104" s="899"/>
      <c r="CD104" s="899"/>
      <c r="CE104" s="899"/>
      <c r="CF104" s="899"/>
      <c r="CG104" s="899"/>
      <c r="CH104" s="899"/>
      <c r="CI104" s="899"/>
      <c r="CJ104" s="899"/>
      <c r="CK104" s="899"/>
      <c r="CL104" s="899"/>
      <c r="CM104" s="899"/>
      <c r="CN104" s="899"/>
      <c r="CO104" s="899"/>
      <c r="CP104" s="899"/>
      <c r="CQ104" s="899"/>
      <c r="CR104" s="899"/>
      <c r="CS104" s="899"/>
      <c r="CT104" s="899"/>
      <c r="CU104" s="899"/>
      <c r="CV104" s="899"/>
      <c r="CW104" s="899"/>
      <c r="CX104" s="899"/>
      <c r="CY104" s="899"/>
      <c r="CZ104" s="899"/>
      <c r="DA104" s="899"/>
      <c r="DB104" s="899"/>
      <c r="DC104" s="899"/>
      <c r="DD104" s="899"/>
      <c r="DE104" s="899"/>
      <c r="DF104" s="899"/>
      <c r="DG104" s="899"/>
      <c r="DH104" s="899"/>
      <c r="DI104" s="899"/>
      <c r="DJ104" s="899"/>
      <c r="DK104" s="899"/>
      <c r="DL104" s="899"/>
      <c r="DM104" s="899"/>
      <c r="DN104" s="899"/>
      <c r="DO104" s="899"/>
      <c r="DP104" s="899"/>
      <c r="DQ104" s="899"/>
      <c r="DR104" s="899"/>
      <c r="DS104" s="899"/>
      <c r="DT104" s="899"/>
      <c r="DU104" s="899"/>
      <c r="DV104" s="899"/>
      <c r="DW104" s="899"/>
      <c r="DX104" s="899"/>
      <c r="DY104" s="899"/>
      <c r="DZ104" s="899"/>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0" t="s">
        <v>408</v>
      </c>
      <c r="B108" s="901"/>
      <c r="C108" s="901"/>
      <c r="D108" s="901"/>
      <c r="E108" s="901"/>
      <c r="F108" s="901"/>
      <c r="G108" s="901"/>
      <c r="H108" s="901"/>
      <c r="I108" s="901"/>
      <c r="J108" s="901"/>
      <c r="K108" s="901"/>
      <c r="L108" s="901"/>
      <c r="M108" s="901"/>
      <c r="N108" s="901"/>
      <c r="O108" s="901"/>
      <c r="P108" s="901"/>
      <c r="Q108" s="901"/>
      <c r="R108" s="901"/>
      <c r="S108" s="901"/>
      <c r="T108" s="901"/>
      <c r="U108" s="901"/>
      <c r="V108" s="901"/>
      <c r="W108" s="901"/>
      <c r="X108" s="901"/>
      <c r="Y108" s="901"/>
      <c r="Z108" s="901"/>
      <c r="AA108" s="901"/>
      <c r="AB108" s="901"/>
      <c r="AC108" s="901"/>
      <c r="AD108" s="901"/>
      <c r="AE108" s="901"/>
      <c r="AF108" s="901"/>
      <c r="AG108" s="901"/>
      <c r="AH108" s="901"/>
      <c r="AI108" s="901"/>
      <c r="AJ108" s="901"/>
      <c r="AK108" s="901"/>
      <c r="AL108" s="901"/>
      <c r="AM108" s="901"/>
      <c r="AN108" s="901"/>
      <c r="AO108" s="901"/>
      <c r="AP108" s="901"/>
      <c r="AQ108" s="901"/>
      <c r="AR108" s="901"/>
      <c r="AS108" s="901"/>
      <c r="AT108" s="902"/>
      <c r="AU108" s="900" t="s">
        <v>409</v>
      </c>
      <c r="AV108" s="901"/>
      <c r="AW108" s="901"/>
      <c r="AX108" s="901"/>
      <c r="AY108" s="901"/>
      <c r="AZ108" s="901"/>
      <c r="BA108" s="901"/>
      <c r="BB108" s="901"/>
      <c r="BC108" s="901"/>
      <c r="BD108" s="901"/>
      <c r="BE108" s="901"/>
      <c r="BF108" s="901"/>
      <c r="BG108" s="901"/>
      <c r="BH108" s="901"/>
      <c r="BI108" s="901"/>
      <c r="BJ108" s="901"/>
      <c r="BK108" s="901"/>
      <c r="BL108" s="901"/>
      <c r="BM108" s="901"/>
      <c r="BN108" s="901"/>
      <c r="BO108" s="901"/>
      <c r="BP108" s="901"/>
      <c r="BQ108" s="901"/>
      <c r="BR108" s="901"/>
      <c r="BS108" s="901"/>
      <c r="BT108" s="901"/>
      <c r="BU108" s="901"/>
      <c r="BV108" s="901"/>
      <c r="BW108" s="901"/>
      <c r="BX108" s="901"/>
      <c r="BY108" s="901"/>
      <c r="BZ108" s="901"/>
      <c r="CA108" s="901"/>
      <c r="CB108" s="901"/>
      <c r="CC108" s="901"/>
      <c r="CD108" s="901"/>
      <c r="CE108" s="901"/>
      <c r="CF108" s="901"/>
      <c r="CG108" s="901"/>
      <c r="CH108" s="901"/>
      <c r="CI108" s="901"/>
      <c r="CJ108" s="901"/>
      <c r="CK108" s="901"/>
      <c r="CL108" s="901"/>
      <c r="CM108" s="901"/>
      <c r="CN108" s="901"/>
      <c r="CO108" s="901"/>
      <c r="CP108" s="901"/>
      <c r="CQ108" s="901"/>
      <c r="CR108" s="901"/>
      <c r="CS108" s="901"/>
      <c r="CT108" s="901"/>
      <c r="CU108" s="901"/>
      <c r="CV108" s="901"/>
      <c r="CW108" s="901"/>
      <c r="CX108" s="901"/>
      <c r="CY108" s="901"/>
      <c r="CZ108" s="901"/>
      <c r="DA108" s="901"/>
      <c r="DB108" s="901"/>
      <c r="DC108" s="901"/>
      <c r="DD108" s="901"/>
      <c r="DE108" s="901"/>
      <c r="DF108" s="901"/>
      <c r="DG108" s="901"/>
      <c r="DH108" s="901"/>
      <c r="DI108" s="901"/>
      <c r="DJ108" s="901"/>
      <c r="DK108" s="901"/>
      <c r="DL108" s="901"/>
      <c r="DM108" s="901"/>
      <c r="DN108" s="901"/>
      <c r="DO108" s="901"/>
      <c r="DP108" s="901"/>
      <c r="DQ108" s="901"/>
      <c r="DR108" s="901"/>
      <c r="DS108" s="901"/>
      <c r="DT108" s="901"/>
      <c r="DU108" s="901"/>
      <c r="DV108" s="901"/>
      <c r="DW108" s="901"/>
      <c r="DX108" s="901"/>
      <c r="DY108" s="901"/>
      <c r="DZ108" s="902"/>
    </row>
    <row r="109" spans="1:131" s="212" customFormat="1" ht="26.25" customHeight="1" x14ac:dyDescent="0.15">
      <c r="A109" s="895" t="s">
        <v>410</v>
      </c>
      <c r="B109" s="876"/>
      <c r="C109" s="876"/>
      <c r="D109" s="876"/>
      <c r="E109" s="876"/>
      <c r="F109" s="876"/>
      <c r="G109" s="876"/>
      <c r="H109" s="876"/>
      <c r="I109" s="876"/>
      <c r="J109" s="876"/>
      <c r="K109" s="876"/>
      <c r="L109" s="876"/>
      <c r="M109" s="876"/>
      <c r="N109" s="876"/>
      <c r="O109" s="876"/>
      <c r="P109" s="876"/>
      <c r="Q109" s="876"/>
      <c r="R109" s="876"/>
      <c r="S109" s="876"/>
      <c r="T109" s="876"/>
      <c r="U109" s="876"/>
      <c r="V109" s="876"/>
      <c r="W109" s="876"/>
      <c r="X109" s="876"/>
      <c r="Y109" s="876"/>
      <c r="Z109" s="877"/>
      <c r="AA109" s="875" t="s">
        <v>411</v>
      </c>
      <c r="AB109" s="876"/>
      <c r="AC109" s="876"/>
      <c r="AD109" s="876"/>
      <c r="AE109" s="877"/>
      <c r="AF109" s="875" t="s">
        <v>412</v>
      </c>
      <c r="AG109" s="876"/>
      <c r="AH109" s="876"/>
      <c r="AI109" s="876"/>
      <c r="AJ109" s="877"/>
      <c r="AK109" s="875" t="s">
        <v>294</v>
      </c>
      <c r="AL109" s="876"/>
      <c r="AM109" s="876"/>
      <c r="AN109" s="876"/>
      <c r="AO109" s="877"/>
      <c r="AP109" s="875" t="s">
        <v>413</v>
      </c>
      <c r="AQ109" s="876"/>
      <c r="AR109" s="876"/>
      <c r="AS109" s="876"/>
      <c r="AT109" s="878"/>
      <c r="AU109" s="895" t="s">
        <v>410</v>
      </c>
      <c r="AV109" s="876"/>
      <c r="AW109" s="876"/>
      <c r="AX109" s="876"/>
      <c r="AY109" s="876"/>
      <c r="AZ109" s="876"/>
      <c r="BA109" s="876"/>
      <c r="BB109" s="876"/>
      <c r="BC109" s="876"/>
      <c r="BD109" s="876"/>
      <c r="BE109" s="876"/>
      <c r="BF109" s="876"/>
      <c r="BG109" s="876"/>
      <c r="BH109" s="876"/>
      <c r="BI109" s="876"/>
      <c r="BJ109" s="876"/>
      <c r="BK109" s="876"/>
      <c r="BL109" s="876"/>
      <c r="BM109" s="876"/>
      <c r="BN109" s="876"/>
      <c r="BO109" s="876"/>
      <c r="BP109" s="877"/>
      <c r="BQ109" s="875" t="s">
        <v>411</v>
      </c>
      <c r="BR109" s="876"/>
      <c r="BS109" s="876"/>
      <c r="BT109" s="876"/>
      <c r="BU109" s="877"/>
      <c r="BV109" s="875" t="s">
        <v>412</v>
      </c>
      <c r="BW109" s="876"/>
      <c r="BX109" s="876"/>
      <c r="BY109" s="876"/>
      <c r="BZ109" s="877"/>
      <c r="CA109" s="875" t="s">
        <v>294</v>
      </c>
      <c r="CB109" s="876"/>
      <c r="CC109" s="876"/>
      <c r="CD109" s="876"/>
      <c r="CE109" s="877"/>
      <c r="CF109" s="896" t="s">
        <v>413</v>
      </c>
      <c r="CG109" s="896"/>
      <c r="CH109" s="896"/>
      <c r="CI109" s="896"/>
      <c r="CJ109" s="896"/>
      <c r="CK109" s="875" t="s">
        <v>414</v>
      </c>
      <c r="CL109" s="876"/>
      <c r="CM109" s="876"/>
      <c r="CN109" s="876"/>
      <c r="CO109" s="876"/>
      <c r="CP109" s="876"/>
      <c r="CQ109" s="876"/>
      <c r="CR109" s="876"/>
      <c r="CS109" s="876"/>
      <c r="CT109" s="876"/>
      <c r="CU109" s="876"/>
      <c r="CV109" s="876"/>
      <c r="CW109" s="876"/>
      <c r="CX109" s="876"/>
      <c r="CY109" s="876"/>
      <c r="CZ109" s="876"/>
      <c r="DA109" s="876"/>
      <c r="DB109" s="876"/>
      <c r="DC109" s="876"/>
      <c r="DD109" s="876"/>
      <c r="DE109" s="876"/>
      <c r="DF109" s="877"/>
      <c r="DG109" s="875" t="s">
        <v>411</v>
      </c>
      <c r="DH109" s="876"/>
      <c r="DI109" s="876"/>
      <c r="DJ109" s="876"/>
      <c r="DK109" s="877"/>
      <c r="DL109" s="875" t="s">
        <v>412</v>
      </c>
      <c r="DM109" s="876"/>
      <c r="DN109" s="876"/>
      <c r="DO109" s="876"/>
      <c r="DP109" s="877"/>
      <c r="DQ109" s="875" t="s">
        <v>294</v>
      </c>
      <c r="DR109" s="876"/>
      <c r="DS109" s="876"/>
      <c r="DT109" s="876"/>
      <c r="DU109" s="877"/>
      <c r="DV109" s="875" t="s">
        <v>413</v>
      </c>
      <c r="DW109" s="876"/>
      <c r="DX109" s="876"/>
      <c r="DY109" s="876"/>
      <c r="DZ109" s="878"/>
    </row>
    <row r="110" spans="1:131" s="212" customFormat="1" ht="26.25" customHeight="1" x14ac:dyDescent="0.15">
      <c r="A110" s="879" t="s">
        <v>415</v>
      </c>
      <c r="B110" s="880"/>
      <c r="C110" s="880"/>
      <c r="D110" s="880"/>
      <c r="E110" s="880"/>
      <c r="F110" s="880"/>
      <c r="G110" s="880"/>
      <c r="H110" s="880"/>
      <c r="I110" s="880"/>
      <c r="J110" s="880"/>
      <c r="K110" s="880"/>
      <c r="L110" s="880"/>
      <c r="M110" s="880"/>
      <c r="N110" s="880"/>
      <c r="O110" s="880"/>
      <c r="P110" s="880"/>
      <c r="Q110" s="880"/>
      <c r="R110" s="880"/>
      <c r="S110" s="880"/>
      <c r="T110" s="880"/>
      <c r="U110" s="880"/>
      <c r="V110" s="880"/>
      <c r="W110" s="880"/>
      <c r="X110" s="880"/>
      <c r="Y110" s="880"/>
      <c r="Z110" s="881"/>
      <c r="AA110" s="882">
        <v>1287955</v>
      </c>
      <c r="AB110" s="883"/>
      <c r="AC110" s="883"/>
      <c r="AD110" s="883"/>
      <c r="AE110" s="884"/>
      <c r="AF110" s="885">
        <v>1290623</v>
      </c>
      <c r="AG110" s="883"/>
      <c r="AH110" s="883"/>
      <c r="AI110" s="883"/>
      <c r="AJ110" s="884"/>
      <c r="AK110" s="885">
        <v>1176996</v>
      </c>
      <c r="AL110" s="883"/>
      <c r="AM110" s="883"/>
      <c r="AN110" s="883"/>
      <c r="AO110" s="884"/>
      <c r="AP110" s="886">
        <v>22.4</v>
      </c>
      <c r="AQ110" s="887"/>
      <c r="AR110" s="887"/>
      <c r="AS110" s="887"/>
      <c r="AT110" s="888"/>
      <c r="AU110" s="889" t="s">
        <v>69</v>
      </c>
      <c r="AV110" s="890"/>
      <c r="AW110" s="890"/>
      <c r="AX110" s="890"/>
      <c r="AY110" s="890"/>
      <c r="AZ110" s="912" t="s">
        <v>416</v>
      </c>
      <c r="BA110" s="880"/>
      <c r="BB110" s="880"/>
      <c r="BC110" s="880"/>
      <c r="BD110" s="880"/>
      <c r="BE110" s="880"/>
      <c r="BF110" s="880"/>
      <c r="BG110" s="880"/>
      <c r="BH110" s="880"/>
      <c r="BI110" s="880"/>
      <c r="BJ110" s="880"/>
      <c r="BK110" s="880"/>
      <c r="BL110" s="880"/>
      <c r="BM110" s="880"/>
      <c r="BN110" s="880"/>
      <c r="BO110" s="880"/>
      <c r="BP110" s="881"/>
      <c r="BQ110" s="913">
        <v>12062808</v>
      </c>
      <c r="BR110" s="914"/>
      <c r="BS110" s="914"/>
      <c r="BT110" s="914"/>
      <c r="BU110" s="914"/>
      <c r="BV110" s="914">
        <v>11410398</v>
      </c>
      <c r="BW110" s="914"/>
      <c r="BX110" s="914"/>
      <c r="BY110" s="914"/>
      <c r="BZ110" s="914"/>
      <c r="CA110" s="914">
        <v>11311320</v>
      </c>
      <c r="CB110" s="914"/>
      <c r="CC110" s="914"/>
      <c r="CD110" s="914"/>
      <c r="CE110" s="914"/>
      <c r="CF110" s="927">
        <v>215.4</v>
      </c>
      <c r="CG110" s="928"/>
      <c r="CH110" s="928"/>
      <c r="CI110" s="928"/>
      <c r="CJ110" s="928"/>
      <c r="CK110" s="929" t="s">
        <v>417</v>
      </c>
      <c r="CL110" s="930"/>
      <c r="CM110" s="912" t="s">
        <v>418</v>
      </c>
      <c r="CN110" s="880"/>
      <c r="CO110" s="880"/>
      <c r="CP110" s="880"/>
      <c r="CQ110" s="880"/>
      <c r="CR110" s="880"/>
      <c r="CS110" s="880"/>
      <c r="CT110" s="880"/>
      <c r="CU110" s="880"/>
      <c r="CV110" s="880"/>
      <c r="CW110" s="880"/>
      <c r="CX110" s="880"/>
      <c r="CY110" s="880"/>
      <c r="CZ110" s="880"/>
      <c r="DA110" s="880"/>
      <c r="DB110" s="880"/>
      <c r="DC110" s="880"/>
      <c r="DD110" s="880"/>
      <c r="DE110" s="880"/>
      <c r="DF110" s="881"/>
      <c r="DG110" s="913" t="s">
        <v>122</v>
      </c>
      <c r="DH110" s="914"/>
      <c r="DI110" s="914"/>
      <c r="DJ110" s="914"/>
      <c r="DK110" s="914"/>
      <c r="DL110" s="914" t="s">
        <v>122</v>
      </c>
      <c r="DM110" s="914"/>
      <c r="DN110" s="914"/>
      <c r="DO110" s="914"/>
      <c r="DP110" s="914"/>
      <c r="DQ110" s="914" t="s">
        <v>122</v>
      </c>
      <c r="DR110" s="914"/>
      <c r="DS110" s="914"/>
      <c r="DT110" s="914"/>
      <c r="DU110" s="914"/>
      <c r="DV110" s="915" t="s">
        <v>122</v>
      </c>
      <c r="DW110" s="915"/>
      <c r="DX110" s="915"/>
      <c r="DY110" s="915"/>
      <c r="DZ110" s="916"/>
    </row>
    <row r="111" spans="1:131" s="212" customFormat="1" ht="26.25" customHeight="1" x14ac:dyDescent="0.15">
      <c r="A111" s="917" t="s">
        <v>419</v>
      </c>
      <c r="B111" s="918"/>
      <c r="C111" s="918"/>
      <c r="D111" s="918"/>
      <c r="E111" s="918"/>
      <c r="F111" s="918"/>
      <c r="G111" s="918"/>
      <c r="H111" s="918"/>
      <c r="I111" s="918"/>
      <c r="J111" s="918"/>
      <c r="K111" s="918"/>
      <c r="L111" s="918"/>
      <c r="M111" s="918"/>
      <c r="N111" s="918"/>
      <c r="O111" s="918"/>
      <c r="P111" s="918"/>
      <c r="Q111" s="918"/>
      <c r="R111" s="918"/>
      <c r="S111" s="918"/>
      <c r="T111" s="918"/>
      <c r="U111" s="918"/>
      <c r="V111" s="918"/>
      <c r="W111" s="918"/>
      <c r="X111" s="918"/>
      <c r="Y111" s="918"/>
      <c r="Z111" s="919"/>
      <c r="AA111" s="920" t="s">
        <v>122</v>
      </c>
      <c r="AB111" s="921"/>
      <c r="AC111" s="921"/>
      <c r="AD111" s="921"/>
      <c r="AE111" s="922"/>
      <c r="AF111" s="923" t="s">
        <v>122</v>
      </c>
      <c r="AG111" s="921"/>
      <c r="AH111" s="921"/>
      <c r="AI111" s="921"/>
      <c r="AJ111" s="922"/>
      <c r="AK111" s="923" t="s">
        <v>122</v>
      </c>
      <c r="AL111" s="921"/>
      <c r="AM111" s="921"/>
      <c r="AN111" s="921"/>
      <c r="AO111" s="922"/>
      <c r="AP111" s="924" t="s">
        <v>122</v>
      </c>
      <c r="AQ111" s="925"/>
      <c r="AR111" s="925"/>
      <c r="AS111" s="925"/>
      <c r="AT111" s="926"/>
      <c r="AU111" s="891"/>
      <c r="AV111" s="892"/>
      <c r="AW111" s="892"/>
      <c r="AX111" s="892"/>
      <c r="AY111" s="892"/>
      <c r="AZ111" s="905" t="s">
        <v>420</v>
      </c>
      <c r="BA111" s="906"/>
      <c r="BB111" s="906"/>
      <c r="BC111" s="906"/>
      <c r="BD111" s="906"/>
      <c r="BE111" s="906"/>
      <c r="BF111" s="906"/>
      <c r="BG111" s="906"/>
      <c r="BH111" s="906"/>
      <c r="BI111" s="906"/>
      <c r="BJ111" s="906"/>
      <c r="BK111" s="906"/>
      <c r="BL111" s="906"/>
      <c r="BM111" s="906"/>
      <c r="BN111" s="906"/>
      <c r="BO111" s="906"/>
      <c r="BP111" s="907"/>
      <c r="BQ111" s="908" t="s">
        <v>122</v>
      </c>
      <c r="BR111" s="909"/>
      <c r="BS111" s="909"/>
      <c r="BT111" s="909"/>
      <c r="BU111" s="909"/>
      <c r="BV111" s="909" t="s">
        <v>122</v>
      </c>
      <c r="BW111" s="909"/>
      <c r="BX111" s="909"/>
      <c r="BY111" s="909"/>
      <c r="BZ111" s="909"/>
      <c r="CA111" s="909" t="s">
        <v>122</v>
      </c>
      <c r="CB111" s="909"/>
      <c r="CC111" s="909"/>
      <c r="CD111" s="909"/>
      <c r="CE111" s="909"/>
      <c r="CF111" s="903" t="s">
        <v>122</v>
      </c>
      <c r="CG111" s="904"/>
      <c r="CH111" s="904"/>
      <c r="CI111" s="904"/>
      <c r="CJ111" s="904"/>
      <c r="CK111" s="931"/>
      <c r="CL111" s="932"/>
      <c r="CM111" s="905" t="s">
        <v>421</v>
      </c>
      <c r="CN111" s="906"/>
      <c r="CO111" s="906"/>
      <c r="CP111" s="906"/>
      <c r="CQ111" s="906"/>
      <c r="CR111" s="906"/>
      <c r="CS111" s="906"/>
      <c r="CT111" s="906"/>
      <c r="CU111" s="906"/>
      <c r="CV111" s="906"/>
      <c r="CW111" s="906"/>
      <c r="CX111" s="906"/>
      <c r="CY111" s="906"/>
      <c r="CZ111" s="906"/>
      <c r="DA111" s="906"/>
      <c r="DB111" s="906"/>
      <c r="DC111" s="906"/>
      <c r="DD111" s="906"/>
      <c r="DE111" s="906"/>
      <c r="DF111" s="907"/>
      <c r="DG111" s="908" t="s">
        <v>122</v>
      </c>
      <c r="DH111" s="909"/>
      <c r="DI111" s="909"/>
      <c r="DJ111" s="909"/>
      <c r="DK111" s="909"/>
      <c r="DL111" s="909" t="s">
        <v>122</v>
      </c>
      <c r="DM111" s="909"/>
      <c r="DN111" s="909"/>
      <c r="DO111" s="909"/>
      <c r="DP111" s="909"/>
      <c r="DQ111" s="909" t="s">
        <v>122</v>
      </c>
      <c r="DR111" s="909"/>
      <c r="DS111" s="909"/>
      <c r="DT111" s="909"/>
      <c r="DU111" s="909"/>
      <c r="DV111" s="910" t="s">
        <v>122</v>
      </c>
      <c r="DW111" s="910"/>
      <c r="DX111" s="910"/>
      <c r="DY111" s="910"/>
      <c r="DZ111" s="911"/>
    </row>
    <row r="112" spans="1:131" s="212" customFormat="1" ht="26.25" customHeight="1" x14ac:dyDescent="0.15">
      <c r="A112" s="935" t="s">
        <v>422</v>
      </c>
      <c r="B112" s="936"/>
      <c r="C112" s="906" t="s">
        <v>423</v>
      </c>
      <c r="D112" s="906"/>
      <c r="E112" s="906"/>
      <c r="F112" s="906"/>
      <c r="G112" s="906"/>
      <c r="H112" s="906"/>
      <c r="I112" s="906"/>
      <c r="J112" s="906"/>
      <c r="K112" s="906"/>
      <c r="L112" s="906"/>
      <c r="M112" s="906"/>
      <c r="N112" s="906"/>
      <c r="O112" s="906"/>
      <c r="P112" s="906"/>
      <c r="Q112" s="906"/>
      <c r="R112" s="906"/>
      <c r="S112" s="906"/>
      <c r="T112" s="906"/>
      <c r="U112" s="906"/>
      <c r="V112" s="906"/>
      <c r="W112" s="906"/>
      <c r="X112" s="906"/>
      <c r="Y112" s="906"/>
      <c r="Z112" s="907"/>
      <c r="AA112" s="941" t="s">
        <v>122</v>
      </c>
      <c r="AB112" s="942"/>
      <c r="AC112" s="942"/>
      <c r="AD112" s="942"/>
      <c r="AE112" s="943"/>
      <c r="AF112" s="944" t="s">
        <v>122</v>
      </c>
      <c r="AG112" s="942"/>
      <c r="AH112" s="942"/>
      <c r="AI112" s="942"/>
      <c r="AJ112" s="943"/>
      <c r="AK112" s="944" t="s">
        <v>122</v>
      </c>
      <c r="AL112" s="942"/>
      <c r="AM112" s="942"/>
      <c r="AN112" s="942"/>
      <c r="AO112" s="943"/>
      <c r="AP112" s="945" t="s">
        <v>122</v>
      </c>
      <c r="AQ112" s="946"/>
      <c r="AR112" s="946"/>
      <c r="AS112" s="946"/>
      <c r="AT112" s="947"/>
      <c r="AU112" s="891"/>
      <c r="AV112" s="892"/>
      <c r="AW112" s="892"/>
      <c r="AX112" s="892"/>
      <c r="AY112" s="892"/>
      <c r="AZ112" s="905" t="s">
        <v>424</v>
      </c>
      <c r="BA112" s="906"/>
      <c r="BB112" s="906"/>
      <c r="BC112" s="906"/>
      <c r="BD112" s="906"/>
      <c r="BE112" s="906"/>
      <c r="BF112" s="906"/>
      <c r="BG112" s="906"/>
      <c r="BH112" s="906"/>
      <c r="BI112" s="906"/>
      <c r="BJ112" s="906"/>
      <c r="BK112" s="906"/>
      <c r="BL112" s="906"/>
      <c r="BM112" s="906"/>
      <c r="BN112" s="906"/>
      <c r="BO112" s="906"/>
      <c r="BP112" s="907"/>
      <c r="BQ112" s="908">
        <v>3744380</v>
      </c>
      <c r="BR112" s="909"/>
      <c r="BS112" s="909"/>
      <c r="BT112" s="909"/>
      <c r="BU112" s="909"/>
      <c r="BV112" s="909">
        <v>3624124</v>
      </c>
      <c r="BW112" s="909"/>
      <c r="BX112" s="909"/>
      <c r="BY112" s="909"/>
      <c r="BZ112" s="909"/>
      <c r="CA112" s="909">
        <v>3379532</v>
      </c>
      <c r="CB112" s="909"/>
      <c r="CC112" s="909"/>
      <c r="CD112" s="909"/>
      <c r="CE112" s="909"/>
      <c r="CF112" s="903">
        <v>64.400000000000006</v>
      </c>
      <c r="CG112" s="904"/>
      <c r="CH112" s="904"/>
      <c r="CI112" s="904"/>
      <c r="CJ112" s="904"/>
      <c r="CK112" s="931"/>
      <c r="CL112" s="932"/>
      <c r="CM112" s="905" t="s">
        <v>425</v>
      </c>
      <c r="CN112" s="906"/>
      <c r="CO112" s="906"/>
      <c r="CP112" s="906"/>
      <c r="CQ112" s="906"/>
      <c r="CR112" s="906"/>
      <c r="CS112" s="906"/>
      <c r="CT112" s="906"/>
      <c r="CU112" s="906"/>
      <c r="CV112" s="906"/>
      <c r="CW112" s="906"/>
      <c r="CX112" s="906"/>
      <c r="CY112" s="906"/>
      <c r="CZ112" s="906"/>
      <c r="DA112" s="906"/>
      <c r="DB112" s="906"/>
      <c r="DC112" s="906"/>
      <c r="DD112" s="906"/>
      <c r="DE112" s="906"/>
      <c r="DF112" s="907"/>
      <c r="DG112" s="908" t="s">
        <v>122</v>
      </c>
      <c r="DH112" s="909"/>
      <c r="DI112" s="909"/>
      <c r="DJ112" s="909"/>
      <c r="DK112" s="909"/>
      <c r="DL112" s="909" t="s">
        <v>122</v>
      </c>
      <c r="DM112" s="909"/>
      <c r="DN112" s="909"/>
      <c r="DO112" s="909"/>
      <c r="DP112" s="909"/>
      <c r="DQ112" s="909" t="s">
        <v>122</v>
      </c>
      <c r="DR112" s="909"/>
      <c r="DS112" s="909"/>
      <c r="DT112" s="909"/>
      <c r="DU112" s="909"/>
      <c r="DV112" s="910" t="s">
        <v>122</v>
      </c>
      <c r="DW112" s="910"/>
      <c r="DX112" s="910"/>
      <c r="DY112" s="910"/>
      <c r="DZ112" s="911"/>
    </row>
    <row r="113" spans="1:130" s="212" customFormat="1" ht="26.25" customHeight="1" x14ac:dyDescent="0.15">
      <c r="A113" s="937"/>
      <c r="B113" s="938"/>
      <c r="C113" s="906" t="s">
        <v>426</v>
      </c>
      <c r="D113" s="906"/>
      <c r="E113" s="906"/>
      <c r="F113" s="906"/>
      <c r="G113" s="906"/>
      <c r="H113" s="906"/>
      <c r="I113" s="906"/>
      <c r="J113" s="906"/>
      <c r="K113" s="906"/>
      <c r="L113" s="906"/>
      <c r="M113" s="906"/>
      <c r="N113" s="906"/>
      <c r="O113" s="906"/>
      <c r="P113" s="906"/>
      <c r="Q113" s="906"/>
      <c r="R113" s="906"/>
      <c r="S113" s="906"/>
      <c r="T113" s="906"/>
      <c r="U113" s="906"/>
      <c r="V113" s="906"/>
      <c r="W113" s="906"/>
      <c r="X113" s="906"/>
      <c r="Y113" s="906"/>
      <c r="Z113" s="907"/>
      <c r="AA113" s="920">
        <v>274903</v>
      </c>
      <c r="AB113" s="921"/>
      <c r="AC113" s="921"/>
      <c r="AD113" s="921"/>
      <c r="AE113" s="922"/>
      <c r="AF113" s="923">
        <v>254586</v>
      </c>
      <c r="AG113" s="921"/>
      <c r="AH113" s="921"/>
      <c r="AI113" s="921"/>
      <c r="AJ113" s="922"/>
      <c r="AK113" s="923">
        <v>256181</v>
      </c>
      <c r="AL113" s="921"/>
      <c r="AM113" s="921"/>
      <c r="AN113" s="921"/>
      <c r="AO113" s="922"/>
      <c r="AP113" s="924">
        <v>4.9000000000000004</v>
      </c>
      <c r="AQ113" s="925"/>
      <c r="AR113" s="925"/>
      <c r="AS113" s="925"/>
      <c r="AT113" s="926"/>
      <c r="AU113" s="891"/>
      <c r="AV113" s="892"/>
      <c r="AW113" s="892"/>
      <c r="AX113" s="892"/>
      <c r="AY113" s="892"/>
      <c r="AZ113" s="905" t="s">
        <v>427</v>
      </c>
      <c r="BA113" s="906"/>
      <c r="BB113" s="906"/>
      <c r="BC113" s="906"/>
      <c r="BD113" s="906"/>
      <c r="BE113" s="906"/>
      <c r="BF113" s="906"/>
      <c r="BG113" s="906"/>
      <c r="BH113" s="906"/>
      <c r="BI113" s="906"/>
      <c r="BJ113" s="906"/>
      <c r="BK113" s="906"/>
      <c r="BL113" s="906"/>
      <c r="BM113" s="906"/>
      <c r="BN113" s="906"/>
      <c r="BO113" s="906"/>
      <c r="BP113" s="907"/>
      <c r="BQ113" s="908">
        <v>69370</v>
      </c>
      <c r="BR113" s="909"/>
      <c r="BS113" s="909"/>
      <c r="BT113" s="909"/>
      <c r="BU113" s="909"/>
      <c r="BV113" s="909">
        <v>55614</v>
      </c>
      <c r="BW113" s="909"/>
      <c r="BX113" s="909"/>
      <c r="BY113" s="909"/>
      <c r="BZ113" s="909"/>
      <c r="CA113" s="909">
        <v>55755</v>
      </c>
      <c r="CB113" s="909"/>
      <c r="CC113" s="909"/>
      <c r="CD113" s="909"/>
      <c r="CE113" s="909"/>
      <c r="CF113" s="903">
        <v>1.1000000000000001</v>
      </c>
      <c r="CG113" s="904"/>
      <c r="CH113" s="904"/>
      <c r="CI113" s="904"/>
      <c r="CJ113" s="904"/>
      <c r="CK113" s="931"/>
      <c r="CL113" s="932"/>
      <c r="CM113" s="905" t="s">
        <v>428</v>
      </c>
      <c r="CN113" s="906"/>
      <c r="CO113" s="906"/>
      <c r="CP113" s="906"/>
      <c r="CQ113" s="906"/>
      <c r="CR113" s="906"/>
      <c r="CS113" s="906"/>
      <c r="CT113" s="906"/>
      <c r="CU113" s="906"/>
      <c r="CV113" s="906"/>
      <c r="CW113" s="906"/>
      <c r="CX113" s="906"/>
      <c r="CY113" s="906"/>
      <c r="CZ113" s="906"/>
      <c r="DA113" s="906"/>
      <c r="DB113" s="906"/>
      <c r="DC113" s="906"/>
      <c r="DD113" s="906"/>
      <c r="DE113" s="906"/>
      <c r="DF113" s="907"/>
      <c r="DG113" s="941" t="s">
        <v>122</v>
      </c>
      <c r="DH113" s="942"/>
      <c r="DI113" s="942"/>
      <c r="DJ113" s="942"/>
      <c r="DK113" s="943"/>
      <c r="DL113" s="944" t="s">
        <v>122</v>
      </c>
      <c r="DM113" s="942"/>
      <c r="DN113" s="942"/>
      <c r="DO113" s="942"/>
      <c r="DP113" s="943"/>
      <c r="DQ113" s="944" t="s">
        <v>122</v>
      </c>
      <c r="DR113" s="942"/>
      <c r="DS113" s="942"/>
      <c r="DT113" s="942"/>
      <c r="DU113" s="943"/>
      <c r="DV113" s="945" t="s">
        <v>122</v>
      </c>
      <c r="DW113" s="946"/>
      <c r="DX113" s="946"/>
      <c r="DY113" s="946"/>
      <c r="DZ113" s="947"/>
    </row>
    <row r="114" spans="1:130" s="212" customFormat="1" ht="26.25" customHeight="1" x14ac:dyDescent="0.15">
      <c r="A114" s="937"/>
      <c r="B114" s="938"/>
      <c r="C114" s="906" t="s">
        <v>429</v>
      </c>
      <c r="D114" s="906"/>
      <c r="E114" s="906"/>
      <c r="F114" s="906"/>
      <c r="G114" s="906"/>
      <c r="H114" s="906"/>
      <c r="I114" s="906"/>
      <c r="J114" s="906"/>
      <c r="K114" s="906"/>
      <c r="L114" s="906"/>
      <c r="M114" s="906"/>
      <c r="N114" s="906"/>
      <c r="O114" s="906"/>
      <c r="P114" s="906"/>
      <c r="Q114" s="906"/>
      <c r="R114" s="906"/>
      <c r="S114" s="906"/>
      <c r="T114" s="906"/>
      <c r="U114" s="906"/>
      <c r="V114" s="906"/>
      <c r="W114" s="906"/>
      <c r="X114" s="906"/>
      <c r="Y114" s="906"/>
      <c r="Z114" s="907"/>
      <c r="AA114" s="941" t="s">
        <v>122</v>
      </c>
      <c r="AB114" s="942"/>
      <c r="AC114" s="942"/>
      <c r="AD114" s="942"/>
      <c r="AE114" s="943"/>
      <c r="AF114" s="944" t="s">
        <v>122</v>
      </c>
      <c r="AG114" s="942"/>
      <c r="AH114" s="942"/>
      <c r="AI114" s="942"/>
      <c r="AJ114" s="943"/>
      <c r="AK114" s="944" t="s">
        <v>122</v>
      </c>
      <c r="AL114" s="942"/>
      <c r="AM114" s="942"/>
      <c r="AN114" s="942"/>
      <c r="AO114" s="943"/>
      <c r="AP114" s="945" t="s">
        <v>122</v>
      </c>
      <c r="AQ114" s="946"/>
      <c r="AR114" s="946"/>
      <c r="AS114" s="946"/>
      <c r="AT114" s="947"/>
      <c r="AU114" s="891"/>
      <c r="AV114" s="892"/>
      <c r="AW114" s="892"/>
      <c r="AX114" s="892"/>
      <c r="AY114" s="892"/>
      <c r="AZ114" s="905" t="s">
        <v>430</v>
      </c>
      <c r="BA114" s="906"/>
      <c r="BB114" s="906"/>
      <c r="BC114" s="906"/>
      <c r="BD114" s="906"/>
      <c r="BE114" s="906"/>
      <c r="BF114" s="906"/>
      <c r="BG114" s="906"/>
      <c r="BH114" s="906"/>
      <c r="BI114" s="906"/>
      <c r="BJ114" s="906"/>
      <c r="BK114" s="906"/>
      <c r="BL114" s="906"/>
      <c r="BM114" s="906"/>
      <c r="BN114" s="906"/>
      <c r="BO114" s="906"/>
      <c r="BP114" s="907"/>
      <c r="BQ114" s="908">
        <v>2083939</v>
      </c>
      <c r="BR114" s="909"/>
      <c r="BS114" s="909"/>
      <c r="BT114" s="909"/>
      <c r="BU114" s="909"/>
      <c r="BV114" s="909">
        <v>2090780</v>
      </c>
      <c r="BW114" s="909"/>
      <c r="BX114" s="909"/>
      <c r="BY114" s="909"/>
      <c r="BZ114" s="909"/>
      <c r="CA114" s="909">
        <v>2156524</v>
      </c>
      <c r="CB114" s="909"/>
      <c r="CC114" s="909"/>
      <c r="CD114" s="909"/>
      <c r="CE114" s="909"/>
      <c r="CF114" s="903">
        <v>41.1</v>
      </c>
      <c r="CG114" s="904"/>
      <c r="CH114" s="904"/>
      <c r="CI114" s="904"/>
      <c r="CJ114" s="904"/>
      <c r="CK114" s="931"/>
      <c r="CL114" s="932"/>
      <c r="CM114" s="905" t="s">
        <v>431</v>
      </c>
      <c r="CN114" s="906"/>
      <c r="CO114" s="906"/>
      <c r="CP114" s="906"/>
      <c r="CQ114" s="906"/>
      <c r="CR114" s="906"/>
      <c r="CS114" s="906"/>
      <c r="CT114" s="906"/>
      <c r="CU114" s="906"/>
      <c r="CV114" s="906"/>
      <c r="CW114" s="906"/>
      <c r="CX114" s="906"/>
      <c r="CY114" s="906"/>
      <c r="CZ114" s="906"/>
      <c r="DA114" s="906"/>
      <c r="DB114" s="906"/>
      <c r="DC114" s="906"/>
      <c r="DD114" s="906"/>
      <c r="DE114" s="906"/>
      <c r="DF114" s="907"/>
      <c r="DG114" s="941" t="s">
        <v>122</v>
      </c>
      <c r="DH114" s="942"/>
      <c r="DI114" s="942"/>
      <c r="DJ114" s="942"/>
      <c r="DK114" s="943"/>
      <c r="DL114" s="944" t="s">
        <v>122</v>
      </c>
      <c r="DM114" s="942"/>
      <c r="DN114" s="942"/>
      <c r="DO114" s="942"/>
      <c r="DP114" s="943"/>
      <c r="DQ114" s="944" t="s">
        <v>122</v>
      </c>
      <c r="DR114" s="942"/>
      <c r="DS114" s="942"/>
      <c r="DT114" s="942"/>
      <c r="DU114" s="943"/>
      <c r="DV114" s="945" t="s">
        <v>122</v>
      </c>
      <c r="DW114" s="946"/>
      <c r="DX114" s="946"/>
      <c r="DY114" s="946"/>
      <c r="DZ114" s="947"/>
    </row>
    <row r="115" spans="1:130" s="212" customFormat="1" ht="26.25" customHeight="1" x14ac:dyDescent="0.15">
      <c r="A115" s="937"/>
      <c r="B115" s="938"/>
      <c r="C115" s="906" t="s">
        <v>432</v>
      </c>
      <c r="D115" s="906"/>
      <c r="E115" s="906"/>
      <c r="F115" s="906"/>
      <c r="G115" s="906"/>
      <c r="H115" s="906"/>
      <c r="I115" s="906"/>
      <c r="J115" s="906"/>
      <c r="K115" s="906"/>
      <c r="L115" s="906"/>
      <c r="M115" s="906"/>
      <c r="N115" s="906"/>
      <c r="O115" s="906"/>
      <c r="P115" s="906"/>
      <c r="Q115" s="906"/>
      <c r="R115" s="906"/>
      <c r="S115" s="906"/>
      <c r="T115" s="906"/>
      <c r="U115" s="906"/>
      <c r="V115" s="906"/>
      <c r="W115" s="906"/>
      <c r="X115" s="906"/>
      <c r="Y115" s="906"/>
      <c r="Z115" s="907"/>
      <c r="AA115" s="920">
        <v>16317</v>
      </c>
      <c r="AB115" s="921"/>
      <c r="AC115" s="921"/>
      <c r="AD115" s="921"/>
      <c r="AE115" s="922"/>
      <c r="AF115" s="923">
        <v>20032</v>
      </c>
      <c r="AG115" s="921"/>
      <c r="AH115" s="921"/>
      <c r="AI115" s="921"/>
      <c r="AJ115" s="922"/>
      <c r="AK115" s="923">
        <v>18892</v>
      </c>
      <c r="AL115" s="921"/>
      <c r="AM115" s="921"/>
      <c r="AN115" s="921"/>
      <c r="AO115" s="922"/>
      <c r="AP115" s="924">
        <v>0.4</v>
      </c>
      <c r="AQ115" s="925"/>
      <c r="AR115" s="925"/>
      <c r="AS115" s="925"/>
      <c r="AT115" s="926"/>
      <c r="AU115" s="891"/>
      <c r="AV115" s="892"/>
      <c r="AW115" s="892"/>
      <c r="AX115" s="892"/>
      <c r="AY115" s="892"/>
      <c r="AZ115" s="905" t="s">
        <v>433</v>
      </c>
      <c r="BA115" s="906"/>
      <c r="BB115" s="906"/>
      <c r="BC115" s="906"/>
      <c r="BD115" s="906"/>
      <c r="BE115" s="906"/>
      <c r="BF115" s="906"/>
      <c r="BG115" s="906"/>
      <c r="BH115" s="906"/>
      <c r="BI115" s="906"/>
      <c r="BJ115" s="906"/>
      <c r="BK115" s="906"/>
      <c r="BL115" s="906"/>
      <c r="BM115" s="906"/>
      <c r="BN115" s="906"/>
      <c r="BO115" s="906"/>
      <c r="BP115" s="907"/>
      <c r="BQ115" s="908" t="s">
        <v>122</v>
      </c>
      <c r="BR115" s="909"/>
      <c r="BS115" s="909"/>
      <c r="BT115" s="909"/>
      <c r="BU115" s="909"/>
      <c r="BV115" s="909" t="s">
        <v>122</v>
      </c>
      <c r="BW115" s="909"/>
      <c r="BX115" s="909"/>
      <c r="BY115" s="909"/>
      <c r="BZ115" s="909"/>
      <c r="CA115" s="909" t="s">
        <v>122</v>
      </c>
      <c r="CB115" s="909"/>
      <c r="CC115" s="909"/>
      <c r="CD115" s="909"/>
      <c r="CE115" s="909"/>
      <c r="CF115" s="903" t="s">
        <v>122</v>
      </c>
      <c r="CG115" s="904"/>
      <c r="CH115" s="904"/>
      <c r="CI115" s="904"/>
      <c r="CJ115" s="904"/>
      <c r="CK115" s="931"/>
      <c r="CL115" s="932"/>
      <c r="CM115" s="905" t="s">
        <v>434</v>
      </c>
      <c r="CN115" s="906"/>
      <c r="CO115" s="906"/>
      <c r="CP115" s="906"/>
      <c r="CQ115" s="906"/>
      <c r="CR115" s="906"/>
      <c r="CS115" s="906"/>
      <c r="CT115" s="906"/>
      <c r="CU115" s="906"/>
      <c r="CV115" s="906"/>
      <c r="CW115" s="906"/>
      <c r="CX115" s="906"/>
      <c r="CY115" s="906"/>
      <c r="CZ115" s="906"/>
      <c r="DA115" s="906"/>
      <c r="DB115" s="906"/>
      <c r="DC115" s="906"/>
      <c r="DD115" s="906"/>
      <c r="DE115" s="906"/>
      <c r="DF115" s="907"/>
      <c r="DG115" s="941" t="s">
        <v>122</v>
      </c>
      <c r="DH115" s="942"/>
      <c r="DI115" s="942"/>
      <c r="DJ115" s="942"/>
      <c r="DK115" s="943"/>
      <c r="DL115" s="944" t="s">
        <v>122</v>
      </c>
      <c r="DM115" s="942"/>
      <c r="DN115" s="942"/>
      <c r="DO115" s="942"/>
      <c r="DP115" s="943"/>
      <c r="DQ115" s="944" t="s">
        <v>122</v>
      </c>
      <c r="DR115" s="942"/>
      <c r="DS115" s="942"/>
      <c r="DT115" s="942"/>
      <c r="DU115" s="943"/>
      <c r="DV115" s="945" t="s">
        <v>122</v>
      </c>
      <c r="DW115" s="946"/>
      <c r="DX115" s="946"/>
      <c r="DY115" s="946"/>
      <c r="DZ115" s="947"/>
    </row>
    <row r="116" spans="1:130" s="212" customFormat="1" ht="26.25" customHeight="1" x14ac:dyDescent="0.15">
      <c r="A116" s="939"/>
      <c r="B116" s="940"/>
      <c r="C116" s="948" t="s">
        <v>435</v>
      </c>
      <c r="D116" s="948"/>
      <c r="E116" s="948"/>
      <c r="F116" s="948"/>
      <c r="G116" s="948"/>
      <c r="H116" s="948"/>
      <c r="I116" s="948"/>
      <c r="J116" s="948"/>
      <c r="K116" s="948"/>
      <c r="L116" s="948"/>
      <c r="M116" s="948"/>
      <c r="N116" s="948"/>
      <c r="O116" s="948"/>
      <c r="P116" s="948"/>
      <c r="Q116" s="948"/>
      <c r="R116" s="948"/>
      <c r="S116" s="948"/>
      <c r="T116" s="948"/>
      <c r="U116" s="948"/>
      <c r="V116" s="948"/>
      <c r="W116" s="948"/>
      <c r="X116" s="948"/>
      <c r="Y116" s="948"/>
      <c r="Z116" s="949"/>
      <c r="AA116" s="941" t="s">
        <v>122</v>
      </c>
      <c r="AB116" s="942"/>
      <c r="AC116" s="942"/>
      <c r="AD116" s="942"/>
      <c r="AE116" s="943"/>
      <c r="AF116" s="944" t="s">
        <v>122</v>
      </c>
      <c r="AG116" s="942"/>
      <c r="AH116" s="942"/>
      <c r="AI116" s="942"/>
      <c r="AJ116" s="943"/>
      <c r="AK116" s="944" t="s">
        <v>122</v>
      </c>
      <c r="AL116" s="942"/>
      <c r="AM116" s="942"/>
      <c r="AN116" s="942"/>
      <c r="AO116" s="943"/>
      <c r="AP116" s="945" t="s">
        <v>122</v>
      </c>
      <c r="AQ116" s="946"/>
      <c r="AR116" s="946"/>
      <c r="AS116" s="946"/>
      <c r="AT116" s="947"/>
      <c r="AU116" s="891"/>
      <c r="AV116" s="892"/>
      <c r="AW116" s="892"/>
      <c r="AX116" s="892"/>
      <c r="AY116" s="892"/>
      <c r="AZ116" s="950" t="s">
        <v>436</v>
      </c>
      <c r="BA116" s="951"/>
      <c r="BB116" s="951"/>
      <c r="BC116" s="951"/>
      <c r="BD116" s="951"/>
      <c r="BE116" s="951"/>
      <c r="BF116" s="951"/>
      <c r="BG116" s="951"/>
      <c r="BH116" s="951"/>
      <c r="BI116" s="951"/>
      <c r="BJ116" s="951"/>
      <c r="BK116" s="951"/>
      <c r="BL116" s="951"/>
      <c r="BM116" s="951"/>
      <c r="BN116" s="951"/>
      <c r="BO116" s="951"/>
      <c r="BP116" s="952"/>
      <c r="BQ116" s="908" t="s">
        <v>122</v>
      </c>
      <c r="BR116" s="909"/>
      <c r="BS116" s="909"/>
      <c r="BT116" s="909"/>
      <c r="BU116" s="909"/>
      <c r="BV116" s="909" t="s">
        <v>122</v>
      </c>
      <c r="BW116" s="909"/>
      <c r="BX116" s="909"/>
      <c r="BY116" s="909"/>
      <c r="BZ116" s="909"/>
      <c r="CA116" s="909" t="s">
        <v>122</v>
      </c>
      <c r="CB116" s="909"/>
      <c r="CC116" s="909"/>
      <c r="CD116" s="909"/>
      <c r="CE116" s="909"/>
      <c r="CF116" s="903" t="s">
        <v>122</v>
      </c>
      <c r="CG116" s="904"/>
      <c r="CH116" s="904"/>
      <c r="CI116" s="904"/>
      <c r="CJ116" s="904"/>
      <c r="CK116" s="931"/>
      <c r="CL116" s="932"/>
      <c r="CM116" s="905" t="s">
        <v>437</v>
      </c>
      <c r="CN116" s="906"/>
      <c r="CO116" s="906"/>
      <c r="CP116" s="906"/>
      <c r="CQ116" s="906"/>
      <c r="CR116" s="906"/>
      <c r="CS116" s="906"/>
      <c r="CT116" s="906"/>
      <c r="CU116" s="906"/>
      <c r="CV116" s="906"/>
      <c r="CW116" s="906"/>
      <c r="CX116" s="906"/>
      <c r="CY116" s="906"/>
      <c r="CZ116" s="906"/>
      <c r="DA116" s="906"/>
      <c r="DB116" s="906"/>
      <c r="DC116" s="906"/>
      <c r="DD116" s="906"/>
      <c r="DE116" s="906"/>
      <c r="DF116" s="907"/>
      <c r="DG116" s="941" t="s">
        <v>122</v>
      </c>
      <c r="DH116" s="942"/>
      <c r="DI116" s="942"/>
      <c r="DJ116" s="942"/>
      <c r="DK116" s="943"/>
      <c r="DL116" s="944" t="s">
        <v>122</v>
      </c>
      <c r="DM116" s="942"/>
      <c r="DN116" s="942"/>
      <c r="DO116" s="942"/>
      <c r="DP116" s="943"/>
      <c r="DQ116" s="944" t="s">
        <v>122</v>
      </c>
      <c r="DR116" s="942"/>
      <c r="DS116" s="942"/>
      <c r="DT116" s="942"/>
      <c r="DU116" s="943"/>
      <c r="DV116" s="945" t="s">
        <v>122</v>
      </c>
      <c r="DW116" s="946"/>
      <c r="DX116" s="946"/>
      <c r="DY116" s="946"/>
      <c r="DZ116" s="947"/>
    </row>
    <row r="117" spans="1:130" s="212" customFormat="1" ht="26.25" customHeight="1" x14ac:dyDescent="0.15">
      <c r="A117" s="895" t="s">
        <v>177</v>
      </c>
      <c r="B117" s="876"/>
      <c r="C117" s="876"/>
      <c r="D117" s="876"/>
      <c r="E117" s="876"/>
      <c r="F117" s="876"/>
      <c r="G117" s="876"/>
      <c r="H117" s="876"/>
      <c r="I117" s="876"/>
      <c r="J117" s="876"/>
      <c r="K117" s="876"/>
      <c r="L117" s="876"/>
      <c r="M117" s="876"/>
      <c r="N117" s="876"/>
      <c r="O117" s="876"/>
      <c r="P117" s="876"/>
      <c r="Q117" s="876"/>
      <c r="R117" s="876"/>
      <c r="S117" s="876"/>
      <c r="T117" s="876"/>
      <c r="U117" s="876"/>
      <c r="V117" s="876"/>
      <c r="W117" s="876"/>
      <c r="X117" s="876"/>
      <c r="Y117" s="960" t="s">
        <v>438</v>
      </c>
      <c r="Z117" s="877"/>
      <c r="AA117" s="961">
        <v>1579175</v>
      </c>
      <c r="AB117" s="962"/>
      <c r="AC117" s="962"/>
      <c r="AD117" s="962"/>
      <c r="AE117" s="963"/>
      <c r="AF117" s="964">
        <v>1565241</v>
      </c>
      <c r="AG117" s="962"/>
      <c r="AH117" s="962"/>
      <c r="AI117" s="962"/>
      <c r="AJ117" s="963"/>
      <c r="AK117" s="964">
        <v>1452069</v>
      </c>
      <c r="AL117" s="962"/>
      <c r="AM117" s="962"/>
      <c r="AN117" s="962"/>
      <c r="AO117" s="963"/>
      <c r="AP117" s="965"/>
      <c r="AQ117" s="966"/>
      <c r="AR117" s="966"/>
      <c r="AS117" s="966"/>
      <c r="AT117" s="967"/>
      <c r="AU117" s="891"/>
      <c r="AV117" s="892"/>
      <c r="AW117" s="892"/>
      <c r="AX117" s="892"/>
      <c r="AY117" s="892"/>
      <c r="AZ117" s="957" t="s">
        <v>439</v>
      </c>
      <c r="BA117" s="958"/>
      <c r="BB117" s="958"/>
      <c r="BC117" s="958"/>
      <c r="BD117" s="958"/>
      <c r="BE117" s="958"/>
      <c r="BF117" s="958"/>
      <c r="BG117" s="958"/>
      <c r="BH117" s="958"/>
      <c r="BI117" s="958"/>
      <c r="BJ117" s="958"/>
      <c r="BK117" s="958"/>
      <c r="BL117" s="958"/>
      <c r="BM117" s="958"/>
      <c r="BN117" s="958"/>
      <c r="BO117" s="958"/>
      <c r="BP117" s="959"/>
      <c r="BQ117" s="908" t="s">
        <v>122</v>
      </c>
      <c r="BR117" s="909"/>
      <c r="BS117" s="909"/>
      <c r="BT117" s="909"/>
      <c r="BU117" s="909"/>
      <c r="BV117" s="909" t="s">
        <v>122</v>
      </c>
      <c r="BW117" s="909"/>
      <c r="BX117" s="909"/>
      <c r="BY117" s="909"/>
      <c r="BZ117" s="909"/>
      <c r="CA117" s="909" t="s">
        <v>122</v>
      </c>
      <c r="CB117" s="909"/>
      <c r="CC117" s="909"/>
      <c r="CD117" s="909"/>
      <c r="CE117" s="909"/>
      <c r="CF117" s="903" t="s">
        <v>122</v>
      </c>
      <c r="CG117" s="904"/>
      <c r="CH117" s="904"/>
      <c r="CI117" s="904"/>
      <c r="CJ117" s="904"/>
      <c r="CK117" s="931"/>
      <c r="CL117" s="932"/>
      <c r="CM117" s="905" t="s">
        <v>440</v>
      </c>
      <c r="CN117" s="906"/>
      <c r="CO117" s="906"/>
      <c r="CP117" s="906"/>
      <c r="CQ117" s="906"/>
      <c r="CR117" s="906"/>
      <c r="CS117" s="906"/>
      <c r="CT117" s="906"/>
      <c r="CU117" s="906"/>
      <c r="CV117" s="906"/>
      <c r="CW117" s="906"/>
      <c r="CX117" s="906"/>
      <c r="CY117" s="906"/>
      <c r="CZ117" s="906"/>
      <c r="DA117" s="906"/>
      <c r="DB117" s="906"/>
      <c r="DC117" s="906"/>
      <c r="DD117" s="906"/>
      <c r="DE117" s="906"/>
      <c r="DF117" s="907"/>
      <c r="DG117" s="941" t="s">
        <v>122</v>
      </c>
      <c r="DH117" s="942"/>
      <c r="DI117" s="942"/>
      <c r="DJ117" s="942"/>
      <c r="DK117" s="943"/>
      <c r="DL117" s="944" t="s">
        <v>122</v>
      </c>
      <c r="DM117" s="942"/>
      <c r="DN117" s="942"/>
      <c r="DO117" s="942"/>
      <c r="DP117" s="943"/>
      <c r="DQ117" s="944" t="s">
        <v>122</v>
      </c>
      <c r="DR117" s="942"/>
      <c r="DS117" s="942"/>
      <c r="DT117" s="942"/>
      <c r="DU117" s="943"/>
      <c r="DV117" s="945" t="s">
        <v>122</v>
      </c>
      <c r="DW117" s="946"/>
      <c r="DX117" s="946"/>
      <c r="DY117" s="946"/>
      <c r="DZ117" s="947"/>
    </row>
    <row r="118" spans="1:130" s="212" customFormat="1" ht="26.25" customHeight="1" x14ac:dyDescent="0.15">
      <c r="A118" s="895" t="s">
        <v>414</v>
      </c>
      <c r="B118" s="876"/>
      <c r="C118" s="876"/>
      <c r="D118" s="876"/>
      <c r="E118" s="876"/>
      <c r="F118" s="876"/>
      <c r="G118" s="876"/>
      <c r="H118" s="876"/>
      <c r="I118" s="876"/>
      <c r="J118" s="876"/>
      <c r="K118" s="876"/>
      <c r="L118" s="876"/>
      <c r="M118" s="876"/>
      <c r="N118" s="876"/>
      <c r="O118" s="876"/>
      <c r="P118" s="876"/>
      <c r="Q118" s="876"/>
      <c r="R118" s="876"/>
      <c r="S118" s="876"/>
      <c r="T118" s="876"/>
      <c r="U118" s="876"/>
      <c r="V118" s="876"/>
      <c r="W118" s="876"/>
      <c r="X118" s="876"/>
      <c r="Y118" s="876"/>
      <c r="Z118" s="877"/>
      <c r="AA118" s="875" t="s">
        <v>411</v>
      </c>
      <c r="AB118" s="876"/>
      <c r="AC118" s="876"/>
      <c r="AD118" s="876"/>
      <c r="AE118" s="877"/>
      <c r="AF118" s="875" t="s">
        <v>412</v>
      </c>
      <c r="AG118" s="876"/>
      <c r="AH118" s="876"/>
      <c r="AI118" s="876"/>
      <c r="AJ118" s="877"/>
      <c r="AK118" s="875" t="s">
        <v>294</v>
      </c>
      <c r="AL118" s="876"/>
      <c r="AM118" s="876"/>
      <c r="AN118" s="876"/>
      <c r="AO118" s="877"/>
      <c r="AP118" s="953" t="s">
        <v>413</v>
      </c>
      <c r="AQ118" s="954"/>
      <c r="AR118" s="954"/>
      <c r="AS118" s="954"/>
      <c r="AT118" s="955"/>
      <c r="AU118" s="891"/>
      <c r="AV118" s="892"/>
      <c r="AW118" s="892"/>
      <c r="AX118" s="892"/>
      <c r="AY118" s="892"/>
      <c r="AZ118" s="956" t="s">
        <v>441</v>
      </c>
      <c r="BA118" s="948"/>
      <c r="BB118" s="948"/>
      <c r="BC118" s="948"/>
      <c r="BD118" s="948"/>
      <c r="BE118" s="948"/>
      <c r="BF118" s="948"/>
      <c r="BG118" s="948"/>
      <c r="BH118" s="948"/>
      <c r="BI118" s="948"/>
      <c r="BJ118" s="948"/>
      <c r="BK118" s="948"/>
      <c r="BL118" s="948"/>
      <c r="BM118" s="948"/>
      <c r="BN118" s="948"/>
      <c r="BO118" s="948"/>
      <c r="BP118" s="949"/>
      <c r="BQ118" s="982" t="s">
        <v>122</v>
      </c>
      <c r="BR118" s="983"/>
      <c r="BS118" s="983"/>
      <c r="BT118" s="983"/>
      <c r="BU118" s="983"/>
      <c r="BV118" s="983" t="s">
        <v>122</v>
      </c>
      <c r="BW118" s="983"/>
      <c r="BX118" s="983"/>
      <c r="BY118" s="983"/>
      <c r="BZ118" s="983"/>
      <c r="CA118" s="983" t="s">
        <v>122</v>
      </c>
      <c r="CB118" s="983"/>
      <c r="CC118" s="983"/>
      <c r="CD118" s="983"/>
      <c r="CE118" s="983"/>
      <c r="CF118" s="903" t="s">
        <v>122</v>
      </c>
      <c r="CG118" s="904"/>
      <c r="CH118" s="904"/>
      <c r="CI118" s="904"/>
      <c r="CJ118" s="904"/>
      <c r="CK118" s="931"/>
      <c r="CL118" s="932"/>
      <c r="CM118" s="905" t="s">
        <v>442</v>
      </c>
      <c r="CN118" s="906"/>
      <c r="CO118" s="906"/>
      <c r="CP118" s="906"/>
      <c r="CQ118" s="906"/>
      <c r="CR118" s="906"/>
      <c r="CS118" s="906"/>
      <c r="CT118" s="906"/>
      <c r="CU118" s="906"/>
      <c r="CV118" s="906"/>
      <c r="CW118" s="906"/>
      <c r="CX118" s="906"/>
      <c r="CY118" s="906"/>
      <c r="CZ118" s="906"/>
      <c r="DA118" s="906"/>
      <c r="DB118" s="906"/>
      <c r="DC118" s="906"/>
      <c r="DD118" s="906"/>
      <c r="DE118" s="906"/>
      <c r="DF118" s="907"/>
      <c r="DG118" s="941" t="s">
        <v>122</v>
      </c>
      <c r="DH118" s="942"/>
      <c r="DI118" s="942"/>
      <c r="DJ118" s="942"/>
      <c r="DK118" s="943"/>
      <c r="DL118" s="944" t="s">
        <v>122</v>
      </c>
      <c r="DM118" s="942"/>
      <c r="DN118" s="942"/>
      <c r="DO118" s="942"/>
      <c r="DP118" s="943"/>
      <c r="DQ118" s="944" t="s">
        <v>122</v>
      </c>
      <c r="DR118" s="942"/>
      <c r="DS118" s="942"/>
      <c r="DT118" s="942"/>
      <c r="DU118" s="943"/>
      <c r="DV118" s="945" t="s">
        <v>122</v>
      </c>
      <c r="DW118" s="946"/>
      <c r="DX118" s="946"/>
      <c r="DY118" s="946"/>
      <c r="DZ118" s="947"/>
    </row>
    <row r="119" spans="1:130" s="212" customFormat="1" ht="26.25" customHeight="1" x14ac:dyDescent="0.15">
      <c r="A119" s="1039" t="s">
        <v>417</v>
      </c>
      <c r="B119" s="930"/>
      <c r="C119" s="912" t="s">
        <v>418</v>
      </c>
      <c r="D119" s="880"/>
      <c r="E119" s="880"/>
      <c r="F119" s="880"/>
      <c r="G119" s="880"/>
      <c r="H119" s="880"/>
      <c r="I119" s="880"/>
      <c r="J119" s="880"/>
      <c r="K119" s="880"/>
      <c r="L119" s="880"/>
      <c r="M119" s="880"/>
      <c r="N119" s="880"/>
      <c r="O119" s="880"/>
      <c r="P119" s="880"/>
      <c r="Q119" s="880"/>
      <c r="R119" s="880"/>
      <c r="S119" s="880"/>
      <c r="T119" s="880"/>
      <c r="U119" s="880"/>
      <c r="V119" s="880"/>
      <c r="W119" s="880"/>
      <c r="X119" s="880"/>
      <c r="Y119" s="880"/>
      <c r="Z119" s="881"/>
      <c r="AA119" s="882" t="s">
        <v>122</v>
      </c>
      <c r="AB119" s="883"/>
      <c r="AC119" s="883"/>
      <c r="AD119" s="883"/>
      <c r="AE119" s="884"/>
      <c r="AF119" s="885" t="s">
        <v>122</v>
      </c>
      <c r="AG119" s="883"/>
      <c r="AH119" s="883"/>
      <c r="AI119" s="883"/>
      <c r="AJ119" s="884"/>
      <c r="AK119" s="885" t="s">
        <v>122</v>
      </c>
      <c r="AL119" s="883"/>
      <c r="AM119" s="883"/>
      <c r="AN119" s="883"/>
      <c r="AO119" s="884"/>
      <c r="AP119" s="886" t="s">
        <v>122</v>
      </c>
      <c r="AQ119" s="887"/>
      <c r="AR119" s="887"/>
      <c r="AS119" s="887"/>
      <c r="AT119" s="888"/>
      <c r="AU119" s="893"/>
      <c r="AV119" s="894"/>
      <c r="AW119" s="894"/>
      <c r="AX119" s="894"/>
      <c r="AY119" s="894"/>
      <c r="AZ119" s="233" t="s">
        <v>177</v>
      </c>
      <c r="BA119" s="233"/>
      <c r="BB119" s="233"/>
      <c r="BC119" s="233"/>
      <c r="BD119" s="233"/>
      <c r="BE119" s="233"/>
      <c r="BF119" s="233"/>
      <c r="BG119" s="233"/>
      <c r="BH119" s="233"/>
      <c r="BI119" s="233"/>
      <c r="BJ119" s="233"/>
      <c r="BK119" s="233"/>
      <c r="BL119" s="233"/>
      <c r="BM119" s="233"/>
      <c r="BN119" s="233"/>
      <c r="BO119" s="960" t="s">
        <v>443</v>
      </c>
      <c r="BP119" s="988"/>
      <c r="BQ119" s="982">
        <v>17960497</v>
      </c>
      <c r="BR119" s="983"/>
      <c r="BS119" s="983"/>
      <c r="BT119" s="983"/>
      <c r="BU119" s="983"/>
      <c r="BV119" s="983">
        <v>17180916</v>
      </c>
      <c r="BW119" s="983"/>
      <c r="BX119" s="983"/>
      <c r="BY119" s="983"/>
      <c r="BZ119" s="983"/>
      <c r="CA119" s="983">
        <v>16903131</v>
      </c>
      <c r="CB119" s="983"/>
      <c r="CC119" s="983"/>
      <c r="CD119" s="983"/>
      <c r="CE119" s="983"/>
      <c r="CF119" s="984"/>
      <c r="CG119" s="985"/>
      <c r="CH119" s="985"/>
      <c r="CI119" s="985"/>
      <c r="CJ119" s="986"/>
      <c r="CK119" s="933"/>
      <c r="CL119" s="934"/>
      <c r="CM119" s="956" t="s">
        <v>444</v>
      </c>
      <c r="CN119" s="948"/>
      <c r="CO119" s="948"/>
      <c r="CP119" s="948"/>
      <c r="CQ119" s="948"/>
      <c r="CR119" s="948"/>
      <c r="CS119" s="948"/>
      <c r="CT119" s="948"/>
      <c r="CU119" s="948"/>
      <c r="CV119" s="948"/>
      <c r="CW119" s="948"/>
      <c r="CX119" s="948"/>
      <c r="CY119" s="948"/>
      <c r="CZ119" s="948"/>
      <c r="DA119" s="948"/>
      <c r="DB119" s="948"/>
      <c r="DC119" s="948"/>
      <c r="DD119" s="948"/>
      <c r="DE119" s="948"/>
      <c r="DF119" s="949"/>
      <c r="DG119" s="987" t="s">
        <v>122</v>
      </c>
      <c r="DH119" s="969"/>
      <c r="DI119" s="969"/>
      <c r="DJ119" s="969"/>
      <c r="DK119" s="970"/>
      <c r="DL119" s="968" t="s">
        <v>122</v>
      </c>
      <c r="DM119" s="969"/>
      <c r="DN119" s="969"/>
      <c r="DO119" s="969"/>
      <c r="DP119" s="970"/>
      <c r="DQ119" s="968" t="s">
        <v>122</v>
      </c>
      <c r="DR119" s="969"/>
      <c r="DS119" s="969"/>
      <c r="DT119" s="969"/>
      <c r="DU119" s="970"/>
      <c r="DV119" s="971" t="s">
        <v>122</v>
      </c>
      <c r="DW119" s="972"/>
      <c r="DX119" s="972"/>
      <c r="DY119" s="972"/>
      <c r="DZ119" s="973"/>
    </row>
    <row r="120" spans="1:130" s="212" customFormat="1" ht="26.25" customHeight="1" x14ac:dyDescent="0.15">
      <c r="A120" s="1040"/>
      <c r="B120" s="932"/>
      <c r="C120" s="905" t="s">
        <v>421</v>
      </c>
      <c r="D120" s="906"/>
      <c r="E120" s="906"/>
      <c r="F120" s="906"/>
      <c r="G120" s="906"/>
      <c r="H120" s="906"/>
      <c r="I120" s="906"/>
      <c r="J120" s="906"/>
      <c r="K120" s="906"/>
      <c r="L120" s="906"/>
      <c r="M120" s="906"/>
      <c r="N120" s="906"/>
      <c r="O120" s="906"/>
      <c r="P120" s="906"/>
      <c r="Q120" s="906"/>
      <c r="R120" s="906"/>
      <c r="S120" s="906"/>
      <c r="T120" s="906"/>
      <c r="U120" s="906"/>
      <c r="V120" s="906"/>
      <c r="W120" s="906"/>
      <c r="X120" s="906"/>
      <c r="Y120" s="906"/>
      <c r="Z120" s="907"/>
      <c r="AA120" s="941" t="s">
        <v>122</v>
      </c>
      <c r="AB120" s="942"/>
      <c r="AC120" s="942"/>
      <c r="AD120" s="942"/>
      <c r="AE120" s="943"/>
      <c r="AF120" s="944" t="s">
        <v>122</v>
      </c>
      <c r="AG120" s="942"/>
      <c r="AH120" s="942"/>
      <c r="AI120" s="942"/>
      <c r="AJ120" s="943"/>
      <c r="AK120" s="944" t="s">
        <v>122</v>
      </c>
      <c r="AL120" s="942"/>
      <c r="AM120" s="942"/>
      <c r="AN120" s="942"/>
      <c r="AO120" s="943"/>
      <c r="AP120" s="945" t="s">
        <v>122</v>
      </c>
      <c r="AQ120" s="946"/>
      <c r="AR120" s="946"/>
      <c r="AS120" s="946"/>
      <c r="AT120" s="947"/>
      <c r="AU120" s="974" t="s">
        <v>445</v>
      </c>
      <c r="AV120" s="975"/>
      <c r="AW120" s="975"/>
      <c r="AX120" s="975"/>
      <c r="AY120" s="976"/>
      <c r="AZ120" s="912" t="s">
        <v>446</v>
      </c>
      <c r="BA120" s="880"/>
      <c r="BB120" s="880"/>
      <c r="BC120" s="880"/>
      <c r="BD120" s="880"/>
      <c r="BE120" s="880"/>
      <c r="BF120" s="880"/>
      <c r="BG120" s="880"/>
      <c r="BH120" s="880"/>
      <c r="BI120" s="880"/>
      <c r="BJ120" s="880"/>
      <c r="BK120" s="880"/>
      <c r="BL120" s="880"/>
      <c r="BM120" s="880"/>
      <c r="BN120" s="880"/>
      <c r="BO120" s="880"/>
      <c r="BP120" s="881"/>
      <c r="BQ120" s="913">
        <v>4487452</v>
      </c>
      <c r="BR120" s="914"/>
      <c r="BS120" s="914"/>
      <c r="BT120" s="914"/>
      <c r="BU120" s="914"/>
      <c r="BV120" s="914">
        <v>4787481</v>
      </c>
      <c r="BW120" s="914"/>
      <c r="BX120" s="914"/>
      <c r="BY120" s="914"/>
      <c r="BZ120" s="914"/>
      <c r="CA120" s="914">
        <v>5012282</v>
      </c>
      <c r="CB120" s="914"/>
      <c r="CC120" s="914"/>
      <c r="CD120" s="914"/>
      <c r="CE120" s="914"/>
      <c r="CF120" s="927">
        <v>95.4</v>
      </c>
      <c r="CG120" s="928"/>
      <c r="CH120" s="928"/>
      <c r="CI120" s="928"/>
      <c r="CJ120" s="928"/>
      <c r="CK120" s="989" t="s">
        <v>447</v>
      </c>
      <c r="CL120" s="990"/>
      <c r="CM120" s="990"/>
      <c r="CN120" s="990"/>
      <c r="CO120" s="991"/>
      <c r="CP120" s="997" t="s">
        <v>396</v>
      </c>
      <c r="CQ120" s="998"/>
      <c r="CR120" s="998"/>
      <c r="CS120" s="998"/>
      <c r="CT120" s="998"/>
      <c r="CU120" s="998"/>
      <c r="CV120" s="998"/>
      <c r="CW120" s="998"/>
      <c r="CX120" s="998"/>
      <c r="CY120" s="998"/>
      <c r="CZ120" s="998"/>
      <c r="DA120" s="998"/>
      <c r="DB120" s="998"/>
      <c r="DC120" s="998"/>
      <c r="DD120" s="998"/>
      <c r="DE120" s="998"/>
      <c r="DF120" s="999"/>
      <c r="DG120" s="913">
        <v>3126167</v>
      </c>
      <c r="DH120" s="914"/>
      <c r="DI120" s="914"/>
      <c r="DJ120" s="914"/>
      <c r="DK120" s="914"/>
      <c r="DL120" s="914">
        <v>3087367</v>
      </c>
      <c r="DM120" s="914"/>
      <c r="DN120" s="914"/>
      <c r="DO120" s="914"/>
      <c r="DP120" s="914"/>
      <c r="DQ120" s="914">
        <v>2953545</v>
      </c>
      <c r="DR120" s="914"/>
      <c r="DS120" s="914"/>
      <c r="DT120" s="914"/>
      <c r="DU120" s="914"/>
      <c r="DV120" s="915">
        <v>56.2</v>
      </c>
      <c r="DW120" s="915"/>
      <c r="DX120" s="915"/>
      <c r="DY120" s="915"/>
      <c r="DZ120" s="916"/>
    </row>
    <row r="121" spans="1:130" s="212" customFormat="1" ht="26.25" customHeight="1" x14ac:dyDescent="0.15">
      <c r="A121" s="1040"/>
      <c r="B121" s="932"/>
      <c r="C121" s="957" t="s">
        <v>448</v>
      </c>
      <c r="D121" s="958"/>
      <c r="E121" s="958"/>
      <c r="F121" s="958"/>
      <c r="G121" s="958"/>
      <c r="H121" s="958"/>
      <c r="I121" s="958"/>
      <c r="J121" s="958"/>
      <c r="K121" s="958"/>
      <c r="L121" s="958"/>
      <c r="M121" s="958"/>
      <c r="N121" s="958"/>
      <c r="O121" s="958"/>
      <c r="P121" s="958"/>
      <c r="Q121" s="958"/>
      <c r="R121" s="958"/>
      <c r="S121" s="958"/>
      <c r="T121" s="958"/>
      <c r="U121" s="958"/>
      <c r="V121" s="958"/>
      <c r="W121" s="958"/>
      <c r="X121" s="958"/>
      <c r="Y121" s="958"/>
      <c r="Z121" s="959"/>
      <c r="AA121" s="941" t="s">
        <v>122</v>
      </c>
      <c r="AB121" s="942"/>
      <c r="AC121" s="942"/>
      <c r="AD121" s="942"/>
      <c r="AE121" s="943"/>
      <c r="AF121" s="944" t="s">
        <v>122</v>
      </c>
      <c r="AG121" s="942"/>
      <c r="AH121" s="942"/>
      <c r="AI121" s="942"/>
      <c r="AJ121" s="943"/>
      <c r="AK121" s="944" t="s">
        <v>122</v>
      </c>
      <c r="AL121" s="942"/>
      <c r="AM121" s="942"/>
      <c r="AN121" s="942"/>
      <c r="AO121" s="943"/>
      <c r="AP121" s="945" t="s">
        <v>122</v>
      </c>
      <c r="AQ121" s="946"/>
      <c r="AR121" s="946"/>
      <c r="AS121" s="946"/>
      <c r="AT121" s="947"/>
      <c r="AU121" s="977"/>
      <c r="AV121" s="978"/>
      <c r="AW121" s="978"/>
      <c r="AX121" s="978"/>
      <c r="AY121" s="979"/>
      <c r="AZ121" s="905" t="s">
        <v>449</v>
      </c>
      <c r="BA121" s="906"/>
      <c r="BB121" s="906"/>
      <c r="BC121" s="906"/>
      <c r="BD121" s="906"/>
      <c r="BE121" s="906"/>
      <c r="BF121" s="906"/>
      <c r="BG121" s="906"/>
      <c r="BH121" s="906"/>
      <c r="BI121" s="906"/>
      <c r="BJ121" s="906"/>
      <c r="BK121" s="906"/>
      <c r="BL121" s="906"/>
      <c r="BM121" s="906"/>
      <c r="BN121" s="906"/>
      <c r="BO121" s="906"/>
      <c r="BP121" s="907"/>
      <c r="BQ121" s="908">
        <v>161273</v>
      </c>
      <c r="BR121" s="909"/>
      <c r="BS121" s="909"/>
      <c r="BT121" s="909"/>
      <c r="BU121" s="909"/>
      <c r="BV121" s="909">
        <v>142132</v>
      </c>
      <c r="BW121" s="909"/>
      <c r="BX121" s="909"/>
      <c r="BY121" s="909"/>
      <c r="BZ121" s="909"/>
      <c r="CA121" s="909">
        <v>113499</v>
      </c>
      <c r="CB121" s="909"/>
      <c r="CC121" s="909"/>
      <c r="CD121" s="909"/>
      <c r="CE121" s="909"/>
      <c r="CF121" s="903">
        <v>2.2000000000000002</v>
      </c>
      <c r="CG121" s="904"/>
      <c r="CH121" s="904"/>
      <c r="CI121" s="904"/>
      <c r="CJ121" s="904"/>
      <c r="CK121" s="992"/>
      <c r="CL121" s="993"/>
      <c r="CM121" s="993"/>
      <c r="CN121" s="993"/>
      <c r="CO121" s="994"/>
      <c r="CP121" s="1002" t="s">
        <v>394</v>
      </c>
      <c r="CQ121" s="1003"/>
      <c r="CR121" s="1003"/>
      <c r="CS121" s="1003"/>
      <c r="CT121" s="1003"/>
      <c r="CU121" s="1003"/>
      <c r="CV121" s="1003"/>
      <c r="CW121" s="1003"/>
      <c r="CX121" s="1003"/>
      <c r="CY121" s="1003"/>
      <c r="CZ121" s="1003"/>
      <c r="DA121" s="1003"/>
      <c r="DB121" s="1003"/>
      <c r="DC121" s="1003"/>
      <c r="DD121" s="1003"/>
      <c r="DE121" s="1003"/>
      <c r="DF121" s="1004"/>
      <c r="DG121" s="908">
        <v>618213</v>
      </c>
      <c r="DH121" s="909"/>
      <c r="DI121" s="909"/>
      <c r="DJ121" s="909"/>
      <c r="DK121" s="909"/>
      <c r="DL121" s="909">
        <v>536757</v>
      </c>
      <c r="DM121" s="909"/>
      <c r="DN121" s="909"/>
      <c r="DO121" s="909"/>
      <c r="DP121" s="909"/>
      <c r="DQ121" s="909">
        <v>425987</v>
      </c>
      <c r="DR121" s="909"/>
      <c r="DS121" s="909"/>
      <c r="DT121" s="909"/>
      <c r="DU121" s="909"/>
      <c r="DV121" s="910">
        <v>8.1</v>
      </c>
      <c r="DW121" s="910"/>
      <c r="DX121" s="910"/>
      <c r="DY121" s="910"/>
      <c r="DZ121" s="911"/>
    </row>
    <row r="122" spans="1:130" s="212" customFormat="1" ht="26.25" customHeight="1" x14ac:dyDescent="0.15">
      <c r="A122" s="1040"/>
      <c r="B122" s="932"/>
      <c r="C122" s="905" t="s">
        <v>431</v>
      </c>
      <c r="D122" s="906"/>
      <c r="E122" s="906"/>
      <c r="F122" s="906"/>
      <c r="G122" s="906"/>
      <c r="H122" s="906"/>
      <c r="I122" s="906"/>
      <c r="J122" s="906"/>
      <c r="K122" s="906"/>
      <c r="L122" s="906"/>
      <c r="M122" s="906"/>
      <c r="N122" s="906"/>
      <c r="O122" s="906"/>
      <c r="P122" s="906"/>
      <c r="Q122" s="906"/>
      <c r="R122" s="906"/>
      <c r="S122" s="906"/>
      <c r="T122" s="906"/>
      <c r="U122" s="906"/>
      <c r="V122" s="906"/>
      <c r="W122" s="906"/>
      <c r="X122" s="906"/>
      <c r="Y122" s="906"/>
      <c r="Z122" s="907"/>
      <c r="AA122" s="941" t="s">
        <v>122</v>
      </c>
      <c r="AB122" s="942"/>
      <c r="AC122" s="942"/>
      <c r="AD122" s="942"/>
      <c r="AE122" s="943"/>
      <c r="AF122" s="944" t="s">
        <v>122</v>
      </c>
      <c r="AG122" s="942"/>
      <c r="AH122" s="942"/>
      <c r="AI122" s="942"/>
      <c r="AJ122" s="943"/>
      <c r="AK122" s="944" t="s">
        <v>122</v>
      </c>
      <c r="AL122" s="942"/>
      <c r="AM122" s="942"/>
      <c r="AN122" s="942"/>
      <c r="AO122" s="943"/>
      <c r="AP122" s="945" t="s">
        <v>122</v>
      </c>
      <c r="AQ122" s="946"/>
      <c r="AR122" s="946"/>
      <c r="AS122" s="946"/>
      <c r="AT122" s="947"/>
      <c r="AU122" s="977"/>
      <c r="AV122" s="978"/>
      <c r="AW122" s="978"/>
      <c r="AX122" s="978"/>
      <c r="AY122" s="979"/>
      <c r="AZ122" s="956" t="s">
        <v>450</v>
      </c>
      <c r="BA122" s="948"/>
      <c r="BB122" s="948"/>
      <c r="BC122" s="948"/>
      <c r="BD122" s="948"/>
      <c r="BE122" s="948"/>
      <c r="BF122" s="948"/>
      <c r="BG122" s="948"/>
      <c r="BH122" s="948"/>
      <c r="BI122" s="948"/>
      <c r="BJ122" s="948"/>
      <c r="BK122" s="948"/>
      <c r="BL122" s="948"/>
      <c r="BM122" s="948"/>
      <c r="BN122" s="948"/>
      <c r="BO122" s="948"/>
      <c r="BP122" s="949"/>
      <c r="BQ122" s="982">
        <v>11387354</v>
      </c>
      <c r="BR122" s="983"/>
      <c r="BS122" s="983"/>
      <c r="BT122" s="983"/>
      <c r="BU122" s="983"/>
      <c r="BV122" s="983">
        <v>10923082</v>
      </c>
      <c r="BW122" s="983"/>
      <c r="BX122" s="983"/>
      <c r="BY122" s="983"/>
      <c r="BZ122" s="983"/>
      <c r="CA122" s="983">
        <v>10731716</v>
      </c>
      <c r="CB122" s="983"/>
      <c r="CC122" s="983"/>
      <c r="CD122" s="983"/>
      <c r="CE122" s="983"/>
      <c r="CF122" s="1000">
        <v>204.4</v>
      </c>
      <c r="CG122" s="1001"/>
      <c r="CH122" s="1001"/>
      <c r="CI122" s="1001"/>
      <c r="CJ122" s="1001"/>
      <c r="CK122" s="992"/>
      <c r="CL122" s="993"/>
      <c r="CM122" s="993"/>
      <c r="CN122" s="993"/>
      <c r="CO122" s="994"/>
      <c r="CP122" s="1002"/>
      <c r="CQ122" s="1003"/>
      <c r="CR122" s="1003"/>
      <c r="CS122" s="1003"/>
      <c r="CT122" s="1003"/>
      <c r="CU122" s="1003"/>
      <c r="CV122" s="1003"/>
      <c r="CW122" s="1003"/>
      <c r="CX122" s="1003"/>
      <c r="CY122" s="1003"/>
      <c r="CZ122" s="1003"/>
      <c r="DA122" s="1003"/>
      <c r="DB122" s="1003"/>
      <c r="DC122" s="1003"/>
      <c r="DD122" s="1003"/>
      <c r="DE122" s="1003"/>
      <c r="DF122" s="1004"/>
      <c r="DG122" s="908"/>
      <c r="DH122" s="909"/>
      <c r="DI122" s="909"/>
      <c r="DJ122" s="909"/>
      <c r="DK122" s="909"/>
      <c r="DL122" s="909"/>
      <c r="DM122" s="909"/>
      <c r="DN122" s="909"/>
      <c r="DO122" s="909"/>
      <c r="DP122" s="909"/>
      <c r="DQ122" s="909"/>
      <c r="DR122" s="909"/>
      <c r="DS122" s="909"/>
      <c r="DT122" s="909"/>
      <c r="DU122" s="909"/>
      <c r="DV122" s="910"/>
      <c r="DW122" s="910"/>
      <c r="DX122" s="910"/>
      <c r="DY122" s="910"/>
      <c r="DZ122" s="911"/>
    </row>
    <row r="123" spans="1:130" s="212" customFormat="1" ht="26.25" customHeight="1" x14ac:dyDescent="0.15">
      <c r="A123" s="1040"/>
      <c r="B123" s="932"/>
      <c r="C123" s="905" t="s">
        <v>437</v>
      </c>
      <c r="D123" s="906"/>
      <c r="E123" s="906"/>
      <c r="F123" s="906"/>
      <c r="G123" s="906"/>
      <c r="H123" s="906"/>
      <c r="I123" s="906"/>
      <c r="J123" s="906"/>
      <c r="K123" s="906"/>
      <c r="L123" s="906"/>
      <c r="M123" s="906"/>
      <c r="N123" s="906"/>
      <c r="O123" s="906"/>
      <c r="P123" s="906"/>
      <c r="Q123" s="906"/>
      <c r="R123" s="906"/>
      <c r="S123" s="906"/>
      <c r="T123" s="906"/>
      <c r="U123" s="906"/>
      <c r="V123" s="906"/>
      <c r="W123" s="906"/>
      <c r="X123" s="906"/>
      <c r="Y123" s="906"/>
      <c r="Z123" s="907"/>
      <c r="AA123" s="941" t="s">
        <v>122</v>
      </c>
      <c r="AB123" s="942"/>
      <c r="AC123" s="942"/>
      <c r="AD123" s="942"/>
      <c r="AE123" s="943"/>
      <c r="AF123" s="944" t="s">
        <v>122</v>
      </c>
      <c r="AG123" s="942"/>
      <c r="AH123" s="942"/>
      <c r="AI123" s="942"/>
      <c r="AJ123" s="943"/>
      <c r="AK123" s="944" t="s">
        <v>122</v>
      </c>
      <c r="AL123" s="942"/>
      <c r="AM123" s="942"/>
      <c r="AN123" s="942"/>
      <c r="AO123" s="943"/>
      <c r="AP123" s="945" t="s">
        <v>122</v>
      </c>
      <c r="AQ123" s="946"/>
      <c r="AR123" s="946"/>
      <c r="AS123" s="946"/>
      <c r="AT123" s="947"/>
      <c r="AU123" s="980"/>
      <c r="AV123" s="981"/>
      <c r="AW123" s="981"/>
      <c r="AX123" s="981"/>
      <c r="AY123" s="981"/>
      <c r="AZ123" s="233" t="s">
        <v>177</v>
      </c>
      <c r="BA123" s="233"/>
      <c r="BB123" s="233"/>
      <c r="BC123" s="233"/>
      <c r="BD123" s="233"/>
      <c r="BE123" s="233"/>
      <c r="BF123" s="233"/>
      <c r="BG123" s="233"/>
      <c r="BH123" s="233"/>
      <c r="BI123" s="233"/>
      <c r="BJ123" s="233"/>
      <c r="BK123" s="233"/>
      <c r="BL123" s="233"/>
      <c r="BM123" s="233"/>
      <c r="BN123" s="233"/>
      <c r="BO123" s="960" t="s">
        <v>451</v>
      </c>
      <c r="BP123" s="988"/>
      <c r="BQ123" s="1046">
        <v>16036079</v>
      </c>
      <c r="BR123" s="1047"/>
      <c r="BS123" s="1047"/>
      <c r="BT123" s="1047"/>
      <c r="BU123" s="1047"/>
      <c r="BV123" s="1047">
        <v>15852695</v>
      </c>
      <c r="BW123" s="1047"/>
      <c r="BX123" s="1047"/>
      <c r="BY123" s="1047"/>
      <c r="BZ123" s="1047"/>
      <c r="CA123" s="1047">
        <v>15857497</v>
      </c>
      <c r="CB123" s="1047"/>
      <c r="CC123" s="1047"/>
      <c r="CD123" s="1047"/>
      <c r="CE123" s="1047"/>
      <c r="CF123" s="984"/>
      <c r="CG123" s="985"/>
      <c r="CH123" s="985"/>
      <c r="CI123" s="985"/>
      <c r="CJ123" s="986"/>
      <c r="CK123" s="992"/>
      <c r="CL123" s="993"/>
      <c r="CM123" s="993"/>
      <c r="CN123" s="993"/>
      <c r="CO123" s="994"/>
      <c r="CP123" s="1002"/>
      <c r="CQ123" s="1003"/>
      <c r="CR123" s="1003"/>
      <c r="CS123" s="1003"/>
      <c r="CT123" s="1003"/>
      <c r="CU123" s="1003"/>
      <c r="CV123" s="1003"/>
      <c r="CW123" s="1003"/>
      <c r="CX123" s="1003"/>
      <c r="CY123" s="1003"/>
      <c r="CZ123" s="1003"/>
      <c r="DA123" s="1003"/>
      <c r="DB123" s="1003"/>
      <c r="DC123" s="1003"/>
      <c r="DD123" s="1003"/>
      <c r="DE123" s="1003"/>
      <c r="DF123" s="1004"/>
      <c r="DG123" s="941"/>
      <c r="DH123" s="942"/>
      <c r="DI123" s="942"/>
      <c r="DJ123" s="942"/>
      <c r="DK123" s="943"/>
      <c r="DL123" s="944"/>
      <c r="DM123" s="942"/>
      <c r="DN123" s="942"/>
      <c r="DO123" s="942"/>
      <c r="DP123" s="943"/>
      <c r="DQ123" s="944"/>
      <c r="DR123" s="942"/>
      <c r="DS123" s="942"/>
      <c r="DT123" s="942"/>
      <c r="DU123" s="943"/>
      <c r="DV123" s="945"/>
      <c r="DW123" s="946"/>
      <c r="DX123" s="946"/>
      <c r="DY123" s="946"/>
      <c r="DZ123" s="947"/>
    </row>
    <row r="124" spans="1:130" s="212" customFormat="1" ht="26.25" customHeight="1" thickBot="1" x14ac:dyDescent="0.2">
      <c r="A124" s="1040"/>
      <c r="B124" s="932"/>
      <c r="C124" s="905" t="s">
        <v>440</v>
      </c>
      <c r="D124" s="906"/>
      <c r="E124" s="906"/>
      <c r="F124" s="906"/>
      <c r="G124" s="906"/>
      <c r="H124" s="906"/>
      <c r="I124" s="906"/>
      <c r="J124" s="906"/>
      <c r="K124" s="906"/>
      <c r="L124" s="906"/>
      <c r="M124" s="906"/>
      <c r="N124" s="906"/>
      <c r="O124" s="906"/>
      <c r="P124" s="906"/>
      <c r="Q124" s="906"/>
      <c r="R124" s="906"/>
      <c r="S124" s="906"/>
      <c r="T124" s="906"/>
      <c r="U124" s="906"/>
      <c r="V124" s="906"/>
      <c r="W124" s="906"/>
      <c r="X124" s="906"/>
      <c r="Y124" s="906"/>
      <c r="Z124" s="907"/>
      <c r="AA124" s="941" t="s">
        <v>122</v>
      </c>
      <c r="AB124" s="942"/>
      <c r="AC124" s="942"/>
      <c r="AD124" s="942"/>
      <c r="AE124" s="943"/>
      <c r="AF124" s="944" t="s">
        <v>122</v>
      </c>
      <c r="AG124" s="942"/>
      <c r="AH124" s="942"/>
      <c r="AI124" s="942"/>
      <c r="AJ124" s="943"/>
      <c r="AK124" s="944" t="s">
        <v>122</v>
      </c>
      <c r="AL124" s="942"/>
      <c r="AM124" s="942"/>
      <c r="AN124" s="942"/>
      <c r="AO124" s="943"/>
      <c r="AP124" s="945" t="s">
        <v>122</v>
      </c>
      <c r="AQ124" s="946"/>
      <c r="AR124" s="946"/>
      <c r="AS124" s="946"/>
      <c r="AT124" s="947"/>
      <c r="AU124" s="1042" t="s">
        <v>452</v>
      </c>
      <c r="AV124" s="1043"/>
      <c r="AW124" s="1043"/>
      <c r="AX124" s="1043"/>
      <c r="AY124" s="1043"/>
      <c r="AZ124" s="1043"/>
      <c r="BA124" s="1043"/>
      <c r="BB124" s="1043"/>
      <c r="BC124" s="1043"/>
      <c r="BD124" s="1043"/>
      <c r="BE124" s="1043"/>
      <c r="BF124" s="1043"/>
      <c r="BG124" s="1043"/>
      <c r="BH124" s="1043"/>
      <c r="BI124" s="1043"/>
      <c r="BJ124" s="1043"/>
      <c r="BK124" s="1043"/>
      <c r="BL124" s="1043"/>
      <c r="BM124" s="1043"/>
      <c r="BN124" s="1043"/>
      <c r="BO124" s="1043"/>
      <c r="BP124" s="1044"/>
      <c r="BQ124" s="1045">
        <v>37.700000000000003</v>
      </c>
      <c r="BR124" s="1010"/>
      <c r="BS124" s="1010"/>
      <c r="BT124" s="1010"/>
      <c r="BU124" s="1010"/>
      <c r="BV124" s="1010">
        <v>25.9</v>
      </c>
      <c r="BW124" s="1010"/>
      <c r="BX124" s="1010"/>
      <c r="BY124" s="1010"/>
      <c r="BZ124" s="1010"/>
      <c r="CA124" s="1010">
        <v>19.899999999999999</v>
      </c>
      <c r="CB124" s="1010"/>
      <c r="CC124" s="1010"/>
      <c r="CD124" s="1010"/>
      <c r="CE124" s="1010"/>
      <c r="CF124" s="1011"/>
      <c r="CG124" s="1012"/>
      <c r="CH124" s="1012"/>
      <c r="CI124" s="1012"/>
      <c r="CJ124" s="1013"/>
      <c r="CK124" s="995"/>
      <c r="CL124" s="995"/>
      <c r="CM124" s="995"/>
      <c r="CN124" s="995"/>
      <c r="CO124" s="996"/>
      <c r="CP124" s="1002" t="s">
        <v>453</v>
      </c>
      <c r="CQ124" s="1003"/>
      <c r="CR124" s="1003"/>
      <c r="CS124" s="1003"/>
      <c r="CT124" s="1003"/>
      <c r="CU124" s="1003"/>
      <c r="CV124" s="1003"/>
      <c r="CW124" s="1003"/>
      <c r="CX124" s="1003"/>
      <c r="CY124" s="1003"/>
      <c r="CZ124" s="1003"/>
      <c r="DA124" s="1003"/>
      <c r="DB124" s="1003"/>
      <c r="DC124" s="1003"/>
      <c r="DD124" s="1003"/>
      <c r="DE124" s="1003"/>
      <c r="DF124" s="1004"/>
      <c r="DG124" s="987" t="s">
        <v>122</v>
      </c>
      <c r="DH124" s="969"/>
      <c r="DI124" s="969"/>
      <c r="DJ124" s="969"/>
      <c r="DK124" s="970"/>
      <c r="DL124" s="968" t="s">
        <v>122</v>
      </c>
      <c r="DM124" s="969"/>
      <c r="DN124" s="969"/>
      <c r="DO124" s="969"/>
      <c r="DP124" s="970"/>
      <c r="DQ124" s="968" t="s">
        <v>122</v>
      </c>
      <c r="DR124" s="969"/>
      <c r="DS124" s="969"/>
      <c r="DT124" s="969"/>
      <c r="DU124" s="970"/>
      <c r="DV124" s="971" t="s">
        <v>122</v>
      </c>
      <c r="DW124" s="972"/>
      <c r="DX124" s="972"/>
      <c r="DY124" s="972"/>
      <c r="DZ124" s="973"/>
    </row>
    <row r="125" spans="1:130" s="212" customFormat="1" ht="26.25" customHeight="1" x14ac:dyDescent="0.15">
      <c r="A125" s="1040"/>
      <c r="B125" s="932"/>
      <c r="C125" s="905" t="s">
        <v>442</v>
      </c>
      <c r="D125" s="906"/>
      <c r="E125" s="906"/>
      <c r="F125" s="906"/>
      <c r="G125" s="906"/>
      <c r="H125" s="906"/>
      <c r="I125" s="906"/>
      <c r="J125" s="906"/>
      <c r="K125" s="906"/>
      <c r="L125" s="906"/>
      <c r="M125" s="906"/>
      <c r="N125" s="906"/>
      <c r="O125" s="906"/>
      <c r="P125" s="906"/>
      <c r="Q125" s="906"/>
      <c r="R125" s="906"/>
      <c r="S125" s="906"/>
      <c r="T125" s="906"/>
      <c r="U125" s="906"/>
      <c r="V125" s="906"/>
      <c r="W125" s="906"/>
      <c r="X125" s="906"/>
      <c r="Y125" s="906"/>
      <c r="Z125" s="907"/>
      <c r="AA125" s="941" t="s">
        <v>122</v>
      </c>
      <c r="AB125" s="942"/>
      <c r="AC125" s="942"/>
      <c r="AD125" s="942"/>
      <c r="AE125" s="943"/>
      <c r="AF125" s="944" t="s">
        <v>122</v>
      </c>
      <c r="AG125" s="942"/>
      <c r="AH125" s="942"/>
      <c r="AI125" s="942"/>
      <c r="AJ125" s="943"/>
      <c r="AK125" s="944" t="s">
        <v>122</v>
      </c>
      <c r="AL125" s="942"/>
      <c r="AM125" s="942"/>
      <c r="AN125" s="942"/>
      <c r="AO125" s="943"/>
      <c r="AP125" s="945" t="s">
        <v>122</v>
      </c>
      <c r="AQ125" s="946"/>
      <c r="AR125" s="946"/>
      <c r="AS125" s="946"/>
      <c r="AT125" s="947"/>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5" t="s">
        <v>454</v>
      </c>
      <c r="CL125" s="990"/>
      <c r="CM125" s="990"/>
      <c r="CN125" s="990"/>
      <c r="CO125" s="991"/>
      <c r="CP125" s="912" t="s">
        <v>455</v>
      </c>
      <c r="CQ125" s="880"/>
      <c r="CR125" s="880"/>
      <c r="CS125" s="880"/>
      <c r="CT125" s="880"/>
      <c r="CU125" s="880"/>
      <c r="CV125" s="880"/>
      <c r="CW125" s="880"/>
      <c r="CX125" s="880"/>
      <c r="CY125" s="880"/>
      <c r="CZ125" s="880"/>
      <c r="DA125" s="880"/>
      <c r="DB125" s="880"/>
      <c r="DC125" s="880"/>
      <c r="DD125" s="880"/>
      <c r="DE125" s="880"/>
      <c r="DF125" s="881"/>
      <c r="DG125" s="913" t="s">
        <v>122</v>
      </c>
      <c r="DH125" s="914"/>
      <c r="DI125" s="914"/>
      <c r="DJ125" s="914"/>
      <c r="DK125" s="914"/>
      <c r="DL125" s="914" t="s">
        <v>122</v>
      </c>
      <c r="DM125" s="914"/>
      <c r="DN125" s="914"/>
      <c r="DO125" s="914"/>
      <c r="DP125" s="914"/>
      <c r="DQ125" s="914" t="s">
        <v>122</v>
      </c>
      <c r="DR125" s="914"/>
      <c r="DS125" s="914"/>
      <c r="DT125" s="914"/>
      <c r="DU125" s="914"/>
      <c r="DV125" s="915" t="s">
        <v>122</v>
      </c>
      <c r="DW125" s="915"/>
      <c r="DX125" s="915"/>
      <c r="DY125" s="915"/>
      <c r="DZ125" s="916"/>
    </row>
    <row r="126" spans="1:130" s="212" customFormat="1" ht="26.25" customHeight="1" thickBot="1" x14ac:dyDescent="0.2">
      <c r="A126" s="1040"/>
      <c r="B126" s="932"/>
      <c r="C126" s="905" t="s">
        <v>444</v>
      </c>
      <c r="D126" s="906"/>
      <c r="E126" s="906"/>
      <c r="F126" s="906"/>
      <c r="G126" s="906"/>
      <c r="H126" s="906"/>
      <c r="I126" s="906"/>
      <c r="J126" s="906"/>
      <c r="K126" s="906"/>
      <c r="L126" s="906"/>
      <c r="M126" s="906"/>
      <c r="N126" s="906"/>
      <c r="O126" s="906"/>
      <c r="P126" s="906"/>
      <c r="Q126" s="906"/>
      <c r="R126" s="906"/>
      <c r="S126" s="906"/>
      <c r="T126" s="906"/>
      <c r="U126" s="906"/>
      <c r="V126" s="906"/>
      <c r="W126" s="906"/>
      <c r="X126" s="906"/>
      <c r="Y126" s="906"/>
      <c r="Z126" s="907"/>
      <c r="AA126" s="941" t="s">
        <v>122</v>
      </c>
      <c r="AB126" s="942"/>
      <c r="AC126" s="942"/>
      <c r="AD126" s="942"/>
      <c r="AE126" s="943"/>
      <c r="AF126" s="944" t="s">
        <v>122</v>
      </c>
      <c r="AG126" s="942"/>
      <c r="AH126" s="942"/>
      <c r="AI126" s="942"/>
      <c r="AJ126" s="943"/>
      <c r="AK126" s="944" t="s">
        <v>122</v>
      </c>
      <c r="AL126" s="942"/>
      <c r="AM126" s="942"/>
      <c r="AN126" s="942"/>
      <c r="AO126" s="943"/>
      <c r="AP126" s="945" t="s">
        <v>122</v>
      </c>
      <c r="AQ126" s="946"/>
      <c r="AR126" s="946"/>
      <c r="AS126" s="946"/>
      <c r="AT126" s="947"/>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06"/>
      <c r="CL126" s="993"/>
      <c r="CM126" s="993"/>
      <c r="CN126" s="993"/>
      <c r="CO126" s="994"/>
      <c r="CP126" s="905" t="s">
        <v>456</v>
      </c>
      <c r="CQ126" s="906"/>
      <c r="CR126" s="906"/>
      <c r="CS126" s="906"/>
      <c r="CT126" s="906"/>
      <c r="CU126" s="906"/>
      <c r="CV126" s="906"/>
      <c r="CW126" s="906"/>
      <c r="CX126" s="906"/>
      <c r="CY126" s="906"/>
      <c r="CZ126" s="906"/>
      <c r="DA126" s="906"/>
      <c r="DB126" s="906"/>
      <c r="DC126" s="906"/>
      <c r="DD126" s="906"/>
      <c r="DE126" s="906"/>
      <c r="DF126" s="907"/>
      <c r="DG126" s="908" t="s">
        <v>122</v>
      </c>
      <c r="DH126" s="909"/>
      <c r="DI126" s="909"/>
      <c r="DJ126" s="909"/>
      <c r="DK126" s="909"/>
      <c r="DL126" s="909" t="s">
        <v>122</v>
      </c>
      <c r="DM126" s="909"/>
      <c r="DN126" s="909"/>
      <c r="DO126" s="909"/>
      <c r="DP126" s="909"/>
      <c r="DQ126" s="909" t="s">
        <v>122</v>
      </c>
      <c r="DR126" s="909"/>
      <c r="DS126" s="909"/>
      <c r="DT126" s="909"/>
      <c r="DU126" s="909"/>
      <c r="DV126" s="910" t="s">
        <v>122</v>
      </c>
      <c r="DW126" s="910"/>
      <c r="DX126" s="910"/>
      <c r="DY126" s="910"/>
      <c r="DZ126" s="911"/>
    </row>
    <row r="127" spans="1:130" s="212" customFormat="1" ht="26.25" customHeight="1" x14ac:dyDescent="0.15">
      <c r="A127" s="1041"/>
      <c r="B127" s="934"/>
      <c r="C127" s="956" t="s">
        <v>457</v>
      </c>
      <c r="D127" s="948"/>
      <c r="E127" s="948"/>
      <c r="F127" s="948"/>
      <c r="G127" s="948"/>
      <c r="H127" s="948"/>
      <c r="I127" s="948"/>
      <c r="J127" s="948"/>
      <c r="K127" s="948"/>
      <c r="L127" s="948"/>
      <c r="M127" s="948"/>
      <c r="N127" s="948"/>
      <c r="O127" s="948"/>
      <c r="P127" s="948"/>
      <c r="Q127" s="948"/>
      <c r="R127" s="948"/>
      <c r="S127" s="948"/>
      <c r="T127" s="948"/>
      <c r="U127" s="948"/>
      <c r="V127" s="948"/>
      <c r="W127" s="948"/>
      <c r="X127" s="948"/>
      <c r="Y127" s="948"/>
      <c r="Z127" s="949"/>
      <c r="AA127" s="941">
        <v>16317</v>
      </c>
      <c r="AB127" s="942"/>
      <c r="AC127" s="942"/>
      <c r="AD127" s="942"/>
      <c r="AE127" s="943"/>
      <c r="AF127" s="944">
        <v>20032</v>
      </c>
      <c r="AG127" s="942"/>
      <c r="AH127" s="942"/>
      <c r="AI127" s="942"/>
      <c r="AJ127" s="943"/>
      <c r="AK127" s="944">
        <v>18892</v>
      </c>
      <c r="AL127" s="942"/>
      <c r="AM127" s="942"/>
      <c r="AN127" s="942"/>
      <c r="AO127" s="943"/>
      <c r="AP127" s="945">
        <v>0.4</v>
      </c>
      <c r="AQ127" s="946"/>
      <c r="AR127" s="946"/>
      <c r="AS127" s="946"/>
      <c r="AT127" s="947"/>
      <c r="AU127" s="214"/>
      <c r="AV127" s="214"/>
      <c r="AW127" s="214"/>
      <c r="AX127" s="1014" t="s">
        <v>458</v>
      </c>
      <c r="AY127" s="1015"/>
      <c r="AZ127" s="1015"/>
      <c r="BA127" s="1015"/>
      <c r="BB127" s="1015"/>
      <c r="BC127" s="1015"/>
      <c r="BD127" s="1015"/>
      <c r="BE127" s="1016"/>
      <c r="BF127" s="1017" t="s">
        <v>459</v>
      </c>
      <c r="BG127" s="1015"/>
      <c r="BH127" s="1015"/>
      <c r="BI127" s="1015"/>
      <c r="BJ127" s="1015"/>
      <c r="BK127" s="1015"/>
      <c r="BL127" s="1016"/>
      <c r="BM127" s="1017" t="s">
        <v>460</v>
      </c>
      <c r="BN127" s="1015"/>
      <c r="BO127" s="1015"/>
      <c r="BP127" s="1015"/>
      <c r="BQ127" s="1015"/>
      <c r="BR127" s="1015"/>
      <c r="BS127" s="1016"/>
      <c r="BT127" s="1017" t="s">
        <v>461</v>
      </c>
      <c r="BU127" s="1015"/>
      <c r="BV127" s="1015"/>
      <c r="BW127" s="1015"/>
      <c r="BX127" s="1015"/>
      <c r="BY127" s="1015"/>
      <c r="BZ127" s="1038"/>
      <c r="CA127" s="214"/>
      <c r="CB127" s="214"/>
      <c r="CC127" s="214"/>
      <c r="CD127" s="237"/>
      <c r="CE127" s="237"/>
      <c r="CF127" s="237"/>
      <c r="CG127" s="214"/>
      <c r="CH127" s="214"/>
      <c r="CI127" s="214"/>
      <c r="CJ127" s="236"/>
      <c r="CK127" s="1006"/>
      <c r="CL127" s="993"/>
      <c r="CM127" s="993"/>
      <c r="CN127" s="993"/>
      <c r="CO127" s="994"/>
      <c r="CP127" s="905" t="s">
        <v>462</v>
      </c>
      <c r="CQ127" s="906"/>
      <c r="CR127" s="906"/>
      <c r="CS127" s="906"/>
      <c r="CT127" s="906"/>
      <c r="CU127" s="906"/>
      <c r="CV127" s="906"/>
      <c r="CW127" s="906"/>
      <c r="CX127" s="906"/>
      <c r="CY127" s="906"/>
      <c r="CZ127" s="906"/>
      <c r="DA127" s="906"/>
      <c r="DB127" s="906"/>
      <c r="DC127" s="906"/>
      <c r="DD127" s="906"/>
      <c r="DE127" s="906"/>
      <c r="DF127" s="907"/>
      <c r="DG127" s="908" t="s">
        <v>122</v>
      </c>
      <c r="DH127" s="909"/>
      <c r="DI127" s="909"/>
      <c r="DJ127" s="909"/>
      <c r="DK127" s="909"/>
      <c r="DL127" s="909" t="s">
        <v>122</v>
      </c>
      <c r="DM127" s="909"/>
      <c r="DN127" s="909"/>
      <c r="DO127" s="909"/>
      <c r="DP127" s="909"/>
      <c r="DQ127" s="909" t="s">
        <v>122</v>
      </c>
      <c r="DR127" s="909"/>
      <c r="DS127" s="909"/>
      <c r="DT127" s="909"/>
      <c r="DU127" s="909"/>
      <c r="DV127" s="910" t="s">
        <v>122</v>
      </c>
      <c r="DW127" s="910"/>
      <c r="DX127" s="910"/>
      <c r="DY127" s="910"/>
      <c r="DZ127" s="911"/>
    </row>
    <row r="128" spans="1:130" s="212" customFormat="1" ht="26.25" customHeight="1" thickBot="1" x14ac:dyDescent="0.2">
      <c r="A128" s="1024" t="s">
        <v>463</v>
      </c>
      <c r="B128" s="1025"/>
      <c r="C128" s="1025"/>
      <c r="D128" s="1025"/>
      <c r="E128" s="1025"/>
      <c r="F128" s="1025"/>
      <c r="G128" s="1025"/>
      <c r="H128" s="1025"/>
      <c r="I128" s="1025"/>
      <c r="J128" s="1025"/>
      <c r="K128" s="1025"/>
      <c r="L128" s="1025"/>
      <c r="M128" s="1025"/>
      <c r="N128" s="1025"/>
      <c r="O128" s="1025"/>
      <c r="P128" s="1025"/>
      <c r="Q128" s="1025"/>
      <c r="R128" s="1025"/>
      <c r="S128" s="1025"/>
      <c r="T128" s="1025"/>
      <c r="U128" s="1025"/>
      <c r="V128" s="1025"/>
      <c r="W128" s="1026" t="s">
        <v>464</v>
      </c>
      <c r="X128" s="1026"/>
      <c r="Y128" s="1026"/>
      <c r="Z128" s="1027"/>
      <c r="AA128" s="1028">
        <v>26063</v>
      </c>
      <c r="AB128" s="1029"/>
      <c r="AC128" s="1029"/>
      <c r="AD128" s="1029"/>
      <c r="AE128" s="1030"/>
      <c r="AF128" s="1031">
        <v>34733</v>
      </c>
      <c r="AG128" s="1029"/>
      <c r="AH128" s="1029"/>
      <c r="AI128" s="1029"/>
      <c r="AJ128" s="1030"/>
      <c r="AK128" s="1031">
        <v>40699</v>
      </c>
      <c r="AL128" s="1029"/>
      <c r="AM128" s="1029"/>
      <c r="AN128" s="1029"/>
      <c r="AO128" s="1030"/>
      <c r="AP128" s="1032"/>
      <c r="AQ128" s="1033"/>
      <c r="AR128" s="1033"/>
      <c r="AS128" s="1033"/>
      <c r="AT128" s="1034"/>
      <c r="AU128" s="214"/>
      <c r="AV128" s="214"/>
      <c r="AW128" s="214"/>
      <c r="AX128" s="879" t="s">
        <v>465</v>
      </c>
      <c r="AY128" s="880"/>
      <c r="AZ128" s="880"/>
      <c r="BA128" s="880"/>
      <c r="BB128" s="880"/>
      <c r="BC128" s="880"/>
      <c r="BD128" s="880"/>
      <c r="BE128" s="881"/>
      <c r="BF128" s="1035" t="s">
        <v>122</v>
      </c>
      <c r="BG128" s="1036"/>
      <c r="BH128" s="1036"/>
      <c r="BI128" s="1036"/>
      <c r="BJ128" s="1036"/>
      <c r="BK128" s="1036"/>
      <c r="BL128" s="1037"/>
      <c r="BM128" s="1035">
        <v>14.36</v>
      </c>
      <c r="BN128" s="1036"/>
      <c r="BO128" s="1036"/>
      <c r="BP128" s="1036"/>
      <c r="BQ128" s="1036"/>
      <c r="BR128" s="1036"/>
      <c r="BS128" s="1037"/>
      <c r="BT128" s="1035">
        <v>20</v>
      </c>
      <c r="BU128" s="1036"/>
      <c r="BV128" s="1036"/>
      <c r="BW128" s="1036"/>
      <c r="BX128" s="1036"/>
      <c r="BY128" s="1036"/>
      <c r="BZ128" s="1059"/>
      <c r="CA128" s="237"/>
      <c r="CB128" s="237"/>
      <c r="CC128" s="237"/>
      <c r="CD128" s="237"/>
      <c r="CE128" s="237"/>
      <c r="CF128" s="237"/>
      <c r="CG128" s="214"/>
      <c r="CH128" s="214"/>
      <c r="CI128" s="214"/>
      <c r="CJ128" s="236"/>
      <c r="CK128" s="1007"/>
      <c r="CL128" s="1008"/>
      <c r="CM128" s="1008"/>
      <c r="CN128" s="1008"/>
      <c r="CO128" s="1009"/>
      <c r="CP128" s="1018" t="s">
        <v>466</v>
      </c>
      <c r="CQ128" s="713"/>
      <c r="CR128" s="713"/>
      <c r="CS128" s="713"/>
      <c r="CT128" s="713"/>
      <c r="CU128" s="713"/>
      <c r="CV128" s="713"/>
      <c r="CW128" s="713"/>
      <c r="CX128" s="713"/>
      <c r="CY128" s="713"/>
      <c r="CZ128" s="713"/>
      <c r="DA128" s="713"/>
      <c r="DB128" s="713"/>
      <c r="DC128" s="713"/>
      <c r="DD128" s="713"/>
      <c r="DE128" s="713"/>
      <c r="DF128" s="1019"/>
      <c r="DG128" s="1020" t="s">
        <v>122</v>
      </c>
      <c r="DH128" s="1021"/>
      <c r="DI128" s="1021"/>
      <c r="DJ128" s="1021"/>
      <c r="DK128" s="1021"/>
      <c r="DL128" s="1021" t="s">
        <v>122</v>
      </c>
      <c r="DM128" s="1021"/>
      <c r="DN128" s="1021"/>
      <c r="DO128" s="1021"/>
      <c r="DP128" s="1021"/>
      <c r="DQ128" s="1021" t="s">
        <v>122</v>
      </c>
      <c r="DR128" s="1021"/>
      <c r="DS128" s="1021"/>
      <c r="DT128" s="1021"/>
      <c r="DU128" s="1021"/>
      <c r="DV128" s="1022" t="s">
        <v>122</v>
      </c>
      <c r="DW128" s="1022"/>
      <c r="DX128" s="1022"/>
      <c r="DY128" s="1022"/>
      <c r="DZ128" s="1023"/>
    </row>
    <row r="129" spans="1:131" s="212" customFormat="1" ht="26.25" customHeight="1" x14ac:dyDescent="0.15">
      <c r="A129" s="917" t="s">
        <v>102</v>
      </c>
      <c r="B129" s="918"/>
      <c r="C129" s="918"/>
      <c r="D129" s="918"/>
      <c r="E129" s="918"/>
      <c r="F129" s="918"/>
      <c r="G129" s="918"/>
      <c r="H129" s="918"/>
      <c r="I129" s="918"/>
      <c r="J129" s="918"/>
      <c r="K129" s="918"/>
      <c r="L129" s="918"/>
      <c r="M129" s="918"/>
      <c r="N129" s="918"/>
      <c r="O129" s="918"/>
      <c r="P129" s="918"/>
      <c r="Q129" s="918"/>
      <c r="R129" s="918"/>
      <c r="S129" s="918"/>
      <c r="T129" s="918"/>
      <c r="U129" s="918"/>
      <c r="V129" s="918"/>
      <c r="W129" s="1053" t="s">
        <v>467</v>
      </c>
      <c r="X129" s="1054"/>
      <c r="Y129" s="1054"/>
      <c r="Z129" s="1055"/>
      <c r="AA129" s="941">
        <v>6059743</v>
      </c>
      <c r="AB129" s="942"/>
      <c r="AC129" s="942"/>
      <c r="AD129" s="942"/>
      <c r="AE129" s="943"/>
      <c r="AF129" s="944">
        <v>6094588</v>
      </c>
      <c r="AG129" s="942"/>
      <c r="AH129" s="942"/>
      <c r="AI129" s="942"/>
      <c r="AJ129" s="943"/>
      <c r="AK129" s="944">
        <v>6178802</v>
      </c>
      <c r="AL129" s="942"/>
      <c r="AM129" s="942"/>
      <c r="AN129" s="942"/>
      <c r="AO129" s="943"/>
      <c r="AP129" s="1056"/>
      <c r="AQ129" s="1057"/>
      <c r="AR129" s="1057"/>
      <c r="AS129" s="1057"/>
      <c r="AT129" s="1058"/>
      <c r="AU129" s="215"/>
      <c r="AV129" s="215"/>
      <c r="AW129" s="215"/>
      <c r="AX129" s="1048" t="s">
        <v>468</v>
      </c>
      <c r="AY129" s="906"/>
      <c r="AZ129" s="906"/>
      <c r="BA129" s="906"/>
      <c r="BB129" s="906"/>
      <c r="BC129" s="906"/>
      <c r="BD129" s="906"/>
      <c r="BE129" s="907"/>
      <c r="BF129" s="1049" t="s">
        <v>122</v>
      </c>
      <c r="BG129" s="1050"/>
      <c r="BH129" s="1050"/>
      <c r="BI129" s="1050"/>
      <c r="BJ129" s="1050"/>
      <c r="BK129" s="1050"/>
      <c r="BL129" s="1051"/>
      <c r="BM129" s="1049">
        <v>19.36</v>
      </c>
      <c r="BN129" s="1050"/>
      <c r="BO129" s="1050"/>
      <c r="BP129" s="1050"/>
      <c r="BQ129" s="1050"/>
      <c r="BR129" s="1050"/>
      <c r="BS129" s="1051"/>
      <c r="BT129" s="1049">
        <v>30</v>
      </c>
      <c r="BU129" s="1050"/>
      <c r="BV129" s="1050"/>
      <c r="BW129" s="1050"/>
      <c r="BX129" s="1050"/>
      <c r="BY129" s="1050"/>
      <c r="BZ129" s="105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17" t="s">
        <v>469</v>
      </c>
      <c r="B130" s="918"/>
      <c r="C130" s="918"/>
      <c r="D130" s="918"/>
      <c r="E130" s="918"/>
      <c r="F130" s="918"/>
      <c r="G130" s="918"/>
      <c r="H130" s="918"/>
      <c r="I130" s="918"/>
      <c r="J130" s="918"/>
      <c r="K130" s="918"/>
      <c r="L130" s="918"/>
      <c r="M130" s="918"/>
      <c r="N130" s="918"/>
      <c r="O130" s="918"/>
      <c r="P130" s="918"/>
      <c r="Q130" s="918"/>
      <c r="R130" s="918"/>
      <c r="S130" s="918"/>
      <c r="T130" s="918"/>
      <c r="U130" s="918"/>
      <c r="V130" s="918"/>
      <c r="W130" s="1053" t="s">
        <v>470</v>
      </c>
      <c r="X130" s="1054"/>
      <c r="Y130" s="1054"/>
      <c r="Z130" s="1055"/>
      <c r="AA130" s="941">
        <v>967594</v>
      </c>
      <c r="AB130" s="942"/>
      <c r="AC130" s="942"/>
      <c r="AD130" s="942"/>
      <c r="AE130" s="943"/>
      <c r="AF130" s="944">
        <v>976846</v>
      </c>
      <c r="AG130" s="942"/>
      <c r="AH130" s="942"/>
      <c r="AI130" s="942"/>
      <c r="AJ130" s="943"/>
      <c r="AK130" s="944">
        <v>927366</v>
      </c>
      <c r="AL130" s="942"/>
      <c r="AM130" s="942"/>
      <c r="AN130" s="942"/>
      <c r="AO130" s="943"/>
      <c r="AP130" s="1056"/>
      <c r="AQ130" s="1057"/>
      <c r="AR130" s="1057"/>
      <c r="AS130" s="1057"/>
      <c r="AT130" s="1058"/>
      <c r="AU130" s="215"/>
      <c r="AV130" s="215"/>
      <c r="AW130" s="215"/>
      <c r="AX130" s="1048" t="s">
        <v>471</v>
      </c>
      <c r="AY130" s="906"/>
      <c r="AZ130" s="906"/>
      <c r="BA130" s="906"/>
      <c r="BB130" s="906"/>
      <c r="BC130" s="906"/>
      <c r="BD130" s="906"/>
      <c r="BE130" s="907"/>
      <c r="BF130" s="1084">
        <v>10.5</v>
      </c>
      <c r="BG130" s="1085"/>
      <c r="BH130" s="1085"/>
      <c r="BI130" s="1085"/>
      <c r="BJ130" s="1085"/>
      <c r="BK130" s="1085"/>
      <c r="BL130" s="1086"/>
      <c r="BM130" s="1084">
        <v>25</v>
      </c>
      <c r="BN130" s="1085"/>
      <c r="BO130" s="1085"/>
      <c r="BP130" s="1085"/>
      <c r="BQ130" s="1085"/>
      <c r="BR130" s="1085"/>
      <c r="BS130" s="1086"/>
      <c r="BT130" s="1084">
        <v>35</v>
      </c>
      <c r="BU130" s="1085"/>
      <c r="BV130" s="1085"/>
      <c r="BW130" s="1085"/>
      <c r="BX130" s="1085"/>
      <c r="BY130" s="1085"/>
      <c r="BZ130" s="108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88"/>
      <c r="B131" s="1089"/>
      <c r="C131" s="1089"/>
      <c r="D131" s="1089"/>
      <c r="E131" s="1089"/>
      <c r="F131" s="1089"/>
      <c r="G131" s="1089"/>
      <c r="H131" s="1089"/>
      <c r="I131" s="1089"/>
      <c r="J131" s="1089"/>
      <c r="K131" s="1089"/>
      <c r="L131" s="1089"/>
      <c r="M131" s="1089"/>
      <c r="N131" s="1089"/>
      <c r="O131" s="1089"/>
      <c r="P131" s="1089"/>
      <c r="Q131" s="1089"/>
      <c r="R131" s="1089"/>
      <c r="S131" s="1089"/>
      <c r="T131" s="1089"/>
      <c r="U131" s="1089"/>
      <c r="V131" s="1089"/>
      <c r="W131" s="1090" t="s">
        <v>472</v>
      </c>
      <c r="X131" s="1091"/>
      <c r="Y131" s="1091"/>
      <c r="Z131" s="1092"/>
      <c r="AA131" s="987">
        <v>5092149</v>
      </c>
      <c r="AB131" s="969"/>
      <c r="AC131" s="969"/>
      <c r="AD131" s="969"/>
      <c r="AE131" s="970"/>
      <c r="AF131" s="968">
        <v>5117742</v>
      </c>
      <c r="AG131" s="969"/>
      <c r="AH131" s="969"/>
      <c r="AI131" s="969"/>
      <c r="AJ131" s="970"/>
      <c r="AK131" s="968">
        <v>5251436</v>
      </c>
      <c r="AL131" s="969"/>
      <c r="AM131" s="969"/>
      <c r="AN131" s="969"/>
      <c r="AO131" s="970"/>
      <c r="AP131" s="1093"/>
      <c r="AQ131" s="1094"/>
      <c r="AR131" s="1094"/>
      <c r="AS131" s="1094"/>
      <c r="AT131" s="1095"/>
      <c r="AU131" s="215"/>
      <c r="AV131" s="215"/>
      <c r="AW131" s="215"/>
      <c r="AX131" s="1066" t="s">
        <v>473</v>
      </c>
      <c r="AY131" s="713"/>
      <c r="AZ131" s="713"/>
      <c r="BA131" s="713"/>
      <c r="BB131" s="713"/>
      <c r="BC131" s="713"/>
      <c r="BD131" s="713"/>
      <c r="BE131" s="1019"/>
      <c r="BF131" s="1067">
        <v>19.899999999999999</v>
      </c>
      <c r="BG131" s="1068"/>
      <c r="BH131" s="1068"/>
      <c r="BI131" s="1068"/>
      <c r="BJ131" s="1068"/>
      <c r="BK131" s="1068"/>
      <c r="BL131" s="1069"/>
      <c r="BM131" s="1067">
        <v>350</v>
      </c>
      <c r="BN131" s="1068"/>
      <c r="BO131" s="1068"/>
      <c r="BP131" s="1068"/>
      <c r="BQ131" s="1068"/>
      <c r="BR131" s="1068"/>
      <c r="BS131" s="1069"/>
      <c r="BT131" s="1070"/>
      <c r="BU131" s="1071"/>
      <c r="BV131" s="1071"/>
      <c r="BW131" s="1071"/>
      <c r="BX131" s="1071"/>
      <c r="BY131" s="1071"/>
      <c r="BZ131" s="107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3" t="s">
        <v>474</v>
      </c>
      <c r="B132" s="1074"/>
      <c r="C132" s="1074"/>
      <c r="D132" s="1074"/>
      <c r="E132" s="1074"/>
      <c r="F132" s="1074"/>
      <c r="G132" s="1074"/>
      <c r="H132" s="1074"/>
      <c r="I132" s="1074"/>
      <c r="J132" s="1074"/>
      <c r="K132" s="1074"/>
      <c r="L132" s="1074"/>
      <c r="M132" s="1074"/>
      <c r="N132" s="1074"/>
      <c r="O132" s="1074"/>
      <c r="P132" s="1074"/>
      <c r="Q132" s="1074"/>
      <c r="R132" s="1074"/>
      <c r="S132" s="1074"/>
      <c r="T132" s="1074"/>
      <c r="U132" s="1074"/>
      <c r="V132" s="1077" t="s">
        <v>475</v>
      </c>
      <c r="W132" s="1077"/>
      <c r="X132" s="1077"/>
      <c r="Y132" s="1077"/>
      <c r="Z132" s="1078"/>
      <c r="AA132" s="1079">
        <v>11.49844594</v>
      </c>
      <c r="AB132" s="1080"/>
      <c r="AC132" s="1080"/>
      <c r="AD132" s="1080"/>
      <c r="AE132" s="1081"/>
      <c r="AF132" s="1082">
        <v>10.818482059999999</v>
      </c>
      <c r="AG132" s="1080"/>
      <c r="AH132" s="1080"/>
      <c r="AI132" s="1080"/>
      <c r="AJ132" s="1081"/>
      <c r="AK132" s="1082">
        <v>9.2166028489999992</v>
      </c>
      <c r="AL132" s="1080"/>
      <c r="AM132" s="1080"/>
      <c r="AN132" s="1080"/>
      <c r="AO132" s="1081"/>
      <c r="AP132" s="984"/>
      <c r="AQ132" s="985"/>
      <c r="AR132" s="985"/>
      <c r="AS132" s="985"/>
      <c r="AT132" s="1083"/>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5"/>
      <c r="B133" s="1076"/>
      <c r="C133" s="1076"/>
      <c r="D133" s="1076"/>
      <c r="E133" s="1076"/>
      <c r="F133" s="1076"/>
      <c r="G133" s="1076"/>
      <c r="H133" s="1076"/>
      <c r="I133" s="1076"/>
      <c r="J133" s="1076"/>
      <c r="K133" s="1076"/>
      <c r="L133" s="1076"/>
      <c r="M133" s="1076"/>
      <c r="N133" s="1076"/>
      <c r="O133" s="1076"/>
      <c r="P133" s="1076"/>
      <c r="Q133" s="1076"/>
      <c r="R133" s="1076"/>
      <c r="S133" s="1076"/>
      <c r="T133" s="1076"/>
      <c r="U133" s="1076"/>
      <c r="V133" s="1060" t="s">
        <v>476</v>
      </c>
      <c r="W133" s="1060"/>
      <c r="X133" s="1060"/>
      <c r="Y133" s="1060"/>
      <c r="Z133" s="1061"/>
      <c r="AA133" s="1062">
        <v>10.1</v>
      </c>
      <c r="AB133" s="1063"/>
      <c r="AC133" s="1063"/>
      <c r="AD133" s="1063"/>
      <c r="AE133" s="1064"/>
      <c r="AF133" s="1062">
        <v>10.6</v>
      </c>
      <c r="AG133" s="1063"/>
      <c r="AH133" s="1063"/>
      <c r="AI133" s="1063"/>
      <c r="AJ133" s="1064"/>
      <c r="AK133" s="1062">
        <v>10.5</v>
      </c>
      <c r="AL133" s="1063"/>
      <c r="AM133" s="1063"/>
      <c r="AN133" s="1063"/>
      <c r="AO133" s="1064"/>
      <c r="AP133" s="1011"/>
      <c r="AQ133" s="1012"/>
      <c r="AR133" s="1012"/>
      <c r="AS133" s="1012"/>
      <c r="AT133" s="106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p1NLMqO+ASww1jccYPUT2XIfWwOYlgmNWT4Hay1yf1pT/HKR2dMZnYII1FYv+MWiVjT+AxJoPwy9mpAfH5zn+w==" saltValue="59TsGw5AbgmicTgExA4Ug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T4" zoomScale="90" zoomScaleNormal="85" zoomScaleSheetLayoutView="90" workbookViewId="0">
      <selection activeCell="R12" sqref="R12:V12"/>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o5NQQZnX0ON4ioYVsCHOrV4wFGGbjqMJI+Oxt+/BGYQ0P1tLDLtv8XVML6Fovo/Uj2IdlVcnDdMf9UvivSVXrA==" saltValue="WvKXfL28JViAeKJWobiWt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S19" zoomScale="90" zoomScaleNormal="90" zoomScaleSheetLayoutView="55" workbookViewId="0">
      <selection activeCell="R12" sqref="R12:V12"/>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BalkdMV7gXI4jcY62DYQNm6IFyktyepWD+X+QHijsnOzz439hN2v8PWuUl4wyNR5vNAh7LQvt2BEQr1b0mlSw==" saltValue="+HNmzHz1itSAKIWnvp7+u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4" workbookViewId="0">
      <selection activeCell="R12" sqref="R12:V12"/>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097" t="s">
        <v>480</v>
      </c>
      <c r="AP7" s="253"/>
      <c r="AQ7" s="254" t="s">
        <v>481</v>
      </c>
      <c r="AR7" s="255"/>
    </row>
    <row r="8" spans="1:46" x14ac:dyDescent="0.15">
      <c r="A8" s="247"/>
      <c r="AK8" s="256"/>
      <c r="AL8" s="257"/>
      <c r="AM8" s="257"/>
      <c r="AN8" s="258"/>
      <c r="AO8" s="1098"/>
      <c r="AP8" s="259" t="s">
        <v>482</v>
      </c>
      <c r="AQ8" s="260" t="s">
        <v>483</v>
      </c>
      <c r="AR8" s="261" t="s">
        <v>484</v>
      </c>
    </row>
    <row r="9" spans="1:46" x14ac:dyDescent="0.15">
      <c r="A9" s="247"/>
      <c r="AK9" s="1099" t="s">
        <v>485</v>
      </c>
      <c r="AL9" s="1100"/>
      <c r="AM9" s="1100"/>
      <c r="AN9" s="1101"/>
      <c r="AO9" s="262">
        <v>1919544</v>
      </c>
      <c r="AP9" s="262">
        <v>116803</v>
      </c>
      <c r="AQ9" s="263">
        <v>102505</v>
      </c>
      <c r="AR9" s="264">
        <v>13.9</v>
      </c>
    </row>
    <row r="10" spans="1:46" ht="13.5" customHeight="1" x14ac:dyDescent="0.15">
      <c r="A10" s="247"/>
      <c r="AK10" s="1099" t="s">
        <v>486</v>
      </c>
      <c r="AL10" s="1100"/>
      <c r="AM10" s="1100"/>
      <c r="AN10" s="1101"/>
      <c r="AO10" s="265">
        <v>213839</v>
      </c>
      <c r="AP10" s="265">
        <v>13012</v>
      </c>
      <c r="AQ10" s="266">
        <v>13118</v>
      </c>
      <c r="AR10" s="267">
        <v>-0.8</v>
      </c>
    </row>
    <row r="11" spans="1:46" ht="13.5" customHeight="1" x14ac:dyDescent="0.15">
      <c r="A11" s="247"/>
      <c r="AK11" s="1099" t="s">
        <v>487</v>
      </c>
      <c r="AL11" s="1100"/>
      <c r="AM11" s="1100"/>
      <c r="AN11" s="1101"/>
      <c r="AO11" s="265">
        <v>7404</v>
      </c>
      <c r="AP11" s="265">
        <v>451</v>
      </c>
      <c r="AQ11" s="266">
        <v>532</v>
      </c>
      <c r="AR11" s="267">
        <v>-15.2</v>
      </c>
    </row>
    <row r="12" spans="1:46" ht="13.5" customHeight="1" x14ac:dyDescent="0.15">
      <c r="A12" s="247"/>
      <c r="AK12" s="1099" t="s">
        <v>488</v>
      </c>
      <c r="AL12" s="1100"/>
      <c r="AM12" s="1100"/>
      <c r="AN12" s="1101"/>
      <c r="AO12" s="265">
        <v>2604</v>
      </c>
      <c r="AP12" s="265">
        <v>158</v>
      </c>
      <c r="AQ12" s="266">
        <v>70</v>
      </c>
      <c r="AR12" s="267">
        <v>125.7</v>
      </c>
    </row>
    <row r="13" spans="1:46" ht="13.5" customHeight="1" x14ac:dyDescent="0.15">
      <c r="A13" s="247"/>
      <c r="AK13" s="1099" t="s">
        <v>489</v>
      </c>
      <c r="AL13" s="1100"/>
      <c r="AM13" s="1100"/>
      <c r="AN13" s="1101"/>
      <c r="AO13" s="265">
        <v>36489</v>
      </c>
      <c r="AP13" s="265">
        <v>2220</v>
      </c>
      <c r="AQ13" s="266">
        <v>4255</v>
      </c>
      <c r="AR13" s="267">
        <v>-47.8</v>
      </c>
    </row>
    <row r="14" spans="1:46" ht="13.5" customHeight="1" x14ac:dyDescent="0.15">
      <c r="A14" s="247"/>
      <c r="AK14" s="1099" t="s">
        <v>490</v>
      </c>
      <c r="AL14" s="1100"/>
      <c r="AM14" s="1100"/>
      <c r="AN14" s="1101"/>
      <c r="AO14" s="265">
        <v>38716</v>
      </c>
      <c r="AP14" s="265">
        <v>2356</v>
      </c>
      <c r="AQ14" s="266">
        <v>1813</v>
      </c>
      <c r="AR14" s="267">
        <v>30</v>
      </c>
    </row>
    <row r="15" spans="1:46" ht="13.5" customHeight="1" x14ac:dyDescent="0.15">
      <c r="A15" s="247"/>
      <c r="AK15" s="1102" t="s">
        <v>491</v>
      </c>
      <c r="AL15" s="1103"/>
      <c r="AM15" s="1103"/>
      <c r="AN15" s="1104"/>
      <c r="AO15" s="265">
        <v>-93297</v>
      </c>
      <c r="AP15" s="265">
        <v>-5677</v>
      </c>
      <c r="AQ15" s="266">
        <v>-6003</v>
      </c>
      <c r="AR15" s="267">
        <v>-5.4</v>
      </c>
    </row>
    <row r="16" spans="1:46" x14ac:dyDescent="0.15">
      <c r="A16" s="247"/>
      <c r="AK16" s="1102" t="s">
        <v>177</v>
      </c>
      <c r="AL16" s="1103"/>
      <c r="AM16" s="1103"/>
      <c r="AN16" s="1104"/>
      <c r="AO16" s="265">
        <v>2125299</v>
      </c>
      <c r="AP16" s="265">
        <v>129323</v>
      </c>
      <c r="AQ16" s="266">
        <v>116291</v>
      </c>
      <c r="AR16" s="267">
        <v>11.2</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05" t="s">
        <v>496</v>
      </c>
      <c r="AL21" s="1106"/>
      <c r="AM21" s="1106"/>
      <c r="AN21" s="1107"/>
      <c r="AO21" s="277">
        <v>11.56</v>
      </c>
      <c r="AP21" s="278">
        <v>9.5500000000000007</v>
      </c>
      <c r="AQ21" s="279">
        <v>2.0099999999999998</v>
      </c>
      <c r="AS21" s="280"/>
      <c r="AT21" s="276"/>
    </row>
    <row r="22" spans="1:46" s="248" customFormat="1" x14ac:dyDescent="0.15">
      <c r="A22" s="276"/>
      <c r="AK22" s="1105" t="s">
        <v>497</v>
      </c>
      <c r="AL22" s="1106"/>
      <c r="AM22" s="1106"/>
      <c r="AN22" s="1107"/>
      <c r="AO22" s="281">
        <v>98.2</v>
      </c>
      <c r="AP22" s="282">
        <v>96.7</v>
      </c>
      <c r="AQ22" s="283">
        <v>1.5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096" t="s">
        <v>498</v>
      </c>
      <c r="B26" s="1096"/>
      <c r="C26" s="1096"/>
      <c r="D26" s="1096"/>
      <c r="E26" s="1096"/>
      <c r="F26" s="1096"/>
      <c r="G26" s="1096"/>
      <c r="H26" s="1096"/>
      <c r="I26" s="1096"/>
      <c r="J26" s="1096"/>
      <c r="K26" s="1096"/>
      <c r="L26" s="1096"/>
      <c r="M26" s="1096"/>
      <c r="N26" s="1096"/>
      <c r="O26" s="1096"/>
      <c r="P26" s="1096"/>
      <c r="Q26" s="1096"/>
      <c r="R26" s="1096"/>
      <c r="S26" s="1096"/>
      <c r="T26" s="1096"/>
      <c r="U26" s="1096"/>
      <c r="V26" s="1096"/>
      <c r="W26" s="1096"/>
      <c r="X26" s="1096"/>
      <c r="Y26" s="1096"/>
      <c r="Z26" s="1096"/>
      <c r="AA26" s="1096"/>
      <c r="AB26" s="1096"/>
      <c r="AC26" s="1096"/>
      <c r="AD26" s="1096"/>
      <c r="AE26" s="1096"/>
      <c r="AF26" s="1096"/>
      <c r="AG26" s="1096"/>
      <c r="AH26" s="1096"/>
      <c r="AI26" s="1096"/>
      <c r="AJ26" s="1096"/>
      <c r="AK26" s="1096"/>
      <c r="AL26" s="1096"/>
      <c r="AM26" s="1096"/>
      <c r="AN26" s="1096"/>
      <c r="AO26" s="1096"/>
      <c r="AP26" s="1096"/>
      <c r="AQ26" s="1096"/>
      <c r="AR26" s="1096"/>
      <c r="AS26" s="1096"/>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097" t="s">
        <v>480</v>
      </c>
      <c r="AP30" s="253"/>
      <c r="AQ30" s="254" t="s">
        <v>481</v>
      </c>
      <c r="AR30" s="255"/>
    </row>
    <row r="31" spans="1:46" x14ac:dyDescent="0.15">
      <c r="A31" s="247"/>
      <c r="AK31" s="256"/>
      <c r="AL31" s="257"/>
      <c r="AM31" s="257"/>
      <c r="AN31" s="258"/>
      <c r="AO31" s="1098"/>
      <c r="AP31" s="259" t="s">
        <v>482</v>
      </c>
      <c r="AQ31" s="260" t="s">
        <v>483</v>
      </c>
      <c r="AR31" s="261" t="s">
        <v>484</v>
      </c>
    </row>
    <row r="32" spans="1:46" ht="27" customHeight="1" x14ac:dyDescent="0.15">
      <c r="A32" s="247"/>
      <c r="AK32" s="1113" t="s">
        <v>501</v>
      </c>
      <c r="AL32" s="1114"/>
      <c r="AM32" s="1114"/>
      <c r="AN32" s="1115"/>
      <c r="AO32" s="291">
        <v>1176996</v>
      </c>
      <c r="AP32" s="291">
        <v>71620</v>
      </c>
      <c r="AQ32" s="292">
        <v>49899</v>
      </c>
      <c r="AR32" s="293">
        <v>43.5</v>
      </c>
    </row>
    <row r="33" spans="1:46" ht="13.5" customHeight="1" x14ac:dyDescent="0.15">
      <c r="A33" s="247"/>
      <c r="AK33" s="1113" t="s">
        <v>502</v>
      </c>
      <c r="AL33" s="1114"/>
      <c r="AM33" s="1114"/>
      <c r="AN33" s="1115"/>
      <c r="AO33" s="291" t="s">
        <v>503</v>
      </c>
      <c r="AP33" s="291" t="s">
        <v>503</v>
      </c>
      <c r="AQ33" s="292" t="s">
        <v>503</v>
      </c>
      <c r="AR33" s="293" t="s">
        <v>503</v>
      </c>
    </row>
    <row r="34" spans="1:46" ht="27" customHeight="1" x14ac:dyDescent="0.15">
      <c r="A34" s="247"/>
      <c r="AK34" s="1113" t="s">
        <v>504</v>
      </c>
      <c r="AL34" s="1114"/>
      <c r="AM34" s="1114"/>
      <c r="AN34" s="1115"/>
      <c r="AO34" s="291" t="s">
        <v>503</v>
      </c>
      <c r="AP34" s="291" t="s">
        <v>503</v>
      </c>
      <c r="AQ34" s="292">
        <v>2</v>
      </c>
      <c r="AR34" s="293" t="s">
        <v>503</v>
      </c>
    </row>
    <row r="35" spans="1:46" ht="27" customHeight="1" x14ac:dyDescent="0.15">
      <c r="A35" s="247"/>
      <c r="AK35" s="1113" t="s">
        <v>505</v>
      </c>
      <c r="AL35" s="1114"/>
      <c r="AM35" s="1114"/>
      <c r="AN35" s="1115"/>
      <c r="AO35" s="291">
        <v>256181</v>
      </c>
      <c r="AP35" s="291">
        <v>15588</v>
      </c>
      <c r="AQ35" s="292">
        <v>13394</v>
      </c>
      <c r="AR35" s="293">
        <v>16.399999999999999</v>
      </c>
    </row>
    <row r="36" spans="1:46" ht="27" customHeight="1" x14ac:dyDescent="0.15">
      <c r="A36" s="247"/>
      <c r="AK36" s="1113" t="s">
        <v>506</v>
      </c>
      <c r="AL36" s="1114"/>
      <c r="AM36" s="1114"/>
      <c r="AN36" s="1115"/>
      <c r="AO36" s="291" t="s">
        <v>503</v>
      </c>
      <c r="AP36" s="291" t="s">
        <v>503</v>
      </c>
      <c r="AQ36" s="292">
        <v>2489</v>
      </c>
      <c r="AR36" s="293" t="s">
        <v>503</v>
      </c>
    </row>
    <row r="37" spans="1:46" ht="13.5" customHeight="1" x14ac:dyDescent="0.15">
      <c r="A37" s="247"/>
      <c r="AK37" s="1113" t="s">
        <v>507</v>
      </c>
      <c r="AL37" s="1114"/>
      <c r="AM37" s="1114"/>
      <c r="AN37" s="1115"/>
      <c r="AO37" s="291">
        <v>18892</v>
      </c>
      <c r="AP37" s="291">
        <v>1150</v>
      </c>
      <c r="AQ37" s="292">
        <v>625</v>
      </c>
      <c r="AR37" s="293">
        <v>84</v>
      </c>
    </row>
    <row r="38" spans="1:46" ht="27" customHeight="1" x14ac:dyDescent="0.15">
      <c r="A38" s="247"/>
      <c r="AK38" s="1116" t="s">
        <v>508</v>
      </c>
      <c r="AL38" s="1117"/>
      <c r="AM38" s="1117"/>
      <c r="AN38" s="1118"/>
      <c r="AO38" s="294" t="s">
        <v>503</v>
      </c>
      <c r="AP38" s="294" t="s">
        <v>503</v>
      </c>
      <c r="AQ38" s="295">
        <v>5</v>
      </c>
      <c r="AR38" s="283" t="s">
        <v>503</v>
      </c>
      <c r="AS38" s="290"/>
    </row>
    <row r="39" spans="1:46" x14ac:dyDescent="0.15">
      <c r="A39" s="247"/>
      <c r="AK39" s="1116" t="s">
        <v>509</v>
      </c>
      <c r="AL39" s="1117"/>
      <c r="AM39" s="1117"/>
      <c r="AN39" s="1118"/>
      <c r="AO39" s="291">
        <v>-40699</v>
      </c>
      <c r="AP39" s="291">
        <v>-2477</v>
      </c>
      <c r="AQ39" s="292">
        <v>-2982</v>
      </c>
      <c r="AR39" s="293">
        <v>-16.899999999999999</v>
      </c>
      <c r="AS39" s="290"/>
    </row>
    <row r="40" spans="1:46" ht="27" customHeight="1" x14ac:dyDescent="0.15">
      <c r="A40" s="247"/>
      <c r="AK40" s="1113" t="s">
        <v>510</v>
      </c>
      <c r="AL40" s="1114"/>
      <c r="AM40" s="1114"/>
      <c r="AN40" s="1115"/>
      <c r="AO40" s="291">
        <v>-927366</v>
      </c>
      <c r="AP40" s="291">
        <v>-56430</v>
      </c>
      <c r="AQ40" s="292">
        <v>-43756</v>
      </c>
      <c r="AR40" s="293">
        <v>29</v>
      </c>
      <c r="AS40" s="290"/>
    </row>
    <row r="41" spans="1:46" x14ac:dyDescent="0.15">
      <c r="A41" s="247"/>
      <c r="AK41" s="1119" t="s">
        <v>287</v>
      </c>
      <c r="AL41" s="1120"/>
      <c r="AM41" s="1120"/>
      <c r="AN41" s="1121"/>
      <c r="AO41" s="291">
        <v>484004</v>
      </c>
      <c r="AP41" s="291">
        <v>29451</v>
      </c>
      <c r="AQ41" s="292">
        <v>19675</v>
      </c>
      <c r="AR41" s="293">
        <v>49.7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08" t="s">
        <v>480</v>
      </c>
      <c r="AN49" s="1110" t="s">
        <v>513</v>
      </c>
      <c r="AO49" s="1111"/>
      <c r="AP49" s="1111"/>
      <c r="AQ49" s="1111"/>
      <c r="AR49" s="1112"/>
    </row>
    <row r="50" spans="1:44" x14ac:dyDescent="0.15">
      <c r="A50" s="247"/>
      <c r="AK50" s="305"/>
      <c r="AL50" s="306"/>
      <c r="AM50" s="1109"/>
      <c r="AN50" s="307" t="s">
        <v>514</v>
      </c>
      <c r="AO50" s="308" t="s">
        <v>515</v>
      </c>
      <c r="AP50" s="309" t="s">
        <v>516</v>
      </c>
      <c r="AQ50" s="310" t="s">
        <v>517</v>
      </c>
      <c r="AR50" s="311" t="s">
        <v>518</v>
      </c>
    </row>
    <row r="51" spans="1:44" x14ac:dyDescent="0.15">
      <c r="A51" s="247"/>
      <c r="AK51" s="303" t="s">
        <v>519</v>
      </c>
      <c r="AL51" s="304"/>
      <c r="AM51" s="312">
        <v>4211848</v>
      </c>
      <c r="AN51" s="313">
        <v>236541</v>
      </c>
      <c r="AO51" s="314">
        <v>35.1</v>
      </c>
      <c r="AP51" s="315">
        <v>96248</v>
      </c>
      <c r="AQ51" s="316">
        <v>10</v>
      </c>
      <c r="AR51" s="317">
        <v>25.1</v>
      </c>
    </row>
    <row r="52" spans="1:44" x14ac:dyDescent="0.15">
      <c r="A52" s="247"/>
      <c r="AK52" s="318"/>
      <c r="AL52" s="319" t="s">
        <v>520</v>
      </c>
      <c r="AM52" s="320">
        <v>2780227</v>
      </c>
      <c r="AN52" s="321">
        <v>156140</v>
      </c>
      <c r="AO52" s="322">
        <v>20.9</v>
      </c>
      <c r="AP52" s="323">
        <v>55768</v>
      </c>
      <c r="AQ52" s="324">
        <v>17.5</v>
      </c>
      <c r="AR52" s="325">
        <v>3.4</v>
      </c>
    </row>
    <row r="53" spans="1:44" x14ac:dyDescent="0.15">
      <c r="A53" s="247"/>
      <c r="AK53" s="303" t="s">
        <v>521</v>
      </c>
      <c r="AL53" s="304"/>
      <c r="AM53" s="312">
        <v>2306043</v>
      </c>
      <c r="AN53" s="313">
        <v>131857</v>
      </c>
      <c r="AO53" s="314">
        <v>-44.3</v>
      </c>
      <c r="AP53" s="315">
        <v>76413</v>
      </c>
      <c r="AQ53" s="316">
        <v>-20.6</v>
      </c>
      <c r="AR53" s="317">
        <v>-23.7</v>
      </c>
    </row>
    <row r="54" spans="1:44" x14ac:dyDescent="0.15">
      <c r="A54" s="247"/>
      <c r="AK54" s="318"/>
      <c r="AL54" s="319" t="s">
        <v>520</v>
      </c>
      <c r="AM54" s="320">
        <v>1126096</v>
      </c>
      <c r="AN54" s="321">
        <v>64389</v>
      </c>
      <c r="AO54" s="322">
        <v>-58.8</v>
      </c>
      <c r="AP54" s="323">
        <v>39658</v>
      </c>
      <c r="AQ54" s="324">
        <v>-28.9</v>
      </c>
      <c r="AR54" s="325">
        <v>-29.9</v>
      </c>
    </row>
    <row r="55" spans="1:44" x14ac:dyDescent="0.15">
      <c r="A55" s="247"/>
      <c r="AK55" s="303" t="s">
        <v>522</v>
      </c>
      <c r="AL55" s="304"/>
      <c r="AM55" s="312">
        <v>1722048</v>
      </c>
      <c r="AN55" s="313">
        <v>99489</v>
      </c>
      <c r="AO55" s="314">
        <v>-24.5</v>
      </c>
      <c r="AP55" s="315">
        <v>66481</v>
      </c>
      <c r="AQ55" s="316">
        <v>-13</v>
      </c>
      <c r="AR55" s="317">
        <v>-11.5</v>
      </c>
    </row>
    <row r="56" spans="1:44" x14ac:dyDescent="0.15">
      <c r="A56" s="247"/>
      <c r="AK56" s="318"/>
      <c r="AL56" s="319" t="s">
        <v>520</v>
      </c>
      <c r="AM56" s="320">
        <v>778153</v>
      </c>
      <c r="AN56" s="321">
        <v>44957</v>
      </c>
      <c r="AO56" s="322">
        <v>-30.2</v>
      </c>
      <c r="AP56" s="323">
        <v>36120</v>
      </c>
      <c r="AQ56" s="324">
        <v>-8.9</v>
      </c>
      <c r="AR56" s="325">
        <v>-21.3</v>
      </c>
    </row>
    <row r="57" spans="1:44" x14ac:dyDescent="0.15">
      <c r="A57" s="247"/>
      <c r="AK57" s="303" t="s">
        <v>523</v>
      </c>
      <c r="AL57" s="304"/>
      <c r="AM57" s="312">
        <v>1460733</v>
      </c>
      <c r="AN57" s="313">
        <v>86608</v>
      </c>
      <c r="AO57" s="314">
        <v>-12.9</v>
      </c>
      <c r="AP57" s="315">
        <v>67825</v>
      </c>
      <c r="AQ57" s="316">
        <v>2</v>
      </c>
      <c r="AR57" s="317">
        <v>-14.9</v>
      </c>
    </row>
    <row r="58" spans="1:44" x14ac:dyDescent="0.15">
      <c r="A58" s="247"/>
      <c r="AK58" s="318"/>
      <c r="AL58" s="319" t="s">
        <v>520</v>
      </c>
      <c r="AM58" s="320">
        <v>910874</v>
      </c>
      <c r="AN58" s="321">
        <v>54007</v>
      </c>
      <c r="AO58" s="322">
        <v>20.100000000000001</v>
      </c>
      <c r="AP58" s="323">
        <v>39417</v>
      </c>
      <c r="AQ58" s="324">
        <v>9.1</v>
      </c>
      <c r="AR58" s="325">
        <v>11</v>
      </c>
    </row>
    <row r="59" spans="1:44" x14ac:dyDescent="0.15">
      <c r="A59" s="247"/>
      <c r="AK59" s="303" t="s">
        <v>524</v>
      </c>
      <c r="AL59" s="304"/>
      <c r="AM59" s="312">
        <v>1630842</v>
      </c>
      <c r="AN59" s="313">
        <v>99236</v>
      </c>
      <c r="AO59" s="314">
        <v>14.6</v>
      </c>
      <c r="AP59" s="315">
        <v>81158</v>
      </c>
      <c r="AQ59" s="316">
        <v>19.7</v>
      </c>
      <c r="AR59" s="317">
        <v>-5.0999999999999996</v>
      </c>
    </row>
    <row r="60" spans="1:44" x14ac:dyDescent="0.15">
      <c r="A60" s="247"/>
      <c r="AK60" s="318"/>
      <c r="AL60" s="319" t="s">
        <v>520</v>
      </c>
      <c r="AM60" s="320">
        <v>1338691</v>
      </c>
      <c r="AN60" s="321">
        <v>81459</v>
      </c>
      <c r="AO60" s="322">
        <v>50.8</v>
      </c>
      <c r="AP60" s="323">
        <v>45320</v>
      </c>
      <c r="AQ60" s="324">
        <v>15</v>
      </c>
      <c r="AR60" s="325">
        <v>35.799999999999997</v>
      </c>
    </row>
    <row r="61" spans="1:44" x14ac:dyDescent="0.15">
      <c r="A61" s="247"/>
      <c r="AK61" s="303" t="s">
        <v>525</v>
      </c>
      <c r="AL61" s="326"/>
      <c r="AM61" s="312">
        <v>2266303</v>
      </c>
      <c r="AN61" s="313">
        <v>130746</v>
      </c>
      <c r="AO61" s="314">
        <v>-6.4</v>
      </c>
      <c r="AP61" s="315">
        <v>77625</v>
      </c>
      <c r="AQ61" s="327">
        <v>-0.4</v>
      </c>
      <c r="AR61" s="317">
        <v>-6</v>
      </c>
    </row>
    <row r="62" spans="1:44" x14ac:dyDescent="0.15">
      <c r="A62" s="247"/>
      <c r="AK62" s="318"/>
      <c r="AL62" s="319" t="s">
        <v>520</v>
      </c>
      <c r="AM62" s="320">
        <v>1386808</v>
      </c>
      <c r="AN62" s="321">
        <v>80190</v>
      </c>
      <c r="AO62" s="322">
        <v>0.6</v>
      </c>
      <c r="AP62" s="323">
        <v>43257</v>
      </c>
      <c r="AQ62" s="324">
        <v>0.8</v>
      </c>
      <c r="AR62" s="325">
        <v>-0.2</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MySLE2igSKv0avp3Sfc2miRIdceuR079K0nEMuzxe30PS04vqHyJgKriWCK1IBLvsZ/Ou5d/ro5DHuu84O3XQ==" saltValue="xrDyjoLW4l/f9uOflw73M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E65" zoomScale="80" zoomScaleNormal="80" zoomScaleSheetLayoutView="55" workbookViewId="0">
      <selection activeCell="R12" sqref="R12:V12"/>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L2AoyF5tkxjKA6fUAgqU9ku4sHptvGGMoboRUAbcwoLdC4pSO9cWYP4BFbrfOz3iVpVdN5GeCscMP56K5SAl6g==" saltValue="17qWHgz48+UyeI1K5k9si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0" zoomScale="70" zoomScaleNormal="70" zoomScaleSheetLayoutView="55" workbookViewId="0">
      <selection activeCell="R12" sqref="R12:V12"/>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4c1ftJVbKZW9sVLFt55HO6XnXghv2+FRie2Pmk6H2wTlcHwgxzC2XB24uFC0ahUtHj0jqx3hFVkw958I502Qtw==" saltValue="2tDcpW9SqdyV7Ay7WzY+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38" zoomScaleSheetLayoutView="100" workbookViewId="0">
      <selection activeCell="R12" sqref="R12:V1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2" t="s">
        <v>3</v>
      </c>
      <c r="D47" s="1122"/>
      <c r="E47" s="1123"/>
      <c r="F47" s="11">
        <v>30.2</v>
      </c>
      <c r="G47" s="12">
        <v>29.99</v>
      </c>
      <c r="H47" s="12">
        <v>30.84</v>
      </c>
      <c r="I47" s="12">
        <v>30.7</v>
      </c>
      <c r="J47" s="13">
        <v>31.25</v>
      </c>
    </row>
    <row r="48" spans="2:10" ht="57.75" customHeight="1" x14ac:dyDescent="0.15">
      <c r="B48" s="14"/>
      <c r="C48" s="1124" t="s">
        <v>4</v>
      </c>
      <c r="D48" s="1124"/>
      <c r="E48" s="1125"/>
      <c r="F48" s="15">
        <v>9.2100000000000009</v>
      </c>
      <c r="G48" s="16">
        <v>10.86</v>
      </c>
      <c r="H48" s="16">
        <v>8.6999999999999993</v>
      </c>
      <c r="I48" s="16">
        <v>11.53</v>
      </c>
      <c r="J48" s="17">
        <v>14.26</v>
      </c>
    </row>
    <row r="49" spans="2:10" ht="57.75" customHeight="1" thickBot="1" x14ac:dyDescent="0.2">
      <c r="B49" s="18"/>
      <c r="C49" s="1126" t="s">
        <v>5</v>
      </c>
      <c r="D49" s="1126"/>
      <c r="E49" s="1127"/>
      <c r="F49" s="19" t="s">
        <v>532</v>
      </c>
      <c r="G49" s="20">
        <v>4.1399999999999997</v>
      </c>
      <c r="H49" s="20" t="s">
        <v>533</v>
      </c>
      <c r="I49" s="20">
        <v>2.91</v>
      </c>
      <c r="J49" s="21">
        <v>3.85</v>
      </c>
    </row>
    <row r="50" spans="2:10" x14ac:dyDescent="0.15"/>
  </sheetData>
  <sheetProtection algorithmName="SHA-512" hashValue="PgHh7fI7zby0B1tnw403avOO/g5Qy2eH2oVhg1ojVT2rBQpySSE7mS5JXjUTrmGdTxQBCyzNn4NrasuEP8kuDg==" saltValue="WY3WA/5cNE/Y4SZ8E0mM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2026-03-13T04:58:08Z</cp:lastPrinted>
  <dcterms:created xsi:type="dcterms:W3CDTF">2026-02-23T09:17:39Z</dcterms:created>
  <dcterms:modified xsi:type="dcterms:W3CDTF">2026-04-02T03:28:50Z</dcterms:modified>
  <cp:category/>
</cp:coreProperties>
</file>