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sy16fs01lg\共有フォルダ\財政課\非公開\2.財政係\51.一般文書\10.財政状況資料集\令和６年度\提出\R080402（県一組入力後）\"/>
    </mc:Choice>
  </mc:AlternateContent>
  <xr:revisionPtr revIDLastSave="0" documentId="13_ncr:1_{DDA8A4CA-D450-40B8-BBA4-B66E452957E8}" xr6:coauthVersionLast="47" xr6:coauthVersionMax="47" xr10:uidLastSave="{00000000-0000-0000-0000-000000000000}"/>
  <bookViews>
    <workbookView xWindow="0" yWindow="1230" windowWidth="27930" windowHeight="134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E34" i="10"/>
  <c r="C34" i="10"/>
  <c r="U34" i="10" s="1"/>
  <c r="U35" i="10" s="1"/>
  <c r="U36" i="10" s="1"/>
  <c r="U37" i="10" s="1"/>
  <c r="BW35" i="10" l="1"/>
  <c r="BW36" i="10" s="1"/>
  <c r="BW37" i="10" s="1"/>
  <c r="BW38" i="10" s="1"/>
  <c r="BW39" i="10" s="1"/>
  <c r="BW40" i="10" s="1"/>
  <c r="BW41" i="10" s="1"/>
  <c r="BW42" i="10" s="1"/>
  <c r="BW43"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<sst xmlns="http://schemas.openxmlformats.org/spreadsheetml/2006/main" count="1130" uniqueCount="578">
  <si>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</si>
  <si>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</si>
  <si>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</si>
  <si>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</si>
  <si>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</si>
  <si>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</si>
  <si>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</si>
  <si>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</si>
  <si>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</si>
  <si>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</si>
  <si>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</si>
  <si>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</si>
  <si>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</si>
  <si>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</si>
  <si>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</si>
  <si>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</si>
  <si>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</si>
  <si>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</si>
  <si>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</si>
  <si>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</si>
  <si>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</si>
  <si>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</si>
  <si>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</si>
  <si>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</si>
  <si>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</si>
  <si>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</si>
  <si>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</si>
  <si>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</si>
  <si>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</si>
  <si>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</si>
  <si>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</si>
  <si>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</si>
  <si>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</si>
  <si>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</si>
  <si>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</si>
  <si>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</si>
  <si>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</si>
  <si>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</si>
  <si>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</si>
  <si>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</si>
  <si>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</si>
  <si>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</si>
  <si>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</si>
  <si>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</si>
  <si>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</si>
  <si>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</si>
  <si>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</si>
  <si>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</si>
  <si>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</si>
  <si>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</si>
  <si>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</si>
  <si>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</si>
  <si>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</si>
  <si>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</si>
  <si>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</si>
  <si>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</si>
  <si>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</si>
  <si>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</si>
  <si>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</si>
  <si>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</si>
  <si>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</si>
  <si>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</si>
  <si>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</si>
  <si>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</si>
  <si>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</si>
  <si>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</si>
  <si>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</si>
  <si>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</si>
  <si>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</si>
  <si>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</si>
  <si>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</si>
  <si>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</si>
  <si>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</si>
  <si>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</si>
  <si>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</si>
  <si>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</si>
  <si>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</si>
  <si>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</si>
  <si>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</si>
  <si>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</si>
  <si>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</si>
  <si>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</si>
  <si>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</si>
  <si>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</si>
  <si>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</si>
  <si>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</si>
  <si>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</si>
  <si>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</si>
  <si>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</si>
  <si>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</si>
  <si>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</si>
  <si>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</si>
  <si>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</si>
  <si>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</si>
  <si>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</si>
  <si>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</si>
  <si>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</si>
  <si>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</si>
  <si>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</si>
  <si>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</si>
  <si>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</si>
  <si>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</si>
  <si>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</si>
  <si>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</si>
  <si>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</si>
  <si>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</si>
  <si>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</si>
  <si>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</si>
  <si>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</si>
  <si>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</si>
  <si>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</si>
  <si>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</si>
  <si>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</si>
  <si>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</si>
  <si>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</si>
  <si>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</si>
  <si>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</si>
  <si>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</si>
  <si>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</si>
  <si>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</si>
  <si>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</si>
  <si>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</si>
  <si>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</si>
  <si>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</si>
  <si>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</si>
  <si>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</si>
  <si>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</si>
  <si>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</si>
  <si>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</si>
  <si>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</si>
  <si>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</si>
  <si>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</si>
  <si>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</si>
  <si>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</si>
  <si>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</si>
  <si>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</si>
  <si>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</si>
  <si>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</si>
  <si>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</si>
  <si>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</si>
  <si>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</si>
  <si>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</si>
  <si>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</si>
  <si>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</si>
  <si>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</si>
  <si>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</si>
  <si>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</si>
  <si>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</si>
  <si>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</si>
  <si>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</si>
  <si>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</si>
  <si>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</si>
  <si>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</si>
  <si>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</si>
  <si>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</si>
  <si>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</si>
  <si>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</si>
  <si>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</si>
  <si>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</si>
  <si>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</si>
  <si>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</si>
  <si>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</si>
  <si>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</si>
  <si>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</si>
  <si>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</si>
  <si>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</si>
  <si>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</si>
  <si>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</si>
  <si>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</si>
  <si>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</si>
  <si>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</si>
  <si>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</si>
  <si>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</si>
  <si>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</si>
  <si>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</si>
  <si>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</si>
  <si>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</si>
  <si>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</si>
  <si>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</si>
  <si>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</si>
  <si>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</si>
  <si>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</si>
  <si>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</si>
  <si>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</si>
  <si>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</si>
  <si>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</si>
  <si>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</si>
  <si>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</si>
  <si>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</si>
  <si>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</si>
  <si>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</si>
  <si>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</si>
  <si>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</si>
  <si>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</si>
  <si>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</si>
  <si>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</si>
  <si>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</si>
  <si>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</si>
  <si>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</si>
  <si>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</si>
  <si>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</si>
  <si>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</si>
  <si>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</si>
  <si>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福岡県粕屋町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</si>
  <si>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</si>
  <si>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</si>
  <si>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</si>
  <si>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</si>
  <si>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</si>
  <si>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</si>
  <si>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</si>
  <si>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</si>
  <si>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</si>
  <si>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</si>
  <si>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</si>
  <si>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</si>
  <si>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</si>
  <si>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</si>
  <si>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</si>
  <si>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</si>
  <si>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</si>
  <si>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</si>
  <si>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</si>
  <si>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</si>
  <si>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</si>
  <si>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</si>
  <si>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</si>
  <si>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</si>
  <si>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</si>
  <si>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</si>
  <si>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</si>
  <si>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</si>
  <si>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</si>
  <si>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</si>
  <si>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</si>
  <si>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</si>
  <si>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</si>
  <si>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</si>
  <si>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</si>
  <si>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</si>
  <si>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</si>
  <si>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</si>
  <si>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</si>
  <si>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</si>
  <si>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</si>
  <si>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</si>
  <si>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</si>
  <si>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</si>
  <si>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</si>
  <si>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</si>
  <si>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</si>
  <si>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</si>
  <si>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</si>
  <si>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</si>
  <si>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</si>
  <si>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</si>
  <si>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</si>
  <si>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</si>
  <si>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</si>
  <si>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</si>
  <si>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</si>
  <si>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</si>
  <si>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</si>
  <si>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</si>
  <si>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</si>
  <si>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</si>
  <si>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</si>
  <si>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</si>
  <si>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</si>
  <si>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</si>
  <si>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</si>
  <si>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</si>
  <si>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</si>
  <si>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</si>
  <si>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</si>
  <si>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</si>
  <si>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</si>
  <si>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</si>
  <si>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</si>
  <si>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</si>
  <si>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</si>
  <si>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</si>
  <si>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</si>
  <si>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</si>
  <si>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</si>
  <si>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</si>
  <si>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</si>
  <si>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</si>
  <si>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</si>
  <si>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</si>
  <si>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</si>
  <si>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</si>
  <si>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</si>
  <si>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</si>
  <si>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</si>
  <si>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</si>
  <si>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</si>
  <si>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</si>
  <si>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</si>
  <si>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</si>
  <si>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</si>
  <si>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</si>
  <si>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</si>
  <si>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</si>
  <si>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</si>
  <si>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</si>
  <si>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</si>
  <si>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</si>
  <si>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</si>
  <si>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</si>
  <si>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</si>
  <si>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</si>
  <si>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</si>
  <si>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</si>
  <si>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</si>
  <si>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</si>
  <si>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</si>
  <si>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</si>
  <si>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</si>
  <si>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</si>
  <si>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</si>
  <si>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</si>
  <si>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</si>
  <si>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</si>
  <si>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</si>
  <si>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</si>
  <si>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</si>
  <si>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</si>
  <si>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</si>
  <si>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</si>
  <si>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</si>
  <si>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</si>
  <si>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</si>
  <si>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</si>
  <si>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</si>
  <si>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</si>
  <si>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</si>
  <si>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</si>
  <si>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</si>
  <si>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</si>
  <si>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</si>
  <si>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</si>
  <si>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</si>
  <si>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</si>
  <si>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</si>
  <si>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</si>
  <si>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</si>
  <si>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</si>
  <si>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</si>
  <si>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</si>
  <si>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</si>
  <si>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</si>
  <si>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</si>
  <si>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</si>
  <si>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福岡県粕屋町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</si>
  <si>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</si>
  <si>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</si>
  <si>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</si>
  <si>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</si>
  <si>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</si>
  <si>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</si>
  <si>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</si>
  <si>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</si>
  <si>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</si>
  <si>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</si>
  <si>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</si>
  <si>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</si>
  <si>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</si>
  <si>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</si>
  <si>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</si>
  <si>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</si>
  <si>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</si>
  <si>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</si>
  <si>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</si>
  <si>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</si>
  <si>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</si>
  <si>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</si>
  <si>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</si>
  <si>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</si>
  <si>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</si>
  <si>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</si>
  <si>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</si>
  <si>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</si>
  <si>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</si>
  <si>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</si>
  <si>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</si>
  <si>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</si>
  <si>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</si>
  <si>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</si>
  <si>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</si>
  <si>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介護保険特別会計(介護サービス勘定)</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</si>
  <si>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</si>
  <si>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</si>
  <si>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</si>
  <si>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</si>
  <si>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</si>
  <si>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</si>
  <si>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</si>
  <si>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</si>
  <si>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</si>
  <si>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</si>
  <si>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</si>
  <si>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</si>
  <si>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</si>
  <si>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</si>
  <si>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</si>
  <si>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</si>
  <si>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</si>
  <si>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</si>
  <si>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</si>
  <si>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</si>
  <si>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</si>
  <si>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</si>
  <si>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</si>
  <si>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</si>
  <si>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</si>
  <si>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</si>
  <si>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</si>
  <si>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</si>
  <si>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</si>
  <si>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</si>
  <si>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</si>
  <si>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</si>
  <si>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</si>
  <si>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</si>
  <si>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</si>
  <si>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</si>
  <si>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</si>
  <si>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</si>
  <si>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</si>
  <si>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</si>
  <si>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</si>
  <si>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</si>
  <si>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</si>
  <si>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</si>
  <si>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</si>
  <si>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</si>
  <si>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</si>
  <si>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</si>
  <si>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</si>
  <si>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</si>
  <si>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</si>
  <si>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</si>
  <si>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</si>
  <si>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</si>
  <si>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</si>
  <si>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</si>
  <si>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</si>
  <si>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</si>
  <si>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</si>
  <si>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</si>
  <si>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</si>
  <si>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</si>
  <si>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</si>
  <si>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</si>
  <si>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</si>
  <si>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</si>
  <si>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</si>
  <si>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</si>
  <si>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</si>
  <si>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</si>
  <si>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</si>
  <si>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</si>
  <si>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</si>
  <si>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</si>
  <si>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</si>
  <si>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</si>
  <si>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</si>
  <si>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</si>
  <si>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</si>
  <si>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</si>
  <si>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</si>
  <si>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</si>
  <si>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</si>
  <si>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</si>
  <si>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</si>
  <si>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</si>
  <si>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</si>
  <si>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</si>
  <si>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</si>
  <si>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</si>
  <si>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</si>
  <si>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</si>
  <si>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</si>
  <si>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</si>
  <si>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</si>
  <si>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</si>
  <si>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</si>
  <si>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</si>
  <si>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</si>
  <si>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</si>
  <si>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</si>
  <si>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</si>
  <si>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</si>
  <si>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</si>
  <si>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</si>
  <si>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</si>
  <si>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</si>
  <si>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</si>
  <si>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</si>
  <si>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</si>
  <si>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</si>
  <si>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</si>
  <si>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</si>
  <si>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</si>
  <si>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</si>
  <si>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</si>
  <si>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</si>
  <si>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</si>
  <si>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</si>
  <si>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</si>
  <si>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</si>
  <si>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</si>
  <si>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</si>
  <si>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</si>
  <si>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</si>
  <si>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</si>
  <si>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</si>
  <si>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</si>
  <si>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</si>
  <si>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</si>
  <si>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</si>
  <si>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</si>
  <si>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</si>
  <si>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</si>
  <si>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</si>
  <si>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</si>
  <si>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</si>
  <si>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</si>
  <si>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</si>
  <si>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2.09</t>
  </si>
  <si>
    <t>▲ 0.97</t>
  </si>
  <si>
    <t>水道事業会計</t>
  </si>
  <si>
    <t>流域関連公共下水道事業会計</t>
  </si>
  <si>
    <t>一般会計</t>
  </si>
  <si>
    <t>国民健康保険特別会計</t>
  </si>
  <si>
    <t>▲ 1.22</t>
  </si>
  <si>
    <t>▲ 0.28</t>
  </si>
  <si>
    <t>▲ 0.12</t>
  </si>
  <si>
    <t>介護保険特別会計(保険事業勘定)</t>
  </si>
  <si>
    <t>後期高齢者医療特別会計</t>
  </si>
  <si>
    <t>介護保険特別会計(介護サービス勘定)</t>
  </si>
  <si>
    <t>その他会計（赤字）</t>
  </si>
  <si>
    <t>その他会計（黒字）</t>
  </si>
  <si>
    <t>R02</t>
    <phoneticPr fontId="5"/>
  </si>
  <si>
    <t>R03</t>
    <phoneticPr fontId="5"/>
  </si>
  <si>
    <t>R04</t>
    <phoneticPr fontId="5"/>
  </si>
  <si>
    <t>R05</t>
    <phoneticPr fontId="5"/>
  </si>
  <si>
    <t>R06</t>
    <phoneticPr fontId="5"/>
  </si>
  <si>
    <t>〇</t>
    <phoneticPr fontId="2"/>
  </si>
  <si>
    <t>粕屋町土地開発公社</t>
    <rPh sb="0" eb="3">
      <t>カスヤマチ</t>
    </rPh>
    <rPh sb="3" eb="7">
      <t>トチカイハツ</t>
    </rPh>
    <rPh sb="7" eb="9">
      <t>コウシャ</t>
    </rPh>
    <phoneticPr fontId="2"/>
  </si>
  <si>
    <t>-</t>
    <phoneticPr fontId="2"/>
  </si>
  <si>
    <t xml:space="preserve"> </t>
    <phoneticPr fontId="2"/>
  </si>
  <si>
    <t>公共施設整備基金</t>
    <rPh sb="0" eb="4">
      <t>コウキョウシセツ</t>
    </rPh>
    <rPh sb="4" eb="6">
      <t>セイビ</t>
    </rPh>
    <rPh sb="6" eb="8">
      <t>キキン</t>
    </rPh>
    <phoneticPr fontId="5"/>
  </si>
  <si>
    <t>ふるさとづくり基金</t>
    <rPh sb="7" eb="9">
      <t>キキン</t>
    </rPh>
    <phoneticPr fontId="2"/>
  </si>
  <si>
    <t>扇上堰用水施設維持管理基金</t>
    <rPh sb="0" eb="1">
      <t>オウギ</t>
    </rPh>
    <rPh sb="1" eb="2">
      <t>ウエ</t>
    </rPh>
    <rPh sb="2" eb="3">
      <t>セキ</t>
    </rPh>
    <rPh sb="3" eb="5">
      <t>ヨウスイ</t>
    </rPh>
    <rPh sb="5" eb="7">
      <t>シセツ</t>
    </rPh>
    <rPh sb="7" eb="9">
      <t>イジ</t>
    </rPh>
    <rPh sb="9" eb="11">
      <t>カンリ</t>
    </rPh>
    <rPh sb="11" eb="13">
      <t>キキン</t>
    </rPh>
    <phoneticPr fontId="2"/>
  </si>
  <si>
    <t>地域福祉基金</t>
    <rPh sb="0" eb="2">
      <t>チイキ</t>
    </rPh>
    <rPh sb="2" eb="4">
      <t>フクシ</t>
    </rPh>
    <rPh sb="4" eb="6">
      <t>キキン</t>
    </rPh>
    <phoneticPr fontId="2"/>
  </si>
  <si>
    <t>臨時石炭鉱害復旧井堰管理基金</t>
  </si>
  <si>
    <t>粕屋郡粕屋町外１市水利組合</t>
  </si>
  <si>
    <t>福岡県市町村消防団員等公務災害補償組合</t>
  </si>
  <si>
    <t>福岡県市町村職員退職手当組合（一般会計）</t>
  </si>
  <si>
    <t>福岡県市町村職員退職手当組合（基金特別会計）</t>
  </si>
  <si>
    <t>福岡県自治会館管理組合</t>
  </si>
  <si>
    <t>糟屋郡自治会館組合</t>
  </si>
  <si>
    <t>粕屋郡篠栗町外一市五町財産組合</t>
  </si>
  <si>
    <t>北筑昇華苑組合</t>
  </si>
  <si>
    <t>粕屋南部消防組合（一般会計）</t>
  </si>
  <si>
    <t>粕屋南部消防組合（休日診療所特別会計）</t>
    <rPh sb="0" eb="2">
      <t>カスヤ</t>
    </rPh>
    <rPh sb="2" eb="4">
      <t>ナンブ</t>
    </rPh>
    <rPh sb="4" eb="6">
      <t>ショウボウ</t>
    </rPh>
    <rPh sb="6" eb="8">
      <t>クミアイ</t>
    </rPh>
    <rPh sb="9" eb="11">
      <t>キュウジツ</t>
    </rPh>
    <rPh sb="11" eb="13">
      <t>シンリョウ</t>
    </rPh>
    <rPh sb="13" eb="14">
      <t>ショ</t>
    </rPh>
    <rPh sb="14" eb="16">
      <t>トクベツ</t>
    </rPh>
    <rPh sb="16" eb="18">
      <t>カイケイ</t>
    </rPh>
    <phoneticPr fontId="2"/>
  </si>
  <si>
    <t>須恵町外二ヶ町清掃施設組合</t>
  </si>
  <si>
    <t>福岡県自治振興組合（一般会計）</t>
  </si>
  <si>
    <t>福岡県自治振興組合（公文書館事業特別会計）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</si>
  <si>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</si>
  <si>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</si>
  <si>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</si>
  <si>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</si>
  <si>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</si>
  <si>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福岡地区水道企業団</t>
    <rPh sb="0" eb="4">
      <t>フクオカチク</t>
    </rPh>
    <rPh sb="4" eb="9">
      <t>スイドウキギョウダン</t>
    </rPh>
    <phoneticPr fontId="4"/>
  </si>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</sst>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F279-4C81-8F23-6407E46E9A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25799</c:v>
                </c:pt>
                <c:pt idx="1">
                  <c:v>38149</c:v>
                </c:pt>
                <c:pt idx="2">
                  <c:v>84483</c:v>
                </c:pt>
                <c:pt idx="3">
                  <c:v>75295</c:v>
                </c:pt>
                <c:pt idx="4">
                  <c:v>49803</c:v>
                </c:pt>
              </c:numCache>
            </c:numRef>
          </c:val>
          <c:smooth val="0"/>
          <c:extLst>
            <c:ext xmlns:c16="http://schemas.microsoft.com/office/drawing/2014/chart" uri="{C3380CC4-5D6E-409C-BE32-E72D297353CC}">
              <c16:uniqueId val="{00000001-F279-4C81-8F23-6407E46E9A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5.99</c:v>
                </c:pt>
                <c:pt idx="1">
                  <c:v>8.9600000000000009</c:v>
                </c:pt>
                <c:pt idx="2">
                  <c:v>6.9</c:v>
                </c:pt>
                <c:pt idx="3">
                  <c:v>7.87</c:v>
                </c:pt>
                <c:pt idx="4">
                  <c:v>5.87</c:v>
                </c:pt>
              </c:numCache>
            </c:numRef>
          </c:val>
          <c:extLst>
            <c:ext xmlns:c16="http://schemas.microsoft.com/office/drawing/2014/chart" uri="{C3380CC4-5D6E-409C-BE32-E72D297353CC}">
              <c16:uniqueId val="{00000000-3AD9-438F-AF19-31341075CF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c:v>
                </c:pt>
                <c:pt idx="1">
                  <c:v>19.57</c:v>
                </c:pt>
                <c:pt idx="2">
                  <c:v>19.739999999999998</c:v>
                </c:pt>
                <c:pt idx="3">
                  <c:v>19.309999999999999</c:v>
                </c:pt>
                <c:pt idx="4">
                  <c:v>19.22</c:v>
                </c:pt>
              </c:numCache>
            </c:numRef>
          </c:val>
          <c:extLst>
            <c:ext xmlns:c16="http://schemas.microsoft.com/office/drawing/2014/chart" uri="{C3380CC4-5D6E-409C-BE32-E72D297353CC}">
              <c16:uniqueId val="{00000001-3AD9-438F-AF19-31341075CF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1.1200000000000001</c:v>
                </c:pt>
                <c:pt idx="1">
                  <c:v>7.51</c:v>
                </c:pt>
                <c:pt idx="2">
                  <c:v>-2.09</c:v>
                </c:pt>
                <c:pt idx="3">
                  <c:v>1.32</c:v>
                </c:pt>
                <c:pt idx="4">
                  <c:v>-0.97</c:v>
                </c:pt>
              </c:numCache>
            </c:numRef>
          </c:val>
          <c:smooth val="0"/>
          <c:extLst>
            <c:ext xmlns:c16="http://schemas.microsoft.com/office/drawing/2014/chart" uri="{C3380CC4-5D6E-409C-BE32-E72D297353CC}">
              <c16:uniqueId val="{00000002-3AD9-438F-AF19-31341075CF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F918-4F6B-A3AE-EE91DDEEC0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18-4F6B-A3AE-EE91DDEEC00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18-4F6B-A3AE-EE91DDEEC001}"/>
            </c:ext>
          </c:extLst>
        </c:ser>
        <c:ser>
          <c:idx val="3"/>
          <c:order val="3"/>
          <c:tx>
            <c:strRef>
              <c:f>データシート!$A$30</c:f>
              <c:strCache>
                <c:ptCount val="1"/>
                <c:pt idx="0">
                  <c:v>介護保険特別会計(介護サービス勘定)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0.04</c:v>
                </c:pt>
                <c:pt idx="4">
                  <c:v>#N/A</c:v>
                </c:pt>
                <c:pt idx="5">
                  <c:v>7.0000000000000007E-2</c:v>
                </c:pt>
                <c:pt idx="6">
                  <c:v>#N/A</c:v>
                </c:pt>
                <c:pt idx="7">
                  <c:v>7.0000000000000007E-2</c:v>
                </c:pt>
                <c:pt idx="8">
                  <c:v>#N/A</c:v>
                </c:pt>
                <c:pt idx="9">
                  <c:v>0.02</c:v>
                </c:pt>
              </c:numCache>
            </c:numRef>
          </c:val>
          <c:extLst>
            <c:ext xmlns:c16="http://schemas.microsoft.com/office/drawing/2014/chart" uri="{C3380CC4-5D6E-409C-BE32-E72D297353CC}">
              <c16:uniqueId val="{00000003-F918-4F6B-A3AE-EE91DDEEC00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0.26</c:v>
                </c:pt>
                <c:pt idx="4">
                  <c:v>#N/A</c:v>
                </c:pt>
                <c:pt idx="5">
                  <c:v>0.28999999999999998</c:v>
                </c:pt>
                <c:pt idx="6">
                  <c:v>#N/A</c:v>
                </c:pt>
                <c:pt idx="7">
                  <c:v>0.31</c:v>
                </c:pt>
                <c:pt idx="8">
                  <c:v>#N/A</c:v>
                </c:pt>
                <c:pt idx="9">
                  <c:v>0.34</c:v>
                </c:pt>
              </c:numCache>
            </c:numRef>
          </c:val>
          <c:extLst>
            <c:ext xmlns:c16="http://schemas.microsoft.com/office/drawing/2014/chart" uri="{C3380CC4-5D6E-409C-BE32-E72D297353CC}">
              <c16:uniqueId val="{00000004-F918-4F6B-A3AE-EE91DDEEC001}"/>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1.22</c:v>
                </c:pt>
                <c:pt idx="2">
                  <c:v>#N/A</c:v>
                </c:pt>
                <c:pt idx="3">
                  <c:v>0.73</c:v>
                </c:pt>
                <c:pt idx="4">
                  <c:v>#N/A</c:v>
                </c:pt>
                <c:pt idx="5">
                  <c:v>1</c:v>
                </c:pt>
                <c:pt idx="6">
                  <c:v>#N/A</c:v>
                </c:pt>
                <c:pt idx="7">
                  <c:v>0.62</c:v>
                </c:pt>
                <c:pt idx="8">
                  <c:v>#N/A</c:v>
                </c:pt>
                <c:pt idx="9">
                  <c:v>0.59</c:v>
                </c:pt>
              </c:numCache>
            </c:numRef>
          </c:val>
          <c:extLst>
            <c:ext xmlns:c16="http://schemas.microsoft.com/office/drawing/2014/chart" uri="{C3380CC4-5D6E-409C-BE32-E72D297353CC}">
              <c16:uniqueId val="{00000005-F918-4F6B-A3AE-EE91DDEEC00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0.97</c:v>
                </c:pt>
                <c:pt idx="1">
                  <c:v>#N/A</c:v>
                </c:pt>
                <c:pt idx="2">
                  <c:v>1.22</c:v>
                </c:pt>
                <c:pt idx="3">
                  <c:v>#N/A</c:v>
                </c:pt>
                <c:pt idx="4">
                  <c:v>0.28000000000000003</c:v>
                </c:pt>
                <c:pt idx="5">
                  <c:v>#N/A</c:v>
                </c:pt>
                <c:pt idx="6">
                  <c:v>0.12</c:v>
                </c:pt>
                <c:pt idx="7">
                  <c:v>#N/A</c:v>
                </c:pt>
                <c:pt idx="8">
                  <c:v>#N/A</c:v>
                </c:pt>
                <c:pt idx="9">
                  <c:v>0.8</c:v>
                </c:pt>
              </c:numCache>
            </c:numRef>
          </c:val>
          <c:extLst>
            <c:ext xmlns:c16="http://schemas.microsoft.com/office/drawing/2014/chart" uri="{C3380CC4-5D6E-409C-BE32-E72D297353CC}">
              <c16:uniqueId val="{00000006-F918-4F6B-A3AE-EE91DDEEC00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5.98</c:v>
                </c:pt>
                <c:pt idx="2">
                  <c:v>#N/A</c:v>
                </c:pt>
                <c:pt idx="3">
                  <c:v>8.9499999999999993</c:v>
                </c:pt>
                <c:pt idx="4">
                  <c:v>#N/A</c:v>
                </c:pt>
                <c:pt idx="5">
                  <c:v>6.89</c:v>
                </c:pt>
                <c:pt idx="6">
                  <c:v>#N/A</c:v>
                </c:pt>
                <c:pt idx="7">
                  <c:v>7.87</c:v>
                </c:pt>
                <c:pt idx="8">
                  <c:v>#N/A</c:v>
                </c:pt>
                <c:pt idx="9">
                  <c:v>5.86</c:v>
                </c:pt>
              </c:numCache>
            </c:numRef>
          </c:val>
          <c:extLst>
            <c:ext xmlns:c16="http://schemas.microsoft.com/office/drawing/2014/chart" uri="{C3380CC4-5D6E-409C-BE32-E72D297353CC}">
              <c16:uniqueId val="{00000007-F918-4F6B-A3AE-EE91DDEEC001}"/>
            </c:ext>
          </c:extLst>
        </c:ser>
        <c:ser>
          <c:idx val="8"/>
          <c:order val="8"/>
          <c:tx>
            <c:strRef>
              <c:f>データシート!$A$35</c:f>
              <c:strCache>
                <c:ptCount val="1"/>
                <c:pt idx="0">
                  <c:v>流域関連公共下水道事業会計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10.029999999999999</c:v>
                </c:pt>
                <c:pt idx="2">
                  <c:v>#N/A</c:v>
                </c:pt>
                <c:pt idx="3">
                  <c:v>10.28</c:v>
                </c:pt>
                <c:pt idx="4">
                  <c:v>#N/A</c:v>
                </c:pt>
                <c:pt idx="5">
                  <c:v>11.07</c:v>
                </c:pt>
                <c:pt idx="6">
                  <c:v>#N/A</c:v>
                </c:pt>
                <c:pt idx="7">
                  <c:v>10.86</c:v>
                </c:pt>
                <c:pt idx="8">
                  <c:v>#N/A</c:v>
                </c:pt>
                <c:pt idx="9">
                  <c:v>9.8000000000000007</c:v>
                </c:pt>
              </c:numCache>
            </c:numRef>
          </c:val>
          <c:extLst>
            <c:ext xmlns:c16="http://schemas.microsoft.com/office/drawing/2014/chart" uri="{C3380CC4-5D6E-409C-BE32-E72D297353CC}">
              <c16:uniqueId val="{00000008-F918-4F6B-A3AE-EE91DDEEC0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16.170000000000002</c:v>
                </c:pt>
                <c:pt idx="2">
                  <c:v>#N/A</c:v>
                </c:pt>
                <c:pt idx="3">
                  <c:v>16.350000000000001</c:v>
                </c:pt>
                <c:pt idx="4">
                  <c:v>#N/A</c:v>
                </c:pt>
                <c:pt idx="5">
                  <c:v>17.78</c:v>
                </c:pt>
                <c:pt idx="6">
                  <c:v>#N/A</c:v>
                </c:pt>
                <c:pt idx="7">
                  <c:v>16.45</c:v>
                </c:pt>
                <c:pt idx="8">
                  <c:v>#N/A</c:v>
                </c:pt>
                <c:pt idx="9">
                  <c:v>15.23</c:v>
                </c:pt>
              </c:numCache>
            </c:numRef>
          </c:val>
          <c:extLst>
            <c:ext xmlns:c16="http://schemas.microsoft.com/office/drawing/2014/chart" uri="{C3380CC4-5D6E-409C-BE32-E72D297353CC}">
              <c16:uniqueId val="{00000009-F918-4F6B-A3AE-EE91DDEEC0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1001</c:v>
                </c:pt>
                <c:pt idx="5">
                  <c:v>1023</c:v>
                </c:pt>
                <c:pt idx="8">
                  <c:v>1019</c:v>
                </c:pt>
                <c:pt idx="11">
                  <c:v>1038</c:v>
                </c:pt>
                <c:pt idx="14">
                  <c:v>1090</c:v>
                </c:pt>
              </c:numCache>
            </c:numRef>
          </c:val>
          <c:extLst>
            <c:ext xmlns:c16="http://schemas.microsoft.com/office/drawing/2014/chart" uri="{C3380CC4-5D6E-409C-BE32-E72D297353CC}">
              <c16:uniqueId val="{00000000-292F-4CF9-97D8-54F8D59840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2F-4CF9-97D8-54F8D59840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225</c:v>
                </c:pt>
                <c:pt idx="3">
                  <c:v>206</c:v>
                </c:pt>
                <c:pt idx="6">
                  <c:v>207</c:v>
                </c:pt>
                <c:pt idx="9">
                  <c:v>189</c:v>
                </c:pt>
                <c:pt idx="12">
                  <c:v>194</c:v>
                </c:pt>
              </c:numCache>
            </c:numRef>
          </c:val>
          <c:extLst>
            <c:ext xmlns:c16="http://schemas.microsoft.com/office/drawing/2014/chart" uri="{C3380CC4-5D6E-409C-BE32-E72D297353CC}">
              <c16:uniqueId val="{00000002-292F-4CF9-97D8-54F8D59840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2</c:v>
                </c:pt>
                <c:pt idx="9">
                  <c:v>4</c:v>
                </c:pt>
                <c:pt idx="12">
                  <c:v>13</c:v>
                </c:pt>
              </c:numCache>
            </c:numRef>
          </c:val>
          <c:extLst>
            <c:ext xmlns:c16="http://schemas.microsoft.com/office/drawing/2014/chart" uri="{C3380CC4-5D6E-409C-BE32-E72D297353CC}">
              <c16:uniqueId val="{00000003-292F-4CF9-97D8-54F8D59840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443</c:v>
                </c:pt>
                <c:pt idx="3">
                  <c:v>439</c:v>
                </c:pt>
                <c:pt idx="6">
                  <c:v>427</c:v>
                </c:pt>
                <c:pt idx="9">
                  <c:v>404</c:v>
                </c:pt>
                <c:pt idx="12">
                  <c:v>362</c:v>
                </c:pt>
              </c:numCache>
            </c:numRef>
          </c:val>
          <c:extLst>
            <c:ext xmlns:c16="http://schemas.microsoft.com/office/drawing/2014/chart" uri="{C3380CC4-5D6E-409C-BE32-E72D297353CC}">
              <c16:uniqueId val="{00000004-292F-4CF9-97D8-54F8D59840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2F-4CF9-97D8-54F8D59840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2F-4CF9-97D8-54F8D59840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1042</c:v>
                </c:pt>
                <c:pt idx="3">
                  <c:v>1050</c:v>
                </c:pt>
                <c:pt idx="6">
                  <c:v>1085</c:v>
                </c:pt>
                <c:pt idx="9">
                  <c:v>1174</c:v>
                </c:pt>
                <c:pt idx="12">
                  <c:v>1243</c:v>
                </c:pt>
              </c:numCache>
            </c:numRef>
          </c:val>
          <c:extLst>
            <c:ext xmlns:c16="http://schemas.microsoft.com/office/drawing/2014/chart" uri="{C3380CC4-5D6E-409C-BE32-E72D297353CC}">
              <c16:uniqueId val="{00000007-292F-4CF9-97D8-54F8D59840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709</c:v>
                </c:pt>
                <c:pt idx="2">
                  <c:v>#N/A</c:v>
                </c:pt>
                <c:pt idx="3">
                  <c:v>#N/A</c:v>
                </c:pt>
                <c:pt idx="4">
                  <c:v>672</c:v>
                </c:pt>
                <c:pt idx="5">
                  <c:v>#N/A</c:v>
                </c:pt>
                <c:pt idx="6">
                  <c:v>#N/A</c:v>
                </c:pt>
                <c:pt idx="7">
                  <c:v>702</c:v>
                </c:pt>
                <c:pt idx="8">
                  <c:v>#N/A</c:v>
                </c:pt>
                <c:pt idx="9">
                  <c:v>#N/A</c:v>
                </c:pt>
                <c:pt idx="10">
                  <c:v>733</c:v>
                </c:pt>
                <c:pt idx="11">
                  <c:v>#N/A</c:v>
                </c:pt>
                <c:pt idx="12">
                  <c:v>#N/A</c:v>
                </c:pt>
                <c:pt idx="13">
                  <c:v>722</c:v>
                </c:pt>
                <c:pt idx="14">
                  <c:v>#N/A</c:v>
                </c:pt>
              </c:numCache>
            </c:numRef>
          </c:val>
          <c:smooth val="0"/>
          <c:extLst>
            <c:ext xmlns:c16="http://schemas.microsoft.com/office/drawing/2014/chart" uri="{C3380CC4-5D6E-409C-BE32-E72D297353CC}">
              <c16:uniqueId val="{00000008-292F-4CF9-97D8-54F8D59840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13429</c:v>
                </c:pt>
                <c:pt idx="5">
                  <c:v>13395</c:v>
                </c:pt>
                <c:pt idx="8">
                  <c:v>13595</c:v>
                </c:pt>
                <c:pt idx="11">
                  <c:v>13581</c:v>
                </c:pt>
                <c:pt idx="14">
                  <c:v>13252</c:v>
                </c:pt>
              </c:numCache>
            </c:numRef>
          </c:val>
          <c:extLst>
            <c:ext xmlns:c16="http://schemas.microsoft.com/office/drawing/2014/chart" uri="{C3380CC4-5D6E-409C-BE32-E72D297353CC}">
              <c16:uniqueId val="{00000000-4FFA-49DD-9FBD-752B672D55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136</c:v>
                </c:pt>
                <c:pt idx="5">
                  <c:v>141</c:v>
                </c:pt>
                <c:pt idx="8">
                  <c:v>156</c:v>
                </c:pt>
                <c:pt idx="11">
                  <c:v>878</c:v>
                </c:pt>
                <c:pt idx="14">
                  <c:v>866</c:v>
                </c:pt>
              </c:numCache>
            </c:numRef>
          </c:val>
          <c:extLst>
            <c:ext xmlns:c16="http://schemas.microsoft.com/office/drawing/2014/chart" uri="{C3380CC4-5D6E-409C-BE32-E72D297353CC}">
              <c16:uniqueId val="{00000001-4FFA-49DD-9FBD-752B672D55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3862</c:v>
                </c:pt>
                <c:pt idx="5">
                  <c:v>4953</c:v>
                </c:pt>
                <c:pt idx="8">
                  <c:v>5448</c:v>
                </c:pt>
                <c:pt idx="11">
                  <c:v>5815</c:v>
                </c:pt>
                <c:pt idx="14">
                  <c:v>6090</c:v>
                </c:pt>
              </c:numCache>
            </c:numRef>
          </c:val>
          <c:extLst>
            <c:ext xmlns:c16="http://schemas.microsoft.com/office/drawing/2014/chart" uri="{C3380CC4-5D6E-409C-BE32-E72D297353CC}">
              <c16:uniqueId val="{00000002-4FFA-49DD-9FBD-752B672D55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FA-49DD-9FBD-752B672D55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FA-49DD-9FBD-752B672D55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135</c:v>
                </c:pt>
                <c:pt idx="3">
                  <c:v>134</c:v>
                </c:pt>
                <c:pt idx="6">
                  <c:v>134</c:v>
                </c:pt>
                <c:pt idx="9">
                  <c:v>134</c:v>
                </c:pt>
                <c:pt idx="12">
                  <c:v>134</c:v>
                </c:pt>
              </c:numCache>
            </c:numRef>
          </c:val>
          <c:extLst>
            <c:ext xmlns:c16="http://schemas.microsoft.com/office/drawing/2014/chart" uri="{C3380CC4-5D6E-409C-BE32-E72D297353CC}">
              <c16:uniqueId val="{00000005-4FFA-49DD-9FBD-752B672D55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FA-49DD-9FBD-752B672D55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231</c:v>
                </c:pt>
                <c:pt idx="3">
                  <c:v>211</c:v>
                </c:pt>
                <c:pt idx="6">
                  <c:v>208</c:v>
                </c:pt>
                <c:pt idx="9">
                  <c:v>573</c:v>
                </c:pt>
                <c:pt idx="12">
                  <c:v>704</c:v>
                </c:pt>
              </c:numCache>
            </c:numRef>
          </c:val>
          <c:extLst>
            <c:ext xmlns:c16="http://schemas.microsoft.com/office/drawing/2014/chart" uri="{C3380CC4-5D6E-409C-BE32-E72D297353CC}">
              <c16:uniqueId val="{00000007-4FFA-49DD-9FBD-752B672D55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4004</c:v>
                </c:pt>
                <c:pt idx="3">
                  <c:v>3694</c:v>
                </c:pt>
                <c:pt idx="6">
                  <c:v>3353</c:v>
                </c:pt>
                <c:pt idx="9">
                  <c:v>3165</c:v>
                </c:pt>
                <c:pt idx="12">
                  <c:v>3168</c:v>
                </c:pt>
              </c:numCache>
            </c:numRef>
          </c:val>
          <c:extLst>
            <c:ext xmlns:c16="http://schemas.microsoft.com/office/drawing/2014/chart" uri="{C3380CC4-5D6E-409C-BE32-E72D297353CC}">
              <c16:uniqueId val="{00000008-4FFA-49DD-9FBD-752B672D55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1596</c:v>
                </c:pt>
                <c:pt idx="3">
                  <c:v>1451</c:v>
                </c:pt>
                <c:pt idx="6">
                  <c:v>1304</c:v>
                </c:pt>
                <c:pt idx="9">
                  <c:v>1155</c:v>
                </c:pt>
                <c:pt idx="12">
                  <c:v>1006</c:v>
                </c:pt>
              </c:numCache>
            </c:numRef>
          </c:val>
          <c:extLst>
            <c:ext xmlns:c16="http://schemas.microsoft.com/office/drawing/2014/chart" uri="{C3380CC4-5D6E-409C-BE32-E72D297353CC}">
              <c16:uniqueId val="{00000009-4FFA-49DD-9FBD-752B672D55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10002</c:v>
                </c:pt>
                <c:pt idx="3">
                  <c:v>10821</c:v>
                </c:pt>
                <c:pt idx="6">
                  <c:v>12761</c:v>
                </c:pt>
                <c:pt idx="9">
                  <c:v>13659</c:v>
                </c:pt>
                <c:pt idx="12">
                  <c:v>13734</c:v>
                </c:pt>
              </c:numCache>
            </c:numRef>
          </c:val>
          <c:extLst>
            <c:ext xmlns:c16="http://schemas.microsoft.com/office/drawing/2014/chart" uri="{C3380CC4-5D6E-409C-BE32-E72D297353CC}">
              <c16:uniqueId val="{0000000A-4FFA-49DD-9FBD-752B672D55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FFA-49DD-9FBD-752B672D55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1919</c:v>
                </c:pt>
                <c:pt idx="1">
                  <c:v>1933</c:v>
                </c:pt>
                <c:pt idx="2">
                  <c:v>2007</c:v>
                </c:pt>
              </c:numCache>
            </c:numRef>
          </c:val>
          <c:extLst>
            <c:ext xmlns:c16="http://schemas.microsoft.com/office/drawing/2014/chart" uri="{C3380CC4-5D6E-409C-BE32-E72D297353CC}">
              <c16:uniqueId val="{00000000-4D87-4735-8322-8712C3BB86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669</c:v>
                </c:pt>
                <c:pt idx="1">
                  <c:v>813</c:v>
                </c:pt>
                <c:pt idx="2">
                  <c:v>1051</c:v>
                </c:pt>
              </c:numCache>
            </c:numRef>
          </c:val>
          <c:extLst>
            <c:ext xmlns:c16="http://schemas.microsoft.com/office/drawing/2014/chart" uri="{C3380CC4-5D6E-409C-BE32-E72D297353CC}">
              <c16:uniqueId val="{00000001-4D87-4735-8322-8712C3BB86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2510</c:v>
                </c:pt>
                <c:pt idx="1">
                  <c:v>2670</c:v>
                </c:pt>
                <c:pt idx="2">
                  <c:v>2638</c:v>
                </c:pt>
              </c:numCache>
            </c:numRef>
          </c:val>
          <c:extLst>
            <c:ext xmlns:c16="http://schemas.microsoft.com/office/drawing/2014/chart" uri="{C3380CC4-5D6E-409C-BE32-E72D297353CC}">
              <c16:uniqueId val="{00000002-4D87-4735-8322-8712C3BB86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元利償還金等のうち、元利償還金は令和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年度に借り入れた、阿恵官衙遺跡史跡地購入費や公共施設整備事業に係る町債の元金償還開始などにより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百万円増加したが、公営企業債の元利償還金に対する繰入金が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百万円減少し、算入公債費等の額が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百万円増加したため、実質公債費比率の分子は前年度から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老朽施設の大規模改修事業などに係る町債の償還で元利償還金は増加する見込みであり、引き続き事業を計画的に実施し、町債発行に当たっては償還期間を適切に設定するなど、公債費負担が過度にならないようにしていく。</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の分子は、将来負担額を充当可能財源等が上回りマイナスとなった。将来負担額については、町債発行額が元金償還額を上回ったことにより一般会計等に係る地方債の現在高が増加したことなどで、前年度から</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充当可能財源等については、</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基準財政需要額算入見込額が、臨時財政対策債の償還終了やこの数年の発行額減少などにより、</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今後も個別施設計画に沿った老朽施設の大規模改修などの事業が続く予定であり、将来世代との負担の公平性の観点から町債を適切に発行し、負担の平準化を図った財政運営を行っていく。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福岡県粕屋町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百万円の増となった。増減が大きかったのは、減債基金と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ふるさとづくり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基金である。減債基金は、将来の公債費増に備え積立てを行ったことから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ふるさとづくり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寄附件数が減少し、積立額が取崩額を下回ったことから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財政調整基金は、標準財政規模に対し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％程度の残高を目安として積立てを行う。他の基金については、事業の実施に応じ計画的に積立て・取崩しを実施する。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・ふるさとづくり基金：ふるさと納税寄附金の管理運営</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・扇上堰用水施設維持管理基金：扇上堰の維持管理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・公共施設整備基金：庁舎整備基本構想・基本計画策定のため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百万円取り崩したが、補正予算時の余剰財源による積立てを行った結果、</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・ふるさとづくり基金：寄附を受納した年度に事務経費を除いた金額を積み立て、翌年度に事業に充てるため大半を取り崩す運用をしている。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寄附件数が減少し、積立額が取崩額を下回ったことから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・公共施設整備基金：将来の公共施設等の整備に備えて計画的に積立てを実施</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し、必要に応じて取崩しを行う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。なお、令和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は庁舎改修・増築工事基本設計業務の財源として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百万円取り崩す予定である。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・ふるさとづくり基金：寄附を受納した年度に積立てを行い、寄附者の意向を早期に反映するため、基本的に翌年度に取崩しを行い、事業に充当する。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・扇上堰用水施設維持管理基金：扇上堰用水施設</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の維持管理及び施設更新に係る事業に充当する。令和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年度に実施する改修工事の財源として、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百万円取崩しを行う予定である。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財源不足を補うため約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億円取り崩したが、補正予算時の余剰財源による積立てにより目安程度まで回復した。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災害などの不測の事態に備えるため、標準財政規模に対し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％程度の残高を目安として積立てを行うこととしている。取崩しに対しては、同程度の積立てを実施し、現行の水準を維持していく。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地方交付税算定において公債費から控除された金額に相当する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、将来の公債費増に備え積立てを行ったことから、残高が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施設の老朽化対策などにより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依然として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町債発行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大きいため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、公債費負担見合いで取崩しを検討する。積立てについては、将来の公債費の増加に備えて計画的に実施する。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48,723
47,699
14.13
21,904,856
21,289,100
612,683
10,443,932
13,734,084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で算出</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横ばいで推移しており、良好な値を示している。なお、令和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年度の財政力指数（単年度）は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だが、基準財政需要額（分母）と基準財政収入額（分子）ともに伸びており、伸び率の差によりわずかに下がっている。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基準財政収入額の伸びは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、評価替えで宅地平均価格が上昇したことなどによる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固定資産税の増が主な要因で、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義務的経費などの増加が見込まれる中、今後も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税収など歳入の確保に努める。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22578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52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22578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159755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年度は、歳入（経常的一般財源等）・歳出（経常的一般財源等充当分）ともに増加したが、歳出の伸び率が歳入のそれを上回ったため、前年度と比較して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歳出の増加は、職員給与や会計年度任用職員報酬等の増などによる人件費の増や、予防接種委託料の増などによる物件費の増、障害者（児）福祉サービス事業費の増などによる扶助費の増が主な要因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人件費や扶助費は減少する要因がなく、公債費は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施設の老朽化対策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で増加が見込まれているため、必要経費の精査を行い、その他の経常的経費の抑制に努める。また、企業誘致の推進により税収の増加につなげるなど、歳入の確保に努める。</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120332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6740"/>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38418</xdr:rowOff>
    </xdr:from>
    <xdr:to>
      <xdr:col>19</xdr:col>
      <xdr:colOff>133350</xdr:colOff>
      <xdr:row>62</xdr:row>
      <xdr:rowOff>116840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6831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40957</xdr:rowOff>
    </xdr:from>
    <xdr:to>
      <xdr:col>15</xdr:col>
      <xdr:colOff>82550</xdr:colOff>
      <xdr:row>62</xdr:row>
      <xdr:rowOff>38418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99407"/>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40957</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99407"/>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41609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159068</xdr:rowOff>
    </xdr:from>
    <xdr:to>
      <xdr:col>15</xdr:col>
      <xdr:colOff>133350</xdr:colOff>
      <xdr:row>62</xdr:row>
      <xdr:rowOff>89218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161607</xdr:rowOff>
    </xdr:from>
    <xdr:to>
      <xdr:col>11</xdr:col>
      <xdr:colOff>82550</xdr:colOff>
      <xdr:row>61</xdr:row>
      <xdr:rowOff>91757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101934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％）となった。人件費は、常勤職員数の増及び給与改定による職員給与の増や報酬改定及び勤勉手当支給開始による会計年度任用報酬等の増により前年度比＋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％）、物件費は、自治体情報システム標準化・共通化業務委託料の増などにより前年度比＋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人件費は、定員管理計画に基づく職員の増加が見込まれるが、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時間外勤務手当の削減などにより支出の抑制に努める。物件費も、必要経費の精査を行うなど、支出の抑制に努める。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63615</xdr:rowOff>
    </xdr:from>
    <xdr:to>
      <xdr:col>23</xdr:col>
      <xdr:colOff>133350</xdr:colOff>
      <xdr:row>82</xdr:row>
      <xdr:rowOff>123420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22515"/>
          <a:ext cx="838200" cy="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63615</xdr:rowOff>
    </xdr:from>
    <xdr:to>
      <xdr:col>19</xdr:col>
      <xdr:colOff>133350</xdr:colOff>
      <xdr:row>82</xdr:row>
      <xdr:rowOff>82490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22515"/>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25260</xdr:rowOff>
    </xdr:from>
    <xdr:to>
      <xdr:col>15</xdr:col>
      <xdr:colOff>82550</xdr:colOff>
      <xdr:row>82</xdr:row>
      <xdr:rowOff>82490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84160"/>
          <a:ext cx="889000" cy="5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25260</xdr:rowOff>
    </xdr:from>
    <xdr:to>
      <xdr:col>11</xdr:col>
      <xdr:colOff>31750</xdr:colOff>
      <xdr:row>82</xdr:row>
      <xdr:rowOff>32409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084160"/>
          <a:ext cx="8890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72620</xdr:rowOff>
    </xdr:from>
    <xdr:to>
      <xdr:col>23</xdr:col>
      <xdr:colOff>184150</xdr:colOff>
      <xdr:row>83</xdr:row>
      <xdr:rowOff>2770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89147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12815</xdr:rowOff>
    </xdr:from>
    <xdr:to>
      <xdr:col>19</xdr:col>
      <xdr:colOff>184150</xdr:colOff>
      <xdr:row>82</xdr:row>
      <xdr:rowOff>114415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7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124592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4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31690</xdr:rowOff>
    </xdr:from>
    <xdr:to>
      <xdr:col>15</xdr:col>
      <xdr:colOff>133350</xdr:colOff>
      <xdr:row>82</xdr:row>
      <xdr:rowOff>133290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143467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5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145910</xdr:rowOff>
    </xdr:from>
    <xdr:to>
      <xdr:col>11</xdr:col>
      <xdr:colOff>82550</xdr:colOff>
      <xdr:row>82</xdr:row>
      <xdr:rowOff>76060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3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86237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153059</xdr:rowOff>
    </xdr:from>
    <xdr:to>
      <xdr:col>7</xdr:col>
      <xdr:colOff>31750</xdr:colOff>
      <xdr:row>82</xdr:row>
      <xdr:rowOff>83209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93386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0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167640" algn="just"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昨年度に引き続き、国よりも低い数値で推移して</a:t>
          </a:r>
          <a:r>
            <a:rPr kumimoji="0" lang="ja-JP" altLang="en-US" sz="12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おり、</a:t>
          </a:r>
          <a:r>
            <a:rPr kumimoji="0" lang="ja-JP" altLang="ja-JP" sz="12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前年度</a:t>
          </a:r>
          <a:r>
            <a:rPr kumimoji="0" lang="ja-JP" altLang="en-US" sz="12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と同水準となった</a:t>
          </a:r>
          <a:r>
            <a:rPr kumimoji="0" lang="ja-JP" altLang="ja-JP" sz="12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この背景として、当町においては人事院勧告による給与引上げ率が高い若年層の占める割合が高く、ラスパイレス指数の算定に用いる平均給与月額の前年度からの引上げ率が国と比較して高い傾向であった一方</a:t>
          </a:r>
          <a:r>
            <a:rPr kumimoji="0" lang="ja-JP" altLang="en-US" sz="12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で、</a:t>
          </a:r>
          <a:r>
            <a:rPr kumimoji="0" lang="ja-JP" altLang="ja-JP" sz="120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経験年数階層の異動により、ラスパイレス指数への影響（下がる要因）が大きい職員が占める割合が高くなった階層が複数あったことによりその階層の平均給与月額を下げたことが主な要因である。今後も、人事評価制度を十分に活用し、国の動向や、他自治体との均衡を踏まえ、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63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118836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88</xdr:row>
      <xdr:rowOff>34471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46300"/>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220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集中改革プラン等による職員削減の取組により、類似団体平均に比べ少ない人数で推移しているが、近年は、制度の複雑化に伴う業務量の増加、新規事業の開始や職員の退職を見据えた採用により、職員数はやや増加傾向にある。多様化する住民ニーズに対応し、サービスの維持・向上を図るために、令和</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年度を計画期間とする「粕屋町定員管理計画」を策定しており、今後、計画に沿った採用を行うことで適正な定員管理に努める。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98989</xdr:rowOff>
    </xdr:from>
    <xdr:to>
      <xdr:col>81</xdr:col>
      <xdr:colOff>44450</xdr:colOff>
      <xdr:row>59</xdr:row>
      <xdr:rowOff>119098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1453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66816</xdr:rowOff>
    </xdr:from>
    <xdr:to>
      <xdr:col>77</xdr:col>
      <xdr:colOff>44450</xdr:colOff>
      <xdr:row>59</xdr:row>
      <xdr:rowOff>98989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18236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64135</xdr:rowOff>
    </xdr:from>
    <xdr:to>
      <xdr:col>72</xdr:col>
      <xdr:colOff>203200</xdr:colOff>
      <xdr:row>59</xdr:row>
      <xdr:rowOff>66816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79685"/>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64135</xdr:rowOff>
    </xdr:from>
    <xdr:to>
      <xdr:col>68</xdr:col>
      <xdr:colOff>152400</xdr:colOff>
      <xdr:row>59</xdr:row>
      <xdr:rowOff>68156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17968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68298</xdr:rowOff>
    </xdr:from>
    <xdr:to>
      <xdr:col>81</xdr:col>
      <xdr:colOff>95250</xdr:colOff>
      <xdr:row>59</xdr:row>
      <xdr:rowOff>169898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18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161025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0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48189</xdr:rowOff>
    </xdr:from>
    <xdr:to>
      <xdr:col>77</xdr:col>
      <xdr:colOff>95250</xdr:colOff>
      <xdr:row>59</xdr:row>
      <xdr:rowOff>149789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159966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32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16016</xdr:rowOff>
    </xdr:from>
    <xdr:to>
      <xdr:col>73</xdr:col>
      <xdr:colOff>44450</xdr:colOff>
      <xdr:row>59</xdr:row>
      <xdr:rowOff>117616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127793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0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13335</xdr:rowOff>
    </xdr:from>
    <xdr:to>
      <xdr:col>68</xdr:col>
      <xdr:colOff>203200</xdr:colOff>
      <xdr:row>59</xdr:row>
      <xdr:rowOff>114935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125112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17356</xdr:rowOff>
    </xdr:from>
    <xdr:to>
      <xdr:col>64</xdr:col>
      <xdr:colOff>152400</xdr:colOff>
      <xdr:row>59</xdr:row>
      <xdr:rowOff>118956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129133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算定外となる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単年度実質公債費比</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率</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が同値であったことから、昨年度と同じ</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％となった。分子の構成要素の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元利償還金は令和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しているが、分母の構成要素の標準財政規模の伸びが分子の伸びを上回ったため、昨年度の単年度実質公債費比率からは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ポイント減少した。元利償還金は、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今後も老朽施設の大規模改修などに係る町債の償還で増加する見込みである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引き続き事業を計画的に実施し、町債発行に当たっては償還期間を適切に設定するなど、公債費負担が過度にならないようにしていく。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17356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18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33444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182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343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162137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906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年度は、将来負担額</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は微増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は微減となった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が、将来負担額が充当可能財源等を下回ったため、平成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年連続で算定されなかった。将来負担額の増加は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となったが、これは、個別施設計画に基づく老朽施設の大規模改修が本格化し、その財源として発行した町債の年度末現在高が増加していることが主な要因である。今後も施設改修は続く予定のため、将来世代との負担の公平性の観点から町債を適切に発行し、負担の平準化を図った財政運営を行っ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48,723
47,699
14.13
21,904,856
21,289,100
612,683
10,443,932
13,734,084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ポイントとなった。これは、常勤職員数の増及び給与改定による職員給与の増加や、報酬改定及び勤勉手当支給開始による会計年度任用職員報酬等の増加が主な要因である。また、類似団体と比較して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ポイント下回っているが、これは、人口が類似団体内でも多く、規模の効果が得られることで比較的職員数が少ないことが要因と思われる。ただし、</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業務量に対し慢性的に職員数が不足していることから、職員採用の増を行っており、人口規模や業務量に見合った人件費となるよう、適正な定員管理に努める。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666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7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ポイントとなった。予防接種委託料（経常分）の増（＋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百万円）や、リース開始による庁舎空調機賃貸借料の増（＋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が主な要因である。物件費に占める割合が大きいのは委託料で、限られた人員・財源で効率的に事業を行うため、今後も民間委託を検討する必要があるが、委託範囲など内容を精査して行う。需用費など、その他の経費についても支出の抑制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52705</xdr:rowOff>
    </xdr:from>
    <xdr:to>
      <xdr:col>82</xdr:col>
      <xdr:colOff>107950</xdr:colOff>
      <xdr:row>17</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6735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52705</xdr:rowOff>
    </xdr:from>
    <xdr:to>
      <xdr:col>78</xdr:col>
      <xdr:colOff>69850</xdr:colOff>
      <xdr:row>17</xdr:row>
      <xdr:rowOff>64135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9673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167005</xdr:rowOff>
    </xdr:from>
    <xdr:to>
      <xdr:col>73</xdr:col>
      <xdr:colOff>180975</xdr:colOff>
      <xdr:row>17</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102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167005</xdr:rowOff>
    </xdr:from>
    <xdr:to>
      <xdr:col>69</xdr:col>
      <xdr:colOff>92075</xdr:colOff>
      <xdr:row>17</xdr:row>
      <xdr:rowOff>98425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102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xdr:rowOff>
    </xdr:from>
    <xdr:to>
      <xdr:col>78</xdr:col>
      <xdr:colOff>120650</xdr:colOff>
      <xdr:row>17</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88282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02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xdr:rowOff>
    </xdr:from>
    <xdr:to>
      <xdr:col>74</xdr:col>
      <xdr:colOff>31750</xdr:colOff>
      <xdr:row>17</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99712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1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116205</xdr:rowOff>
    </xdr:from>
    <xdr:to>
      <xdr:col>69</xdr:col>
      <xdr:colOff>142875</xdr:colOff>
      <xdr:row>17</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4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47625</xdr:rowOff>
    </xdr:from>
    <xdr:to>
      <xdr:col>65</xdr:col>
      <xdr:colOff>53975</xdr:colOff>
      <xdr:row>17</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134002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ポイントで、前年度に引き続き類似団体を上回った。前年度比で増となったのは、障害者（児）福祉サービス事業費の増に伴う同事業費へ充当する一般財源の増（＋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百万円）が主な要因である。障害福祉に限らず、扶助費は全体として増加傾向であり、今後も同様と思われるため、適正な給付を行うとともに、効率的な財政運営を行っていく。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88138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96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723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94996</xdr:rowOff>
    </xdr:from>
    <xdr:to>
      <xdr:col>15</xdr:col>
      <xdr:colOff>98425</xdr:colOff>
      <xdr:row>56</xdr:row>
      <xdr:rowOff>122428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96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94996</xdr:rowOff>
    </xdr:from>
    <xdr:to>
      <xdr:col>11</xdr:col>
      <xdr:colOff>9525</xdr:colOff>
      <xdr:row>56</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96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37338</xdr:rowOff>
    </xdr:from>
    <xdr:to>
      <xdr:col>24</xdr:col>
      <xdr:colOff>76200</xdr:colOff>
      <xdr:row>57</xdr:row>
      <xdr:rowOff>138938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9415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71628</xdr:rowOff>
    </xdr:from>
    <xdr:to>
      <xdr:col>15</xdr:col>
      <xdr:colOff>149225</xdr:colOff>
      <xdr:row>57</xdr:row>
      <xdr:rowOff>1778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158005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44196</xdr:rowOff>
    </xdr:from>
    <xdr:to>
      <xdr:col>11</xdr:col>
      <xdr:colOff>60325</xdr:colOff>
      <xdr:row>56</xdr:row>
      <xdr:rowOff>145796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130573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介護保険特別会計、後期高齢者医療特別会計への繰出金が主なものである。類似団体平均を大きく下回っているが、これは公営企業（法適用）に移行した流域公共下水道会計への繰出金が補助費等に計上されていることによるものであ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ポイントとなったが、これは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繰出金の経常的一般財源等（算出式の分子）が前年度比＋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百万円と横ばいであるのに対し、経常的一般財源等（分母）の伸び率が大きいためである。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繰出対象の事業内容を精査するなど、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一般会計の負担額を減らすよう努める。</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88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57150</xdr:rowOff>
    </xdr:from>
    <xdr:to>
      <xdr:col>73</xdr:col>
      <xdr:colOff>180975</xdr:colOff>
      <xdr:row>56</xdr:row>
      <xdr:rowOff>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486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57150</xdr:rowOff>
    </xdr:from>
    <xdr:to>
      <xdr:col>69</xdr:col>
      <xdr:colOff>92075</xdr:colOff>
      <xdr:row>56</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486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6350</xdr:rowOff>
    </xdr:from>
    <xdr:to>
      <xdr:col>69</xdr:col>
      <xdr:colOff>142875</xdr:colOff>
      <xdr:row>55</xdr:row>
      <xdr:rowOff>107950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118127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146050</xdr:rowOff>
    </xdr:from>
    <xdr:to>
      <xdr:col>65</xdr:col>
      <xdr:colOff>53975</xdr:colOff>
      <xdr:row>56</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86377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ポイントとなった。須恵町外二ケ町清掃施設組合負担金（ごみ処理）の増（＋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百万円）や粕屋南部消防組合負担金の増（＋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百万円）が主な要因である。類似団体平均を上回っているが、平成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年度から公営企業（法適用）に移行した流域関連公共下水道事業会計への補助金が計上されていることによるものである。補助金等については事業目的・効果を検証し、適正な執行に努める。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43180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27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27940</xdr:rowOff>
    </xdr:from>
    <xdr:to>
      <xdr:col>73</xdr:col>
      <xdr:colOff>180975</xdr:colOff>
      <xdr:row>38</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43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27940</xdr:rowOff>
    </xdr:from>
    <xdr:to>
      <xdr:col>69</xdr:col>
      <xdr:colOff>92075</xdr:colOff>
      <xdr:row>38</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43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163830</xdr:rowOff>
    </xdr:from>
    <xdr:to>
      <xdr:col>82</xdr:col>
      <xdr:colOff>158750</xdr:colOff>
      <xdr:row>38</xdr:row>
      <xdr:rowOff>93980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135907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148590</xdr:rowOff>
    </xdr:from>
    <xdr:to>
      <xdr:col>69</xdr:col>
      <xdr:colOff>142875</xdr:colOff>
      <xdr:row>38</xdr:row>
      <xdr:rowOff>78740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63517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91440</xdr:rowOff>
    </xdr:from>
    <xdr:to>
      <xdr:col>65</xdr:col>
      <xdr:colOff>53975</xdr:colOff>
      <xdr:row>39</xdr:row>
      <xdr:rowOff>21590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6367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公債費及びこれに充当する経常的一般財源等（算出式の分子）は増加しているが、伸び率が経常的一般財源等（分母）のそれよりも低かったため、比率は下がる結果となった。なお、公債費の増加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年度に借り入れた粕屋中央小学校第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大規模改造事業に係る町債の元金償還を開始したことが主な要因である。同年度に老朽施設の大規模改修などで町債発行額が大きく増加し、今後も老朽化対策の事業は続く予定であるため、事業の計画的実施や町債発行時に償還年数の適切な設定などにより公債費負担が過度にならないように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67563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840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70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40132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52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62992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52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算出式の動きを見ると、公債費以外に充当する経常的一般財源等（分子）の伸びが、経常的一般財源等（分母）の伸びを上回ったことで比率が上がっている。分子の伸びの主な要因は人件費、物件費及び扶助費の増で、分母の伸びの主な要因は地方特例交付金、地方交付税及び町税の増である。今後も歳入確保に努めるとともに、事業の見直しや効率化を推し進め、財源の適正配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115570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953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76</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68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76</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71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77</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7189"/>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87630</xdr:rowOff>
    </xdr:from>
    <xdr:to>
      <xdr:col>74</xdr:col>
      <xdr:colOff>31750</xdr:colOff>
      <xdr:row>77</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93886</xdr:rowOff>
    </xdr:from>
    <xdr:to>
      <xdr:col>29</xdr:col>
      <xdr:colOff>127000</xdr:colOff>
      <xdr:row>19</xdr:row>
      <xdr:rowOff>37128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8911"/>
          <a:ext cx="0" cy="1143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9205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37128</xdr:rowOff>
    </xdr:from>
    <xdr:to>
      <xdr:col>30</xdr:col>
      <xdr:colOff>25400</xdr:colOff>
      <xdr:row>19</xdr:row>
      <xdr:rowOff>37128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42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93886</xdr:rowOff>
    </xdr:from>
    <xdr:to>
      <xdr:col>30</xdr:col>
      <xdr:colOff>25400</xdr:colOff>
      <xdr:row>12</xdr:row>
      <xdr:rowOff>93886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8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142055</xdr:rowOff>
    </xdr:from>
    <xdr:to>
      <xdr:col>29</xdr:col>
      <xdr:colOff>127000</xdr:colOff>
      <xdr:row>19</xdr:row>
      <xdr:rowOff>34711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5780"/>
          <a:ext cx="647700" cy="64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53146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36619</xdr:rowOff>
    </xdr:from>
    <xdr:to>
      <xdr:col>29</xdr:col>
      <xdr:colOff>177800</xdr:colOff>
      <xdr:row>17</xdr:row>
      <xdr:rowOff>138219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34711</xdr:rowOff>
    </xdr:from>
    <xdr:to>
      <xdr:col>26</xdr:col>
      <xdr:colOff>50800</xdr:colOff>
      <xdr:row>19</xdr:row>
      <xdr:rowOff>62850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9886"/>
          <a:ext cx="698500" cy="28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89905</xdr:rowOff>
    </xdr:from>
    <xdr:to>
      <xdr:col>26</xdr:col>
      <xdr:colOff>101600</xdr:colOff>
      <xdr:row>18</xdr:row>
      <xdr:rowOff>20055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2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2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62850</xdr:rowOff>
    </xdr:from>
    <xdr:to>
      <xdr:col>22</xdr:col>
      <xdr:colOff>114300</xdr:colOff>
      <xdr:row>19</xdr:row>
      <xdr:rowOff>63536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8025"/>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118937</xdr:rowOff>
    </xdr:from>
    <xdr:to>
      <xdr:col>22</xdr:col>
      <xdr:colOff>165100</xdr:colOff>
      <xdr:row>18</xdr:row>
      <xdr:rowOff>49087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1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59264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63536</xdr:rowOff>
    </xdr:from>
    <xdr:to>
      <xdr:col>18</xdr:col>
      <xdr:colOff>177800</xdr:colOff>
      <xdr:row>19</xdr:row>
      <xdr:rowOff>63983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68711"/>
          <a:ext cx="698500" cy="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129573</xdr:rowOff>
    </xdr:from>
    <xdr:to>
      <xdr:col>19</xdr:col>
      <xdr:colOff>38100</xdr:colOff>
      <xdr:row>18</xdr:row>
      <xdr:rowOff>59723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147697</xdr:rowOff>
    </xdr:from>
    <xdr:to>
      <xdr:col>15</xdr:col>
      <xdr:colOff>101600</xdr:colOff>
      <xdr:row>18</xdr:row>
      <xdr:rowOff>77847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88024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91255</xdr:rowOff>
    </xdr:from>
    <xdr:to>
      <xdr:col>29</xdr:col>
      <xdr:colOff>177800</xdr:colOff>
      <xdr:row>19</xdr:row>
      <xdr:rowOff>21405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4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171282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155361</xdr:rowOff>
    </xdr:from>
    <xdr:to>
      <xdr:col>26</xdr:col>
      <xdr:colOff>101600</xdr:colOff>
      <xdr:row>19</xdr:row>
      <xdr:rowOff>85511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9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70288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5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12050</xdr:rowOff>
    </xdr:from>
    <xdr:to>
      <xdr:col>22</xdr:col>
      <xdr:colOff>165100</xdr:colOff>
      <xdr:row>19</xdr:row>
      <xdr:rowOff>113650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98427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12736</xdr:rowOff>
    </xdr:from>
    <xdr:to>
      <xdr:col>19</xdr:col>
      <xdr:colOff>38100</xdr:colOff>
      <xdr:row>19</xdr:row>
      <xdr:rowOff>114336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7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99113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13183</xdr:rowOff>
    </xdr:from>
    <xdr:to>
      <xdr:col>15</xdr:col>
      <xdr:colOff>101600</xdr:colOff>
      <xdr:row>19</xdr:row>
      <xdr:rowOff>114783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1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99560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69438</xdr:rowOff>
    </xdr:from>
    <xdr:to>
      <xdr:col>29</xdr:col>
      <xdr:colOff>127000</xdr:colOff>
      <xdr:row>35</xdr:row>
      <xdr:rowOff>73759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79788"/>
          <a:ext cx="647700" cy="4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69438</xdr:rowOff>
    </xdr:from>
    <xdr:to>
      <xdr:col>26</xdr:col>
      <xdr:colOff>50800</xdr:colOff>
      <xdr:row>35</xdr:row>
      <xdr:rowOff>84206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79788"/>
          <a:ext cx="698500" cy="1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84206</xdr:rowOff>
    </xdr:from>
    <xdr:to>
      <xdr:col>22</xdr:col>
      <xdr:colOff>114300</xdr:colOff>
      <xdr:row>35</xdr:row>
      <xdr:rowOff>96002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94556"/>
          <a:ext cx="698500" cy="1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76365</xdr:rowOff>
    </xdr:from>
    <xdr:to>
      <xdr:col>18</xdr:col>
      <xdr:colOff>177800</xdr:colOff>
      <xdr:row>35</xdr:row>
      <xdr:rowOff>96002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86715"/>
          <a:ext cx="698500" cy="19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22959</xdr:rowOff>
    </xdr:from>
    <xdr:to>
      <xdr:col>29</xdr:col>
      <xdr:colOff>177800</xdr:colOff>
      <xdr:row>35</xdr:row>
      <xdr:rowOff>124559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3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337936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0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18638</xdr:rowOff>
    </xdr:from>
    <xdr:to>
      <xdr:col>26</xdr:col>
      <xdr:colOff>101600</xdr:colOff>
      <xdr:row>35</xdr:row>
      <xdr:rowOff>120238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105015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1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33406</xdr:rowOff>
    </xdr:from>
    <xdr:to>
      <xdr:col>22</xdr:col>
      <xdr:colOff>165100</xdr:colOff>
      <xdr:row>35</xdr:row>
      <xdr:rowOff>135006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43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119783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3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45202</xdr:rowOff>
    </xdr:from>
    <xdr:to>
      <xdr:col>19</xdr:col>
      <xdr:colOff>38100</xdr:colOff>
      <xdr:row>35</xdr:row>
      <xdr:rowOff>146802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55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156979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2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25565</xdr:rowOff>
    </xdr:from>
    <xdr:to>
      <xdr:col>15</xdr:col>
      <xdr:colOff>101600</xdr:colOff>
      <xdr:row>35</xdr:row>
      <xdr:rowOff>127165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35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137342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0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48,723
47,699
14.13
21,904,856
21,289,100
612,683
10,443,932
13,734,084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65601</xdr:rowOff>
    </xdr:from>
    <xdr:to>
      <xdr:col>24</xdr:col>
      <xdr:colOff>63500</xdr:colOff>
      <xdr:row>38</xdr:row>
      <xdr:rowOff>156502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80701"/>
          <a:ext cx="838200" cy="9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156502</xdr:rowOff>
    </xdr:from>
    <xdr:to>
      <xdr:col>19</xdr:col>
      <xdr:colOff>177800</xdr:colOff>
      <xdr:row>39</xdr:row>
      <xdr:rowOff>21987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71602"/>
          <a:ext cx="889000" cy="3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1168</xdr:rowOff>
    </xdr:from>
    <xdr:to>
      <xdr:col>15</xdr:col>
      <xdr:colOff>50800</xdr:colOff>
      <xdr:row>39</xdr:row>
      <xdr:rowOff>21987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87718"/>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1168</xdr:rowOff>
    </xdr:from>
    <xdr:to>
      <xdr:col>10</xdr:col>
      <xdr:colOff>114300</xdr:colOff>
      <xdr:row>39</xdr:row>
      <xdr:rowOff>3994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87718"/>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14801</xdr:rowOff>
    </xdr:from>
    <xdr:to>
      <xdr:col>24</xdr:col>
      <xdr:colOff>114300</xdr:colOff>
      <xdr:row>38</xdr:row>
      <xdr:rowOff>116401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101178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105702</xdr:rowOff>
    </xdr:from>
    <xdr:to>
      <xdr:col>20</xdr:col>
      <xdr:colOff>38100</xdr:colOff>
      <xdr:row>39</xdr:row>
      <xdr:rowOff>35852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26979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142637</xdr:rowOff>
    </xdr:from>
    <xdr:to>
      <xdr:col>15</xdr:col>
      <xdr:colOff>101600</xdr:colOff>
      <xdr:row>39</xdr:row>
      <xdr:rowOff>72787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5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63914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5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121818</xdr:rowOff>
    </xdr:from>
    <xdr:to>
      <xdr:col>10</xdr:col>
      <xdr:colOff>165100</xdr:colOff>
      <xdr:row>39</xdr:row>
      <xdr:rowOff>51968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43095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124644</xdr:rowOff>
    </xdr:from>
    <xdr:to>
      <xdr:col>6</xdr:col>
      <xdr:colOff>38100</xdr:colOff>
      <xdr:row>39</xdr:row>
      <xdr:rowOff>54794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45921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71550</xdr:rowOff>
    </xdr:from>
    <xdr:to>
      <xdr:col>24</xdr:col>
      <xdr:colOff>63500</xdr:colOff>
      <xdr:row>57</xdr:row>
      <xdr:rowOff>108994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4200"/>
          <a:ext cx="8382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61675</xdr:rowOff>
    </xdr:from>
    <xdr:to>
      <xdr:col>19</xdr:col>
      <xdr:colOff>177800</xdr:colOff>
      <xdr:row>57</xdr:row>
      <xdr:rowOff>108994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34325"/>
          <a:ext cx="889000" cy="4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61675</xdr:rowOff>
    </xdr:from>
    <xdr:to>
      <xdr:col>15</xdr:col>
      <xdr:colOff>50800</xdr:colOff>
      <xdr:row>57</xdr:row>
      <xdr:rowOff>150938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4325"/>
          <a:ext cx="8890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135466</xdr:rowOff>
    </xdr:from>
    <xdr:to>
      <xdr:col>10</xdr:col>
      <xdr:colOff>114300</xdr:colOff>
      <xdr:row>57</xdr:row>
      <xdr:rowOff>150938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8116"/>
          <a:ext cx="8890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20750</xdr:rowOff>
    </xdr:from>
    <xdr:to>
      <xdr:col>24</xdr:col>
      <xdr:colOff>114300</xdr:colOff>
      <xdr:row>57</xdr:row>
      <xdr:rowOff>122350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43627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58194</xdr:rowOff>
    </xdr:from>
    <xdr:to>
      <xdr:col>20</xdr:col>
      <xdr:colOff>38100</xdr:colOff>
      <xdr:row>57</xdr:row>
      <xdr:rowOff>159794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4871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0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10875</xdr:rowOff>
    </xdr:from>
    <xdr:to>
      <xdr:col>15</xdr:col>
      <xdr:colOff>101600</xdr:colOff>
      <xdr:row>57</xdr:row>
      <xdr:rowOff>112475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5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100138</xdr:rowOff>
    </xdr:from>
    <xdr:to>
      <xdr:col>10</xdr:col>
      <xdr:colOff>165100</xdr:colOff>
      <xdr:row>58</xdr:row>
      <xdr:rowOff>30288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21415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84666</xdr:rowOff>
    </xdr:from>
    <xdr:to>
      <xdr:col>6</xdr:col>
      <xdr:colOff>38100</xdr:colOff>
      <xdr:row>58</xdr:row>
      <xdr:rowOff>14816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31343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3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168047</xdr:rowOff>
    </xdr:from>
    <xdr:to>
      <xdr:col>24</xdr:col>
      <xdr:colOff>63500</xdr:colOff>
      <xdr:row>78</xdr:row>
      <xdr:rowOff>19639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9697"/>
          <a:ext cx="8382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14336</xdr:rowOff>
    </xdr:from>
    <xdr:to>
      <xdr:col>19</xdr:col>
      <xdr:colOff>177800</xdr:colOff>
      <xdr:row>78</xdr:row>
      <xdr:rowOff>19639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7436"/>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14336</xdr:rowOff>
    </xdr:from>
    <xdr:to>
      <xdr:col>15</xdr:col>
      <xdr:colOff>50800</xdr:colOff>
      <xdr:row>78</xdr:row>
      <xdr:rowOff>22109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743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22109</xdr:rowOff>
    </xdr:from>
    <xdr:to>
      <xdr:col>10</xdr:col>
      <xdr:colOff>114300</xdr:colOff>
      <xdr:row>78</xdr:row>
      <xdr:rowOff>34909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5209"/>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117247</xdr:rowOff>
    </xdr:from>
    <xdr:to>
      <xdr:col>24</xdr:col>
      <xdr:colOff>114300</xdr:colOff>
      <xdr:row>78</xdr:row>
      <xdr:rowOff>47397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40581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140289</xdr:rowOff>
    </xdr:from>
    <xdr:to>
      <xdr:col>20</xdr:col>
      <xdr:colOff>38100</xdr:colOff>
      <xdr:row>78</xdr:row>
      <xdr:rowOff>70439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61566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134986</xdr:rowOff>
    </xdr:from>
    <xdr:to>
      <xdr:col>15</xdr:col>
      <xdr:colOff>101600</xdr:colOff>
      <xdr:row>78</xdr:row>
      <xdr:rowOff>65136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56263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142759</xdr:rowOff>
    </xdr:from>
    <xdr:to>
      <xdr:col>10</xdr:col>
      <xdr:colOff>165100</xdr:colOff>
      <xdr:row>78</xdr:row>
      <xdr:rowOff>72909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64036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155559</xdr:rowOff>
    </xdr:from>
    <xdr:to>
      <xdr:col>6</xdr:col>
      <xdr:colOff>38100</xdr:colOff>
      <xdr:row>78</xdr:row>
      <xdr:rowOff>85709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76836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4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110341</xdr:rowOff>
    </xdr:from>
    <xdr:to>
      <xdr:col>24</xdr:col>
      <xdr:colOff>63500</xdr:colOff>
      <xdr:row>96</xdr:row>
      <xdr:rowOff>96048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98091"/>
          <a:ext cx="838200" cy="15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96048</xdr:rowOff>
    </xdr:from>
    <xdr:to>
      <xdr:col>19</xdr:col>
      <xdr:colOff>177800</xdr:colOff>
      <xdr:row>97</xdr:row>
      <xdr:rowOff>32389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5248"/>
          <a:ext cx="889000" cy="10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3018</xdr:rowOff>
    </xdr:from>
    <xdr:to>
      <xdr:col>15</xdr:col>
      <xdr:colOff>50800</xdr:colOff>
      <xdr:row>97</xdr:row>
      <xdr:rowOff>32389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62218"/>
          <a:ext cx="889000" cy="20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3018</xdr:rowOff>
    </xdr:from>
    <xdr:to>
      <xdr:col>10</xdr:col>
      <xdr:colOff>114300</xdr:colOff>
      <xdr:row>97</xdr:row>
      <xdr:rowOff>134976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2218"/>
          <a:ext cx="889000" cy="30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59541</xdr:rowOff>
    </xdr:from>
    <xdr:to>
      <xdr:col>24</xdr:col>
      <xdr:colOff>114300</xdr:colOff>
      <xdr:row>95</xdr:row>
      <xdr:rowOff>161141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82418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45248</xdr:rowOff>
    </xdr:from>
    <xdr:to>
      <xdr:col>20</xdr:col>
      <xdr:colOff>38100</xdr:colOff>
      <xdr:row>96</xdr:row>
      <xdr:rowOff>146848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163375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7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153039</xdr:rowOff>
    </xdr:from>
    <xdr:to>
      <xdr:col>15</xdr:col>
      <xdr:colOff>101600</xdr:colOff>
      <xdr:row>97</xdr:row>
      <xdr:rowOff>83189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123668</xdr:rowOff>
    </xdr:from>
    <xdr:to>
      <xdr:col>10</xdr:col>
      <xdr:colOff>165100</xdr:colOff>
      <xdr:row>96</xdr:row>
      <xdr:rowOff>53818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70345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8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84176</xdr:rowOff>
    </xdr:from>
    <xdr:to>
      <xdr:col>6</xdr:col>
      <xdr:colOff>38100</xdr:colOff>
      <xdr:row>98</xdr:row>
      <xdr:rowOff>14326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30853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9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46300</xdr:rowOff>
    </xdr:from>
    <xdr:to>
      <xdr:col>55</xdr:col>
      <xdr:colOff>0</xdr:colOff>
      <xdr:row>38</xdr:row>
      <xdr:rowOff>59026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61400"/>
          <a:ext cx="8382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13665</xdr:rowOff>
    </xdr:from>
    <xdr:to>
      <xdr:col>50</xdr:col>
      <xdr:colOff>114300</xdr:colOff>
      <xdr:row>38</xdr:row>
      <xdr:rowOff>46300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28765"/>
          <a:ext cx="889000" cy="3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13665</xdr:rowOff>
    </xdr:from>
    <xdr:to>
      <xdr:col>45</xdr:col>
      <xdr:colOff>177800</xdr:colOff>
      <xdr:row>38</xdr:row>
      <xdr:rowOff>76617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28765"/>
          <a:ext cx="889000" cy="6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65949</xdr:rowOff>
    </xdr:from>
    <xdr:to>
      <xdr:col>41</xdr:col>
      <xdr:colOff>50800</xdr:colOff>
      <xdr:row>38</xdr:row>
      <xdr:rowOff>76617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52349"/>
          <a:ext cx="889000" cy="103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8226</xdr:rowOff>
    </xdr:from>
    <xdr:to>
      <xdr:col>55</xdr:col>
      <xdr:colOff>50800</xdr:colOff>
      <xdr:row>38</xdr:row>
      <xdr:rowOff>109826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158103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0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166950</xdr:rowOff>
    </xdr:from>
    <xdr:to>
      <xdr:col>50</xdr:col>
      <xdr:colOff>165100</xdr:colOff>
      <xdr:row>38</xdr:row>
      <xdr:rowOff>97100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88227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0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134315</xdr:rowOff>
    </xdr:from>
    <xdr:to>
      <xdr:col>46</xdr:col>
      <xdr:colOff>38100</xdr:colOff>
      <xdr:row>38</xdr:row>
      <xdr:rowOff>64465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55592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25817</xdr:rowOff>
    </xdr:from>
    <xdr:to>
      <xdr:col>41</xdr:col>
      <xdr:colOff>101600</xdr:colOff>
      <xdr:row>38</xdr:row>
      <xdr:rowOff>127417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118544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15149</xdr:rowOff>
    </xdr:from>
    <xdr:to>
      <xdr:col>36</xdr:col>
      <xdr:colOff>165100</xdr:colOff>
      <xdr:row>32</xdr:row>
      <xdr:rowOff>116749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107876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9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109439</xdr:rowOff>
    </xdr:from>
    <xdr:to>
      <xdr:col>55</xdr:col>
      <xdr:colOff>0</xdr:colOff>
      <xdr:row>56</xdr:row>
      <xdr:rowOff>83676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39189"/>
          <a:ext cx="8382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56930</xdr:rowOff>
    </xdr:from>
    <xdr:to>
      <xdr:col>50</xdr:col>
      <xdr:colOff>114300</xdr:colOff>
      <xdr:row>55</xdr:row>
      <xdr:rowOff>109439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86680"/>
          <a:ext cx="889000" cy="5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56930</xdr:rowOff>
    </xdr:from>
    <xdr:to>
      <xdr:col>45</xdr:col>
      <xdr:colOff>177800</xdr:colOff>
      <xdr:row>56</xdr:row>
      <xdr:rowOff>150278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86680"/>
          <a:ext cx="889000" cy="26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150278</xdr:rowOff>
    </xdr:from>
    <xdr:to>
      <xdr:col>41</xdr:col>
      <xdr:colOff>50800</xdr:colOff>
      <xdr:row>57</xdr:row>
      <xdr:rowOff>49409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51478"/>
          <a:ext cx="889000" cy="7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32876</xdr:rowOff>
    </xdr:from>
    <xdr:to>
      <xdr:col>55</xdr:col>
      <xdr:colOff>50800</xdr:colOff>
      <xdr:row>56</xdr:row>
      <xdr:rowOff>134476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11303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58639</xdr:rowOff>
    </xdr:from>
    <xdr:to>
      <xdr:col>50</xdr:col>
      <xdr:colOff>165100</xdr:colOff>
      <xdr:row>55</xdr:row>
      <xdr:rowOff>160239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2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6130</xdr:rowOff>
    </xdr:from>
    <xdr:to>
      <xdr:col>46</xdr:col>
      <xdr:colOff>38100</xdr:colOff>
      <xdr:row>55</xdr:row>
      <xdr:rowOff>107730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124257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21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99478</xdr:rowOff>
    </xdr:from>
    <xdr:to>
      <xdr:col>41</xdr:col>
      <xdr:colOff>101600</xdr:colOff>
      <xdr:row>57</xdr:row>
      <xdr:rowOff>29628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20755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170059</xdr:rowOff>
    </xdr:from>
    <xdr:to>
      <xdr:col>36</xdr:col>
      <xdr:colOff>165100</xdr:colOff>
      <xdr:row>57</xdr:row>
      <xdr:rowOff>100209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91336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34849</xdr:rowOff>
    </xdr:from>
    <xdr:to>
      <xdr:col>55</xdr:col>
      <xdr:colOff>0</xdr:colOff>
      <xdr:row>79</xdr:row>
      <xdr:rowOff>44183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07949"/>
          <a:ext cx="838200" cy="18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34849</xdr:rowOff>
    </xdr:from>
    <xdr:to>
      <xdr:col>50</xdr:col>
      <xdr:colOff>114300</xdr:colOff>
      <xdr:row>79</xdr:row>
      <xdr:rowOff>41269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07949"/>
          <a:ext cx="889000" cy="17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33268</xdr:rowOff>
    </xdr:from>
    <xdr:to>
      <xdr:col>45</xdr:col>
      <xdr:colOff>177800</xdr:colOff>
      <xdr:row>79</xdr:row>
      <xdr:rowOff>41269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781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33268</xdr:rowOff>
    </xdr:from>
    <xdr:to>
      <xdr:col>41</xdr:col>
      <xdr:colOff>50800</xdr:colOff>
      <xdr:row>79</xdr:row>
      <xdr:rowOff>43535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7818"/>
          <a:ext cx="8890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164833</xdr:rowOff>
    </xdr:from>
    <xdr:to>
      <xdr:col>55</xdr:col>
      <xdr:colOff>50800</xdr:colOff>
      <xdr:row>79</xdr:row>
      <xdr:rowOff>94983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79760</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155499</xdr:rowOff>
    </xdr:from>
    <xdr:to>
      <xdr:col>50</xdr:col>
      <xdr:colOff>165100</xdr:colOff>
      <xdr:row>78</xdr:row>
      <xdr:rowOff>85649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102176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13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161919</xdr:rowOff>
    </xdr:from>
    <xdr:to>
      <xdr:col>46</xdr:col>
      <xdr:colOff>38100</xdr:colOff>
      <xdr:row>79</xdr:row>
      <xdr:rowOff>92069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83196</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153918</xdr:rowOff>
    </xdr:from>
    <xdr:to>
      <xdr:col>41</xdr:col>
      <xdr:colOff>101600</xdr:colOff>
      <xdr:row>79</xdr:row>
      <xdr:rowOff>84068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75195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1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164185</xdr:rowOff>
    </xdr:from>
    <xdr:to>
      <xdr:col>36</xdr:col>
      <xdr:colOff>165100</xdr:colOff>
      <xdr:row>79</xdr:row>
      <xdr:rowOff>94335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85462</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15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75798</xdr:rowOff>
    </xdr:from>
    <xdr:to>
      <xdr:col>55</xdr:col>
      <xdr:colOff>0</xdr:colOff>
      <xdr:row>97</xdr:row>
      <xdr:rowOff>33310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34998"/>
          <a:ext cx="838200" cy="12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166301</xdr:rowOff>
    </xdr:from>
    <xdr:to>
      <xdr:col>50</xdr:col>
      <xdr:colOff>114300</xdr:colOff>
      <xdr:row>96</xdr:row>
      <xdr:rowOff>75798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454051"/>
          <a:ext cx="889000" cy="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166301</xdr:rowOff>
    </xdr:from>
    <xdr:to>
      <xdr:col>45</xdr:col>
      <xdr:colOff>177800</xdr:colOff>
      <xdr:row>97</xdr:row>
      <xdr:rowOff>155877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454051"/>
          <a:ext cx="889000" cy="3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155877</xdr:rowOff>
    </xdr:from>
    <xdr:to>
      <xdr:col>41</xdr:col>
      <xdr:colOff>50800</xdr:colOff>
      <xdr:row>98</xdr:row>
      <xdr:rowOff>79000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86527"/>
          <a:ext cx="8890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153960</xdr:rowOff>
    </xdr:from>
    <xdr:to>
      <xdr:col>55</xdr:col>
      <xdr:colOff>50800</xdr:colOff>
      <xdr:row>97</xdr:row>
      <xdr:rowOff>84110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5387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6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24998</xdr:rowOff>
    </xdr:from>
    <xdr:to>
      <xdr:col>50</xdr:col>
      <xdr:colOff>165100</xdr:colOff>
      <xdr:row>96</xdr:row>
      <xdr:rowOff>126598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143125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5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115501</xdr:rowOff>
    </xdr:from>
    <xdr:to>
      <xdr:col>46</xdr:col>
      <xdr:colOff>38100</xdr:colOff>
      <xdr:row>96</xdr:row>
      <xdr:rowOff>45651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62178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17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105077</xdr:rowOff>
    </xdr:from>
    <xdr:to>
      <xdr:col>41</xdr:col>
      <xdr:colOff>101600</xdr:colOff>
      <xdr:row>98</xdr:row>
      <xdr:rowOff>35227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51754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1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28200</xdr:rowOff>
    </xdr:from>
    <xdr:to>
      <xdr:col>36</xdr:col>
      <xdr:colOff>165100</xdr:colOff>
      <xdr:row>98</xdr:row>
      <xdr:rowOff>129800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120927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63461</xdr:rowOff>
    </xdr:from>
    <xdr:to>
      <xdr:col>85</xdr:col>
      <xdr:colOff>127000</xdr:colOff>
      <xdr:row>77</xdr:row>
      <xdr:rowOff>81762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5111"/>
          <a:ext cx="838200" cy="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81762</xdr:rowOff>
    </xdr:from>
    <xdr:to>
      <xdr:col>81</xdr:col>
      <xdr:colOff>50800</xdr:colOff>
      <xdr:row>77</xdr:row>
      <xdr:rowOff>105626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3412"/>
          <a:ext cx="889000" cy="2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105626</xdr:rowOff>
    </xdr:from>
    <xdr:to>
      <xdr:col>76</xdr:col>
      <xdr:colOff>114300</xdr:colOff>
      <xdr:row>77</xdr:row>
      <xdr:rowOff>112903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7276"/>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112903</xdr:rowOff>
    </xdr:from>
    <xdr:to>
      <xdr:col>71</xdr:col>
      <xdr:colOff>177800</xdr:colOff>
      <xdr:row>77</xdr:row>
      <xdr:rowOff>113106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4553"/>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12661</xdr:rowOff>
    </xdr:from>
    <xdr:to>
      <xdr:col>85</xdr:col>
      <xdr:colOff>177800</xdr:colOff>
      <xdr:row>77</xdr:row>
      <xdr:rowOff>114261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162538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30962</xdr:rowOff>
    </xdr:from>
    <xdr:to>
      <xdr:col>81</xdr:col>
      <xdr:colOff>101600</xdr:colOff>
      <xdr:row>77</xdr:row>
      <xdr:rowOff>132562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123689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2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54826</xdr:rowOff>
    </xdr:from>
    <xdr:to>
      <xdr:col>76</xdr:col>
      <xdr:colOff>165100</xdr:colOff>
      <xdr:row>77</xdr:row>
      <xdr:rowOff>156426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147553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62103</xdr:rowOff>
    </xdr:from>
    <xdr:to>
      <xdr:col>72</xdr:col>
      <xdr:colOff>38100</xdr:colOff>
      <xdr:row>77</xdr:row>
      <xdr:rowOff>163703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62306</xdr:rowOff>
    </xdr:from>
    <xdr:to>
      <xdr:col>67</xdr:col>
      <xdr:colOff>101600</xdr:colOff>
      <xdr:row>77</xdr:row>
      <xdr:rowOff>163906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155033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151203</xdr:rowOff>
    </xdr:from>
    <xdr:to>
      <xdr:col>85</xdr:col>
      <xdr:colOff>127000</xdr:colOff>
      <xdr:row>97</xdr:row>
      <xdr:rowOff>168216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81853"/>
          <a:ext cx="838200" cy="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151203</xdr:rowOff>
    </xdr:from>
    <xdr:to>
      <xdr:col>81</xdr:col>
      <xdr:colOff>50800</xdr:colOff>
      <xdr:row>97</xdr:row>
      <xdr:rowOff>163964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81853"/>
          <a:ext cx="889000" cy="1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146751</xdr:rowOff>
    </xdr:from>
    <xdr:to>
      <xdr:col>76</xdr:col>
      <xdr:colOff>114300</xdr:colOff>
      <xdr:row>97</xdr:row>
      <xdr:rowOff>163964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77401"/>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146751</xdr:rowOff>
    </xdr:from>
    <xdr:to>
      <xdr:col>71</xdr:col>
      <xdr:colOff>177800</xdr:colOff>
      <xdr:row>98</xdr:row>
      <xdr:rowOff>30246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77401"/>
          <a:ext cx="889000" cy="5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117416</xdr:rowOff>
    </xdr:from>
    <xdr:to>
      <xdr:col>85</xdr:col>
      <xdr:colOff>177800</xdr:colOff>
      <xdr:row>98</xdr:row>
      <xdr:rowOff>47566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140293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9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100403</xdr:rowOff>
    </xdr:from>
    <xdr:to>
      <xdr:col>81</xdr:col>
      <xdr:colOff>101600</xdr:colOff>
      <xdr:row>98</xdr:row>
      <xdr:rowOff>30553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47080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0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113164</xdr:rowOff>
    </xdr:from>
    <xdr:to>
      <xdr:col>76</xdr:col>
      <xdr:colOff>165100</xdr:colOff>
      <xdr:row>98</xdr:row>
      <xdr:rowOff>43314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59841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95951</xdr:rowOff>
    </xdr:from>
    <xdr:to>
      <xdr:col>72</xdr:col>
      <xdr:colOff>38100</xdr:colOff>
      <xdr:row>98</xdr:row>
      <xdr:rowOff>26101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42628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150896</xdr:rowOff>
    </xdr:from>
    <xdr:to>
      <xdr:col>67</xdr:col>
      <xdr:colOff>101600</xdr:colOff>
      <xdr:row>98</xdr:row>
      <xdr:rowOff>81046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98003</xdr:rowOff>
    </xdr:from>
    <xdr:to>
      <xdr:col>116</xdr:col>
      <xdr:colOff>63500</xdr:colOff>
      <xdr:row>38</xdr:row>
      <xdr:rowOff>111171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13103"/>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98003</xdr:rowOff>
    </xdr:from>
    <xdr:to>
      <xdr:col>111</xdr:col>
      <xdr:colOff>177800</xdr:colOff>
      <xdr:row>38</xdr:row>
      <xdr:rowOff>100975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310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100975</xdr:rowOff>
    </xdr:from>
    <xdr:to>
      <xdr:col>107</xdr:col>
      <xdr:colOff>50800</xdr:colOff>
      <xdr:row>38</xdr:row>
      <xdr:rowOff>112588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16075"/>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112588</xdr:rowOff>
    </xdr:from>
    <xdr:to>
      <xdr:col>102</xdr:col>
      <xdr:colOff>114300</xdr:colOff>
      <xdr:row>38</xdr:row>
      <xdr:rowOff>116108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27688"/>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60371</xdr:rowOff>
    </xdr:from>
    <xdr:to>
      <xdr:col>116</xdr:col>
      <xdr:colOff>114300</xdr:colOff>
      <xdr:row>38</xdr:row>
      <xdr:rowOff>161971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146748</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0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47203</xdr:rowOff>
    </xdr:from>
    <xdr:to>
      <xdr:col>112</xdr:col>
      <xdr:colOff>38100</xdr:colOff>
      <xdr:row>38</xdr:row>
      <xdr:rowOff>148803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139930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55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50175</xdr:rowOff>
    </xdr:from>
    <xdr:to>
      <xdr:col>107</xdr:col>
      <xdr:colOff>101600</xdr:colOff>
      <xdr:row>38</xdr:row>
      <xdr:rowOff>151775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142902</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58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61788</xdr:rowOff>
    </xdr:from>
    <xdr:to>
      <xdr:col>102</xdr:col>
      <xdr:colOff>165100</xdr:colOff>
      <xdr:row>38</xdr:row>
      <xdr:rowOff>163388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154515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6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65308</xdr:rowOff>
    </xdr:from>
    <xdr:to>
      <xdr:col>98</xdr:col>
      <xdr:colOff>38100</xdr:colOff>
      <xdr:row>38</xdr:row>
      <xdr:rowOff>166908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158035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102209</xdr:rowOff>
    </xdr:from>
    <xdr:to>
      <xdr:col>116</xdr:col>
      <xdr:colOff>63500</xdr:colOff>
      <xdr:row>58</xdr:row>
      <xdr:rowOff>102209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463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102209</xdr:rowOff>
    </xdr:from>
    <xdr:to>
      <xdr:col>111</xdr:col>
      <xdr:colOff>177800</xdr:colOff>
      <xdr:row>58</xdr:row>
      <xdr:rowOff>102301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4630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102027</xdr:rowOff>
    </xdr:from>
    <xdr:to>
      <xdr:col>107</xdr:col>
      <xdr:colOff>50800</xdr:colOff>
      <xdr:row>58</xdr:row>
      <xdr:rowOff>102301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4612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101753</xdr:rowOff>
    </xdr:from>
    <xdr:to>
      <xdr:col>102</xdr:col>
      <xdr:colOff>114300</xdr:colOff>
      <xdr:row>58</xdr:row>
      <xdr:rowOff>102027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4585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51409</xdr:rowOff>
    </xdr:from>
    <xdr:to>
      <xdr:col>116</xdr:col>
      <xdr:colOff>114300</xdr:colOff>
      <xdr:row>58</xdr:row>
      <xdr:rowOff>153009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51409</xdr:rowOff>
    </xdr:from>
    <xdr:to>
      <xdr:col>112</xdr:col>
      <xdr:colOff>38100</xdr:colOff>
      <xdr:row>58</xdr:row>
      <xdr:rowOff>153009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144136</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51501</xdr:rowOff>
    </xdr:from>
    <xdr:to>
      <xdr:col>107</xdr:col>
      <xdr:colOff>101600</xdr:colOff>
      <xdr:row>58</xdr:row>
      <xdr:rowOff>153101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144228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88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51227</xdr:rowOff>
    </xdr:from>
    <xdr:to>
      <xdr:col>102</xdr:col>
      <xdr:colOff>165100</xdr:colOff>
      <xdr:row>58</xdr:row>
      <xdr:rowOff>152827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9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143954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88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50953</xdr:rowOff>
    </xdr:from>
    <xdr:to>
      <xdr:col>98</xdr:col>
      <xdr:colOff>38100</xdr:colOff>
      <xdr:row>58</xdr:row>
      <xdr:rowOff>152553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143680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8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70827</xdr:rowOff>
    </xdr:from>
    <xdr:to>
      <xdr:col>116</xdr:col>
      <xdr:colOff>63500</xdr:colOff>
      <xdr:row>78</xdr:row>
      <xdr:rowOff>92706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443927"/>
          <a:ext cx="8382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92706</xdr:rowOff>
    </xdr:from>
    <xdr:to>
      <xdr:col>111</xdr:col>
      <xdr:colOff>177800</xdr:colOff>
      <xdr:row>78</xdr:row>
      <xdr:rowOff>133986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465806"/>
          <a:ext cx="889000" cy="4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133986</xdr:rowOff>
    </xdr:from>
    <xdr:to>
      <xdr:col>107</xdr:col>
      <xdr:colOff>50800</xdr:colOff>
      <xdr:row>79</xdr:row>
      <xdr:rowOff>2049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507086"/>
          <a:ext cx="889000" cy="3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2049</xdr:rowOff>
    </xdr:from>
    <xdr:to>
      <xdr:col>102</xdr:col>
      <xdr:colOff>114300</xdr:colOff>
      <xdr:row>79</xdr:row>
      <xdr:rowOff>2899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546599"/>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20027</xdr:rowOff>
    </xdr:from>
    <xdr:to>
      <xdr:col>116</xdr:col>
      <xdr:colOff>114300</xdr:colOff>
      <xdr:row>78</xdr:row>
      <xdr:rowOff>121627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106404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30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41906</xdr:rowOff>
    </xdr:from>
    <xdr:to>
      <xdr:col>112</xdr:col>
      <xdr:colOff>38100</xdr:colOff>
      <xdr:row>78</xdr:row>
      <xdr:rowOff>143506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4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134633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5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83186</xdr:rowOff>
    </xdr:from>
    <xdr:to>
      <xdr:col>107</xdr:col>
      <xdr:colOff>101600</xdr:colOff>
      <xdr:row>79</xdr:row>
      <xdr:rowOff>13336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4463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54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122699</xdr:rowOff>
    </xdr:from>
    <xdr:to>
      <xdr:col>102</xdr:col>
      <xdr:colOff>165100</xdr:colOff>
      <xdr:row>79</xdr:row>
      <xdr:rowOff>52849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4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43976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58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123549</xdr:rowOff>
    </xdr:from>
    <xdr:to>
      <xdr:col>98</xdr:col>
      <xdr:colOff>38100</xdr:colOff>
      <xdr:row>79</xdr:row>
      <xdr:rowOff>53699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4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44826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5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％）となっている。増減が大きいのは、普通建設事業費、扶助費、人件費である。普通建設事業費は、総合体育館大規模改造工事完了による減（▲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百万円）、粕屋中央小学校第</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期大規模改造工事完了による減（▲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百万円）、粕屋西小学校校舎増築工事完了による減（▲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千円（前年度比）となった。扶助費は、定額減税補足給付金の増（＋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百万円）、障害児福祉サービス事業費の増（＋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百万円）、児童手当の増（＋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千円（前年度比）となった。人件費は、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常勤職員数の増及び給与改定による職員給与の増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や、報酬改定及び勤勉手当支給開始による会計年度任用職員報酬等の増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前年度比では減少しているが、個別施設計画に基づく老朽施設の長寿命化改修などにより今後も多くの施設整備費が必要になる見込みであり、その財源は町債が中心になるため、元利償還金の増による公債費の増が見込まれる。人件費や扶助費を含めた義務的経費は減要因がないため、行財政改革の取組は必須であり、事務事業の見直しや経常的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48,723
47,699
14.13
21,904,856
21,289,100
612,683
10,443,932
13,734,084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56261</xdr:rowOff>
    </xdr:from>
    <xdr:to>
      <xdr:col>24</xdr:col>
      <xdr:colOff>63500</xdr:colOff>
      <xdr:row>37</xdr:row>
      <xdr:rowOff>117221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9911"/>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117221</xdr:rowOff>
    </xdr:from>
    <xdr:to>
      <xdr:col>19</xdr:col>
      <xdr:colOff>177800</xdr:colOff>
      <xdr:row>37</xdr:row>
      <xdr:rowOff>163322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087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163322</xdr:rowOff>
    </xdr:from>
    <xdr:to>
      <xdr:col>15</xdr:col>
      <xdr:colOff>50800</xdr:colOff>
      <xdr:row>38</xdr:row>
      <xdr:rowOff>4826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697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145415</xdr:rowOff>
    </xdr:from>
    <xdr:to>
      <xdr:col>10</xdr:col>
      <xdr:colOff>114300</xdr:colOff>
      <xdr:row>38</xdr:row>
      <xdr:rowOff>4826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89065"/>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5461</xdr:rowOff>
    </xdr:from>
    <xdr:to>
      <xdr:col>24</xdr:col>
      <xdr:colOff>114300</xdr:colOff>
      <xdr:row>37</xdr:row>
      <xdr:rowOff>107061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155338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66421</xdr:rowOff>
    </xdr:from>
    <xdr:to>
      <xdr:col>20</xdr:col>
      <xdr:colOff>38100</xdr:colOff>
      <xdr:row>37</xdr:row>
      <xdr:rowOff>168021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159148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112522</xdr:rowOff>
    </xdr:from>
    <xdr:to>
      <xdr:col>15</xdr:col>
      <xdr:colOff>101600</xdr:colOff>
      <xdr:row>38</xdr:row>
      <xdr:rowOff>42672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33799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125476</xdr:rowOff>
    </xdr:from>
    <xdr:to>
      <xdr:col>10</xdr:col>
      <xdr:colOff>165100</xdr:colOff>
      <xdr:row>38</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46753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94615</xdr:rowOff>
    </xdr:from>
    <xdr:to>
      <xdr:col>6</xdr:col>
      <xdr:colOff>38100</xdr:colOff>
      <xdr:row>38</xdr:row>
      <xdr:rowOff>24765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15892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109014</xdr:rowOff>
    </xdr:from>
    <xdr:to>
      <xdr:col>24</xdr:col>
      <xdr:colOff>63500</xdr:colOff>
      <xdr:row>57</xdr:row>
      <xdr:rowOff>118021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1664"/>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109014</xdr:rowOff>
    </xdr:from>
    <xdr:to>
      <xdr:col>19</xdr:col>
      <xdr:colOff>177800</xdr:colOff>
      <xdr:row>57</xdr:row>
      <xdr:rowOff>129550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1664"/>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129550</xdr:rowOff>
    </xdr:from>
    <xdr:to>
      <xdr:col>15</xdr:col>
      <xdr:colOff>50800</xdr:colOff>
      <xdr:row>57</xdr:row>
      <xdr:rowOff>130263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2200"/>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152402</xdr:rowOff>
    </xdr:from>
    <xdr:to>
      <xdr:col>10</xdr:col>
      <xdr:colOff>114300</xdr:colOff>
      <xdr:row>57</xdr:row>
      <xdr:rowOff>130263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2152"/>
          <a:ext cx="889000" cy="32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67221</xdr:rowOff>
    </xdr:from>
    <xdr:to>
      <xdr:col>24</xdr:col>
      <xdr:colOff>114300</xdr:colOff>
      <xdr:row>57</xdr:row>
      <xdr:rowOff>168821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45648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58214</xdr:rowOff>
    </xdr:from>
    <xdr:to>
      <xdr:col>20</xdr:col>
      <xdr:colOff>38100</xdr:colOff>
      <xdr:row>57</xdr:row>
      <xdr:rowOff>159814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4891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0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78750</xdr:rowOff>
    </xdr:from>
    <xdr:to>
      <xdr:col>15</xdr:col>
      <xdr:colOff>101600</xdr:colOff>
      <xdr:row>58</xdr:row>
      <xdr:rowOff>8900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79463</xdr:rowOff>
    </xdr:from>
    <xdr:to>
      <xdr:col>10</xdr:col>
      <xdr:colOff>165100</xdr:colOff>
      <xdr:row>58</xdr:row>
      <xdr:rowOff>9613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101602</xdr:rowOff>
    </xdr:from>
    <xdr:to>
      <xdr:col>6</xdr:col>
      <xdr:colOff>38100</xdr:colOff>
      <xdr:row>56</xdr:row>
      <xdr:rowOff>31752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22879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131790</xdr:rowOff>
    </xdr:from>
    <xdr:to>
      <xdr:col>24</xdr:col>
      <xdr:colOff>63500</xdr:colOff>
      <xdr:row>76</xdr:row>
      <xdr:rowOff>67852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0540"/>
          <a:ext cx="838200" cy="10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67852</xdr:rowOff>
    </xdr:from>
    <xdr:to>
      <xdr:col>19</xdr:col>
      <xdr:colOff>177800</xdr:colOff>
      <xdr:row>77</xdr:row>
      <xdr:rowOff>16309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8052"/>
          <a:ext cx="889000" cy="1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108192</xdr:rowOff>
    </xdr:from>
    <xdr:to>
      <xdr:col>15</xdr:col>
      <xdr:colOff>50800</xdr:colOff>
      <xdr:row>77</xdr:row>
      <xdr:rowOff>16309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38392"/>
          <a:ext cx="889000" cy="7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108192</xdr:rowOff>
    </xdr:from>
    <xdr:to>
      <xdr:col>10</xdr:col>
      <xdr:colOff>114300</xdr:colOff>
      <xdr:row>77</xdr:row>
      <xdr:rowOff>119636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8392"/>
          <a:ext cx="889000" cy="18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80990</xdr:rowOff>
    </xdr:from>
    <xdr:to>
      <xdr:col>24</xdr:col>
      <xdr:colOff>114300</xdr:colOff>
      <xdr:row>76</xdr:row>
      <xdr:rowOff>11140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103867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17052</xdr:rowOff>
    </xdr:from>
    <xdr:to>
      <xdr:col>20</xdr:col>
      <xdr:colOff>38100</xdr:colOff>
      <xdr:row>76</xdr:row>
      <xdr:rowOff>118652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135178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2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136959</xdr:rowOff>
    </xdr:from>
    <xdr:to>
      <xdr:col>15</xdr:col>
      <xdr:colOff>101600</xdr:colOff>
      <xdr:row>77</xdr:row>
      <xdr:rowOff>67109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58236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57392</xdr:rowOff>
    </xdr:from>
    <xdr:to>
      <xdr:col>10</xdr:col>
      <xdr:colOff>165100</xdr:colOff>
      <xdr:row>76</xdr:row>
      <xdr:rowOff>158992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150119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8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68836</xdr:rowOff>
    </xdr:from>
    <xdr:to>
      <xdr:col>6</xdr:col>
      <xdr:colOff>38100</xdr:colOff>
      <xdr:row>77</xdr:row>
      <xdr:rowOff>170436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161563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50789</xdr:rowOff>
    </xdr:from>
    <xdr:to>
      <xdr:col>24</xdr:col>
      <xdr:colOff>63500</xdr:colOff>
      <xdr:row>98</xdr:row>
      <xdr:rowOff>85995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52889"/>
          <a:ext cx="838200" cy="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110378</xdr:rowOff>
    </xdr:from>
    <xdr:to>
      <xdr:col>19</xdr:col>
      <xdr:colOff>177800</xdr:colOff>
      <xdr:row>98</xdr:row>
      <xdr:rowOff>85995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41028"/>
          <a:ext cx="889000" cy="14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110378</xdr:rowOff>
    </xdr:from>
    <xdr:to>
      <xdr:col>15</xdr:col>
      <xdr:colOff>50800</xdr:colOff>
      <xdr:row>98</xdr:row>
      <xdr:rowOff>741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1028"/>
          <a:ext cx="8890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741</xdr:rowOff>
    </xdr:from>
    <xdr:to>
      <xdr:col>10</xdr:col>
      <xdr:colOff>114300</xdr:colOff>
      <xdr:row>98</xdr:row>
      <xdr:rowOff>70968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2841"/>
          <a:ext cx="889000" cy="7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171439</xdr:rowOff>
    </xdr:from>
    <xdr:to>
      <xdr:col>24</xdr:col>
      <xdr:colOff>114300</xdr:colOff>
      <xdr:row>98</xdr:row>
      <xdr:rowOff>101589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149866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35195</xdr:rowOff>
    </xdr:from>
    <xdr:to>
      <xdr:col>20</xdr:col>
      <xdr:colOff>38100</xdr:colOff>
      <xdr:row>98</xdr:row>
      <xdr:rowOff>136795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127922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59578</xdr:rowOff>
    </xdr:from>
    <xdr:to>
      <xdr:col>15</xdr:col>
      <xdr:colOff>101600</xdr:colOff>
      <xdr:row>97</xdr:row>
      <xdr:rowOff>161178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6255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121391</xdr:rowOff>
    </xdr:from>
    <xdr:to>
      <xdr:col>10</xdr:col>
      <xdr:colOff>165100</xdr:colOff>
      <xdr:row>98</xdr:row>
      <xdr:rowOff>51541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42668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20168</xdr:rowOff>
    </xdr:from>
    <xdr:to>
      <xdr:col>6</xdr:col>
      <xdr:colOff>38100</xdr:colOff>
      <xdr:row>98</xdr:row>
      <xdr:rowOff>121768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138295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161627</xdr:rowOff>
    </xdr:from>
    <xdr:to>
      <xdr:col>55</xdr:col>
      <xdr:colOff>0</xdr:colOff>
      <xdr:row>58</xdr:row>
      <xdr:rowOff>161646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05727"/>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160217</xdr:rowOff>
    </xdr:from>
    <xdr:to>
      <xdr:col>50</xdr:col>
      <xdr:colOff>114300</xdr:colOff>
      <xdr:row>58</xdr:row>
      <xdr:rowOff>161646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04317"/>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160217</xdr:rowOff>
    </xdr:from>
    <xdr:to>
      <xdr:col>45</xdr:col>
      <xdr:colOff>177800</xdr:colOff>
      <xdr:row>59</xdr:row>
      <xdr:rowOff>12160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04317"/>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120707</xdr:rowOff>
    </xdr:from>
    <xdr:to>
      <xdr:col>41</xdr:col>
      <xdr:colOff>50800</xdr:colOff>
      <xdr:row>59</xdr:row>
      <xdr:rowOff>12160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64807"/>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110827</xdr:rowOff>
    </xdr:from>
    <xdr:to>
      <xdr:col>55</xdr:col>
      <xdr:colOff>50800</xdr:colOff>
      <xdr:row>59</xdr:row>
      <xdr:rowOff>40977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25754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110846</xdr:rowOff>
    </xdr:from>
    <xdr:to>
      <xdr:col>50</xdr:col>
      <xdr:colOff>165100</xdr:colOff>
      <xdr:row>59</xdr:row>
      <xdr:rowOff>40996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32123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109417</xdr:rowOff>
    </xdr:from>
    <xdr:to>
      <xdr:col>46</xdr:col>
      <xdr:colOff>38100</xdr:colOff>
      <xdr:row>59</xdr:row>
      <xdr:rowOff>39567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30694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132810</xdr:rowOff>
    </xdr:from>
    <xdr:to>
      <xdr:col>41</xdr:col>
      <xdr:colOff>101600</xdr:colOff>
      <xdr:row>59</xdr:row>
      <xdr:rowOff>62960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54087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69907</xdr:rowOff>
    </xdr:from>
    <xdr:to>
      <xdr:col>36</xdr:col>
      <xdr:colOff>165100</xdr:colOff>
      <xdr:row>59</xdr:row>
      <xdr:rowOff>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162634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91046</xdr:rowOff>
    </xdr:from>
    <xdr:to>
      <xdr:col>55</xdr:col>
      <xdr:colOff>0</xdr:colOff>
      <xdr:row>79</xdr:row>
      <xdr:rowOff>18714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4146"/>
          <a:ext cx="838200" cy="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64396</xdr:rowOff>
    </xdr:from>
    <xdr:to>
      <xdr:col>50</xdr:col>
      <xdr:colOff>114300</xdr:colOff>
      <xdr:row>78</xdr:row>
      <xdr:rowOff>91046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37496"/>
          <a:ext cx="8890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64396</xdr:rowOff>
    </xdr:from>
    <xdr:to>
      <xdr:col>45</xdr:col>
      <xdr:colOff>177800</xdr:colOff>
      <xdr:row>78</xdr:row>
      <xdr:rowOff>114554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37496"/>
          <a:ext cx="889000" cy="5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114554</xdr:rowOff>
    </xdr:from>
    <xdr:to>
      <xdr:col>41</xdr:col>
      <xdr:colOff>50800</xdr:colOff>
      <xdr:row>78</xdr:row>
      <xdr:rowOff>157798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7654"/>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139364</xdr:rowOff>
    </xdr:from>
    <xdr:to>
      <xdr:col>55</xdr:col>
      <xdr:colOff>50800</xdr:colOff>
      <xdr:row>79</xdr:row>
      <xdr:rowOff>69514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54291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40246</xdr:rowOff>
    </xdr:from>
    <xdr:to>
      <xdr:col>50</xdr:col>
      <xdr:colOff>165100</xdr:colOff>
      <xdr:row>78</xdr:row>
      <xdr:rowOff>141846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132973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13596</xdr:rowOff>
    </xdr:from>
    <xdr:to>
      <xdr:col>46</xdr:col>
      <xdr:colOff>38100</xdr:colOff>
      <xdr:row>78</xdr:row>
      <xdr:rowOff>115196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106323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63754</xdr:rowOff>
    </xdr:from>
    <xdr:to>
      <xdr:col>41</xdr:col>
      <xdr:colOff>101600</xdr:colOff>
      <xdr:row>78</xdr:row>
      <xdr:rowOff>165354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156481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106998</xdr:rowOff>
    </xdr:from>
    <xdr:to>
      <xdr:col>36</xdr:col>
      <xdr:colOff>165100</xdr:colOff>
      <xdr:row>79</xdr:row>
      <xdr:rowOff>37148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28275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7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102184</xdr:rowOff>
    </xdr:from>
    <xdr:to>
      <xdr:col>55</xdr:col>
      <xdr:colOff>0</xdr:colOff>
      <xdr:row>97</xdr:row>
      <xdr:rowOff>3099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61384"/>
          <a:ext cx="838200" cy="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102184</xdr:rowOff>
    </xdr:from>
    <xdr:to>
      <xdr:col>50</xdr:col>
      <xdr:colOff>114300</xdr:colOff>
      <xdr:row>97</xdr:row>
      <xdr:rowOff>39612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61384"/>
          <a:ext cx="889000" cy="10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39612</xdr:rowOff>
    </xdr:from>
    <xdr:to>
      <xdr:col>45</xdr:col>
      <xdr:colOff>177800</xdr:colOff>
      <xdr:row>97</xdr:row>
      <xdr:rowOff>81331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70262"/>
          <a:ext cx="8890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70371</xdr:rowOff>
    </xdr:from>
    <xdr:to>
      <xdr:col>41</xdr:col>
      <xdr:colOff>50800</xdr:colOff>
      <xdr:row>97</xdr:row>
      <xdr:rowOff>81331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01021"/>
          <a:ext cx="8890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123749</xdr:rowOff>
    </xdr:from>
    <xdr:to>
      <xdr:col>55</xdr:col>
      <xdr:colOff>50800</xdr:colOff>
      <xdr:row>97</xdr:row>
      <xdr:rowOff>53899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102176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51384</xdr:rowOff>
    </xdr:from>
    <xdr:to>
      <xdr:col>50</xdr:col>
      <xdr:colOff>165100</xdr:colOff>
      <xdr:row>96</xdr:row>
      <xdr:rowOff>152984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144111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0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160262</xdr:rowOff>
    </xdr:from>
    <xdr:to>
      <xdr:col>46</xdr:col>
      <xdr:colOff>38100</xdr:colOff>
      <xdr:row>97</xdr:row>
      <xdr:rowOff>90412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81539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30531</xdr:rowOff>
    </xdr:from>
    <xdr:to>
      <xdr:col>41</xdr:col>
      <xdr:colOff>101600</xdr:colOff>
      <xdr:row>97</xdr:row>
      <xdr:rowOff>132131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123258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19571</xdr:rowOff>
    </xdr:from>
    <xdr:to>
      <xdr:col>36</xdr:col>
      <xdr:colOff>165100</xdr:colOff>
      <xdr:row>97</xdr:row>
      <xdr:rowOff>121171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112298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47085</xdr:rowOff>
    </xdr:from>
    <xdr:to>
      <xdr:col>85</xdr:col>
      <xdr:colOff>127000</xdr:colOff>
      <xdr:row>39</xdr:row>
      <xdr:rowOff>77260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733635"/>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74549</xdr:rowOff>
    </xdr:from>
    <xdr:to>
      <xdr:col>81</xdr:col>
      <xdr:colOff>50800</xdr:colOff>
      <xdr:row>39</xdr:row>
      <xdr:rowOff>77260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761099"/>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74549</xdr:rowOff>
    </xdr:from>
    <xdr:to>
      <xdr:col>76</xdr:col>
      <xdr:colOff>114300</xdr:colOff>
      <xdr:row>39</xdr:row>
      <xdr:rowOff>86567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761099"/>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64588</xdr:rowOff>
    </xdr:from>
    <xdr:to>
      <xdr:col>71</xdr:col>
      <xdr:colOff>177800</xdr:colOff>
      <xdr:row>39</xdr:row>
      <xdr:rowOff>86567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51138"/>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167735</xdr:rowOff>
    </xdr:from>
    <xdr:to>
      <xdr:col>85</xdr:col>
      <xdr:colOff>177800</xdr:colOff>
      <xdr:row>39</xdr:row>
      <xdr:rowOff>97885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82662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26460</xdr:rowOff>
    </xdr:from>
    <xdr:to>
      <xdr:col>81</xdr:col>
      <xdr:colOff>101600</xdr:colOff>
      <xdr:row>39</xdr:row>
      <xdr:rowOff>128060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7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119187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80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23749</xdr:rowOff>
    </xdr:from>
    <xdr:to>
      <xdr:col>76</xdr:col>
      <xdr:colOff>165100</xdr:colOff>
      <xdr:row>39</xdr:row>
      <xdr:rowOff>125349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116476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8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35767</xdr:rowOff>
    </xdr:from>
    <xdr:to>
      <xdr:col>72</xdr:col>
      <xdr:colOff>38100</xdr:colOff>
      <xdr:row>39</xdr:row>
      <xdr:rowOff>137367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128494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81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106515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9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84374</xdr:rowOff>
    </xdr:from>
    <xdr:to>
      <xdr:col>85</xdr:col>
      <xdr:colOff>127000</xdr:colOff>
      <xdr:row>56</xdr:row>
      <xdr:rowOff>128425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85574"/>
          <a:ext cx="838200" cy="4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165271</xdr:rowOff>
    </xdr:from>
    <xdr:to>
      <xdr:col>81</xdr:col>
      <xdr:colOff>50800</xdr:colOff>
      <xdr:row>56</xdr:row>
      <xdr:rowOff>84374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95021"/>
          <a:ext cx="889000" cy="9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165271</xdr:rowOff>
    </xdr:from>
    <xdr:to>
      <xdr:col>76</xdr:col>
      <xdr:colOff>114300</xdr:colOff>
      <xdr:row>56</xdr:row>
      <xdr:rowOff>170634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95021"/>
          <a:ext cx="889000" cy="17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170634</xdr:rowOff>
    </xdr:from>
    <xdr:to>
      <xdr:col>71</xdr:col>
      <xdr:colOff>177800</xdr:colOff>
      <xdr:row>57</xdr:row>
      <xdr:rowOff>62506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71834"/>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77625</xdr:rowOff>
    </xdr:from>
    <xdr:to>
      <xdr:col>85</xdr:col>
      <xdr:colOff>177800</xdr:colOff>
      <xdr:row>57</xdr:row>
      <xdr:rowOff>7775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100502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33574</xdr:rowOff>
    </xdr:from>
    <xdr:to>
      <xdr:col>81</xdr:col>
      <xdr:colOff>101600</xdr:colOff>
      <xdr:row>56</xdr:row>
      <xdr:rowOff>135174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151701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114471</xdr:rowOff>
    </xdr:from>
    <xdr:to>
      <xdr:col>76</xdr:col>
      <xdr:colOff>165100</xdr:colOff>
      <xdr:row>56</xdr:row>
      <xdr:rowOff>44621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61148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31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119834</xdr:rowOff>
    </xdr:from>
    <xdr:to>
      <xdr:col>72</xdr:col>
      <xdr:colOff>38100</xdr:colOff>
      <xdr:row>57</xdr:row>
      <xdr:rowOff>49984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66511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9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11706</xdr:rowOff>
    </xdr:from>
    <xdr:to>
      <xdr:col>67</xdr:col>
      <xdr:colOff>101600</xdr:colOff>
      <xdr:row>57</xdr:row>
      <xdr:rowOff>113306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104433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63461</xdr:rowOff>
    </xdr:from>
    <xdr:to>
      <xdr:col>85</xdr:col>
      <xdr:colOff>127000</xdr:colOff>
      <xdr:row>97</xdr:row>
      <xdr:rowOff>81762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94111"/>
          <a:ext cx="838200" cy="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81762</xdr:rowOff>
    </xdr:from>
    <xdr:to>
      <xdr:col>81</xdr:col>
      <xdr:colOff>50800</xdr:colOff>
      <xdr:row>97</xdr:row>
      <xdr:rowOff>105626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12412"/>
          <a:ext cx="889000" cy="2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105626</xdr:rowOff>
    </xdr:from>
    <xdr:to>
      <xdr:col>76</xdr:col>
      <xdr:colOff>114300</xdr:colOff>
      <xdr:row>97</xdr:row>
      <xdr:rowOff>112903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36276"/>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112903</xdr:rowOff>
    </xdr:from>
    <xdr:to>
      <xdr:col>71</xdr:col>
      <xdr:colOff>177800</xdr:colOff>
      <xdr:row>97</xdr:row>
      <xdr:rowOff>113106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43553"/>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12661</xdr:rowOff>
    </xdr:from>
    <xdr:to>
      <xdr:col>85</xdr:col>
      <xdr:colOff>177800</xdr:colOff>
      <xdr:row>97</xdr:row>
      <xdr:rowOff>114261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162538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30962</xdr:rowOff>
    </xdr:from>
    <xdr:to>
      <xdr:col>81</xdr:col>
      <xdr:colOff>101600</xdr:colOff>
      <xdr:row>97</xdr:row>
      <xdr:rowOff>132562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123689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54826</xdr:rowOff>
    </xdr:from>
    <xdr:to>
      <xdr:col>76</xdr:col>
      <xdr:colOff>165100</xdr:colOff>
      <xdr:row>97</xdr:row>
      <xdr:rowOff>156426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147553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62103</xdr:rowOff>
    </xdr:from>
    <xdr:to>
      <xdr:col>72</xdr:col>
      <xdr:colOff>38100</xdr:colOff>
      <xdr:row>97</xdr:row>
      <xdr:rowOff>163703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154830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62306</xdr:rowOff>
    </xdr:from>
    <xdr:to>
      <xdr:col>67</xdr:col>
      <xdr:colOff>101600</xdr:colOff>
      <xdr:row>97</xdr:row>
      <xdr:rowOff>163906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155033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目的別では、民生費・教育費・土木費の変動が大きい。民生費は、定額減税補足給付金の増（＋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百万円）、柚須文化センター長寿命化改修工事費の増（＋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百万円）、障害児福祉サービス事業費の増（＋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千円（前年度比）となった。教育費は、総合体育館大規模改造工事完了による減（▲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千円（前年度比）となった。住民一人当たりの教育費は、類似団体と比べて＋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千円と差が大きいが、これは普通建設事業費が類似団体よりも多い（＋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千円）ことが主な要因である。土木費は、朝日団地第</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期建替工事費の減（▲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百万円）、仲原川改修工事完了による減（▲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百万円）などにより、住民一人当たり▲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財政調整基金は、災害など不測の事態に備えるため、標準財政規模に対し</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％程度の残高を目安として積立てを行っている。令和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年度は、財源不足を補うため約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億円取り崩したが、補正予算時の余剰財源による積立てを行ったことで目安程度を維持することができた。なお、令和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年度の残高が少ないのは、新型コロナ対策事業の財源として取り崩したことによる。実質収支額は、歳入歳出差引額が前年度から▲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ポイントとなった。実質単年度収支は、財政調整基金の取崩額を積立額が上回ったものの、実質収支額の減少により単年度収支がマイナスとなった影響が大きく、前年度比▲</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で赤字だった国民健康保険特別会計が黒字になったことで、全会計黒字となった。税率の引上げを行い、収支の改善を図ったことで赤字解消につながった。今後も全会計で黒字を維持することができるよう財政運営を行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21904856</v>
      </c>
      <c r="BO4" s="436"/>
      <c r="BP4" s="436"/>
      <c r="BQ4" s="436"/>
      <c r="BR4" s="436"/>
      <c r="BS4" s="436"/>
      <c r="BT4" s="436"/>
      <c r="BU4" s="437"/>
      <c r="BV4" s="435">
        <v>22325864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5.9</v>
      </c>
      <c r="CU4" s="576"/>
      <c r="CV4" s="576"/>
      <c r="CW4" s="576"/>
      <c r="CX4" s="576"/>
      <c r="CY4" s="576"/>
      <c r="CZ4" s="576"/>
      <c r="DA4" s="577"/>
      <c r="DB4" s="575">
        <v>7.9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21289100</v>
      </c>
      <c r="BO5" s="407"/>
      <c r="BP5" s="407"/>
      <c r="BQ5" s="407"/>
      <c r="BR5" s="407"/>
      <c r="BS5" s="407"/>
      <c r="BT5" s="407"/>
      <c r="BU5" s="408"/>
      <c r="BV5" s="406">
        <v>21505692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92.1</v>
      </c>
      <c r="CU5" s="404"/>
      <c r="CV5" s="404"/>
      <c r="CW5" s="404"/>
      <c r="CX5" s="404"/>
      <c r="CY5" s="404"/>
      <c r="CZ5" s="404"/>
      <c r="DA5" s="405"/>
      <c r="DB5" s="403">
        <v>89.2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615756</v>
      </c>
      <c r="BO6" s="407"/>
      <c r="BP6" s="407"/>
      <c r="BQ6" s="407"/>
      <c r="BR6" s="407"/>
      <c r="BS6" s="407"/>
      <c r="BT6" s="407"/>
      <c r="BU6" s="408"/>
      <c r="BV6" s="406">
        <v>820172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92.4</v>
      </c>
      <c r="CU6" s="550"/>
      <c r="CV6" s="550"/>
      <c r="CW6" s="550"/>
      <c r="CX6" s="550"/>
      <c r="CY6" s="550"/>
      <c r="CZ6" s="550"/>
      <c r="DA6" s="551"/>
      <c r="DB6" s="549">
        <v>89.9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3073</v>
      </c>
      <c r="BO7" s="407"/>
      <c r="BP7" s="407"/>
      <c r="BQ7" s="407"/>
      <c r="BR7" s="407"/>
      <c r="BS7" s="407"/>
      <c r="BT7" s="407"/>
      <c r="BU7" s="408"/>
      <c r="BV7" s="406">
        <v>31952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10443932</v>
      </c>
      <c r="CU7" s="407"/>
      <c r="CV7" s="407"/>
      <c r="CW7" s="407"/>
      <c r="CX7" s="407"/>
      <c r="CY7" s="407"/>
      <c r="CZ7" s="407"/>
      <c r="DA7" s="408"/>
      <c r="DB7" s="406">
        <v>10010950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612683</v>
      </c>
      <c r="BO8" s="407"/>
      <c r="BP8" s="407"/>
      <c r="BQ8" s="407"/>
      <c r="BR8" s="407"/>
      <c r="BS8" s="407"/>
      <c r="BT8" s="407"/>
      <c r="BU8" s="408"/>
      <c r="BV8" s="406">
        <v>788220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0.85</v>
      </c>
      <c r="CU8" s="510"/>
      <c r="CV8" s="510"/>
      <c r="CW8" s="510"/>
      <c r="CX8" s="510"/>
      <c r="CY8" s="510"/>
      <c r="CZ8" s="510"/>
      <c r="DA8" s="511"/>
      <c r="DB8" s="509">
        <v>0.85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48190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-175537</v>
      </c>
      <c r="BO9" s="407"/>
      <c r="BP9" s="407"/>
      <c r="BQ9" s="407"/>
      <c r="BR9" s="407"/>
      <c r="BS9" s="407"/>
      <c r="BT9" s="407"/>
      <c r="BU9" s="408"/>
      <c r="BV9" s="406">
        <v>117967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8.1</v>
      </c>
      <c r="CU9" s="404"/>
      <c r="CV9" s="404"/>
      <c r="CW9" s="404"/>
      <c r="CX9" s="404"/>
      <c r="CY9" s="404"/>
      <c r="CZ9" s="404"/>
      <c r="DA9" s="405"/>
      <c r="DB9" s="403">
        <v>7.9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45360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702427</v>
      </c>
      <c r="BO10" s="407"/>
      <c r="BP10" s="407"/>
      <c r="BQ10" s="407"/>
      <c r="BR10" s="407"/>
      <c r="BS10" s="407"/>
      <c r="BT10" s="407"/>
      <c r="BU10" s="408"/>
      <c r="BV10" s="406">
        <v>891659</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48723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628333</v>
      </c>
      <c r="BO12" s="407"/>
      <c r="BP12" s="407"/>
      <c r="BQ12" s="407"/>
      <c r="BR12" s="407"/>
      <c r="BS12" s="407"/>
      <c r="BT12" s="407"/>
      <c r="BU12" s="408"/>
      <c r="BV12" s="406">
        <v>877160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47699</v>
      </c>
      <c r="S13" s="494"/>
      <c r="T13" s="494"/>
      <c r="U13" s="494"/>
      <c r="V13" s="495"/>
      <c r="W13" s="496" t="s">
        <v>130</v>
      </c>
      <c r="X13" s="392"/>
      <c r="Y13" s="392"/>
      <c r="Z13" s="392"/>
      <c r="AA13" s="392"/>
      <c r="AB13" s="393"/>
      <c r="AC13" s="359">
        <v>197</v>
      </c>
      <c r="AD13" s="360"/>
      <c r="AE13" s="360"/>
      <c r="AF13" s="360"/>
      <c r="AG13" s="361"/>
      <c r="AH13" s="359">
        <v>260</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-101443</v>
      </c>
      <c r="BO13" s="407"/>
      <c r="BP13" s="407"/>
      <c r="BQ13" s="407"/>
      <c r="BR13" s="407"/>
      <c r="BS13" s="407"/>
      <c r="BT13" s="407"/>
      <c r="BU13" s="408"/>
      <c r="BV13" s="406">
        <v>132466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7.9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48777</v>
      </c>
      <c r="S14" s="494"/>
      <c r="T14" s="494"/>
      <c r="U14" s="494"/>
      <c r="V14" s="495"/>
      <c r="W14" s="497"/>
      <c r="X14" s="395"/>
      <c r="Y14" s="395"/>
      <c r="Z14" s="395"/>
      <c r="AA14" s="395"/>
      <c r="AB14" s="396"/>
      <c r="AC14" s="486">
        <v>0.9</v>
      </c>
      <c r="AD14" s="487"/>
      <c r="AE14" s="487"/>
      <c r="AF14" s="487"/>
      <c r="AG14" s="488"/>
      <c r="AH14" s="486">
        <v>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47903</v>
      </c>
      <c r="S15" s="494"/>
      <c r="T15" s="494"/>
      <c r="U15" s="494"/>
      <c r="V15" s="495"/>
      <c r="W15" s="496" t="s">
        <v>137</v>
      </c>
      <c r="X15" s="392"/>
      <c r="Y15" s="392"/>
      <c r="Z15" s="392"/>
      <c r="AA15" s="392"/>
      <c r="AB15" s="393"/>
      <c r="AC15" s="359">
        <v>3872</v>
      </c>
      <c r="AD15" s="360"/>
      <c r="AE15" s="360"/>
      <c r="AF15" s="360"/>
      <c r="AG15" s="361"/>
      <c r="AH15" s="359">
        <v>4673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7174154</v>
      </c>
      <c r="BO15" s="436"/>
      <c r="BP15" s="436"/>
      <c r="BQ15" s="436"/>
      <c r="BR15" s="436"/>
      <c r="BS15" s="436"/>
      <c r="BT15" s="436"/>
      <c r="BU15" s="437"/>
      <c r="BV15" s="435">
        <v>6893131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17.8</v>
      </c>
      <c r="AD16" s="487"/>
      <c r="AE16" s="487"/>
      <c r="AF16" s="487"/>
      <c r="AG16" s="488"/>
      <c r="AH16" s="486">
        <v>21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8455094</v>
      </c>
      <c r="BO16" s="407"/>
      <c r="BP16" s="407"/>
      <c r="BQ16" s="407"/>
      <c r="BR16" s="407"/>
      <c r="BS16" s="407"/>
      <c r="BT16" s="407"/>
      <c r="BU16" s="408"/>
      <c r="BV16" s="406">
        <v>8053053</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17653</v>
      </c>
      <c r="AD17" s="360"/>
      <c r="AE17" s="360"/>
      <c r="AF17" s="360"/>
      <c r="AG17" s="361"/>
      <c r="AH17" s="359">
        <v>17312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9121906</v>
      </c>
      <c r="BO17" s="407"/>
      <c r="BP17" s="407"/>
      <c r="BQ17" s="407"/>
      <c r="BR17" s="407"/>
      <c r="BS17" s="407"/>
      <c r="BT17" s="407"/>
      <c r="BU17" s="408"/>
      <c r="BV17" s="406">
        <v>8750745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14.13</v>
      </c>
      <c r="M18" s="459"/>
      <c r="N18" s="459"/>
      <c r="O18" s="459"/>
      <c r="P18" s="459"/>
      <c r="Q18" s="459"/>
      <c r="R18" s="460"/>
      <c r="S18" s="460"/>
      <c r="T18" s="460"/>
      <c r="U18" s="460"/>
      <c r="V18" s="461"/>
      <c r="W18" s="477"/>
      <c r="X18" s="478"/>
      <c r="Y18" s="478"/>
      <c r="Z18" s="478"/>
      <c r="AA18" s="478"/>
      <c r="AB18" s="502"/>
      <c r="AC18" s="376">
        <v>81.3</v>
      </c>
      <c r="AD18" s="377"/>
      <c r="AE18" s="377"/>
      <c r="AF18" s="377"/>
      <c r="AG18" s="462"/>
      <c r="AH18" s="376">
        <v>77.8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9981247</v>
      </c>
      <c r="BO18" s="407"/>
      <c r="BP18" s="407"/>
      <c r="BQ18" s="407"/>
      <c r="BR18" s="407"/>
      <c r="BS18" s="407"/>
      <c r="BT18" s="407"/>
      <c r="BU18" s="408"/>
      <c r="BV18" s="406">
        <v>9193601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3410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14613793</v>
      </c>
      <c r="BO19" s="407"/>
      <c r="BP19" s="407"/>
      <c r="BQ19" s="407"/>
      <c r="BR19" s="407"/>
      <c r="BS19" s="407"/>
      <c r="BT19" s="407"/>
      <c r="BU19" s="408"/>
      <c r="BV19" s="406">
        <v>14545875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19899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13734084</v>
      </c>
      <c r="BO22" s="436"/>
      <c r="BP22" s="436"/>
      <c r="BQ22" s="436"/>
      <c r="BR22" s="436"/>
      <c r="BS22" s="436"/>
      <c r="BT22" s="436"/>
      <c r="BU22" s="437"/>
      <c r="BV22" s="435">
        <v>13658862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11137381</v>
      </c>
      <c r="BO23" s="407"/>
      <c r="BP23" s="407"/>
      <c r="BQ23" s="407"/>
      <c r="BR23" s="407"/>
      <c r="BS23" s="407"/>
      <c r="BT23" s="407"/>
      <c r="BU23" s="408"/>
      <c r="BV23" s="406">
        <v>11080761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8340</v>
      </c>
      <c r="R24" s="360"/>
      <c r="S24" s="360"/>
      <c r="T24" s="360"/>
      <c r="U24" s="360"/>
      <c r="V24" s="361"/>
      <c r="W24" s="449"/>
      <c r="X24" s="386"/>
      <c r="Y24" s="387"/>
      <c r="Z24" s="362" t="s">
        <v>162</v>
      </c>
      <c r="AA24" s="363"/>
      <c r="AB24" s="363"/>
      <c r="AC24" s="363"/>
      <c r="AD24" s="363"/>
      <c r="AE24" s="363"/>
      <c r="AF24" s="363"/>
      <c r="AG24" s="364"/>
      <c r="AH24" s="359">
        <v>216</v>
      </c>
      <c r="AI24" s="360"/>
      <c r="AJ24" s="360"/>
      <c r="AK24" s="360"/>
      <c r="AL24" s="361"/>
      <c r="AM24" s="359">
        <v>638712</v>
      </c>
      <c r="AN24" s="360"/>
      <c r="AO24" s="360"/>
      <c r="AP24" s="360"/>
      <c r="AQ24" s="360"/>
      <c r="AR24" s="361"/>
      <c r="AS24" s="359">
        <v>2957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8230889</v>
      </c>
      <c r="BO24" s="407"/>
      <c r="BP24" s="407"/>
      <c r="BQ24" s="407"/>
      <c r="BR24" s="407"/>
      <c r="BS24" s="407"/>
      <c r="BT24" s="407"/>
      <c r="BU24" s="408"/>
      <c r="BV24" s="406">
        <v>7634637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6740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8276896</v>
      </c>
      <c r="BO25" s="436"/>
      <c r="BP25" s="436"/>
      <c r="BQ25" s="436"/>
      <c r="BR25" s="436"/>
      <c r="BS25" s="436"/>
      <c r="BT25" s="436"/>
      <c r="BU25" s="437"/>
      <c r="BV25" s="435">
        <v>7131480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6280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12792</v>
      </c>
      <c r="AN26" s="360"/>
      <c r="AO26" s="360"/>
      <c r="AP26" s="360"/>
      <c r="AQ26" s="360"/>
      <c r="AR26" s="361"/>
      <c r="AS26" s="359">
        <v>3198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3490</v>
      </c>
      <c r="R27" s="360"/>
      <c r="S27" s="360"/>
      <c r="T27" s="360"/>
      <c r="U27" s="360"/>
      <c r="V27" s="361"/>
      <c r="W27" s="449"/>
      <c r="X27" s="386"/>
      <c r="Y27" s="387"/>
      <c r="Z27" s="362" t="s">
        <v>171</v>
      </c>
      <c r="AA27" s="363"/>
      <c r="AB27" s="363"/>
      <c r="AC27" s="363"/>
      <c r="AD27" s="363"/>
      <c r="AE27" s="363"/>
      <c r="AF27" s="363"/>
      <c r="AG27" s="364"/>
      <c r="AH27" s="359">
        <v>19</v>
      </c>
      <c r="AI27" s="360"/>
      <c r="AJ27" s="360"/>
      <c r="AK27" s="360"/>
      <c r="AL27" s="361"/>
      <c r="AM27" s="359">
        <v>63526</v>
      </c>
      <c r="AN27" s="360"/>
      <c r="AO27" s="360"/>
      <c r="AP27" s="360"/>
      <c r="AQ27" s="360"/>
      <c r="AR27" s="361"/>
      <c r="AS27" s="359">
        <v>3343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2930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2007447</v>
      </c>
      <c r="BO28" s="436"/>
      <c r="BP28" s="436"/>
      <c r="BQ28" s="436"/>
      <c r="BR28" s="436"/>
      <c r="BS28" s="436"/>
      <c r="BT28" s="436"/>
      <c r="BU28" s="437"/>
      <c r="BV28" s="435">
        <v>1933353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2720</v>
      </c>
      <c r="R29" s="360"/>
      <c r="S29" s="360"/>
      <c r="T29" s="360"/>
      <c r="U29" s="360"/>
      <c r="V29" s="361"/>
      <c r="W29" s="450"/>
      <c r="X29" s="451"/>
      <c r="Y29" s="452"/>
      <c r="Z29" s="362" t="s">
        <v>177</v>
      </c>
      <c r="AA29" s="363"/>
      <c r="AB29" s="363"/>
      <c r="AC29" s="363"/>
      <c r="AD29" s="363"/>
      <c r="AE29" s="363"/>
      <c r="AF29" s="363"/>
      <c r="AG29" s="364"/>
      <c r="AH29" s="359">
        <v>235</v>
      </c>
      <c r="AI29" s="360"/>
      <c r="AJ29" s="360"/>
      <c r="AK29" s="360"/>
      <c r="AL29" s="361"/>
      <c r="AM29" s="359">
        <v>702238</v>
      </c>
      <c r="AN29" s="360"/>
      <c r="AO29" s="360"/>
      <c r="AP29" s="360"/>
      <c r="AQ29" s="360"/>
      <c r="AR29" s="361"/>
      <c r="AS29" s="359">
        <v>2988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1050593</v>
      </c>
      <c r="BO29" s="407"/>
      <c r="BP29" s="407"/>
      <c r="BQ29" s="407"/>
      <c r="BR29" s="407"/>
      <c r="BS29" s="407"/>
      <c r="BT29" s="407"/>
      <c r="BU29" s="408"/>
      <c r="BV29" s="406">
        <v>813407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2637774</v>
      </c>
      <c r="BO30" s="441"/>
      <c r="BP30" s="441"/>
      <c r="BQ30" s="441"/>
      <c r="BR30" s="441"/>
      <c r="BS30" s="441"/>
      <c r="BT30" s="441"/>
      <c r="BU30" s="442"/>
      <c r="BV30" s="440">
        <v>2670072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粕屋郡粕屋町外１市水利組合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粕屋町土地開発公社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流域関連公共下水道事業会計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福岡県市町村消防団員等公務災害補償組合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介護保険特別会計(介護サービス勘定)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福岡県市町村職員退職手当組合（一般会計）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福岡県市町村職員退職手当組合（基金特別会計）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福岡県自治会館管理組合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糟屋郡自治会館組合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粕屋郡篠栗町外一市五町財産組合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北筑昇華苑組合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粕屋南部消防組合（一般会計）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粕屋南部消防組合（休日診療所特別会計）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1ARr+SBof2sQYWsZHKbtTV81SCbPC5ATExOczbnTJ02hjoDWP8gDmTjkDV1tMvRYPSqTb6mDcVPag4qNWl6cw==" saltValue="qezj9CpbKuaPdrfiS7Ft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16.170000000000002</v>
      </c>
      <c r="G34" s="33">
        <v>16.350000000000001</v>
      </c>
      <c r="H34" s="33">
        <v>17.78</v>
      </c>
      <c r="I34" s="33">
        <v>16.45</v>
      </c>
      <c r="J34" s="34">
        <v>15.23</v>
      </c>
      <c r="K34" s="22"/>
      <c r="L34" s="22"/>
      <c r="M34" s="22"/>
      <c r="N34" s="22"/>
      <c r="O34" s="22"/>
      <c r="P34" s="22"/>
    </row>
    <row r="35" spans="1:16" ht="39" customHeight="1" x14ac:dyDescent="0.15">
      <c r="A35" s="22"/>
      <c r="B35" s="35"/>
      <c r="C35" s="1132" t="s">
        <v>533</v>
      </c>
      <c r="D35" s="1132"/>
      <c r="E35" s="1133"/>
      <c r="F35" s="36">
        <v>10.029999999999999</v>
      </c>
      <c r="G35" s="37">
        <v>10.28</v>
      </c>
      <c r="H35" s="37">
        <v>11.07</v>
      </c>
      <c r="I35" s="37">
        <v>10.86</v>
      </c>
      <c r="J35" s="38">
        <v>9.8000000000000007</v>
      </c>
      <c r="K35" s="22"/>
      <c r="L35" s="22"/>
      <c r="M35" s="22"/>
      <c r="N35" s="22"/>
      <c r="O35" s="22"/>
      <c r="P35" s="22"/>
    </row>
    <row r="36" spans="1:16" ht="39" customHeight="1" x14ac:dyDescent="0.15">
      <c r="A36" s="22"/>
      <c r="B36" s="35"/>
      <c r="C36" s="1132" t="s">
        <v>534</v>
      </c>
      <c r="D36" s="1132"/>
      <c r="E36" s="1133"/>
      <c r="F36" s="36">
        <v>5.98</v>
      </c>
      <c r="G36" s="37">
        <v>8.9499999999999993</v>
      </c>
      <c r="H36" s="37">
        <v>6.89</v>
      </c>
      <c r="I36" s="37">
        <v>7.87</v>
      </c>
      <c r="J36" s="38">
        <v>5.86</v>
      </c>
      <c r="K36" s="22"/>
      <c r="L36" s="22"/>
      <c r="M36" s="22"/>
      <c r="N36" s="22"/>
      <c r="O36" s="22"/>
      <c r="P36" s="22"/>
    </row>
    <row r="37" spans="1:16" ht="39" customHeight="1" x14ac:dyDescent="0.15">
      <c r="A37" s="22"/>
      <c r="B37" s="35"/>
      <c r="C37" s="1132" t="s">
        <v>535</v>
      </c>
      <c r="D37" s="1132"/>
      <c r="E37" s="1133"/>
      <c r="F37" s="36" t="s">
        <v>531</v>
      </c>
      <c r="G37" s="37" t="s">
        <v>536</v>
      </c>
      <c r="H37" s="37" t="s">
        <v>537</v>
      </c>
      <c r="I37" s="37" t="s">
        <v>538</v>
      </c>
      <c r="J37" s="38">
        <v>0.8</v>
      </c>
      <c r="K37" s="22"/>
      <c r="L37" s="22"/>
      <c r="M37" s="22"/>
      <c r="N37" s="22"/>
      <c r="O37" s="22"/>
      <c r="P37" s="22"/>
    </row>
    <row r="38" spans="1:16" ht="39" customHeight="1" x14ac:dyDescent="0.15">
      <c r="A38" s="22"/>
      <c r="B38" s="35"/>
      <c r="C38" s="1132" t="s">
        <v>539</v>
      </c>
      <c r="D38" s="1132"/>
      <c r="E38" s="1133"/>
      <c r="F38" s="36">
        <v>1.22</v>
      </c>
      <c r="G38" s="37">
        <v>0.73</v>
      </c>
      <c r="H38" s="37">
        <v>1</v>
      </c>
      <c r="I38" s="37">
        <v>0.62</v>
      </c>
      <c r="J38" s="38">
        <v>0.59</v>
      </c>
      <c r="K38" s="22"/>
      <c r="L38" s="22"/>
      <c r="M38" s="22"/>
      <c r="N38" s="22"/>
      <c r="O38" s="22"/>
      <c r="P38" s="22"/>
    </row>
    <row r="39" spans="1:16" ht="39" customHeight="1" x14ac:dyDescent="0.15">
      <c r="A39" s="22"/>
      <c r="B39" s="35"/>
      <c r="C39" s="1132" t="s">
        <v>540</v>
      </c>
      <c r="D39" s="1132"/>
      <c r="E39" s="1133"/>
      <c r="F39" s="36">
        <v>0.28000000000000003</v>
      </c>
      <c r="G39" s="37">
        <v>0.26</v>
      </c>
      <c r="H39" s="37">
        <v>0.28999999999999998</v>
      </c>
      <c r="I39" s="37">
        <v>0.31</v>
      </c>
      <c r="J39" s="38">
        <v>0.34</v>
      </c>
      <c r="K39" s="22"/>
      <c r="L39" s="22"/>
      <c r="M39" s="22"/>
      <c r="N39" s="22"/>
      <c r="O39" s="22"/>
      <c r="P39" s="22"/>
    </row>
    <row r="40" spans="1:16" ht="39" customHeight="1" x14ac:dyDescent="0.15">
      <c r="A40" s="22"/>
      <c r="B40" s="35"/>
      <c r="C40" s="1132" t="s">
        <v>541</v>
      </c>
      <c r="D40" s="1132"/>
      <c r="E40" s="1133"/>
      <c r="F40" s="36">
        <v>0</v>
      </c>
      <c r="G40" s="37">
        <v>0.04</v>
      </c>
      <c r="H40" s="37">
        <v>7.0000000000000007E-2</v>
      </c>
      <c r="I40" s="37">
        <v>7.0000000000000007E-2</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542</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bu1b7UXLQPPhrIS9581ywHN3tH0Rp7zHSU97h3j8frTiAP5w7s6Fvu1dUdN2UmiPntf7/u/d/b1QsrFsQD6cQ==" saltValue="K8FuN+4L8UZQbKdjk4Tr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1042</v>
      </c>
      <c r="L45" s="58">
        <v>1050</v>
      </c>
      <c r="M45" s="58">
        <v>1085</v>
      </c>
      <c r="N45" s="58">
        <v>1174</v>
      </c>
      <c r="O45" s="59">
        <v>1243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443</v>
      </c>
      <c r="L48" s="62">
        <v>439</v>
      </c>
      <c r="M48" s="62">
        <v>427</v>
      </c>
      <c r="N48" s="62">
        <v>404</v>
      </c>
      <c r="O48" s="63">
        <v>362</v>
      </c>
      <c r="P48" s="46"/>
      <c r="Q48" s="46"/>
      <c r="R48" s="46"/>
      <c r="S48" s="46"/>
      <c r="T48" s="46"/>
      <c r="U48" s="46"/>
    </row>
    <row r="49" spans="1:21" ht="30.75" customHeight="1" x14ac:dyDescent="0.15">
      <c r="A49" s="46"/>
      <c r="B49" s="1163"/>
      <c r="C49" s="1164"/>
      <c r="D49" s="60"/>
      <c r="E49" s="1140" t="s">
        <v>14</v>
      </c>
      <c r="F49" s="1140"/>
      <c r="G49" s="1140"/>
      <c r="H49" s="1140"/>
      <c r="I49" s="1140"/>
      <c r="J49" s="1141"/>
      <c r="K49" s="61">
        <v>0</v>
      </c>
      <c r="L49" s="62">
        <v>0</v>
      </c>
      <c r="M49" s="62">
        <v>2</v>
      </c>
      <c r="N49" s="62">
        <v>4</v>
      </c>
      <c r="O49" s="63">
        <v>13</v>
      </c>
      <c r="P49" s="46"/>
      <c r="Q49" s="46"/>
      <c r="R49" s="46"/>
      <c r="S49" s="46"/>
      <c r="T49" s="46"/>
      <c r="U49" s="46"/>
    </row>
    <row r="50" spans="1:21" ht="30.75" customHeight="1" x14ac:dyDescent="0.15">
      <c r="A50" s="46"/>
      <c r="B50" s="1163"/>
      <c r="C50" s="1164"/>
      <c r="D50" s="60"/>
      <c r="E50" s="1140" t="s">
        <v>15</v>
      </c>
      <c r="F50" s="1140"/>
      <c r="G50" s="1140"/>
      <c r="H50" s="1140"/>
      <c r="I50" s="1140"/>
      <c r="J50" s="1141"/>
      <c r="K50" s="61">
        <v>225</v>
      </c>
      <c r="L50" s="62">
        <v>206</v>
      </c>
      <c r="M50" s="62">
        <v>207</v>
      </c>
      <c r="N50" s="62">
        <v>189</v>
      </c>
      <c r="O50" s="63">
        <v>194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1001</v>
      </c>
      <c r="L52" s="62">
        <v>1023</v>
      </c>
      <c r="M52" s="62">
        <v>1019</v>
      </c>
      <c r="N52" s="62">
        <v>1038</v>
      </c>
      <c r="O52" s="63">
        <v>1090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709</v>
      </c>
      <c r="L53" s="67">
        <v>672</v>
      </c>
      <c r="M53" s="67">
        <v>702</v>
      </c>
      <c r="N53" s="67">
        <v>733</v>
      </c>
      <c r="O53" s="68">
        <v>722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8+XDilqxdv93n+xWK6rZ04JZRRNMw2A43gNZH1K+Yduub+yxE5/rFovUIx6Uk8vTe1PjbLWbHFSj0dt7iEshA==" saltValue="jzU+pPoCENmDTVfgUzX5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10002</v>
      </c>
      <c r="J41" s="331">
        <v>10821</v>
      </c>
      <c r="K41" s="331">
        <v>12761</v>
      </c>
      <c r="L41" s="331">
        <v>13659</v>
      </c>
      <c r="M41" s="332">
        <v>13734</v>
      </c>
    </row>
    <row r="42" spans="2:13" ht="27.75" customHeight="1" x14ac:dyDescent="0.15">
      <c r="B42" s="1171"/>
      <c r="C42" s="1172"/>
      <c r="D42" s="104"/>
      <c r="E42" s="1175" t="s">
        <v>32</v>
      </c>
      <c r="F42" s="1175"/>
      <c r="G42" s="1175"/>
      <c r="H42" s="1176"/>
      <c r="I42" s="333">
        <v>1596</v>
      </c>
      <c r="J42" s="334">
        <v>1451</v>
      </c>
      <c r="K42" s="334">
        <v>1304</v>
      </c>
      <c r="L42" s="334">
        <v>1155</v>
      </c>
      <c r="M42" s="335">
        <v>1006</v>
      </c>
    </row>
    <row r="43" spans="2:13" ht="27.75" customHeight="1" x14ac:dyDescent="0.15">
      <c r="B43" s="1171"/>
      <c r="C43" s="1172"/>
      <c r="D43" s="104"/>
      <c r="E43" s="1175" t="s">
        <v>33</v>
      </c>
      <c r="F43" s="1175"/>
      <c r="G43" s="1175"/>
      <c r="H43" s="1176"/>
      <c r="I43" s="333">
        <v>4004</v>
      </c>
      <c r="J43" s="334">
        <v>3694</v>
      </c>
      <c r="K43" s="334">
        <v>3353</v>
      </c>
      <c r="L43" s="334">
        <v>3165</v>
      </c>
      <c r="M43" s="335">
        <v>3168</v>
      </c>
    </row>
    <row r="44" spans="2:13" ht="27.75" customHeight="1" x14ac:dyDescent="0.15">
      <c r="B44" s="1171"/>
      <c r="C44" s="1172"/>
      <c r="D44" s="104"/>
      <c r="E44" s="1175" t="s">
        <v>34</v>
      </c>
      <c r="F44" s="1175"/>
      <c r="G44" s="1175"/>
      <c r="H44" s="1176"/>
      <c r="I44" s="333">
        <v>231</v>
      </c>
      <c r="J44" s="334">
        <v>211</v>
      </c>
      <c r="K44" s="334">
        <v>208</v>
      </c>
      <c r="L44" s="334">
        <v>573</v>
      </c>
      <c r="M44" s="335">
        <v>704</v>
      </c>
    </row>
    <row r="45" spans="2:13" ht="27.75" customHeight="1" x14ac:dyDescent="0.15">
      <c r="B45" s="1171"/>
      <c r="C45" s="1172"/>
      <c r="D45" s="104"/>
      <c r="E45" s="1175" t="s">
        <v>35</v>
      </c>
      <c r="F45" s="1175"/>
      <c r="G45" s="1175"/>
      <c r="H45" s="1176"/>
      <c r="I45" s="333" t="s">
        <v>486</v>
      </c>
      <c r="J45" s="334" t="s">
        <v>486</v>
      </c>
      <c r="K45" s="334" t="s">
        <v>486</v>
      </c>
      <c r="L45" s="334" t="s">
        <v>486</v>
      </c>
      <c r="M45" s="335" t="s">
        <v>486</v>
      </c>
    </row>
    <row r="46" spans="2:13" ht="27.75" customHeight="1" x14ac:dyDescent="0.15">
      <c r="B46" s="1171"/>
      <c r="C46" s="1172"/>
      <c r="D46" s="105"/>
      <c r="E46" s="1175" t="s">
        <v>36</v>
      </c>
      <c r="F46" s="1175"/>
      <c r="G46" s="1175"/>
      <c r="H46" s="1176"/>
      <c r="I46" s="333">
        <v>135</v>
      </c>
      <c r="J46" s="334">
        <v>134</v>
      </c>
      <c r="K46" s="334">
        <v>134</v>
      </c>
      <c r="L46" s="334">
        <v>134</v>
      </c>
      <c r="M46" s="335">
        <v>134</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3862</v>
      </c>
      <c r="J50" s="334">
        <v>4953</v>
      </c>
      <c r="K50" s="334">
        <v>5448</v>
      </c>
      <c r="L50" s="334">
        <v>5815</v>
      </c>
      <c r="M50" s="335">
        <v>6090</v>
      </c>
    </row>
    <row r="51" spans="2:13" ht="27.75" customHeight="1" x14ac:dyDescent="0.15">
      <c r="B51" s="1171"/>
      <c r="C51" s="1172"/>
      <c r="D51" s="104"/>
      <c r="E51" s="1175" t="s">
        <v>42</v>
      </c>
      <c r="F51" s="1175"/>
      <c r="G51" s="1175"/>
      <c r="H51" s="1176"/>
      <c r="I51" s="333">
        <v>136</v>
      </c>
      <c r="J51" s="334">
        <v>141</v>
      </c>
      <c r="K51" s="334">
        <v>156</v>
      </c>
      <c r="L51" s="334">
        <v>878</v>
      </c>
      <c r="M51" s="335">
        <v>866</v>
      </c>
    </row>
    <row r="52" spans="2:13" ht="27.75" customHeight="1" x14ac:dyDescent="0.15">
      <c r="B52" s="1173"/>
      <c r="C52" s="1174"/>
      <c r="D52" s="104"/>
      <c r="E52" s="1175" t="s">
        <v>43</v>
      </c>
      <c r="F52" s="1175"/>
      <c r="G52" s="1175"/>
      <c r="H52" s="1176"/>
      <c r="I52" s="333">
        <v>13429</v>
      </c>
      <c r="J52" s="334">
        <v>13395</v>
      </c>
      <c r="K52" s="334">
        <v>13595</v>
      </c>
      <c r="L52" s="334">
        <v>13581</v>
      </c>
      <c r="M52" s="335">
        <v>13252</v>
      </c>
    </row>
    <row r="53" spans="2:13" ht="27.75" customHeight="1" thickBot="1" x14ac:dyDescent="0.2">
      <c r="B53" s="1177" t="s">
        <v>19</v>
      </c>
      <c r="C53" s="1178"/>
      <c r="D53" s="108"/>
      <c r="E53" s="1179" t="s">
        <v>44</v>
      </c>
      <c r="F53" s="1179"/>
      <c r="G53" s="1179"/>
      <c r="H53" s="1180"/>
      <c r="I53" s="336">
        <v>-1459</v>
      </c>
      <c r="J53" s="337">
        <v>-2178</v>
      </c>
      <c r="K53" s="337">
        <v>-1438</v>
      </c>
      <c r="L53" s="337">
        <v>-1587</v>
      </c>
      <c r="M53" s="338">
        <v>-1463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MTD9+bB2Y2jfyhLymFCJUphZZ+jjGth2Svh2mqHqj6AdTglYFIGysX7t9glW6dCJ2hDXXFDNpUHst007PuNkQ==" saltValue="lBfnPVRAnVZkWAqFaMzS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1919</v>
      </c>
      <c r="G55" s="339">
        <v>1933</v>
      </c>
      <c r="H55" s="340">
        <v>2007</v>
      </c>
    </row>
    <row r="56" spans="2:8" ht="52.5" customHeight="1" x14ac:dyDescent="0.15">
      <c r="B56" s="120"/>
      <c r="C56" s="1198" t="s">
        <v>47</v>
      </c>
      <c r="D56" s="1198"/>
      <c r="E56" s="1199"/>
      <c r="F56" s="341">
        <v>669</v>
      </c>
      <c r="G56" s="341">
        <v>813</v>
      </c>
      <c r="H56" s="342">
        <v>1051</v>
      </c>
    </row>
    <row r="57" spans="2:8" ht="53.25" customHeight="1" x14ac:dyDescent="0.15">
      <c r="B57" s="120"/>
      <c r="C57" s="1200" t="s">
        <v>48</v>
      </c>
      <c r="D57" s="1200"/>
      <c r="E57" s="1201"/>
      <c r="F57" s="343">
        <v>2510</v>
      </c>
      <c r="G57" s="343">
        <v>2670</v>
      </c>
      <c r="H57" s="344">
        <v>2638</v>
      </c>
    </row>
    <row r="58" spans="2:8" ht="45.75" customHeight="1" x14ac:dyDescent="0.15">
      <c r="B58" s="121"/>
      <c r="C58" s="1188" t="s">
        <v>553</v>
      </c>
      <c r="D58" s="1189"/>
      <c r="E58" s="1190"/>
      <c r="F58" s="345">
        <v>1447</v>
      </c>
      <c r="G58" s="345">
        <v>1539</v>
      </c>
      <c r="H58" s="346">
        <v>1721</v>
      </c>
    </row>
    <row r="59" spans="2:8" ht="45.75" customHeight="1" x14ac:dyDescent="0.15">
      <c r="B59" s="121"/>
      <c r="C59" s="1188" t="s">
        <v>554</v>
      </c>
      <c r="D59" s="1189"/>
      <c r="E59" s="1190"/>
      <c r="F59" s="345">
        <v>499</v>
      </c>
      <c r="G59" s="345">
        <v>585</v>
      </c>
      <c r="H59" s="346">
        <v>378</v>
      </c>
    </row>
    <row r="60" spans="2:8" ht="45.75" customHeight="1" x14ac:dyDescent="0.15">
      <c r="B60" s="121"/>
      <c r="C60" s="1188" t="s">
        <v>555</v>
      </c>
      <c r="D60" s="1189"/>
      <c r="E60" s="1190"/>
      <c r="F60" s="345">
        <v>361</v>
      </c>
      <c r="G60" s="345">
        <v>359</v>
      </c>
      <c r="H60" s="346">
        <v>358</v>
      </c>
    </row>
    <row r="61" spans="2:8" ht="45.75" customHeight="1" x14ac:dyDescent="0.15">
      <c r="B61" s="121"/>
      <c r="C61" s="1188" t="s">
        <v>556</v>
      </c>
      <c r="D61" s="1189"/>
      <c r="E61" s="1190"/>
      <c r="F61" s="345">
        <v>76</v>
      </c>
      <c r="G61" s="345">
        <v>76</v>
      </c>
      <c r="H61" s="346">
        <v>76</v>
      </c>
    </row>
    <row r="62" spans="2:8" ht="45.75" customHeight="1" thickBot="1" x14ac:dyDescent="0.2">
      <c r="B62" s="122"/>
      <c r="C62" s="1191" t="s">
        <v>557</v>
      </c>
      <c r="D62" s="1192"/>
      <c r="E62" s="1193"/>
      <c r="F62" s="347">
        <v>53</v>
      </c>
      <c r="G62" s="347">
        <v>51</v>
      </c>
      <c r="H62" s="348">
        <v>49</v>
      </c>
    </row>
    <row r="63" spans="2:8" ht="52.5" customHeight="1" thickBot="1" x14ac:dyDescent="0.2">
      <c r="B63" s="123"/>
      <c r="C63" s="1194" t="s">
        <v>49</v>
      </c>
      <c r="D63" s="1194"/>
      <c r="E63" s="1195"/>
      <c r="F63" s="349">
        <v>5098</v>
      </c>
      <c r="G63" s="349">
        <v>5417</v>
      </c>
      <c r="H63" s="350">
        <v>5696</v>
      </c>
    </row>
    <row r="64" spans="2:8" x14ac:dyDescent="0.15"/>
  </sheetData>
  <sheetProtection algorithmName="SHA-512" hashValue="OAIFAsTGF+8+XfFvlgUH4ANQeWZVu4fUunA4Cqf3sZs60GzuokVBl2A5MGXZ7ki3e+Yh6m9In0EY430ttmHvsg==" saltValue="tzAQSQKTnlbUKQL879QR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25799</v>
      </c>
      <c r="E3" s="142"/>
      <c r="F3" s="143">
        <v>52068</v>
      </c>
      <c r="G3" s="144"/>
      <c r="H3" s="145"/>
    </row>
    <row r="4" spans="1:8" x14ac:dyDescent="0.15">
      <c r="A4" s="146"/>
      <c r="B4" s="147"/>
      <c r="C4" s="148"/>
      <c r="D4" s="149">
        <v>13685</v>
      </c>
      <c r="E4" s="150"/>
      <c r="F4" s="151">
        <v>26936</v>
      </c>
      <c r="G4" s="152"/>
      <c r="H4" s="153"/>
    </row>
    <row r="5" spans="1:8" x14ac:dyDescent="0.15">
      <c r="A5" s="134" t="s">
        <v>519</v>
      </c>
      <c r="B5" s="139"/>
      <c r="C5" s="140"/>
      <c r="D5" s="141">
        <v>38149</v>
      </c>
      <c r="E5" s="142"/>
      <c r="F5" s="143">
        <v>47161</v>
      </c>
      <c r="G5" s="144"/>
      <c r="H5" s="145"/>
    </row>
    <row r="6" spans="1:8" x14ac:dyDescent="0.15">
      <c r="A6" s="146"/>
      <c r="B6" s="147"/>
      <c r="C6" s="148"/>
      <c r="D6" s="149">
        <v>28402</v>
      </c>
      <c r="E6" s="150"/>
      <c r="F6" s="151">
        <v>24595</v>
      </c>
      <c r="G6" s="152"/>
      <c r="H6" s="153"/>
    </row>
    <row r="7" spans="1:8" x14ac:dyDescent="0.15">
      <c r="A7" s="134" t="s">
        <v>520</v>
      </c>
      <c r="B7" s="139"/>
      <c r="C7" s="140"/>
      <c r="D7" s="141">
        <v>84483</v>
      </c>
      <c r="E7" s="142"/>
      <c r="F7" s="143">
        <v>43423</v>
      </c>
      <c r="G7" s="144"/>
      <c r="H7" s="145"/>
    </row>
    <row r="8" spans="1:8" x14ac:dyDescent="0.15">
      <c r="A8" s="146"/>
      <c r="B8" s="147"/>
      <c r="C8" s="148"/>
      <c r="D8" s="149">
        <v>63867</v>
      </c>
      <c r="E8" s="150"/>
      <c r="F8" s="151">
        <v>22207</v>
      </c>
      <c r="G8" s="152"/>
      <c r="H8" s="153"/>
    </row>
    <row r="9" spans="1:8" x14ac:dyDescent="0.15">
      <c r="A9" s="134" t="s">
        <v>521</v>
      </c>
      <c r="B9" s="139"/>
      <c r="C9" s="140"/>
      <c r="D9" s="141">
        <v>75295</v>
      </c>
      <c r="E9" s="142"/>
      <c r="F9" s="143">
        <v>45265</v>
      </c>
      <c r="G9" s="144"/>
      <c r="H9" s="145"/>
    </row>
    <row r="10" spans="1:8" x14ac:dyDescent="0.15">
      <c r="A10" s="146"/>
      <c r="B10" s="147"/>
      <c r="C10" s="148"/>
      <c r="D10" s="149">
        <v>52302</v>
      </c>
      <c r="E10" s="150"/>
      <c r="F10" s="151">
        <v>22600</v>
      </c>
      <c r="G10" s="152"/>
      <c r="H10" s="153"/>
    </row>
    <row r="11" spans="1:8" x14ac:dyDescent="0.15">
      <c r="A11" s="134" t="s">
        <v>522</v>
      </c>
      <c r="B11" s="139"/>
      <c r="C11" s="140"/>
      <c r="D11" s="141">
        <v>49803</v>
      </c>
      <c r="E11" s="142"/>
      <c r="F11" s="143">
        <v>54621</v>
      </c>
      <c r="G11" s="144"/>
      <c r="H11" s="145"/>
    </row>
    <row r="12" spans="1:8" x14ac:dyDescent="0.15">
      <c r="A12" s="146"/>
      <c r="B12" s="147"/>
      <c r="C12" s="154"/>
      <c r="D12" s="149">
        <v>34386</v>
      </c>
      <c r="E12" s="150"/>
      <c r="F12" s="151">
        <v>30892</v>
      </c>
      <c r="G12" s="152"/>
      <c r="H12" s="153"/>
    </row>
    <row r="13" spans="1:8" x14ac:dyDescent="0.15">
      <c r="A13" s="134"/>
      <c r="B13" s="139"/>
      <c r="C13" s="140"/>
      <c r="D13" s="141">
        <v>54706</v>
      </c>
      <c r="E13" s="142"/>
      <c r="F13" s="143">
        <v>48508</v>
      </c>
      <c r="G13" s="155"/>
      <c r="H13" s="145"/>
    </row>
    <row r="14" spans="1:8" x14ac:dyDescent="0.15">
      <c r="A14" s="146"/>
      <c r="B14" s="147"/>
      <c r="C14" s="148"/>
      <c r="D14" s="149">
        <v>38528</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5.99</v>
      </c>
      <c r="C19" s="156">
        <f>ROUND(VALUE(SUBSTITUTE(実質収支比率等に係る経年分析!G$48,"▲","-")),2)</f>
        <v>8.9600000000000009</v>
      </c>
      <c r="D19" s="156">
        <f>ROUND(VALUE(SUBSTITUTE(実質収支比率等に係る経年分析!H$48,"▲","-")),2)</f>
        <v>6.9</v>
      </c>
      <c r="E19" s="156">
        <f>ROUND(VALUE(SUBSTITUTE(実質収支比率等に係る経年分析!I$48,"▲","-")),2)</f>
        <v>7.87</v>
      </c>
      <c r="F19" s="156">
        <f>ROUND(VALUE(SUBSTITUTE(実質収支比率等に係る経年分析!J$48,"▲","-")),2)</f>
        <v>5.87</v>
      </c>
    </row>
    <row r="20" spans="1:11" x14ac:dyDescent="0.15">
      <c r="A20" s="156" t="s">
        <v>53</v>
      </c>
      <c r="B20" s="156">
        <f>ROUND(VALUE(SUBSTITUTE(実質収支比率等に係る経年分析!F$47,"▲","-")),2)</f>
        <v>16.5</v>
      </c>
      <c r="C20" s="156">
        <f>ROUND(VALUE(SUBSTITUTE(実質収支比率等に係る経年分析!G$47,"▲","-")),2)</f>
        <v>19.57</v>
      </c>
      <c r="D20" s="156">
        <f>ROUND(VALUE(SUBSTITUTE(実質収支比率等に係る経年分析!H$47,"▲","-")),2)</f>
        <v>19.739999999999998</v>
      </c>
      <c r="E20" s="156">
        <f>ROUND(VALUE(SUBSTITUTE(実質収支比率等に係る経年分析!I$47,"▲","-")),2)</f>
        <v>19.309999999999999</v>
      </c>
      <c r="F20" s="156">
        <f>ROUND(VALUE(SUBSTITUTE(実質収支比率等に係る経年分析!J$47,"▲","-")),2)</f>
        <v>19.22</v>
      </c>
    </row>
    <row r="21" spans="1:11" x14ac:dyDescent="0.15">
      <c r="A21" s="156" t="s">
        <v>54</v>
      </c>
      <c r="B21" s="156">
        <f>IF(ISNUMBER(VALUE(SUBSTITUTE(実質収支比率等に係る経年分析!F$49,"▲","-"))),ROUND(VALUE(SUBSTITUTE(実質収支比率等に係る経年分析!F$49,"▲","-")),2),NA())</f>
        <v>1.1200000000000001</v>
      </c>
      <c r="C21" s="156">
        <f>IF(ISNUMBER(VALUE(SUBSTITUTE(実質収支比率等に係る経年分析!G$49,"▲","-"))),ROUND(VALUE(SUBSTITUTE(実質収支比率等に係る経年分析!G$49,"▲","-")),2),NA())</f>
        <v>7.51</v>
      </c>
      <c r="D21" s="156">
        <f>IF(ISNUMBER(VALUE(SUBSTITUTE(実質収支比率等に係る経年分析!H$49,"▲","-"))),ROUND(VALUE(SUBSTITUTE(実質収支比率等に係る経年分析!H$49,"▲","-")),2),NA())</f>
        <v>-2.09</v>
      </c>
      <c r="E21" s="156">
        <f>IF(ISNUMBER(VALUE(SUBSTITUTE(実質収支比率等に係る経年分析!I$49,"▲","-"))),ROUND(VALUE(SUBSTITUTE(実質収支比率等に係る経年分析!I$49,"▲","-")),2),NA())</f>
        <v>1.32</v>
      </c>
      <c r="F21" s="156">
        <f>IF(ISNUMBER(VALUE(SUBSTITUTE(実質収支比率等に係る経年分析!J$49,"▲","-"))),ROUND(VALUE(SUBSTITUTE(実質収支比率等に係る経年分析!J$49,"▲","-")),2),NA())</f>
        <v>-0.97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介護保険特別会計(介護サービス勘定)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0.28000000000000003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0.28999999999999998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0.34</v>
      </c>
    </row>
    <row r="32" spans="1:11" x14ac:dyDescent="0.15">
      <c r="A32" s="157" t="str">
        <f>IF(連結実質赤字比率に係る赤字・黒字の構成分析!C$38="",NA(),連結実質赤字比率に係る赤字・黒字の構成分析!C$38)</f>
        <v>介護保険特別会計(保険事業勘定)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0.59</v>
      </c>
    </row>
    <row r="33" spans="1:16" x14ac:dyDescent="0.15">
      <c r="A33" s="157" t="str">
        <f>IF(連結実質赤字比率に係る赤字・黒字の構成分析!C$37="",NA(),連結実質赤字比率に係る赤字・黒字の構成分析!C$37)</f>
        <v>国民健康保険特別会計</v>
      </c>
      <c r="B33" s="157">
        <f>IF(ROUND(VALUE(SUBSTITUTE(連結実質赤字比率に係る赤字・黒字の構成分析!F$37,"▲", "-")), 2) &lt; 0, ABS(ROUND(VALUE(SUBSTITUTE(連結実質赤字比率に係る赤字・黒字の構成分析!F$37,"▲", "-")), 2)), NA())</f>
        <v>0.97</v>
      </c>
      <c r="C33" s="157" t="e">
        <f>IF(ROUND(VALUE(SUBSTITUTE(連結実質赤字比率に係る赤字・黒字の構成分析!F$37,"▲", "-")), 2) &gt;= 0, ABS(ROUND(VALUE(SUBSTITUTE(連結実質赤字比率に係る赤字・黒字の構成分析!F$37,"▲", "-")), 2)), NA())</f>
        <v>#N/A</v>
      </c>
      <c r="D33" s="157">
        <f>IF(ROUND(VALUE(SUBSTITUTE(連結実質赤字比率に係る赤字・黒字の構成分析!G$37,"▲", "-")), 2) &lt; 0, ABS(ROUND(VALUE(SUBSTITUTE(連結実質赤字比率に係る赤字・黒字の構成分析!G$37,"▲", "-")), 2)), NA())</f>
        <v>1.22</v>
      </c>
      <c r="E33" s="157" t="e">
        <f>IF(ROUND(VALUE(SUBSTITUTE(連結実質赤字比率に係る赤字・黒字の構成分析!G$37,"▲", "-")), 2) &gt;= 0, ABS(ROUND(VALUE(SUBSTITUTE(連結実質赤字比率に係る赤字・黒字の構成分析!G$37,"▲", "-")), 2)), NA())</f>
        <v>#N/A</v>
      </c>
      <c r="F33" s="157">
        <f>IF(ROUND(VALUE(SUBSTITUTE(連結実質赤字比率に係る赤字・黒字の構成分析!H$37,"▲", "-")), 2) &lt; 0, ABS(ROUND(VALUE(SUBSTITUTE(連結実質赤字比率に係る赤字・黒字の構成分析!H$37,"▲", "-")), 2)), NA())</f>
        <v>0.28000000000000003</v>
      </c>
      <c r="G33" s="157" t="e">
        <f>IF(ROUND(VALUE(SUBSTITUTE(連結実質赤字比率に係る赤字・黒字の構成分析!H$37,"▲", "-")), 2) &gt;= 0, ABS(ROUND(VALUE(SUBSTITUTE(連結実質赤字比率に係る赤字・黒字の構成分析!H$37,"▲", "-")), 2)), NA())</f>
        <v>#N/A</v>
      </c>
      <c r="H33" s="157">
        <f>IF(ROUND(VALUE(SUBSTITUTE(連結実質赤字比率に係る赤字・黒字の構成分析!I$37,"▲", "-")), 2) &lt; 0, ABS(ROUND(VALUE(SUBSTITUTE(連結実質赤字比率に係る赤字・黒字の構成分析!I$37,"▲", "-")), 2)), NA())</f>
        <v>0.12</v>
      </c>
      <c r="I33" s="157" t="e">
        <f>IF(ROUND(VALUE(SUBSTITUTE(連結実質赤字比率に係る赤字・黒字の構成分析!I$37,"▲", "-")), 2) &gt;= 0, ABS(ROUND(VALUE(SUBSTITUTE(連結実質赤字比率に係る赤字・黒字の構成分析!I$37,"▲", "-")), 2)), NA())</f>
        <v>#N/A</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8.9499999999999993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5.86</v>
      </c>
    </row>
    <row r="35" spans="1:16" x14ac:dyDescent="0.15">
      <c r="A35" s="157" t="str">
        <f>IF(連結実質赤字比率に係る赤字・黒字の構成分析!C$35="",NA(),連結実質赤字比率に係る赤字・黒字の構成分析!C$35)</f>
        <v>流域関連公共下水道事業会計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10.029999999999999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10.28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10.86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9.8000000000000007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16.170000000000002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16.350000000000001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17.78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16.45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15.23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1001</v>
      </c>
      <c r="E42" s="158"/>
      <c r="F42" s="158"/>
      <c r="G42" s="158">
        <f>'実質公債費比率（分子）の構造'!L$52</f>
        <v>1023</v>
      </c>
      <c r="H42" s="158"/>
      <c r="I42" s="158"/>
      <c r="J42" s="158">
        <f>'実質公債費比率（分子）の構造'!M$52</f>
        <v>1019</v>
      </c>
      <c r="K42" s="158"/>
      <c r="L42" s="158"/>
      <c r="M42" s="158">
        <f>'実質公債費比率（分子）の構造'!N$52</f>
        <v>1038</v>
      </c>
      <c r="N42" s="158"/>
      <c r="O42" s="158"/>
      <c r="P42" s="158">
        <f>'実質公債費比率（分子）の構造'!O$52</f>
        <v>1090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225</v>
      </c>
      <c r="C44" s="158"/>
      <c r="D44" s="158"/>
      <c r="E44" s="158">
        <f>'実質公債費比率（分子）の構造'!L$50</f>
        <v>206</v>
      </c>
      <c r="F44" s="158"/>
      <c r="G44" s="158"/>
      <c r="H44" s="158">
        <f>'実質公債費比率（分子）の構造'!M$50</f>
        <v>207</v>
      </c>
      <c r="I44" s="158"/>
      <c r="J44" s="158"/>
      <c r="K44" s="158">
        <f>'実質公債費比率（分子）の構造'!N$50</f>
        <v>189</v>
      </c>
      <c r="L44" s="158"/>
      <c r="M44" s="158"/>
      <c r="N44" s="158">
        <f>'実質公債費比率（分子）の構造'!O$50</f>
        <v>194</v>
      </c>
      <c r="O44" s="158"/>
      <c r="P44" s="158"/>
    </row>
    <row r="45" spans="1:16" x14ac:dyDescent="0.15">
      <c r="A45" s="158" t="s">
        <v>63</v>
      </c>
      <c r="B45" s="158">
        <f>'実質公債費比率（分子）の構造'!K$49</f>
        <v>0</v>
      </c>
      <c r="C45" s="158"/>
      <c r="D45" s="158"/>
      <c r="E45" s="158">
        <f>'実質公債費比率（分子）の構造'!L$49</f>
        <v>0</v>
      </c>
      <c r="F45" s="158"/>
      <c r="G45" s="158"/>
      <c r="H45" s="158">
        <f>'実質公債費比率（分子）の構造'!M$49</f>
        <v>2</v>
      </c>
      <c r="I45" s="158"/>
      <c r="J45" s="158"/>
      <c r="K45" s="158">
        <f>'実質公債費比率（分子）の構造'!N$49</f>
        <v>4</v>
      </c>
      <c r="L45" s="158"/>
      <c r="M45" s="158"/>
      <c r="N45" s="158">
        <f>'実質公債費比率（分子）の構造'!O$49</f>
        <v>13</v>
      </c>
      <c r="O45" s="158"/>
      <c r="P45" s="158"/>
    </row>
    <row r="46" spans="1:16" x14ac:dyDescent="0.15">
      <c r="A46" s="158" t="s">
        <v>64</v>
      </c>
      <c r="B46" s="158">
        <f>'実質公債費比率（分子）の構造'!K$48</f>
        <v>443</v>
      </c>
      <c r="C46" s="158"/>
      <c r="D46" s="158"/>
      <c r="E46" s="158">
        <f>'実質公債費比率（分子）の構造'!L$48</f>
        <v>439</v>
      </c>
      <c r="F46" s="158"/>
      <c r="G46" s="158"/>
      <c r="H46" s="158">
        <f>'実質公債費比率（分子）の構造'!M$48</f>
        <v>427</v>
      </c>
      <c r="I46" s="158"/>
      <c r="J46" s="158"/>
      <c r="K46" s="158">
        <f>'実質公債費比率（分子）の構造'!N$48</f>
        <v>404</v>
      </c>
      <c r="L46" s="158"/>
      <c r="M46" s="158"/>
      <c r="N46" s="158">
        <f>'実質公債費比率（分子）の構造'!O$48</f>
        <v>362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1042</v>
      </c>
      <c r="C49" s="158"/>
      <c r="D49" s="158"/>
      <c r="E49" s="158">
        <f>'実質公債費比率（分子）の構造'!L$45</f>
        <v>1050</v>
      </c>
      <c r="F49" s="158"/>
      <c r="G49" s="158"/>
      <c r="H49" s="158">
        <f>'実質公債費比率（分子）の構造'!M$45</f>
        <v>1085</v>
      </c>
      <c r="I49" s="158"/>
      <c r="J49" s="158"/>
      <c r="K49" s="158">
        <f>'実質公債費比率（分子）の構造'!N$45</f>
        <v>1174</v>
      </c>
      <c r="L49" s="158"/>
      <c r="M49" s="158"/>
      <c r="N49" s="158">
        <f>'実質公債費比率（分子）の構造'!O$45</f>
        <v>1243</v>
      </c>
      <c r="O49" s="158"/>
      <c r="P49" s="158"/>
    </row>
    <row r="50" spans="1:16" x14ac:dyDescent="0.15">
      <c r="A50" s="158" t="s">
        <v>67</v>
      </c>
      <c r="B50" s="158" t="e">
        <f>NA()</f>
        <v>#N/A</v>
      </c>
      <c r="C50" s="158">
        <f>IF(ISNUMBER('実質公債費比率（分子）の構造'!K$53),'実質公債費比率（分子）の構造'!K$53,NA())</f>
        <v>709</v>
      </c>
      <c r="D50" s="158" t="e">
        <f>NA()</f>
        <v>#N/A</v>
      </c>
      <c r="E50" s="158" t="e">
        <f>NA()</f>
        <v>#N/A</v>
      </c>
      <c r="F50" s="158">
        <f>IF(ISNUMBER('実質公債費比率（分子）の構造'!L$53),'実質公債費比率（分子）の構造'!L$53,NA())</f>
        <v>672</v>
      </c>
      <c r="G50" s="158" t="e">
        <f>NA()</f>
        <v>#N/A</v>
      </c>
      <c r="H50" s="158" t="e">
        <f>NA()</f>
        <v>#N/A</v>
      </c>
      <c r="I50" s="158">
        <f>IF(ISNUMBER('実質公債費比率（分子）の構造'!M$53),'実質公債費比率（分子）の構造'!M$53,NA())</f>
        <v>702</v>
      </c>
      <c r="J50" s="158" t="e">
        <f>NA()</f>
        <v>#N/A</v>
      </c>
      <c r="K50" s="158" t="e">
        <f>NA()</f>
        <v>#N/A</v>
      </c>
      <c r="L50" s="158">
        <f>IF(ISNUMBER('実質公債費比率（分子）の構造'!N$53),'実質公債費比率（分子）の構造'!N$53,NA())</f>
        <v>733</v>
      </c>
      <c r="M50" s="158" t="e">
        <f>NA()</f>
        <v>#N/A</v>
      </c>
      <c r="N50" s="158" t="e">
        <f>NA()</f>
        <v>#N/A</v>
      </c>
      <c r="O50" s="158">
        <f>IF(ISNUMBER('実質公債費比率（分子）の構造'!O$53),'実質公債費比率（分子）の構造'!O$53,NA())</f>
        <v>722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13429</v>
      </c>
      <c r="E56" s="157"/>
      <c r="F56" s="157"/>
      <c r="G56" s="157">
        <f>'将来負担比率（分子）の構造'!J$52</f>
        <v>13395</v>
      </c>
      <c r="H56" s="157"/>
      <c r="I56" s="157"/>
      <c r="J56" s="157">
        <f>'将来負担比率（分子）の構造'!K$52</f>
        <v>13595</v>
      </c>
      <c r="K56" s="157"/>
      <c r="L56" s="157"/>
      <c r="M56" s="157">
        <f>'将来負担比率（分子）の構造'!L$52</f>
        <v>13581</v>
      </c>
      <c r="N56" s="157"/>
      <c r="O56" s="157"/>
      <c r="P56" s="157">
        <f>'将来負担比率（分子）の構造'!M$52</f>
        <v>13252</v>
      </c>
    </row>
    <row r="57" spans="1:16" x14ac:dyDescent="0.15">
      <c r="A57" s="157" t="s">
        <v>42</v>
      </c>
      <c r="B57" s="157"/>
      <c r="C57" s="157"/>
      <c r="D57" s="157">
        <f>'将来負担比率（分子）の構造'!I$51</f>
        <v>136</v>
      </c>
      <c r="E57" s="157"/>
      <c r="F57" s="157"/>
      <c r="G57" s="157">
        <f>'将来負担比率（分子）の構造'!J$51</f>
        <v>141</v>
      </c>
      <c r="H57" s="157"/>
      <c r="I57" s="157"/>
      <c r="J57" s="157">
        <f>'将来負担比率（分子）の構造'!K$51</f>
        <v>156</v>
      </c>
      <c r="K57" s="157"/>
      <c r="L57" s="157"/>
      <c r="M57" s="157">
        <f>'将来負担比率（分子）の構造'!L$51</f>
        <v>878</v>
      </c>
      <c r="N57" s="157"/>
      <c r="O57" s="157"/>
      <c r="P57" s="157">
        <f>'将来負担比率（分子）の構造'!M$51</f>
        <v>866</v>
      </c>
    </row>
    <row r="58" spans="1:16" x14ac:dyDescent="0.15">
      <c r="A58" s="157" t="s">
        <v>41</v>
      </c>
      <c r="B58" s="157"/>
      <c r="C58" s="157"/>
      <c r="D58" s="157">
        <f>'将来負担比率（分子）の構造'!I$50</f>
        <v>3862</v>
      </c>
      <c r="E58" s="157"/>
      <c r="F58" s="157"/>
      <c r="G58" s="157">
        <f>'将来負担比率（分子）の構造'!J$50</f>
        <v>4953</v>
      </c>
      <c r="H58" s="157"/>
      <c r="I58" s="157"/>
      <c r="J58" s="157">
        <f>'将来負担比率（分子）の構造'!K$50</f>
        <v>5448</v>
      </c>
      <c r="K58" s="157"/>
      <c r="L58" s="157"/>
      <c r="M58" s="157">
        <f>'将来負担比率（分子）の構造'!L$50</f>
        <v>5815</v>
      </c>
      <c r="N58" s="157"/>
      <c r="O58" s="157"/>
      <c r="P58" s="157">
        <f>'将来負担比率（分子）の構造'!M$50</f>
        <v>6090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135</v>
      </c>
      <c r="C61" s="157"/>
      <c r="D61" s="157"/>
      <c r="E61" s="157">
        <f>'将来負担比率（分子）の構造'!J$46</f>
        <v>134</v>
      </c>
      <c r="F61" s="157"/>
      <c r="G61" s="157"/>
      <c r="H61" s="157">
        <f>'将来負担比率（分子）の構造'!K$46</f>
        <v>134</v>
      </c>
      <c r="I61" s="157"/>
      <c r="J61" s="157"/>
      <c r="K61" s="157">
        <f>'将来負担比率（分子）の構造'!L$46</f>
        <v>134</v>
      </c>
      <c r="L61" s="157"/>
      <c r="M61" s="157"/>
      <c r="N61" s="157">
        <f>'将来負担比率（分子）の構造'!M$46</f>
        <v>134</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231</v>
      </c>
      <c r="C63" s="157"/>
      <c r="D63" s="157"/>
      <c r="E63" s="157">
        <f>'将来負担比率（分子）の構造'!J$44</f>
        <v>211</v>
      </c>
      <c r="F63" s="157"/>
      <c r="G63" s="157"/>
      <c r="H63" s="157">
        <f>'将来負担比率（分子）の構造'!K$44</f>
        <v>208</v>
      </c>
      <c r="I63" s="157"/>
      <c r="J63" s="157"/>
      <c r="K63" s="157">
        <f>'将来負担比率（分子）の構造'!L$44</f>
        <v>573</v>
      </c>
      <c r="L63" s="157"/>
      <c r="M63" s="157"/>
      <c r="N63" s="157">
        <f>'将来負担比率（分子）の構造'!M$44</f>
        <v>704</v>
      </c>
      <c r="O63" s="157"/>
      <c r="P63" s="157"/>
    </row>
    <row r="64" spans="1:16" x14ac:dyDescent="0.15">
      <c r="A64" s="157" t="s">
        <v>33</v>
      </c>
      <c r="B64" s="157">
        <f>'将来負担比率（分子）の構造'!I$43</f>
        <v>4004</v>
      </c>
      <c r="C64" s="157"/>
      <c r="D64" s="157"/>
      <c r="E64" s="157">
        <f>'将来負担比率（分子）の構造'!J$43</f>
        <v>3694</v>
      </c>
      <c r="F64" s="157"/>
      <c r="G64" s="157"/>
      <c r="H64" s="157">
        <f>'将来負担比率（分子）の構造'!K$43</f>
        <v>3353</v>
      </c>
      <c r="I64" s="157"/>
      <c r="J64" s="157"/>
      <c r="K64" s="157">
        <f>'将来負担比率（分子）の構造'!L$43</f>
        <v>3165</v>
      </c>
      <c r="L64" s="157"/>
      <c r="M64" s="157"/>
      <c r="N64" s="157">
        <f>'将来負担比率（分子）の構造'!M$43</f>
        <v>3168</v>
      </c>
      <c r="O64" s="157"/>
      <c r="P64" s="157"/>
    </row>
    <row r="65" spans="1:16" x14ac:dyDescent="0.15">
      <c r="A65" s="157" t="s">
        <v>32</v>
      </c>
      <c r="B65" s="157">
        <f>'将来負担比率（分子）の構造'!I$42</f>
        <v>1596</v>
      </c>
      <c r="C65" s="157"/>
      <c r="D65" s="157"/>
      <c r="E65" s="157">
        <f>'将来負担比率（分子）の構造'!J$42</f>
        <v>1451</v>
      </c>
      <c r="F65" s="157"/>
      <c r="G65" s="157"/>
      <c r="H65" s="157">
        <f>'将来負担比率（分子）の構造'!K$42</f>
        <v>1304</v>
      </c>
      <c r="I65" s="157"/>
      <c r="J65" s="157"/>
      <c r="K65" s="157">
        <f>'将来負担比率（分子）の構造'!L$42</f>
        <v>1155</v>
      </c>
      <c r="L65" s="157"/>
      <c r="M65" s="157"/>
      <c r="N65" s="157">
        <f>'将来負担比率（分子）の構造'!M$42</f>
        <v>1006</v>
      </c>
      <c r="O65" s="157"/>
      <c r="P65" s="157"/>
    </row>
    <row r="66" spans="1:16" x14ac:dyDescent="0.15">
      <c r="A66" s="157" t="s">
        <v>31</v>
      </c>
      <c r="B66" s="157">
        <f>'将来負担比率（分子）の構造'!I$41</f>
        <v>10002</v>
      </c>
      <c r="C66" s="157"/>
      <c r="D66" s="157"/>
      <c r="E66" s="157">
        <f>'将来負担比率（分子）の構造'!J$41</f>
        <v>10821</v>
      </c>
      <c r="F66" s="157"/>
      <c r="G66" s="157"/>
      <c r="H66" s="157">
        <f>'将来負担比率（分子）の構造'!K$41</f>
        <v>12761</v>
      </c>
      <c r="I66" s="157"/>
      <c r="J66" s="157"/>
      <c r="K66" s="157">
        <f>'将来負担比率（分子）の構造'!L$41</f>
        <v>13659</v>
      </c>
      <c r="L66" s="157"/>
      <c r="M66" s="157"/>
      <c r="N66" s="157">
        <f>'将来負担比率（分子）の構造'!M$41</f>
        <v>13734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1919</v>
      </c>
      <c r="C72" s="161">
        <f>基金残高に係る経年分析!G55</f>
        <v>1933</v>
      </c>
      <c r="D72" s="161">
        <f>基金残高に係る経年分析!H55</f>
        <v>2007</v>
      </c>
    </row>
    <row r="73" spans="1:16" x14ac:dyDescent="0.15">
      <c r="A73" s="160" t="s">
        <v>74</v>
      </c>
      <c r="B73" s="161">
        <f>基金残高に係る経年分析!F56</f>
        <v>669</v>
      </c>
      <c r="C73" s="161">
        <f>基金残高に係る経年分析!G56</f>
        <v>813</v>
      </c>
      <c r="D73" s="161">
        <f>基金残高に係る経年分析!H56</f>
        <v>1051</v>
      </c>
    </row>
    <row r="74" spans="1:16" x14ac:dyDescent="0.15">
      <c r="A74" s="160" t="s">
        <v>75</v>
      </c>
      <c r="B74" s="161">
        <f>基金残高に係る経年分析!F57</f>
        <v>2510</v>
      </c>
      <c r="C74" s="161">
        <f>基金残高に係る経年分析!G57</f>
        <v>2670</v>
      </c>
      <c r="D74" s="161">
        <f>基金残高に係る経年分析!H57</f>
        <v>2638</v>
      </c>
    </row>
  </sheetData>
  <sheetProtection algorithmName="SHA-512" hashValue="FfPvvzIl+yQ91/qU6KbcdR67ltXXsru97lNYUexHuuyrrrjIdhetdEc+cNu5k1Qq0Ja2HbCHE16PuDrPbFyD6A==" saltValue="8npGm+YhF85a3wpxL7wi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7529377</v>
      </c>
      <c r="S5" s="664"/>
      <c r="T5" s="664"/>
      <c r="U5" s="664"/>
      <c r="V5" s="664"/>
      <c r="W5" s="664"/>
      <c r="X5" s="664"/>
      <c r="Y5" s="689"/>
      <c r="Z5" s="702">
        <v>34.4</v>
      </c>
      <c r="AA5" s="702"/>
      <c r="AB5" s="702"/>
      <c r="AC5" s="702"/>
      <c r="AD5" s="703">
        <v>7529377</v>
      </c>
      <c r="AE5" s="703"/>
      <c r="AF5" s="703"/>
      <c r="AG5" s="703"/>
      <c r="AH5" s="703"/>
      <c r="AI5" s="703"/>
      <c r="AJ5" s="703"/>
      <c r="AK5" s="703"/>
      <c r="AL5" s="690">
        <v>69.7</v>
      </c>
      <c r="AM5" s="672"/>
      <c r="AN5" s="672"/>
      <c r="AO5" s="691"/>
      <c r="AP5" s="666" t="s">
        <v>216</v>
      </c>
      <c r="AQ5" s="667"/>
      <c r="AR5" s="667"/>
      <c r="AS5" s="667"/>
      <c r="AT5" s="667"/>
      <c r="AU5" s="667"/>
      <c r="AV5" s="667"/>
      <c r="AW5" s="667"/>
      <c r="AX5" s="667"/>
      <c r="AY5" s="667"/>
      <c r="AZ5" s="667"/>
      <c r="BA5" s="667"/>
      <c r="BB5" s="667"/>
      <c r="BC5" s="667"/>
      <c r="BD5" s="667"/>
      <c r="BE5" s="667"/>
      <c r="BF5" s="668"/>
      <c r="BG5" s="608">
        <v>7529377</v>
      </c>
      <c r="BH5" s="609"/>
      <c r="BI5" s="609"/>
      <c r="BJ5" s="609"/>
      <c r="BK5" s="609"/>
      <c r="BL5" s="609"/>
      <c r="BM5" s="609"/>
      <c r="BN5" s="610"/>
      <c r="BO5" s="646">
        <v>100</v>
      </c>
      <c r="BP5" s="646"/>
      <c r="BQ5" s="646"/>
      <c r="BR5" s="646"/>
      <c r="BS5" s="647">
        <v>169397</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106307</v>
      </c>
      <c r="S6" s="609"/>
      <c r="T6" s="609"/>
      <c r="U6" s="609"/>
      <c r="V6" s="609"/>
      <c r="W6" s="609"/>
      <c r="X6" s="609"/>
      <c r="Y6" s="610"/>
      <c r="Z6" s="646">
        <v>0.5</v>
      </c>
      <c r="AA6" s="646"/>
      <c r="AB6" s="646"/>
      <c r="AC6" s="646"/>
      <c r="AD6" s="647">
        <v>106307</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7529377</v>
      </c>
      <c r="BH6" s="609"/>
      <c r="BI6" s="609"/>
      <c r="BJ6" s="609"/>
      <c r="BK6" s="609"/>
      <c r="BL6" s="609"/>
      <c r="BM6" s="609"/>
      <c r="BN6" s="610"/>
      <c r="BO6" s="646">
        <v>100</v>
      </c>
      <c r="BP6" s="646"/>
      <c r="BQ6" s="646"/>
      <c r="BR6" s="646"/>
      <c r="BS6" s="647">
        <v>169397</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139767</v>
      </c>
      <c r="CS6" s="609"/>
      <c r="CT6" s="609"/>
      <c r="CU6" s="609"/>
      <c r="CV6" s="609"/>
      <c r="CW6" s="609"/>
      <c r="CX6" s="609"/>
      <c r="CY6" s="610"/>
      <c r="CZ6" s="690">
        <v>0.7</v>
      </c>
      <c r="DA6" s="672"/>
      <c r="DB6" s="672"/>
      <c r="DC6" s="692"/>
      <c r="DD6" s="614">
        <v>2343</v>
      </c>
      <c r="DE6" s="609"/>
      <c r="DF6" s="609"/>
      <c r="DG6" s="609"/>
      <c r="DH6" s="609"/>
      <c r="DI6" s="609"/>
      <c r="DJ6" s="609"/>
      <c r="DK6" s="609"/>
      <c r="DL6" s="609"/>
      <c r="DM6" s="609"/>
      <c r="DN6" s="609"/>
      <c r="DO6" s="609"/>
      <c r="DP6" s="610"/>
      <c r="DQ6" s="614">
        <v>139668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2623</v>
      </c>
      <c r="S7" s="609"/>
      <c r="T7" s="609"/>
      <c r="U7" s="609"/>
      <c r="V7" s="609"/>
      <c r="W7" s="609"/>
      <c r="X7" s="609"/>
      <c r="Y7" s="610"/>
      <c r="Z7" s="646">
        <v>0</v>
      </c>
      <c r="AA7" s="646"/>
      <c r="AB7" s="646"/>
      <c r="AC7" s="646"/>
      <c r="AD7" s="647">
        <v>2623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3425233</v>
      </c>
      <c r="BH7" s="609"/>
      <c r="BI7" s="609"/>
      <c r="BJ7" s="609"/>
      <c r="BK7" s="609"/>
      <c r="BL7" s="609"/>
      <c r="BM7" s="609"/>
      <c r="BN7" s="610"/>
      <c r="BO7" s="646">
        <v>45.5</v>
      </c>
      <c r="BP7" s="646"/>
      <c r="BQ7" s="646"/>
      <c r="BR7" s="646"/>
      <c r="BS7" s="647">
        <v>169397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3444215</v>
      </c>
      <c r="CS7" s="609"/>
      <c r="CT7" s="609"/>
      <c r="CU7" s="609"/>
      <c r="CV7" s="609"/>
      <c r="CW7" s="609"/>
      <c r="CX7" s="609"/>
      <c r="CY7" s="610"/>
      <c r="CZ7" s="646">
        <v>16.2</v>
      </c>
      <c r="DA7" s="646"/>
      <c r="DB7" s="646"/>
      <c r="DC7" s="646"/>
      <c r="DD7" s="614">
        <v>6899</v>
      </c>
      <c r="DE7" s="609"/>
      <c r="DF7" s="609"/>
      <c r="DG7" s="609"/>
      <c r="DH7" s="609"/>
      <c r="DI7" s="609"/>
      <c r="DJ7" s="609"/>
      <c r="DK7" s="609"/>
      <c r="DL7" s="609"/>
      <c r="DM7" s="609"/>
      <c r="DN7" s="609"/>
      <c r="DO7" s="609"/>
      <c r="DP7" s="610"/>
      <c r="DQ7" s="614">
        <v>3070240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54285</v>
      </c>
      <c r="S8" s="609"/>
      <c r="T8" s="609"/>
      <c r="U8" s="609"/>
      <c r="V8" s="609"/>
      <c r="W8" s="609"/>
      <c r="X8" s="609"/>
      <c r="Y8" s="610"/>
      <c r="Z8" s="646">
        <v>0.2</v>
      </c>
      <c r="AA8" s="646"/>
      <c r="AB8" s="646"/>
      <c r="AC8" s="646"/>
      <c r="AD8" s="647">
        <v>54285</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77632</v>
      </c>
      <c r="BH8" s="609"/>
      <c r="BI8" s="609"/>
      <c r="BJ8" s="609"/>
      <c r="BK8" s="609"/>
      <c r="BL8" s="609"/>
      <c r="BM8" s="609"/>
      <c r="BN8" s="610"/>
      <c r="BO8" s="646">
        <v>1</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8698884</v>
      </c>
      <c r="CS8" s="609"/>
      <c r="CT8" s="609"/>
      <c r="CU8" s="609"/>
      <c r="CV8" s="609"/>
      <c r="CW8" s="609"/>
      <c r="CX8" s="609"/>
      <c r="CY8" s="610"/>
      <c r="CZ8" s="646">
        <v>40.9</v>
      </c>
      <c r="DA8" s="646"/>
      <c r="DB8" s="646"/>
      <c r="DC8" s="646"/>
      <c r="DD8" s="614">
        <v>347702</v>
      </c>
      <c r="DE8" s="609"/>
      <c r="DF8" s="609"/>
      <c r="DG8" s="609"/>
      <c r="DH8" s="609"/>
      <c r="DI8" s="609"/>
      <c r="DJ8" s="609"/>
      <c r="DK8" s="609"/>
      <c r="DL8" s="609"/>
      <c r="DM8" s="609"/>
      <c r="DN8" s="609"/>
      <c r="DO8" s="609"/>
      <c r="DP8" s="610"/>
      <c r="DQ8" s="614">
        <v>4119513</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76439</v>
      </c>
      <c r="S9" s="609"/>
      <c r="T9" s="609"/>
      <c r="U9" s="609"/>
      <c r="V9" s="609"/>
      <c r="W9" s="609"/>
      <c r="X9" s="609"/>
      <c r="Y9" s="610"/>
      <c r="Z9" s="646">
        <v>0.3</v>
      </c>
      <c r="AA9" s="646"/>
      <c r="AB9" s="646"/>
      <c r="AC9" s="646"/>
      <c r="AD9" s="647">
        <v>76439</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2641924</v>
      </c>
      <c r="BH9" s="609"/>
      <c r="BI9" s="609"/>
      <c r="BJ9" s="609"/>
      <c r="BK9" s="609"/>
      <c r="BL9" s="609"/>
      <c r="BM9" s="609"/>
      <c r="BN9" s="610"/>
      <c r="BO9" s="646">
        <v>35.1</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1745919</v>
      </c>
      <c r="CS9" s="609"/>
      <c r="CT9" s="609"/>
      <c r="CU9" s="609"/>
      <c r="CV9" s="609"/>
      <c r="CW9" s="609"/>
      <c r="CX9" s="609"/>
      <c r="CY9" s="610"/>
      <c r="CZ9" s="646">
        <v>8.1999999999999993</v>
      </c>
      <c r="DA9" s="646"/>
      <c r="DB9" s="646"/>
      <c r="DC9" s="646"/>
      <c r="DD9" s="614">
        <v>1106</v>
      </c>
      <c r="DE9" s="609"/>
      <c r="DF9" s="609"/>
      <c r="DG9" s="609"/>
      <c r="DH9" s="609"/>
      <c r="DI9" s="609"/>
      <c r="DJ9" s="609"/>
      <c r="DK9" s="609"/>
      <c r="DL9" s="609"/>
      <c r="DM9" s="609"/>
      <c r="DN9" s="609"/>
      <c r="DO9" s="609"/>
      <c r="DP9" s="610"/>
      <c r="DQ9" s="614">
        <v>1455979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271017</v>
      </c>
      <c r="BH10" s="609"/>
      <c r="BI10" s="609"/>
      <c r="BJ10" s="609"/>
      <c r="BK10" s="609"/>
      <c r="BL10" s="609"/>
      <c r="BM10" s="609"/>
      <c r="BN10" s="610"/>
      <c r="BO10" s="646">
        <v>3.6</v>
      </c>
      <c r="BP10" s="646"/>
      <c r="BQ10" s="646"/>
      <c r="BR10" s="646"/>
      <c r="BS10" s="647">
        <v>45289</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1261639</v>
      </c>
      <c r="S11" s="609"/>
      <c r="T11" s="609"/>
      <c r="U11" s="609"/>
      <c r="V11" s="609"/>
      <c r="W11" s="609"/>
      <c r="X11" s="609"/>
      <c r="Y11" s="610"/>
      <c r="Z11" s="611">
        <v>5.8</v>
      </c>
      <c r="AA11" s="612"/>
      <c r="AB11" s="612"/>
      <c r="AC11" s="613"/>
      <c r="AD11" s="614">
        <v>1261639</v>
      </c>
      <c r="AE11" s="609"/>
      <c r="AF11" s="609"/>
      <c r="AG11" s="609"/>
      <c r="AH11" s="609"/>
      <c r="AI11" s="609"/>
      <c r="AJ11" s="609"/>
      <c r="AK11" s="610"/>
      <c r="AL11" s="611">
        <v>11.7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434660</v>
      </c>
      <c r="BH11" s="609"/>
      <c r="BI11" s="609"/>
      <c r="BJ11" s="609"/>
      <c r="BK11" s="609"/>
      <c r="BL11" s="609"/>
      <c r="BM11" s="609"/>
      <c r="BN11" s="610"/>
      <c r="BO11" s="646">
        <v>5.8</v>
      </c>
      <c r="BP11" s="646"/>
      <c r="BQ11" s="646"/>
      <c r="BR11" s="646"/>
      <c r="BS11" s="647">
        <v>124108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138829</v>
      </c>
      <c r="CS11" s="609"/>
      <c r="CT11" s="609"/>
      <c r="CU11" s="609"/>
      <c r="CV11" s="609"/>
      <c r="CW11" s="609"/>
      <c r="CX11" s="609"/>
      <c r="CY11" s="610"/>
      <c r="CZ11" s="646">
        <v>0.7</v>
      </c>
      <c r="DA11" s="646"/>
      <c r="DB11" s="646"/>
      <c r="DC11" s="646"/>
      <c r="DD11" s="614">
        <v>53733</v>
      </c>
      <c r="DE11" s="609"/>
      <c r="DF11" s="609"/>
      <c r="DG11" s="609"/>
      <c r="DH11" s="609"/>
      <c r="DI11" s="609"/>
      <c r="DJ11" s="609"/>
      <c r="DK11" s="609"/>
      <c r="DL11" s="609"/>
      <c r="DM11" s="609"/>
      <c r="DN11" s="609"/>
      <c r="DO11" s="609"/>
      <c r="DP11" s="610"/>
      <c r="DQ11" s="614">
        <v>108321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3591717</v>
      </c>
      <c r="BH12" s="609"/>
      <c r="BI12" s="609"/>
      <c r="BJ12" s="609"/>
      <c r="BK12" s="609"/>
      <c r="BL12" s="609"/>
      <c r="BM12" s="609"/>
      <c r="BN12" s="610"/>
      <c r="BO12" s="646">
        <v>47.7</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65812</v>
      </c>
      <c r="CS12" s="609"/>
      <c r="CT12" s="609"/>
      <c r="CU12" s="609"/>
      <c r="CV12" s="609"/>
      <c r="CW12" s="609"/>
      <c r="CX12" s="609"/>
      <c r="CY12" s="610"/>
      <c r="CZ12" s="646">
        <v>0.3</v>
      </c>
      <c r="DA12" s="646"/>
      <c r="DB12" s="646"/>
      <c r="DC12" s="646"/>
      <c r="DD12" s="614" t="s">
        <v>121</v>
      </c>
      <c r="DE12" s="609"/>
      <c r="DF12" s="609"/>
      <c r="DG12" s="609"/>
      <c r="DH12" s="609"/>
      <c r="DI12" s="609"/>
      <c r="DJ12" s="609"/>
      <c r="DK12" s="609"/>
      <c r="DL12" s="609"/>
      <c r="DM12" s="609"/>
      <c r="DN12" s="609"/>
      <c r="DO12" s="609"/>
      <c r="DP12" s="610"/>
      <c r="DQ12" s="614">
        <v>44080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3571479</v>
      </c>
      <c r="BH13" s="609"/>
      <c r="BI13" s="609"/>
      <c r="BJ13" s="609"/>
      <c r="BK13" s="609"/>
      <c r="BL13" s="609"/>
      <c r="BM13" s="609"/>
      <c r="BN13" s="610"/>
      <c r="BO13" s="646">
        <v>47.4</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1474161</v>
      </c>
      <c r="CS13" s="609"/>
      <c r="CT13" s="609"/>
      <c r="CU13" s="609"/>
      <c r="CV13" s="609"/>
      <c r="CW13" s="609"/>
      <c r="CX13" s="609"/>
      <c r="CY13" s="610"/>
      <c r="CZ13" s="646">
        <v>6.9</v>
      </c>
      <c r="DA13" s="646"/>
      <c r="DB13" s="646"/>
      <c r="DC13" s="646"/>
      <c r="DD13" s="614">
        <v>621235</v>
      </c>
      <c r="DE13" s="609"/>
      <c r="DF13" s="609"/>
      <c r="DG13" s="609"/>
      <c r="DH13" s="609"/>
      <c r="DI13" s="609"/>
      <c r="DJ13" s="609"/>
      <c r="DK13" s="609"/>
      <c r="DL13" s="609"/>
      <c r="DM13" s="609"/>
      <c r="DN13" s="609"/>
      <c r="DO13" s="609"/>
      <c r="DP13" s="610"/>
      <c r="DQ13" s="614">
        <v>1122711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152944</v>
      </c>
      <c r="BH14" s="609"/>
      <c r="BI14" s="609"/>
      <c r="BJ14" s="609"/>
      <c r="BK14" s="609"/>
      <c r="BL14" s="609"/>
      <c r="BM14" s="609"/>
      <c r="BN14" s="610"/>
      <c r="BO14" s="646">
        <v>2</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564512</v>
      </c>
      <c r="CS14" s="609"/>
      <c r="CT14" s="609"/>
      <c r="CU14" s="609"/>
      <c r="CV14" s="609"/>
      <c r="CW14" s="609"/>
      <c r="CX14" s="609"/>
      <c r="CY14" s="610"/>
      <c r="CZ14" s="646">
        <v>2.7</v>
      </c>
      <c r="DA14" s="646"/>
      <c r="DB14" s="646"/>
      <c r="DC14" s="646"/>
      <c r="DD14" s="614">
        <v>19148</v>
      </c>
      <c r="DE14" s="609"/>
      <c r="DF14" s="609"/>
      <c r="DG14" s="609"/>
      <c r="DH14" s="609"/>
      <c r="DI14" s="609"/>
      <c r="DJ14" s="609"/>
      <c r="DK14" s="609"/>
      <c r="DL14" s="609"/>
      <c r="DM14" s="609"/>
      <c r="DN14" s="609"/>
      <c r="DO14" s="609"/>
      <c r="DP14" s="610"/>
      <c r="DQ14" s="614">
        <v>549074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19890</v>
      </c>
      <c r="S15" s="609"/>
      <c r="T15" s="609"/>
      <c r="U15" s="609"/>
      <c r="V15" s="609"/>
      <c r="W15" s="609"/>
      <c r="X15" s="609"/>
      <c r="Y15" s="610"/>
      <c r="Z15" s="646">
        <v>0.1</v>
      </c>
      <c r="AA15" s="646"/>
      <c r="AB15" s="646"/>
      <c r="AC15" s="646"/>
      <c r="AD15" s="647">
        <v>19890</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359483</v>
      </c>
      <c r="BH15" s="609"/>
      <c r="BI15" s="609"/>
      <c r="BJ15" s="609"/>
      <c r="BK15" s="609"/>
      <c r="BL15" s="609"/>
      <c r="BM15" s="609"/>
      <c r="BN15" s="610"/>
      <c r="BO15" s="646">
        <v>4.8</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3774396</v>
      </c>
      <c r="CS15" s="609"/>
      <c r="CT15" s="609"/>
      <c r="CU15" s="609"/>
      <c r="CV15" s="609"/>
      <c r="CW15" s="609"/>
      <c r="CX15" s="609"/>
      <c r="CY15" s="610"/>
      <c r="CZ15" s="646">
        <v>17.7</v>
      </c>
      <c r="DA15" s="646"/>
      <c r="DB15" s="646"/>
      <c r="DC15" s="646"/>
      <c r="DD15" s="614">
        <v>1374368</v>
      </c>
      <c r="DE15" s="609"/>
      <c r="DF15" s="609"/>
      <c r="DG15" s="609"/>
      <c r="DH15" s="609"/>
      <c r="DI15" s="609"/>
      <c r="DJ15" s="609"/>
      <c r="DK15" s="609"/>
      <c r="DL15" s="609"/>
      <c r="DM15" s="609"/>
      <c r="DN15" s="609"/>
      <c r="DO15" s="609"/>
      <c r="DP15" s="610"/>
      <c r="DQ15" s="614">
        <v>2204337</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149355</v>
      </c>
      <c r="S16" s="609"/>
      <c r="T16" s="609"/>
      <c r="U16" s="609"/>
      <c r="V16" s="609"/>
      <c r="W16" s="609"/>
      <c r="X16" s="609"/>
      <c r="Y16" s="610"/>
      <c r="Z16" s="646">
        <v>0.7</v>
      </c>
      <c r="AA16" s="646"/>
      <c r="AB16" s="646"/>
      <c r="AC16" s="646"/>
      <c r="AD16" s="647">
        <v>149355</v>
      </c>
      <c r="AE16" s="647"/>
      <c r="AF16" s="647"/>
      <c r="AG16" s="647"/>
      <c r="AH16" s="647"/>
      <c r="AI16" s="647"/>
      <c r="AJ16" s="647"/>
      <c r="AK16" s="647"/>
      <c r="AL16" s="611">
        <v>1.4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295943</v>
      </c>
      <c r="S17" s="609"/>
      <c r="T17" s="609"/>
      <c r="U17" s="609"/>
      <c r="V17" s="609"/>
      <c r="W17" s="609"/>
      <c r="X17" s="609"/>
      <c r="Y17" s="610"/>
      <c r="Z17" s="646">
        <v>1.4</v>
      </c>
      <c r="AA17" s="646"/>
      <c r="AB17" s="646"/>
      <c r="AC17" s="646"/>
      <c r="AD17" s="647">
        <v>295943</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1242605</v>
      </c>
      <c r="CS17" s="609"/>
      <c r="CT17" s="609"/>
      <c r="CU17" s="609"/>
      <c r="CV17" s="609"/>
      <c r="CW17" s="609"/>
      <c r="CX17" s="609"/>
      <c r="CY17" s="610"/>
      <c r="CZ17" s="646">
        <v>5.8</v>
      </c>
      <c r="DA17" s="646"/>
      <c r="DB17" s="646"/>
      <c r="DC17" s="646"/>
      <c r="DD17" s="614" t="s">
        <v>121</v>
      </c>
      <c r="DE17" s="609"/>
      <c r="DF17" s="609"/>
      <c r="DG17" s="609"/>
      <c r="DH17" s="609"/>
      <c r="DI17" s="609"/>
      <c r="DJ17" s="609"/>
      <c r="DK17" s="609"/>
      <c r="DL17" s="609"/>
      <c r="DM17" s="609"/>
      <c r="DN17" s="609"/>
      <c r="DO17" s="609"/>
      <c r="DP17" s="610"/>
      <c r="DQ17" s="614">
        <v>1184114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54583</v>
      </c>
      <c r="S18" s="609"/>
      <c r="T18" s="609"/>
      <c r="U18" s="609"/>
      <c r="V18" s="609"/>
      <c r="W18" s="609"/>
      <c r="X18" s="609"/>
      <c r="Y18" s="610"/>
      <c r="Z18" s="646">
        <v>0.2</v>
      </c>
      <c r="AA18" s="646"/>
      <c r="AB18" s="646"/>
      <c r="AC18" s="646"/>
      <c r="AD18" s="647">
        <v>54583</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236898</v>
      </c>
      <c r="S19" s="609"/>
      <c r="T19" s="609"/>
      <c r="U19" s="609"/>
      <c r="V19" s="609"/>
      <c r="W19" s="609"/>
      <c r="X19" s="609"/>
      <c r="Y19" s="610"/>
      <c r="Z19" s="646">
        <v>1.1000000000000001</v>
      </c>
      <c r="AA19" s="646"/>
      <c r="AB19" s="646"/>
      <c r="AC19" s="646"/>
      <c r="AD19" s="647">
        <v>236898</v>
      </c>
      <c r="AE19" s="647"/>
      <c r="AF19" s="647"/>
      <c r="AG19" s="647"/>
      <c r="AH19" s="647"/>
      <c r="AI19" s="647"/>
      <c r="AJ19" s="647"/>
      <c r="AK19" s="647"/>
      <c r="AL19" s="611">
        <v>2.2000000000000002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4462</v>
      </c>
      <c r="S20" s="609"/>
      <c r="T20" s="609"/>
      <c r="U20" s="609"/>
      <c r="V20" s="609"/>
      <c r="W20" s="609"/>
      <c r="X20" s="609"/>
      <c r="Y20" s="610"/>
      <c r="Z20" s="646">
        <v>0</v>
      </c>
      <c r="AA20" s="646"/>
      <c r="AB20" s="646"/>
      <c r="AC20" s="646"/>
      <c r="AD20" s="647">
        <v>4462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21289100</v>
      </c>
      <c r="CS20" s="609"/>
      <c r="CT20" s="609"/>
      <c r="CU20" s="609"/>
      <c r="CV20" s="609"/>
      <c r="CW20" s="609"/>
      <c r="CX20" s="609"/>
      <c r="CY20" s="610"/>
      <c r="CZ20" s="646">
        <v>100</v>
      </c>
      <c r="DA20" s="646"/>
      <c r="DB20" s="646"/>
      <c r="DC20" s="646"/>
      <c r="DD20" s="614">
        <v>2426534</v>
      </c>
      <c r="DE20" s="609"/>
      <c r="DF20" s="609"/>
      <c r="DG20" s="609"/>
      <c r="DH20" s="609"/>
      <c r="DI20" s="609"/>
      <c r="DJ20" s="609"/>
      <c r="DK20" s="609"/>
      <c r="DL20" s="609"/>
      <c r="DM20" s="609"/>
      <c r="DN20" s="609"/>
      <c r="DO20" s="609"/>
      <c r="DP20" s="610"/>
      <c r="DQ20" s="614">
        <v>13998037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1477854</v>
      </c>
      <c r="S21" s="609"/>
      <c r="T21" s="609"/>
      <c r="U21" s="609"/>
      <c r="V21" s="609"/>
      <c r="W21" s="609"/>
      <c r="X21" s="609"/>
      <c r="Y21" s="610"/>
      <c r="Z21" s="646">
        <v>6.7</v>
      </c>
      <c r="AA21" s="646"/>
      <c r="AB21" s="646"/>
      <c r="AC21" s="646"/>
      <c r="AD21" s="647">
        <v>1282439</v>
      </c>
      <c r="AE21" s="647"/>
      <c r="AF21" s="647"/>
      <c r="AG21" s="647"/>
      <c r="AH21" s="647"/>
      <c r="AI21" s="647"/>
      <c r="AJ21" s="647"/>
      <c r="AK21" s="647"/>
      <c r="AL21" s="611">
        <v>11.9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1282439</v>
      </c>
      <c r="S22" s="609"/>
      <c r="T22" s="609"/>
      <c r="U22" s="609"/>
      <c r="V22" s="609"/>
      <c r="W22" s="609"/>
      <c r="X22" s="609"/>
      <c r="Y22" s="610"/>
      <c r="Z22" s="646">
        <v>5.9</v>
      </c>
      <c r="AA22" s="646"/>
      <c r="AB22" s="646"/>
      <c r="AC22" s="646"/>
      <c r="AD22" s="647">
        <v>1282439</v>
      </c>
      <c r="AE22" s="647"/>
      <c r="AF22" s="647"/>
      <c r="AG22" s="647"/>
      <c r="AH22" s="647"/>
      <c r="AI22" s="647"/>
      <c r="AJ22" s="647"/>
      <c r="AK22" s="647"/>
      <c r="AL22" s="611">
        <v>11.9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195415</v>
      </c>
      <c r="S23" s="609"/>
      <c r="T23" s="609"/>
      <c r="U23" s="609"/>
      <c r="V23" s="609"/>
      <c r="W23" s="609"/>
      <c r="X23" s="609"/>
      <c r="Y23" s="610"/>
      <c r="Z23" s="646">
        <v>0.9</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9744024</v>
      </c>
      <c r="CS24" s="664"/>
      <c r="CT24" s="664"/>
      <c r="CU24" s="664"/>
      <c r="CV24" s="664"/>
      <c r="CW24" s="664"/>
      <c r="CX24" s="664"/>
      <c r="CY24" s="689"/>
      <c r="CZ24" s="690">
        <v>45.8</v>
      </c>
      <c r="DA24" s="672"/>
      <c r="DB24" s="672"/>
      <c r="DC24" s="692"/>
      <c r="DD24" s="688">
        <v>5583850</v>
      </c>
      <c r="DE24" s="664"/>
      <c r="DF24" s="664"/>
      <c r="DG24" s="664"/>
      <c r="DH24" s="664"/>
      <c r="DI24" s="664"/>
      <c r="DJ24" s="664"/>
      <c r="DK24" s="689"/>
      <c r="DL24" s="688">
        <v>4819771</v>
      </c>
      <c r="DM24" s="664"/>
      <c r="DN24" s="664"/>
      <c r="DO24" s="664"/>
      <c r="DP24" s="664"/>
      <c r="DQ24" s="664"/>
      <c r="DR24" s="664"/>
      <c r="DS24" s="664"/>
      <c r="DT24" s="664"/>
      <c r="DU24" s="664"/>
      <c r="DV24" s="689"/>
      <c r="DW24" s="690">
        <v>44.5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10973712</v>
      </c>
      <c r="S25" s="609"/>
      <c r="T25" s="609"/>
      <c r="U25" s="609"/>
      <c r="V25" s="609"/>
      <c r="W25" s="609"/>
      <c r="X25" s="609"/>
      <c r="Y25" s="610"/>
      <c r="Z25" s="646">
        <v>50.1</v>
      </c>
      <c r="AA25" s="646"/>
      <c r="AB25" s="646"/>
      <c r="AC25" s="646"/>
      <c r="AD25" s="647">
        <v>10778297</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2559797</v>
      </c>
      <c r="CS25" s="621"/>
      <c r="CT25" s="621"/>
      <c r="CU25" s="621"/>
      <c r="CV25" s="621"/>
      <c r="CW25" s="621"/>
      <c r="CX25" s="621"/>
      <c r="CY25" s="622"/>
      <c r="CZ25" s="611">
        <v>12</v>
      </c>
      <c r="DA25" s="623"/>
      <c r="DB25" s="623"/>
      <c r="DC25" s="624"/>
      <c r="DD25" s="614">
        <v>2290310</v>
      </c>
      <c r="DE25" s="621"/>
      <c r="DF25" s="621"/>
      <c r="DG25" s="621"/>
      <c r="DH25" s="621"/>
      <c r="DI25" s="621"/>
      <c r="DJ25" s="621"/>
      <c r="DK25" s="622"/>
      <c r="DL25" s="614">
        <v>2254771</v>
      </c>
      <c r="DM25" s="621"/>
      <c r="DN25" s="621"/>
      <c r="DO25" s="621"/>
      <c r="DP25" s="621"/>
      <c r="DQ25" s="621"/>
      <c r="DR25" s="621"/>
      <c r="DS25" s="621"/>
      <c r="DT25" s="621"/>
      <c r="DU25" s="621"/>
      <c r="DV25" s="622"/>
      <c r="DW25" s="611">
        <v>20.8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9448</v>
      </c>
      <c r="S26" s="609"/>
      <c r="T26" s="609"/>
      <c r="U26" s="609"/>
      <c r="V26" s="609"/>
      <c r="W26" s="609"/>
      <c r="X26" s="609"/>
      <c r="Y26" s="610"/>
      <c r="Z26" s="646">
        <v>0</v>
      </c>
      <c r="AA26" s="646"/>
      <c r="AB26" s="646"/>
      <c r="AC26" s="646"/>
      <c r="AD26" s="647">
        <v>9448</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1384714</v>
      </c>
      <c r="CS26" s="609"/>
      <c r="CT26" s="609"/>
      <c r="CU26" s="609"/>
      <c r="CV26" s="609"/>
      <c r="CW26" s="609"/>
      <c r="CX26" s="609"/>
      <c r="CY26" s="610"/>
      <c r="CZ26" s="611">
        <v>6.5</v>
      </c>
      <c r="DA26" s="623"/>
      <c r="DB26" s="623"/>
      <c r="DC26" s="624"/>
      <c r="DD26" s="614">
        <v>1253191</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246088</v>
      </c>
      <c r="S27" s="609"/>
      <c r="T27" s="609"/>
      <c r="U27" s="609"/>
      <c r="V27" s="609"/>
      <c r="W27" s="609"/>
      <c r="X27" s="609"/>
      <c r="Y27" s="610"/>
      <c r="Z27" s="646">
        <v>1.1000000000000001</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7529377</v>
      </c>
      <c r="BH27" s="609"/>
      <c r="BI27" s="609"/>
      <c r="BJ27" s="609"/>
      <c r="BK27" s="609"/>
      <c r="BL27" s="609"/>
      <c r="BM27" s="609"/>
      <c r="BN27" s="610"/>
      <c r="BO27" s="646">
        <v>100</v>
      </c>
      <c r="BP27" s="646"/>
      <c r="BQ27" s="646"/>
      <c r="BR27" s="646"/>
      <c r="BS27" s="647">
        <v>169397</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5941622</v>
      </c>
      <c r="CS27" s="621"/>
      <c r="CT27" s="621"/>
      <c r="CU27" s="621"/>
      <c r="CV27" s="621"/>
      <c r="CW27" s="621"/>
      <c r="CX27" s="621"/>
      <c r="CY27" s="622"/>
      <c r="CZ27" s="611">
        <v>27.9</v>
      </c>
      <c r="DA27" s="623"/>
      <c r="DB27" s="623"/>
      <c r="DC27" s="624"/>
      <c r="DD27" s="614">
        <v>2109426</v>
      </c>
      <c r="DE27" s="621"/>
      <c r="DF27" s="621"/>
      <c r="DG27" s="621"/>
      <c r="DH27" s="621"/>
      <c r="DI27" s="621"/>
      <c r="DJ27" s="621"/>
      <c r="DK27" s="622"/>
      <c r="DL27" s="614">
        <v>1380886</v>
      </c>
      <c r="DM27" s="621"/>
      <c r="DN27" s="621"/>
      <c r="DO27" s="621"/>
      <c r="DP27" s="621"/>
      <c r="DQ27" s="621"/>
      <c r="DR27" s="621"/>
      <c r="DS27" s="621"/>
      <c r="DT27" s="621"/>
      <c r="DU27" s="621"/>
      <c r="DV27" s="622"/>
      <c r="DW27" s="611">
        <v>12.7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188910</v>
      </c>
      <c r="S28" s="609"/>
      <c r="T28" s="609"/>
      <c r="U28" s="609"/>
      <c r="V28" s="609"/>
      <c r="W28" s="609"/>
      <c r="X28" s="609"/>
      <c r="Y28" s="610"/>
      <c r="Z28" s="646">
        <v>0.9</v>
      </c>
      <c r="AA28" s="646"/>
      <c r="AB28" s="646"/>
      <c r="AC28" s="646"/>
      <c r="AD28" s="647">
        <v>12843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1242605</v>
      </c>
      <c r="CS28" s="609"/>
      <c r="CT28" s="609"/>
      <c r="CU28" s="609"/>
      <c r="CV28" s="609"/>
      <c r="CW28" s="609"/>
      <c r="CX28" s="609"/>
      <c r="CY28" s="610"/>
      <c r="CZ28" s="611">
        <v>5.8</v>
      </c>
      <c r="DA28" s="623"/>
      <c r="DB28" s="623"/>
      <c r="DC28" s="624"/>
      <c r="DD28" s="614">
        <v>1184114</v>
      </c>
      <c r="DE28" s="609"/>
      <c r="DF28" s="609"/>
      <c r="DG28" s="609"/>
      <c r="DH28" s="609"/>
      <c r="DI28" s="609"/>
      <c r="DJ28" s="609"/>
      <c r="DK28" s="610"/>
      <c r="DL28" s="614">
        <v>1184114</v>
      </c>
      <c r="DM28" s="609"/>
      <c r="DN28" s="609"/>
      <c r="DO28" s="609"/>
      <c r="DP28" s="609"/>
      <c r="DQ28" s="609"/>
      <c r="DR28" s="609"/>
      <c r="DS28" s="609"/>
      <c r="DT28" s="609"/>
      <c r="DU28" s="609"/>
      <c r="DV28" s="610"/>
      <c r="DW28" s="611">
        <v>10.9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143119</v>
      </c>
      <c r="S29" s="609"/>
      <c r="T29" s="609"/>
      <c r="U29" s="609"/>
      <c r="V29" s="609"/>
      <c r="W29" s="609"/>
      <c r="X29" s="609"/>
      <c r="Y29" s="610"/>
      <c r="Z29" s="646">
        <v>0.7</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1242605</v>
      </c>
      <c r="CS29" s="621"/>
      <c r="CT29" s="621"/>
      <c r="CU29" s="621"/>
      <c r="CV29" s="621"/>
      <c r="CW29" s="621"/>
      <c r="CX29" s="621"/>
      <c r="CY29" s="622"/>
      <c r="CZ29" s="611">
        <v>5.8</v>
      </c>
      <c r="DA29" s="623"/>
      <c r="DB29" s="623"/>
      <c r="DC29" s="624"/>
      <c r="DD29" s="614">
        <v>1184114</v>
      </c>
      <c r="DE29" s="621"/>
      <c r="DF29" s="621"/>
      <c r="DG29" s="621"/>
      <c r="DH29" s="621"/>
      <c r="DI29" s="621"/>
      <c r="DJ29" s="621"/>
      <c r="DK29" s="622"/>
      <c r="DL29" s="614">
        <v>1184114</v>
      </c>
      <c r="DM29" s="621"/>
      <c r="DN29" s="621"/>
      <c r="DO29" s="621"/>
      <c r="DP29" s="621"/>
      <c r="DQ29" s="621"/>
      <c r="DR29" s="621"/>
      <c r="DS29" s="621"/>
      <c r="DT29" s="621"/>
      <c r="DU29" s="621"/>
      <c r="DV29" s="622"/>
      <c r="DW29" s="611">
        <v>10.9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3784662</v>
      </c>
      <c r="S30" s="609"/>
      <c r="T30" s="609"/>
      <c r="U30" s="609"/>
      <c r="V30" s="609"/>
      <c r="W30" s="609"/>
      <c r="X30" s="609"/>
      <c r="Y30" s="610"/>
      <c r="Z30" s="646">
        <v>17.3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1200465</v>
      </c>
      <c r="CS30" s="609"/>
      <c r="CT30" s="609"/>
      <c r="CU30" s="609"/>
      <c r="CV30" s="609"/>
      <c r="CW30" s="609"/>
      <c r="CX30" s="609"/>
      <c r="CY30" s="610"/>
      <c r="CZ30" s="611">
        <v>5.6</v>
      </c>
      <c r="DA30" s="623"/>
      <c r="DB30" s="623"/>
      <c r="DC30" s="624"/>
      <c r="DD30" s="614">
        <v>1144803</v>
      </c>
      <c r="DE30" s="609"/>
      <c r="DF30" s="609"/>
      <c r="DG30" s="609"/>
      <c r="DH30" s="609"/>
      <c r="DI30" s="609"/>
      <c r="DJ30" s="609"/>
      <c r="DK30" s="610"/>
      <c r="DL30" s="614">
        <v>1144803</v>
      </c>
      <c r="DM30" s="609"/>
      <c r="DN30" s="609"/>
      <c r="DO30" s="609"/>
      <c r="DP30" s="609"/>
      <c r="DQ30" s="609"/>
      <c r="DR30" s="609"/>
      <c r="DS30" s="609"/>
      <c r="DT30" s="609"/>
      <c r="DU30" s="609"/>
      <c r="DV30" s="610"/>
      <c r="DW30" s="611">
        <v>10.6</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99.3</v>
      </c>
      <c r="BN31" s="671"/>
      <c r="BO31" s="671"/>
      <c r="BP31" s="671"/>
      <c r="BQ31" s="673"/>
      <c r="BR31" s="670">
        <v>99.7</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42140</v>
      </c>
      <c r="CS31" s="621"/>
      <c r="CT31" s="621"/>
      <c r="CU31" s="621"/>
      <c r="CV31" s="621"/>
      <c r="CW31" s="621"/>
      <c r="CX31" s="621"/>
      <c r="CY31" s="622"/>
      <c r="CZ31" s="611">
        <v>0.2</v>
      </c>
      <c r="DA31" s="623"/>
      <c r="DB31" s="623"/>
      <c r="DC31" s="624"/>
      <c r="DD31" s="614">
        <v>39311</v>
      </c>
      <c r="DE31" s="621"/>
      <c r="DF31" s="621"/>
      <c r="DG31" s="621"/>
      <c r="DH31" s="621"/>
      <c r="DI31" s="621"/>
      <c r="DJ31" s="621"/>
      <c r="DK31" s="622"/>
      <c r="DL31" s="614">
        <v>39311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1865819</v>
      </c>
      <c r="S32" s="609"/>
      <c r="T32" s="609"/>
      <c r="U32" s="609"/>
      <c r="V32" s="609"/>
      <c r="W32" s="609"/>
      <c r="X32" s="609"/>
      <c r="Y32" s="610"/>
      <c r="Z32" s="646">
        <v>8.5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98.7</v>
      </c>
      <c r="BN32" s="621"/>
      <c r="BO32" s="621"/>
      <c r="BP32" s="621"/>
      <c r="BQ32" s="644"/>
      <c r="BR32" s="674">
        <v>99.5</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65565</v>
      </c>
      <c r="S33" s="609"/>
      <c r="T33" s="609"/>
      <c r="U33" s="609"/>
      <c r="V33" s="609"/>
      <c r="W33" s="609"/>
      <c r="X33" s="609"/>
      <c r="Y33" s="610"/>
      <c r="Z33" s="646">
        <v>0.3</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99.9</v>
      </c>
      <c r="BH33" s="593"/>
      <c r="BI33" s="593"/>
      <c r="BJ33" s="593"/>
      <c r="BK33" s="593"/>
      <c r="BL33" s="593"/>
      <c r="BM33" s="639">
        <v>99.7</v>
      </c>
      <c r="BN33" s="593"/>
      <c r="BO33" s="593"/>
      <c r="BP33" s="593"/>
      <c r="BQ33" s="656"/>
      <c r="BR33" s="669">
        <v>99.9</v>
      </c>
      <c r="BS33" s="593"/>
      <c r="BT33" s="593"/>
      <c r="BU33" s="593"/>
      <c r="BV33" s="593"/>
      <c r="BW33" s="593"/>
      <c r="BX33" s="639">
        <v>99.7</v>
      </c>
      <c r="BY33" s="593"/>
      <c r="BZ33" s="593"/>
      <c r="CA33" s="593"/>
      <c r="CB33" s="656"/>
      <c r="CD33" s="605" t="s">
        <v>307</v>
      </c>
      <c r="CE33" s="606"/>
      <c r="CF33" s="606"/>
      <c r="CG33" s="606"/>
      <c r="CH33" s="606"/>
      <c r="CI33" s="606"/>
      <c r="CJ33" s="606"/>
      <c r="CK33" s="606"/>
      <c r="CL33" s="606"/>
      <c r="CM33" s="606"/>
      <c r="CN33" s="606"/>
      <c r="CO33" s="606"/>
      <c r="CP33" s="606"/>
      <c r="CQ33" s="607"/>
      <c r="CR33" s="608">
        <v>9118542</v>
      </c>
      <c r="CS33" s="621"/>
      <c r="CT33" s="621"/>
      <c r="CU33" s="621"/>
      <c r="CV33" s="621"/>
      <c r="CW33" s="621"/>
      <c r="CX33" s="621"/>
      <c r="CY33" s="622"/>
      <c r="CZ33" s="611">
        <v>42.8</v>
      </c>
      <c r="DA33" s="623"/>
      <c r="DB33" s="623"/>
      <c r="DC33" s="624"/>
      <c r="DD33" s="614">
        <v>7632852</v>
      </c>
      <c r="DE33" s="621"/>
      <c r="DF33" s="621"/>
      <c r="DG33" s="621"/>
      <c r="DH33" s="621"/>
      <c r="DI33" s="621"/>
      <c r="DJ33" s="621"/>
      <c r="DK33" s="622"/>
      <c r="DL33" s="614">
        <v>5161476</v>
      </c>
      <c r="DM33" s="621"/>
      <c r="DN33" s="621"/>
      <c r="DO33" s="621"/>
      <c r="DP33" s="621"/>
      <c r="DQ33" s="621"/>
      <c r="DR33" s="621"/>
      <c r="DS33" s="621"/>
      <c r="DT33" s="621"/>
      <c r="DU33" s="621"/>
      <c r="DV33" s="622"/>
      <c r="DW33" s="611">
        <v>47.6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725074</v>
      </c>
      <c r="S34" s="609"/>
      <c r="T34" s="609"/>
      <c r="U34" s="609"/>
      <c r="V34" s="609"/>
      <c r="W34" s="609"/>
      <c r="X34" s="609"/>
      <c r="Y34" s="610"/>
      <c r="Z34" s="646">
        <v>3.3</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3712844</v>
      </c>
      <c r="CS34" s="609"/>
      <c r="CT34" s="609"/>
      <c r="CU34" s="609"/>
      <c r="CV34" s="609"/>
      <c r="CW34" s="609"/>
      <c r="CX34" s="609"/>
      <c r="CY34" s="610"/>
      <c r="CZ34" s="611">
        <v>17.399999999999999</v>
      </c>
      <c r="DA34" s="623"/>
      <c r="DB34" s="623"/>
      <c r="DC34" s="624"/>
      <c r="DD34" s="614">
        <v>2809619</v>
      </c>
      <c r="DE34" s="609"/>
      <c r="DF34" s="609"/>
      <c r="DG34" s="609"/>
      <c r="DH34" s="609"/>
      <c r="DI34" s="609"/>
      <c r="DJ34" s="609"/>
      <c r="DK34" s="610"/>
      <c r="DL34" s="614">
        <v>2249836</v>
      </c>
      <c r="DM34" s="609"/>
      <c r="DN34" s="609"/>
      <c r="DO34" s="609"/>
      <c r="DP34" s="609"/>
      <c r="DQ34" s="609"/>
      <c r="DR34" s="609"/>
      <c r="DS34" s="609"/>
      <c r="DT34" s="609"/>
      <c r="DU34" s="609"/>
      <c r="DV34" s="610"/>
      <c r="DW34" s="611">
        <v>20.8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1249903</v>
      </c>
      <c r="S35" s="609"/>
      <c r="T35" s="609"/>
      <c r="U35" s="609"/>
      <c r="V35" s="609"/>
      <c r="W35" s="609"/>
      <c r="X35" s="609"/>
      <c r="Y35" s="610"/>
      <c r="Z35" s="646">
        <v>5.7</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152494</v>
      </c>
      <c r="CS35" s="621"/>
      <c r="CT35" s="621"/>
      <c r="CU35" s="621"/>
      <c r="CV35" s="621"/>
      <c r="CW35" s="621"/>
      <c r="CX35" s="621"/>
      <c r="CY35" s="622"/>
      <c r="CZ35" s="611">
        <v>0.7</v>
      </c>
      <c r="DA35" s="623"/>
      <c r="DB35" s="623"/>
      <c r="DC35" s="624"/>
      <c r="DD35" s="614">
        <v>141276</v>
      </c>
      <c r="DE35" s="621"/>
      <c r="DF35" s="621"/>
      <c r="DG35" s="621"/>
      <c r="DH35" s="621"/>
      <c r="DI35" s="621"/>
      <c r="DJ35" s="621"/>
      <c r="DK35" s="622"/>
      <c r="DL35" s="614">
        <v>141184</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820172</v>
      </c>
      <c r="S36" s="609"/>
      <c r="T36" s="609"/>
      <c r="U36" s="609"/>
      <c r="V36" s="609"/>
      <c r="W36" s="609"/>
      <c r="X36" s="609"/>
      <c r="Y36" s="610"/>
      <c r="Z36" s="646">
        <v>3.7</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1737466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84452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2407465</v>
      </c>
      <c r="CS36" s="609"/>
      <c r="CT36" s="609"/>
      <c r="CU36" s="609"/>
      <c r="CV36" s="609"/>
      <c r="CW36" s="609"/>
      <c r="CX36" s="609"/>
      <c r="CY36" s="610"/>
      <c r="CZ36" s="611">
        <v>11.3</v>
      </c>
      <c r="DA36" s="623"/>
      <c r="DB36" s="623"/>
      <c r="DC36" s="624"/>
      <c r="DD36" s="614">
        <v>2208197</v>
      </c>
      <c r="DE36" s="609"/>
      <c r="DF36" s="609"/>
      <c r="DG36" s="609"/>
      <c r="DH36" s="609"/>
      <c r="DI36" s="609"/>
      <c r="DJ36" s="609"/>
      <c r="DK36" s="610"/>
      <c r="DL36" s="614">
        <v>1832784</v>
      </c>
      <c r="DM36" s="609"/>
      <c r="DN36" s="609"/>
      <c r="DO36" s="609"/>
      <c r="DP36" s="609"/>
      <c r="DQ36" s="609"/>
      <c r="DR36" s="609"/>
      <c r="DS36" s="609"/>
      <c r="DT36" s="609"/>
      <c r="DU36" s="609"/>
      <c r="DV36" s="610"/>
      <c r="DW36" s="611">
        <v>16.899999999999999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556697</v>
      </c>
      <c r="S37" s="609"/>
      <c r="T37" s="609"/>
      <c r="U37" s="609"/>
      <c r="V37" s="609"/>
      <c r="W37" s="609"/>
      <c r="X37" s="609"/>
      <c r="Y37" s="610"/>
      <c r="Z37" s="646">
        <v>2.5</v>
      </c>
      <c r="AA37" s="646"/>
      <c r="AB37" s="646"/>
      <c r="AC37" s="646"/>
      <c r="AD37" s="647">
        <v>1471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434481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76132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1057717</v>
      </c>
      <c r="CS37" s="621"/>
      <c r="CT37" s="621"/>
      <c r="CU37" s="621"/>
      <c r="CV37" s="621"/>
      <c r="CW37" s="621"/>
      <c r="CX37" s="621"/>
      <c r="CY37" s="622"/>
      <c r="CZ37" s="611">
        <v>5</v>
      </c>
      <c r="DA37" s="623"/>
      <c r="DB37" s="623"/>
      <c r="DC37" s="624"/>
      <c r="DD37" s="614">
        <v>1057568</v>
      </c>
      <c r="DE37" s="621"/>
      <c r="DF37" s="621"/>
      <c r="DG37" s="621"/>
      <c r="DH37" s="621"/>
      <c r="DI37" s="621"/>
      <c r="DJ37" s="621"/>
      <c r="DK37" s="622"/>
      <c r="DL37" s="614">
        <v>1053042</v>
      </c>
      <c r="DM37" s="621"/>
      <c r="DN37" s="621"/>
      <c r="DO37" s="621"/>
      <c r="DP37" s="621"/>
      <c r="DQ37" s="621"/>
      <c r="DR37" s="621"/>
      <c r="DS37" s="621"/>
      <c r="DT37" s="621"/>
      <c r="DU37" s="621"/>
      <c r="DV37" s="622"/>
      <c r="DW37" s="611">
        <v>9.6999999999999993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1275687</v>
      </c>
      <c r="S38" s="609"/>
      <c r="T38" s="609"/>
      <c r="U38" s="609"/>
      <c r="V38" s="609"/>
      <c r="W38" s="609"/>
      <c r="X38" s="609"/>
      <c r="Y38" s="610"/>
      <c r="Z38" s="646">
        <v>5.8</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30877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4148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1272108</v>
      </c>
      <c r="CS38" s="609"/>
      <c r="CT38" s="609"/>
      <c r="CU38" s="609"/>
      <c r="CV38" s="609"/>
      <c r="CW38" s="609"/>
      <c r="CX38" s="609"/>
      <c r="CY38" s="610"/>
      <c r="CZ38" s="611">
        <v>6</v>
      </c>
      <c r="DA38" s="623"/>
      <c r="DB38" s="623"/>
      <c r="DC38" s="624"/>
      <c r="DD38" s="614">
        <v>954309</v>
      </c>
      <c r="DE38" s="609"/>
      <c r="DF38" s="609"/>
      <c r="DG38" s="609"/>
      <c r="DH38" s="609"/>
      <c r="DI38" s="609"/>
      <c r="DJ38" s="609"/>
      <c r="DK38" s="610"/>
      <c r="DL38" s="614">
        <v>937672</v>
      </c>
      <c r="DM38" s="609"/>
      <c r="DN38" s="609"/>
      <c r="DO38" s="609"/>
      <c r="DP38" s="609"/>
      <c r="DQ38" s="609"/>
      <c r="DR38" s="609"/>
      <c r="DS38" s="609"/>
      <c r="DT38" s="609"/>
      <c r="DU38" s="609"/>
      <c r="DV38" s="610"/>
      <c r="DW38" s="611">
        <v>8.6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6191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1523209</v>
      </c>
      <c r="CS39" s="621"/>
      <c r="CT39" s="621"/>
      <c r="CU39" s="621"/>
      <c r="CV39" s="621"/>
      <c r="CW39" s="621"/>
      <c r="CX39" s="621"/>
      <c r="CY39" s="622"/>
      <c r="CZ39" s="611">
        <v>7.2</v>
      </c>
      <c r="DA39" s="623"/>
      <c r="DB39" s="623"/>
      <c r="DC39" s="624"/>
      <c r="DD39" s="614">
        <v>1514829</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39587</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135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50422</v>
      </c>
      <c r="CS40" s="609"/>
      <c r="CT40" s="609"/>
      <c r="CU40" s="609"/>
      <c r="CV40" s="609"/>
      <c r="CW40" s="609"/>
      <c r="CX40" s="609"/>
      <c r="CY40" s="610"/>
      <c r="CZ40" s="611">
        <v>0.2</v>
      </c>
      <c r="DA40" s="623"/>
      <c r="DB40" s="623"/>
      <c r="DC40" s="624"/>
      <c r="DD40" s="614">
        <v>4622</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21904856</v>
      </c>
      <c r="S41" s="633"/>
      <c r="T41" s="633"/>
      <c r="U41" s="633"/>
      <c r="V41" s="633"/>
      <c r="W41" s="633"/>
      <c r="X41" s="633"/>
      <c r="Y41" s="636"/>
      <c r="Z41" s="637">
        <v>100</v>
      </c>
      <c r="AA41" s="637"/>
      <c r="AB41" s="637"/>
      <c r="AC41" s="637"/>
      <c r="AD41" s="638">
        <v>10802059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301840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970268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2426534</v>
      </c>
      <c r="CS42" s="621"/>
      <c r="CT42" s="621"/>
      <c r="CU42" s="621"/>
      <c r="CV42" s="621"/>
      <c r="CW42" s="621"/>
      <c r="CX42" s="621"/>
      <c r="CY42" s="622"/>
      <c r="CZ42" s="611">
        <v>11.4</v>
      </c>
      <c r="DA42" s="623"/>
      <c r="DB42" s="623"/>
      <c r="DC42" s="624"/>
      <c r="DD42" s="614">
        <v>781335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20276</v>
      </c>
      <c r="CS43" s="621"/>
      <c r="CT43" s="621"/>
      <c r="CU43" s="621"/>
      <c r="CV43" s="621"/>
      <c r="CW43" s="621"/>
      <c r="CX43" s="621"/>
      <c r="CY43" s="622"/>
      <c r="CZ43" s="611">
        <v>0.1</v>
      </c>
      <c r="DA43" s="623"/>
      <c r="DB43" s="623"/>
      <c r="DC43" s="624"/>
      <c r="DD43" s="614">
        <v>20276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2426534</v>
      </c>
      <c r="CS44" s="609"/>
      <c r="CT44" s="609"/>
      <c r="CU44" s="609"/>
      <c r="CV44" s="609"/>
      <c r="CW44" s="609"/>
      <c r="CX44" s="609"/>
      <c r="CY44" s="610"/>
      <c r="CZ44" s="611">
        <v>11.4</v>
      </c>
      <c r="DA44" s="612"/>
      <c r="DB44" s="612"/>
      <c r="DC44" s="613"/>
      <c r="DD44" s="614">
        <v>781335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649723</v>
      </c>
      <c r="CS45" s="621"/>
      <c r="CT45" s="621"/>
      <c r="CU45" s="621"/>
      <c r="CV45" s="621"/>
      <c r="CW45" s="621"/>
      <c r="CX45" s="621"/>
      <c r="CY45" s="622"/>
      <c r="CZ45" s="611">
        <v>3.1</v>
      </c>
      <c r="DA45" s="623"/>
      <c r="DB45" s="623"/>
      <c r="DC45" s="624"/>
      <c r="DD45" s="614">
        <v>164286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1675409</v>
      </c>
      <c r="CS46" s="609"/>
      <c r="CT46" s="609"/>
      <c r="CU46" s="609"/>
      <c r="CV46" s="609"/>
      <c r="CW46" s="609"/>
      <c r="CX46" s="609"/>
      <c r="CY46" s="610"/>
      <c r="CZ46" s="611">
        <v>7.9</v>
      </c>
      <c r="DA46" s="612"/>
      <c r="DB46" s="612"/>
      <c r="DC46" s="613"/>
      <c r="DD46" s="614">
        <v>580947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21289100</v>
      </c>
      <c r="CS49" s="593"/>
      <c r="CT49" s="593"/>
      <c r="CU49" s="593"/>
      <c r="CV49" s="593"/>
      <c r="CW49" s="593"/>
      <c r="CX49" s="593"/>
      <c r="CY49" s="594"/>
      <c r="CZ49" s="595">
        <v>100</v>
      </c>
      <c r="DA49" s="596"/>
      <c r="DB49" s="596"/>
      <c r="DC49" s="597"/>
      <c r="DD49" s="598">
        <v>13998037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WYC47IP19TYTMMuJMb2v/qSRaxRIgLHHYfXbwndHkRZrNG5GXmRpieJhrIFnXW++uo+uJmfLVp462zmk10dEA==" saltValue="+2zfi4yFp4sb8F9McG6Y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21905</v>
      </c>
      <c r="R7" s="1090"/>
      <c r="S7" s="1090"/>
      <c r="T7" s="1090"/>
      <c r="U7" s="1090"/>
      <c r="V7" s="1090">
        <v>21289</v>
      </c>
      <c r="W7" s="1090"/>
      <c r="X7" s="1090"/>
      <c r="Y7" s="1090"/>
      <c r="Z7" s="1090"/>
      <c r="AA7" s="1090">
        <v>616</v>
      </c>
      <c r="AB7" s="1090"/>
      <c r="AC7" s="1090"/>
      <c r="AD7" s="1090"/>
      <c r="AE7" s="1091"/>
      <c r="AF7" s="1092">
        <v>613</v>
      </c>
      <c r="AG7" s="1093"/>
      <c r="AH7" s="1093"/>
      <c r="AI7" s="1093"/>
      <c r="AJ7" s="1094"/>
      <c r="AK7" s="1095">
        <v>1250</v>
      </c>
      <c r="AL7" s="1096"/>
      <c r="AM7" s="1096"/>
      <c r="AN7" s="1096"/>
      <c r="AO7" s="1096"/>
      <c r="AP7" s="1096">
        <v>13734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549</v>
      </c>
      <c r="BS7" s="1086" t="s">
        <v>550</v>
      </c>
      <c r="BT7" s="1087"/>
      <c r="BU7" s="1087"/>
      <c r="BV7" s="1087"/>
      <c r="BW7" s="1087"/>
      <c r="BX7" s="1087"/>
      <c r="BY7" s="1087"/>
      <c r="BZ7" s="1087"/>
      <c r="CA7" s="1087"/>
      <c r="CB7" s="1087"/>
      <c r="CC7" s="1087"/>
      <c r="CD7" s="1087"/>
      <c r="CE7" s="1087"/>
      <c r="CF7" s="1087"/>
      <c r="CG7" s="1099"/>
      <c r="CH7" s="1083">
        <v>0</v>
      </c>
      <c r="CI7" s="1084"/>
      <c r="CJ7" s="1084"/>
      <c r="CK7" s="1084"/>
      <c r="CL7" s="1085"/>
      <c r="CM7" s="1083">
        <v>9</v>
      </c>
      <c r="CN7" s="1084"/>
      <c r="CO7" s="1084"/>
      <c r="CP7" s="1084"/>
      <c r="CQ7" s="1085"/>
      <c r="CR7" s="1083">
        <v>5</v>
      </c>
      <c r="CS7" s="1084"/>
      <c r="CT7" s="1084"/>
      <c r="CU7" s="1084"/>
      <c r="CV7" s="1085"/>
      <c r="CW7" s="1083" t="s">
        <v>551</v>
      </c>
      <c r="CX7" s="1084"/>
      <c r="CY7" s="1084"/>
      <c r="CZ7" s="1084"/>
      <c r="DA7" s="1085"/>
      <c r="DB7" s="1083" t="s">
        <v>551</v>
      </c>
      <c r="DC7" s="1084"/>
      <c r="DD7" s="1084"/>
      <c r="DE7" s="1084"/>
      <c r="DF7" s="1085"/>
      <c r="DG7" s="1083">
        <v>143</v>
      </c>
      <c r="DH7" s="1084"/>
      <c r="DI7" s="1084"/>
      <c r="DJ7" s="1084"/>
      <c r="DK7" s="1085"/>
      <c r="DL7" s="1083" t="s">
        <v>551</v>
      </c>
      <c r="DM7" s="1084"/>
      <c r="DN7" s="1084"/>
      <c r="DO7" s="1084"/>
      <c r="DP7" s="1085"/>
      <c r="DQ7" s="1083">
        <v>134</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21905</v>
      </c>
      <c r="R23" s="1048"/>
      <c r="S23" s="1048"/>
      <c r="T23" s="1048"/>
      <c r="U23" s="1048"/>
      <c r="V23" s="1048">
        <v>21289</v>
      </c>
      <c r="W23" s="1048"/>
      <c r="X23" s="1048"/>
      <c r="Y23" s="1048"/>
      <c r="Z23" s="1048"/>
      <c r="AA23" s="1048">
        <v>616</v>
      </c>
      <c r="AB23" s="1048"/>
      <c r="AC23" s="1048"/>
      <c r="AD23" s="1048"/>
      <c r="AE23" s="1055"/>
      <c r="AF23" s="1056">
        <v>613</v>
      </c>
      <c r="AG23" s="1048"/>
      <c r="AH23" s="1048"/>
      <c r="AI23" s="1048"/>
      <c r="AJ23" s="1057"/>
      <c r="AK23" s="1058" t="s">
        <v>552</v>
      </c>
      <c r="AL23" s="1059"/>
      <c r="AM23" s="1059"/>
      <c r="AN23" s="1059"/>
      <c r="AO23" s="1059"/>
      <c r="AP23" s="1048">
        <v>13734</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3420</v>
      </c>
      <c r="R28" s="1038"/>
      <c r="S28" s="1038"/>
      <c r="T28" s="1038"/>
      <c r="U28" s="1038"/>
      <c r="V28" s="1038">
        <v>3336</v>
      </c>
      <c r="W28" s="1038"/>
      <c r="X28" s="1038"/>
      <c r="Y28" s="1038"/>
      <c r="Z28" s="1038"/>
      <c r="AA28" s="1038">
        <v>84</v>
      </c>
      <c r="AB28" s="1038"/>
      <c r="AC28" s="1038"/>
      <c r="AD28" s="1038"/>
      <c r="AE28" s="1039"/>
      <c r="AF28" s="1040">
        <v>84</v>
      </c>
      <c r="AG28" s="1038"/>
      <c r="AH28" s="1038"/>
      <c r="AI28" s="1038"/>
      <c r="AJ28" s="1041"/>
      <c r="AK28" s="1029">
        <v>302</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2737</v>
      </c>
      <c r="R29" s="1026"/>
      <c r="S29" s="1026"/>
      <c r="T29" s="1026"/>
      <c r="U29" s="1026"/>
      <c r="V29" s="1026">
        <v>2675</v>
      </c>
      <c r="W29" s="1026"/>
      <c r="X29" s="1026"/>
      <c r="Y29" s="1026"/>
      <c r="Z29" s="1026"/>
      <c r="AA29" s="1026">
        <v>63</v>
      </c>
      <c r="AB29" s="1026"/>
      <c r="AC29" s="1026"/>
      <c r="AD29" s="1026"/>
      <c r="AE29" s="1027"/>
      <c r="AF29" s="1022">
        <v>63</v>
      </c>
      <c r="AG29" s="1023"/>
      <c r="AH29" s="1023"/>
      <c r="AI29" s="1023"/>
      <c r="AJ29" s="1024"/>
      <c r="AK29" s="967">
        <v>457</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26</v>
      </c>
      <c r="R30" s="1026"/>
      <c r="S30" s="1026"/>
      <c r="T30" s="1026"/>
      <c r="U30" s="1026"/>
      <c r="V30" s="1026">
        <v>23</v>
      </c>
      <c r="W30" s="1026"/>
      <c r="X30" s="1026"/>
      <c r="Y30" s="1026"/>
      <c r="Z30" s="1026"/>
      <c r="AA30" s="1026">
        <v>3</v>
      </c>
      <c r="AB30" s="1026"/>
      <c r="AC30" s="1026"/>
      <c r="AD30" s="1026"/>
      <c r="AE30" s="1027"/>
      <c r="AF30" s="1022">
        <v>3</v>
      </c>
      <c r="AG30" s="1023"/>
      <c r="AH30" s="1023"/>
      <c r="AI30" s="1023"/>
      <c r="AJ30" s="1024"/>
      <c r="AK30" s="967">
        <v>2</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710</v>
      </c>
      <c r="R31" s="1026"/>
      <c r="S31" s="1026"/>
      <c r="T31" s="1026"/>
      <c r="U31" s="1026"/>
      <c r="V31" s="1026">
        <v>674</v>
      </c>
      <c r="W31" s="1026"/>
      <c r="X31" s="1026"/>
      <c r="Y31" s="1026"/>
      <c r="Z31" s="1026"/>
      <c r="AA31" s="1026">
        <v>36</v>
      </c>
      <c r="AB31" s="1026"/>
      <c r="AC31" s="1026"/>
      <c r="AD31" s="1026"/>
      <c r="AE31" s="1027"/>
      <c r="AF31" s="1022">
        <v>36</v>
      </c>
      <c r="AG31" s="1023"/>
      <c r="AH31" s="1023"/>
      <c r="AI31" s="1023"/>
      <c r="AJ31" s="1024"/>
      <c r="AK31" s="967">
        <v>138</v>
      </c>
      <c r="AL31" s="958"/>
      <c r="AM31" s="958"/>
      <c r="AN31" s="958"/>
      <c r="AO31" s="958"/>
      <c r="AP31" s="958" t="s">
        <v>551</v>
      </c>
      <c r="AQ31" s="958"/>
      <c r="AR31" s="958"/>
      <c r="AS31" s="958"/>
      <c r="AT31" s="958"/>
      <c r="AU31" s="958" t="s">
        <v>551</v>
      </c>
      <c r="AV31" s="958"/>
      <c r="AW31" s="958"/>
      <c r="AX31" s="958"/>
      <c r="AY31" s="958"/>
      <c r="AZ31" s="1028" t="s">
        <v>551</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392</v>
      </c>
      <c r="C32" s="1018"/>
      <c r="D32" s="1018"/>
      <c r="E32" s="1018"/>
      <c r="F32" s="1018"/>
      <c r="G32" s="1018"/>
      <c r="H32" s="1018"/>
      <c r="I32" s="1018"/>
      <c r="J32" s="1018"/>
      <c r="K32" s="1018"/>
      <c r="L32" s="1018"/>
      <c r="M32" s="1018"/>
      <c r="N32" s="1018"/>
      <c r="O32" s="1018"/>
      <c r="P32" s="1019"/>
      <c r="Q32" s="1025">
        <v>956</v>
      </c>
      <c r="R32" s="1026"/>
      <c r="S32" s="1026"/>
      <c r="T32" s="1026"/>
      <c r="U32" s="1026"/>
      <c r="V32" s="1026">
        <v>851</v>
      </c>
      <c r="W32" s="1026"/>
      <c r="X32" s="1026"/>
      <c r="Y32" s="1026"/>
      <c r="Z32" s="1026"/>
      <c r="AA32" s="1026">
        <v>104</v>
      </c>
      <c r="AB32" s="1026"/>
      <c r="AC32" s="1026"/>
      <c r="AD32" s="1026"/>
      <c r="AE32" s="1027"/>
      <c r="AF32" s="1022">
        <v>1592</v>
      </c>
      <c r="AG32" s="1023"/>
      <c r="AH32" s="1023"/>
      <c r="AI32" s="1023"/>
      <c r="AJ32" s="1024"/>
      <c r="AK32" s="967">
        <v>0</v>
      </c>
      <c r="AL32" s="958"/>
      <c r="AM32" s="958"/>
      <c r="AN32" s="958"/>
      <c r="AO32" s="958"/>
      <c r="AP32" s="958">
        <v>1507</v>
      </c>
      <c r="AQ32" s="958"/>
      <c r="AR32" s="958"/>
      <c r="AS32" s="958"/>
      <c r="AT32" s="958"/>
      <c r="AU32" s="958">
        <v>2</v>
      </c>
      <c r="AV32" s="958"/>
      <c r="AW32" s="958"/>
      <c r="AX32" s="958"/>
      <c r="AY32" s="958"/>
      <c r="AZ32" s="1028" t="s">
        <v>551</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1145</v>
      </c>
      <c r="R33" s="1026"/>
      <c r="S33" s="1026"/>
      <c r="T33" s="1026"/>
      <c r="U33" s="1026"/>
      <c r="V33" s="1026">
        <v>1169</v>
      </c>
      <c r="W33" s="1026"/>
      <c r="X33" s="1026"/>
      <c r="Y33" s="1026"/>
      <c r="Z33" s="1026"/>
      <c r="AA33" s="1026">
        <v>-24</v>
      </c>
      <c r="AB33" s="1026"/>
      <c r="AC33" s="1026"/>
      <c r="AD33" s="1026"/>
      <c r="AE33" s="1027"/>
      <c r="AF33" s="1022">
        <v>1024</v>
      </c>
      <c r="AG33" s="1023"/>
      <c r="AH33" s="1023"/>
      <c r="AI33" s="1023"/>
      <c r="AJ33" s="1024"/>
      <c r="AK33" s="967">
        <v>434</v>
      </c>
      <c r="AL33" s="958"/>
      <c r="AM33" s="958"/>
      <c r="AN33" s="958"/>
      <c r="AO33" s="958"/>
      <c r="AP33" s="958">
        <v>6555</v>
      </c>
      <c r="AQ33" s="958"/>
      <c r="AR33" s="958"/>
      <c r="AS33" s="958"/>
      <c r="AT33" s="958"/>
      <c r="AU33" s="958">
        <v>3166</v>
      </c>
      <c r="AV33" s="958"/>
      <c r="AW33" s="958"/>
      <c r="AX33" s="958"/>
      <c r="AY33" s="958"/>
      <c r="AZ33" s="1028" t="s">
        <v>551</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2801</v>
      </c>
      <c r="AG63" s="946"/>
      <c r="AH63" s="946"/>
      <c r="AI63" s="946"/>
      <c r="AJ63" s="1009"/>
      <c r="AK63" s="1010"/>
      <c r="AL63" s="950"/>
      <c r="AM63" s="950"/>
      <c r="AN63" s="950"/>
      <c r="AO63" s="950"/>
      <c r="AP63" s="946">
        <v>8062</v>
      </c>
      <c r="AQ63" s="946"/>
      <c r="AR63" s="946"/>
      <c r="AS63" s="946"/>
      <c r="AT63" s="946"/>
      <c r="AU63" s="946">
        <v>3168</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558</v>
      </c>
      <c r="C68" s="973"/>
      <c r="D68" s="973"/>
      <c r="E68" s="973"/>
      <c r="F68" s="973"/>
      <c r="G68" s="973"/>
      <c r="H68" s="973"/>
      <c r="I68" s="973"/>
      <c r="J68" s="973"/>
      <c r="K68" s="973"/>
      <c r="L68" s="973"/>
      <c r="M68" s="973"/>
      <c r="N68" s="973"/>
      <c r="O68" s="973"/>
      <c r="P68" s="974"/>
      <c r="Q68" s="975">
        <v>55</v>
      </c>
      <c r="R68" s="969"/>
      <c r="S68" s="969"/>
      <c r="T68" s="969"/>
      <c r="U68" s="969"/>
      <c r="V68" s="969">
        <v>53</v>
      </c>
      <c r="W68" s="969"/>
      <c r="X68" s="969"/>
      <c r="Y68" s="969"/>
      <c r="Z68" s="969"/>
      <c r="AA68" s="969">
        <v>3</v>
      </c>
      <c r="AB68" s="969"/>
      <c r="AC68" s="969"/>
      <c r="AD68" s="969"/>
      <c r="AE68" s="969"/>
      <c r="AF68" s="969">
        <v>3</v>
      </c>
      <c r="AG68" s="969"/>
      <c r="AH68" s="969"/>
      <c r="AI68" s="969"/>
      <c r="AJ68" s="969"/>
      <c r="AK68" s="969">
        <v>45</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559</v>
      </c>
      <c r="C69" s="962"/>
      <c r="D69" s="962"/>
      <c r="E69" s="962"/>
      <c r="F69" s="962"/>
      <c r="G69" s="962"/>
      <c r="H69" s="962"/>
      <c r="I69" s="962"/>
      <c r="J69" s="962"/>
      <c r="K69" s="962"/>
      <c r="L69" s="962"/>
      <c r="M69" s="962"/>
      <c r="N69" s="962"/>
      <c r="O69" s="962"/>
      <c r="P69" s="963"/>
      <c r="Q69" s="964">
        <v>90</v>
      </c>
      <c r="R69" s="958"/>
      <c r="S69" s="958"/>
      <c r="T69" s="958"/>
      <c r="U69" s="958"/>
      <c r="V69" s="958">
        <v>88</v>
      </c>
      <c r="W69" s="958"/>
      <c r="X69" s="958"/>
      <c r="Y69" s="958"/>
      <c r="Z69" s="958"/>
      <c r="AA69" s="958">
        <v>1</v>
      </c>
      <c r="AB69" s="958"/>
      <c r="AC69" s="958"/>
      <c r="AD69" s="958"/>
      <c r="AE69" s="958"/>
      <c r="AF69" s="958">
        <v>1</v>
      </c>
      <c r="AG69" s="958"/>
      <c r="AH69" s="958"/>
      <c r="AI69" s="958"/>
      <c r="AJ69" s="958"/>
      <c r="AK69" s="958" t="s">
        <v>551</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560</v>
      </c>
      <c r="C70" s="962"/>
      <c r="D70" s="962"/>
      <c r="E70" s="962"/>
      <c r="F70" s="962"/>
      <c r="G70" s="962"/>
      <c r="H70" s="962"/>
      <c r="I70" s="962"/>
      <c r="J70" s="962"/>
      <c r="K70" s="962"/>
      <c r="L70" s="962"/>
      <c r="M70" s="962"/>
      <c r="N70" s="962"/>
      <c r="O70" s="962"/>
      <c r="P70" s="963"/>
      <c r="Q70" s="964">
        <v>7985</v>
      </c>
      <c r="R70" s="958"/>
      <c r="S70" s="958"/>
      <c r="T70" s="958"/>
      <c r="U70" s="958"/>
      <c r="V70" s="958">
        <v>7978</v>
      </c>
      <c r="W70" s="958"/>
      <c r="X70" s="958"/>
      <c r="Y70" s="958"/>
      <c r="Z70" s="958"/>
      <c r="AA70" s="958">
        <v>7</v>
      </c>
      <c r="AB70" s="958"/>
      <c r="AC70" s="958"/>
      <c r="AD70" s="958"/>
      <c r="AE70" s="958"/>
      <c r="AF70" s="958">
        <v>7</v>
      </c>
      <c r="AG70" s="958"/>
      <c r="AH70" s="958"/>
      <c r="AI70" s="958"/>
      <c r="AJ70" s="958"/>
      <c r="AK70" s="958" t="s">
        <v>551</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561</v>
      </c>
      <c r="C71" s="962"/>
      <c r="D71" s="962"/>
      <c r="E71" s="962"/>
      <c r="F71" s="962"/>
      <c r="G71" s="962"/>
      <c r="H71" s="962"/>
      <c r="I71" s="962"/>
      <c r="J71" s="962"/>
      <c r="K71" s="962"/>
      <c r="L71" s="962"/>
      <c r="M71" s="962"/>
      <c r="N71" s="962"/>
      <c r="O71" s="962"/>
      <c r="P71" s="963"/>
      <c r="Q71" s="964">
        <v>196</v>
      </c>
      <c r="R71" s="958"/>
      <c r="S71" s="958"/>
      <c r="T71" s="958"/>
      <c r="U71" s="958"/>
      <c r="V71" s="958">
        <v>196</v>
      </c>
      <c r="W71" s="958"/>
      <c r="X71" s="958"/>
      <c r="Y71" s="958"/>
      <c r="Z71" s="958"/>
      <c r="AA71" s="958" t="s">
        <v>551</v>
      </c>
      <c r="AB71" s="958"/>
      <c r="AC71" s="958"/>
      <c r="AD71" s="958"/>
      <c r="AE71" s="958"/>
      <c r="AF71" s="958" t="s">
        <v>551</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562</v>
      </c>
      <c r="C72" s="962"/>
      <c r="D72" s="962"/>
      <c r="E72" s="962"/>
      <c r="F72" s="962"/>
      <c r="G72" s="962"/>
      <c r="H72" s="962"/>
      <c r="I72" s="962"/>
      <c r="J72" s="962"/>
      <c r="K72" s="962"/>
      <c r="L72" s="962"/>
      <c r="M72" s="962"/>
      <c r="N72" s="962"/>
      <c r="O72" s="962"/>
      <c r="P72" s="963"/>
      <c r="Q72" s="964">
        <v>217</v>
      </c>
      <c r="R72" s="958"/>
      <c r="S72" s="958"/>
      <c r="T72" s="958"/>
      <c r="U72" s="958"/>
      <c r="V72" s="958">
        <v>198</v>
      </c>
      <c r="W72" s="958"/>
      <c r="X72" s="958"/>
      <c r="Y72" s="958"/>
      <c r="Z72" s="958"/>
      <c r="AA72" s="958">
        <v>18</v>
      </c>
      <c r="AB72" s="958"/>
      <c r="AC72" s="958"/>
      <c r="AD72" s="958"/>
      <c r="AE72" s="958"/>
      <c r="AF72" s="958">
        <v>18</v>
      </c>
      <c r="AG72" s="958"/>
      <c r="AH72" s="958"/>
      <c r="AI72" s="958"/>
      <c r="AJ72" s="958"/>
      <c r="AK72" s="958" t="s">
        <v>551</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563</v>
      </c>
      <c r="C73" s="962"/>
      <c r="D73" s="962"/>
      <c r="E73" s="962"/>
      <c r="F73" s="962"/>
      <c r="G73" s="962"/>
      <c r="H73" s="962"/>
      <c r="I73" s="962"/>
      <c r="J73" s="962"/>
      <c r="K73" s="962"/>
      <c r="L73" s="962"/>
      <c r="M73" s="962"/>
      <c r="N73" s="962"/>
      <c r="O73" s="962"/>
      <c r="P73" s="963"/>
      <c r="Q73" s="964">
        <v>19</v>
      </c>
      <c r="R73" s="958"/>
      <c r="S73" s="958"/>
      <c r="T73" s="958"/>
      <c r="U73" s="958"/>
      <c r="V73" s="958">
        <v>17</v>
      </c>
      <c r="W73" s="958"/>
      <c r="X73" s="958"/>
      <c r="Y73" s="958"/>
      <c r="Z73" s="958"/>
      <c r="AA73" s="958">
        <v>1</v>
      </c>
      <c r="AB73" s="958"/>
      <c r="AC73" s="958"/>
      <c r="AD73" s="958"/>
      <c r="AE73" s="958"/>
      <c r="AF73" s="958">
        <v>1</v>
      </c>
      <c r="AG73" s="958"/>
      <c r="AH73" s="958"/>
      <c r="AI73" s="958"/>
      <c r="AJ73" s="958"/>
      <c r="AK73" s="958" t="s">
        <v>551</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564</v>
      </c>
      <c r="C74" s="962"/>
      <c r="D74" s="962"/>
      <c r="E74" s="962"/>
      <c r="F74" s="962"/>
      <c r="G74" s="962"/>
      <c r="H74" s="962"/>
      <c r="I74" s="962"/>
      <c r="J74" s="962"/>
      <c r="K74" s="962"/>
      <c r="L74" s="962"/>
      <c r="M74" s="962"/>
      <c r="N74" s="962"/>
      <c r="O74" s="962"/>
      <c r="P74" s="963"/>
      <c r="Q74" s="964">
        <v>105</v>
      </c>
      <c r="R74" s="958"/>
      <c r="S74" s="958"/>
      <c r="T74" s="958"/>
      <c r="U74" s="958"/>
      <c r="V74" s="958">
        <v>61</v>
      </c>
      <c r="W74" s="958"/>
      <c r="X74" s="958"/>
      <c r="Y74" s="958"/>
      <c r="Z74" s="958"/>
      <c r="AA74" s="958">
        <v>44</v>
      </c>
      <c r="AB74" s="958"/>
      <c r="AC74" s="958"/>
      <c r="AD74" s="958"/>
      <c r="AE74" s="958"/>
      <c r="AF74" s="958">
        <v>44</v>
      </c>
      <c r="AG74" s="958"/>
      <c r="AH74" s="958"/>
      <c r="AI74" s="958"/>
      <c r="AJ74" s="958"/>
      <c r="AK74" s="958" t="s">
        <v>551</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565</v>
      </c>
      <c r="C75" s="962"/>
      <c r="D75" s="962"/>
      <c r="E75" s="962"/>
      <c r="F75" s="962"/>
      <c r="G75" s="962"/>
      <c r="H75" s="962"/>
      <c r="I75" s="962"/>
      <c r="J75" s="962"/>
      <c r="K75" s="962"/>
      <c r="L75" s="962"/>
      <c r="M75" s="962"/>
      <c r="N75" s="962"/>
      <c r="O75" s="962"/>
      <c r="P75" s="963"/>
      <c r="Q75" s="965">
        <v>451</v>
      </c>
      <c r="R75" s="966"/>
      <c r="S75" s="966"/>
      <c r="T75" s="966"/>
      <c r="U75" s="967"/>
      <c r="V75" s="968">
        <v>375</v>
      </c>
      <c r="W75" s="966"/>
      <c r="X75" s="966"/>
      <c r="Y75" s="966"/>
      <c r="Z75" s="967"/>
      <c r="AA75" s="968">
        <v>76</v>
      </c>
      <c r="AB75" s="966"/>
      <c r="AC75" s="966"/>
      <c r="AD75" s="966"/>
      <c r="AE75" s="967"/>
      <c r="AF75" s="968">
        <v>76</v>
      </c>
      <c r="AG75" s="966"/>
      <c r="AH75" s="966"/>
      <c r="AI75" s="966"/>
      <c r="AJ75" s="967"/>
      <c r="AK75" s="968" t="s">
        <v>551</v>
      </c>
      <c r="AL75" s="966"/>
      <c r="AM75" s="966"/>
      <c r="AN75" s="966"/>
      <c r="AO75" s="967"/>
      <c r="AP75" s="968" t="s">
        <v>551</v>
      </c>
      <c r="AQ75" s="966"/>
      <c r="AR75" s="966"/>
      <c r="AS75" s="966"/>
      <c r="AT75" s="967"/>
      <c r="AU75" s="968" t="s">
        <v>551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566</v>
      </c>
      <c r="C76" s="962"/>
      <c r="D76" s="962"/>
      <c r="E76" s="962"/>
      <c r="F76" s="962"/>
      <c r="G76" s="962"/>
      <c r="H76" s="962"/>
      <c r="I76" s="962"/>
      <c r="J76" s="962"/>
      <c r="K76" s="962"/>
      <c r="L76" s="962"/>
      <c r="M76" s="962"/>
      <c r="N76" s="962"/>
      <c r="O76" s="962"/>
      <c r="P76" s="963"/>
      <c r="Q76" s="965">
        <v>2532</v>
      </c>
      <c r="R76" s="966"/>
      <c r="S76" s="966"/>
      <c r="T76" s="966"/>
      <c r="U76" s="967"/>
      <c r="V76" s="968">
        <v>2508</v>
      </c>
      <c r="W76" s="966"/>
      <c r="X76" s="966"/>
      <c r="Y76" s="966"/>
      <c r="Z76" s="967"/>
      <c r="AA76" s="968">
        <v>24</v>
      </c>
      <c r="AB76" s="966"/>
      <c r="AC76" s="966"/>
      <c r="AD76" s="966"/>
      <c r="AE76" s="967"/>
      <c r="AF76" s="968">
        <v>24</v>
      </c>
      <c r="AG76" s="966"/>
      <c r="AH76" s="966"/>
      <c r="AI76" s="966"/>
      <c r="AJ76" s="967"/>
      <c r="AK76" s="968" t="s">
        <v>551</v>
      </c>
      <c r="AL76" s="966"/>
      <c r="AM76" s="966"/>
      <c r="AN76" s="966"/>
      <c r="AO76" s="967"/>
      <c r="AP76" s="968">
        <v>947</v>
      </c>
      <c r="AQ76" s="966"/>
      <c r="AR76" s="966"/>
      <c r="AS76" s="966"/>
      <c r="AT76" s="967"/>
      <c r="AU76" s="968">
        <v>210</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567</v>
      </c>
      <c r="C77" s="962"/>
      <c r="D77" s="962"/>
      <c r="E77" s="962"/>
      <c r="F77" s="962"/>
      <c r="G77" s="962"/>
      <c r="H77" s="962"/>
      <c r="I77" s="962"/>
      <c r="J77" s="962"/>
      <c r="K77" s="962"/>
      <c r="L77" s="962"/>
      <c r="M77" s="962"/>
      <c r="N77" s="962"/>
      <c r="O77" s="962"/>
      <c r="P77" s="963"/>
      <c r="Q77" s="965">
        <v>84</v>
      </c>
      <c r="R77" s="966"/>
      <c r="S77" s="966"/>
      <c r="T77" s="966"/>
      <c r="U77" s="967"/>
      <c r="V77" s="968">
        <v>52</v>
      </c>
      <c r="W77" s="966"/>
      <c r="X77" s="966"/>
      <c r="Y77" s="966"/>
      <c r="Z77" s="967"/>
      <c r="AA77" s="968">
        <v>32</v>
      </c>
      <c r="AB77" s="966"/>
      <c r="AC77" s="966"/>
      <c r="AD77" s="966"/>
      <c r="AE77" s="967"/>
      <c r="AF77" s="968">
        <v>32</v>
      </c>
      <c r="AG77" s="966"/>
      <c r="AH77" s="966"/>
      <c r="AI77" s="966"/>
      <c r="AJ77" s="967"/>
      <c r="AK77" s="968" t="s">
        <v>551</v>
      </c>
      <c r="AL77" s="966"/>
      <c r="AM77" s="966"/>
      <c r="AN77" s="966"/>
      <c r="AO77" s="967"/>
      <c r="AP77" s="968" t="s">
        <v>551</v>
      </c>
      <c r="AQ77" s="966"/>
      <c r="AR77" s="966"/>
      <c r="AS77" s="966"/>
      <c r="AT77" s="967"/>
      <c r="AU77" s="968" t="s">
        <v>551</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568</v>
      </c>
      <c r="C78" s="962"/>
      <c r="D78" s="962"/>
      <c r="E78" s="962"/>
      <c r="F78" s="962"/>
      <c r="G78" s="962"/>
      <c r="H78" s="962"/>
      <c r="I78" s="962"/>
      <c r="J78" s="962"/>
      <c r="K78" s="962"/>
      <c r="L78" s="962"/>
      <c r="M78" s="962"/>
      <c r="N78" s="962"/>
      <c r="O78" s="962"/>
      <c r="P78" s="963"/>
      <c r="Q78" s="964">
        <v>3104</v>
      </c>
      <c r="R78" s="958"/>
      <c r="S78" s="958"/>
      <c r="T78" s="958"/>
      <c r="U78" s="958"/>
      <c r="V78" s="958">
        <v>2856</v>
      </c>
      <c r="W78" s="958"/>
      <c r="X78" s="958"/>
      <c r="Y78" s="958"/>
      <c r="Z78" s="958"/>
      <c r="AA78" s="958">
        <v>248</v>
      </c>
      <c r="AB78" s="958"/>
      <c r="AC78" s="958"/>
      <c r="AD78" s="958"/>
      <c r="AE78" s="958"/>
      <c r="AF78" s="958">
        <v>217</v>
      </c>
      <c r="AG78" s="958"/>
      <c r="AH78" s="958"/>
      <c r="AI78" s="958"/>
      <c r="AJ78" s="958"/>
      <c r="AK78" s="958">
        <v>150</v>
      </c>
      <c r="AL78" s="958"/>
      <c r="AM78" s="958"/>
      <c r="AN78" s="958"/>
      <c r="AO78" s="958"/>
      <c r="AP78" s="958">
        <v>1482</v>
      </c>
      <c r="AQ78" s="958"/>
      <c r="AR78" s="958"/>
      <c r="AS78" s="958"/>
      <c r="AT78" s="958"/>
      <c r="AU78" s="958">
        <v>494</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569</v>
      </c>
      <c r="C79" s="962"/>
      <c r="D79" s="962"/>
      <c r="E79" s="962"/>
      <c r="F79" s="962"/>
      <c r="G79" s="962"/>
      <c r="H79" s="962"/>
      <c r="I79" s="962"/>
      <c r="J79" s="962"/>
      <c r="K79" s="962"/>
      <c r="L79" s="962"/>
      <c r="M79" s="962"/>
      <c r="N79" s="962"/>
      <c r="O79" s="962"/>
      <c r="P79" s="963"/>
      <c r="Q79" s="964">
        <v>257</v>
      </c>
      <c r="R79" s="958"/>
      <c r="S79" s="958"/>
      <c r="T79" s="958"/>
      <c r="U79" s="958"/>
      <c r="V79" s="958">
        <v>256</v>
      </c>
      <c r="W79" s="958"/>
      <c r="X79" s="958"/>
      <c r="Y79" s="958"/>
      <c r="Z79" s="958"/>
      <c r="AA79" s="958">
        <v>1</v>
      </c>
      <c r="AB79" s="958"/>
      <c r="AC79" s="958"/>
      <c r="AD79" s="958"/>
      <c r="AE79" s="958"/>
      <c r="AF79" s="958">
        <v>1</v>
      </c>
      <c r="AG79" s="958"/>
      <c r="AH79" s="958"/>
      <c r="AI79" s="958"/>
      <c r="AJ79" s="958"/>
      <c r="AK79" s="958">
        <v>57</v>
      </c>
      <c r="AL79" s="958"/>
      <c r="AM79" s="958"/>
      <c r="AN79" s="958"/>
      <c r="AO79" s="958"/>
      <c r="AP79" s="958" t="s">
        <v>551</v>
      </c>
      <c r="AQ79" s="958"/>
      <c r="AR79" s="958"/>
      <c r="AS79" s="958"/>
      <c r="AT79" s="958"/>
      <c r="AU79" s="958" t="s">
        <v>551</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570</v>
      </c>
      <c r="C80" s="962"/>
      <c r="D80" s="962"/>
      <c r="E80" s="962"/>
      <c r="F80" s="962"/>
      <c r="G80" s="962"/>
      <c r="H80" s="962"/>
      <c r="I80" s="962"/>
      <c r="J80" s="962"/>
      <c r="K80" s="962"/>
      <c r="L80" s="962"/>
      <c r="M80" s="962"/>
      <c r="N80" s="962"/>
      <c r="O80" s="962"/>
      <c r="P80" s="963"/>
      <c r="Q80" s="964">
        <v>73</v>
      </c>
      <c r="R80" s="958"/>
      <c r="S80" s="958"/>
      <c r="T80" s="958"/>
      <c r="U80" s="958"/>
      <c r="V80" s="958">
        <v>73</v>
      </c>
      <c r="W80" s="958"/>
      <c r="X80" s="958"/>
      <c r="Y80" s="958"/>
      <c r="Z80" s="958"/>
      <c r="AA80" s="958" t="s">
        <v>551</v>
      </c>
      <c r="AB80" s="958"/>
      <c r="AC80" s="958"/>
      <c r="AD80" s="958"/>
      <c r="AE80" s="958"/>
      <c r="AF80" s="958" t="s">
        <v>551</v>
      </c>
      <c r="AG80" s="958"/>
      <c r="AH80" s="958"/>
      <c r="AI80" s="958"/>
      <c r="AJ80" s="958"/>
      <c r="AK80" s="958" t="s">
        <v>551</v>
      </c>
      <c r="AL80" s="958"/>
      <c r="AM80" s="958"/>
      <c r="AN80" s="958"/>
      <c r="AO80" s="958"/>
      <c r="AP80" s="958" t="s">
        <v>551</v>
      </c>
      <c r="AQ80" s="958"/>
      <c r="AR80" s="958"/>
      <c r="AS80" s="958"/>
      <c r="AT80" s="958"/>
      <c r="AU80" s="958" t="s">
        <v>551</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571</v>
      </c>
      <c r="C81" s="962"/>
      <c r="D81" s="962"/>
      <c r="E81" s="962"/>
      <c r="F81" s="962"/>
      <c r="G81" s="962"/>
      <c r="H81" s="962"/>
      <c r="I81" s="962"/>
      <c r="J81" s="962"/>
      <c r="K81" s="962"/>
      <c r="L81" s="962"/>
      <c r="M81" s="962"/>
      <c r="N81" s="962"/>
      <c r="O81" s="962"/>
      <c r="P81" s="963"/>
      <c r="Q81" s="964">
        <v>295</v>
      </c>
      <c r="R81" s="958"/>
      <c r="S81" s="958"/>
      <c r="T81" s="958"/>
      <c r="U81" s="958"/>
      <c r="V81" s="958">
        <v>258</v>
      </c>
      <c r="W81" s="958"/>
      <c r="X81" s="958"/>
      <c r="Y81" s="958"/>
      <c r="Z81" s="958"/>
      <c r="AA81" s="958">
        <v>37</v>
      </c>
      <c r="AB81" s="958"/>
      <c r="AC81" s="958"/>
      <c r="AD81" s="958"/>
      <c r="AE81" s="958"/>
      <c r="AF81" s="958">
        <v>37</v>
      </c>
      <c r="AG81" s="958"/>
      <c r="AH81" s="958"/>
      <c r="AI81" s="958"/>
      <c r="AJ81" s="958"/>
      <c r="AK81" s="958" t="s">
        <v>551</v>
      </c>
      <c r="AL81" s="958"/>
      <c r="AM81" s="958"/>
      <c r="AN81" s="958"/>
      <c r="AO81" s="958"/>
      <c r="AP81" s="958" t="s">
        <v>551</v>
      </c>
      <c r="AQ81" s="958"/>
      <c r="AR81" s="958"/>
      <c r="AS81" s="958"/>
      <c r="AT81" s="958"/>
      <c r="AU81" s="958" t="s">
        <v>551</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572</v>
      </c>
      <c r="C82" s="962"/>
      <c r="D82" s="962"/>
      <c r="E82" s="962"/>
      <c r="F82" s="962"/>
      <c r="G82" s="962"/>
      <c r="H82" s="962"/>
      <c r="I82" s="962"/>
      <c r="J82" s="962"/>
      <c r="K82" s="962"/>
      <c r="L82" s="962"/>
      <c r="M82" s="962"/>
      <c r="N82" s="962"/>
      <c r="O82" s="962"/>
      <c r="P82" s="963"/>
      <c r="Q82" s="964">
        <v>881857</v>
      </c>
      <c r="R82" s="958"/>
      <c r="S82" s="958"/>
      <c r="T82" s="958"/>
      <c r="U82" s="958"/>
      <c r="V82" s="958">
        <v>868577</v>
      </c>
      <c r="W82" s="958"/>
      <c r="X82" s="958"/>
      <c r="Y82" s="958"/>
      <c r="Z82" s="958"/>
      <c r="AA82" s="958">
        <v>13281</v>
      </c>
      <c r="AB82" s="958"/>
      <c r="AC82" s="958"/>
      <c r="AD82" s="958"/>
      <c r="AE82" s="958"/>
      <c r="AF82" s="958">
        <v>13281</v>
      </c>
      <c r="AG82" s="958"/>
      <c r="AH82" s="958"/>
      <c r="AI82" s="958"/>
      <c r="AJ82" s="958"/>
      <c r="AK82" s="958" t="s">
        <v>551</v>
      </c>
      <c r="AL82" s="958"/>
      <c r="AM82" s="958"/>
      <c r="AN82" s="958"/>
      <c r="AO82" s="958"/>
      <c r="AP82" s="958" t="s">
        <v>551</v>
      </c>
      <c r="AQ82" s="958"/>
      <c r="AR82" s="958"/>
      <c r="AS82" s="958"/>
      <c r="AT82" s="958"/>
      <c r="AU82" s="958" t="s">
        <v>551</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573</v>
      </c>
      <c r="C83" s="962"/>
      <c r="D83" s="962"/>
      <c r="E83" s="962"/>
      <c r="F83" s="962"/>
      <c r="G83" s="962"/>
      <c r="H83" s="962"/>
      <c r="I83" s="962"/>
      <c r="J83" s="962"/>
      <c r="K83" s="962"/>
      <c r="L83" s="962"/>
      <c r="M83" s="962"/>
      <c r="N83" s="962"/>
      <c r="O83" s="962"/>
      <c r="P83" s="963"/>
      <c r="Q83" s="964">
        <v>254</v>
      </c>
      <c r="R83" s="958"/>
      <c r="S83" s="958"/>
      <c r="T83" s="958"/>
      <c r="U83" s="958"/>
      <c r="V83" s="958">
        <v>223</v>
      </c>
      <c r="W83" s="958"/>
      <c r="X83" s="958"/>
      <c r="Y83" s="958"/>
      <c r="Z83" s="958"/>
      <c r="AA83" s="958">
        <v>32</v>
      </c>
      <c r="AB83" s="958"/>
      <c r="AC83" s="958"/>
      <c r="AD83" s="958"/>
      <c r="AE83" s="958"/>
      <c r="AF83" s="958">
        <v>32</v>
      </c>
      <c r="AG83" s="958"/>
      <c r="AH83" s="958"/>
      <c r="AI83" s="958"/>
      <c r="AJ83" s="958"/>
      <c r="AK83" s="958" t="s">
        <v>551</v>
      </c>
      <c r="AL83" s="958"/>
      <c r="AM83" s="958"/>
      <c r="AN83" s="958"/>
      <c r="AO83" s="958"/>
      <c r="AP83" s="958" t="s">
        <v>551</v>
      </c>
      <c r="AQ83" s="958"/>
      <c r="AR83" s="958"/>
      <c r="AS83" s="958"/>
      <c r="AT83" s="958"/>
      <c r="AU83" s="958" t="s">
        <v>551</v>
      </c>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t="s">
        <v>574</v>
      </c>
      <c r="C84" s="962"/>
      <c r="D84" s="962"/>
      <c r="E84" s="962"/>
      <c r="F84" s="962"/>
      <c r="G84" s="962"/>
      <c r="H84" s="962"/>
      <c r="I84" s="962"/>
      <c r="J84" s="962"/>
      <c r="K84" s="962"/>
      <c r="L84" s="962"/>
      <c r="M84" s="962"/>
      <c r="N84" s="962"/>
      <c r="O84" s="962"/>
      <c r="P84" s="963"/>
      <c r="Q84" s="964">
        <v>29</v>
      </c>
      <c r="R84" s="958"/>
      <c r="S84" s="958"/>
      <c r="T84" s="958"/>
      <c r="U84" s="958"/>
      <c r="V84" s="958">
        <v>29</v>
      </c>
      <c r="W84" s="958"/>
      <c r="X84" s="958"/>
      <c r="Y84" s="958"/>
      <c r="Z84" s="958"/>
      <c r="AA84" s="958" t="s">
        <v>551</v>
      </c>
      <c r="AB84" s="958"/>
      <c r="AC84" s="958"/>
      <c r="AD84" s="958"/>
      <c r="AE84" s="958"/>
      <c r="AF84" s="958" t="s">
        <v>551</v>
      </c>
      <c r="AG84" s="958"/>
      <c r="AH84" s="958"/>
      <c r="AI84" s="958"/>
      <c r="AJ84" s="958"/>
      <c r="AK84" s="958">
        <v>29</v>
      </c>
      <c r="AL84" s="958"/>
      <c r="AM84" s="958"/>
      <c r="AN84" s="958"/>
      <c r="AO84" s="958"/>
      <c r="AP84" s="958" t="s">
        <v>551</v>
      </c>
      <c r="AQ84" s="958"/>
      <c r="AR84" s="958"/>
      <c r="AS84" s="958"/>
      <c r="AT84" s="958"/>
      <c r="AU84" s="958" t="s">
        <v>551</v>
      </c>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t="s">
        <v>575</v>
      </c>
      <c r="C85" s="962"/>
      <c r="D85" s="962"/>
      <c r="E85" s="962"/>
      <c r="F85" s="962"/>
      <c r="G85" s="962"/>
      <c r="H85" s="962"/>
      <c r="I85" s="962"/>
      <c r="J85" s="962"/>
      <c r="K85" s="962"/>
      <c r="L85" s="962"/>
      <c r="M85" s="962"/>
      <c r="N85" s="962"/>
      <c r="O85" s="962"/>
      <c r="P85" s="963"/>
      <c r="Q85" s="964">
        <v>5867</v>
      </c>
      <c r="R85" s="958"/>
      <c r="S85" s="958"/>
      <c r="T85" s="958"/>
      <c r="U85" s="958"/>
      <c r="V85" s="958">
        <v>5795</v>
      </c>
      <c r="W85" s="958"/>
      <c r="X85" s="958"/>
      <c r="Y85" s="958"/>
      <c r="Z85" s="958"/>
      <c r="AA85" s="958">
        <v>72</v>
      </c>
      <c r="AB85" s="958"/>
      <c r="AC85" s="958"/>
      <c r="AD85" s="958"/>
      <c r="AE85" s="958"/>
      <c r="AF85" s="958">
        <v>72</v>
      </c>
      <c r="AG85" s="958"/>
      <c r="AH85" s="958"/>
      <c r="AI85" s="958"/>
      <c r="AJ85" s="958"/>
      <c r="AK85" s="958" t="s">
        <v>551</v>
      </c>
      <c r="AL85" s="958"/>
      <c r="AM85" s="958"/>
      <c r="AN85" s="958"/>
      <c r="AO85" s="958"/>
      <c r="AP85" s="958" t="s">
        <v>551</v>
      </c>
      <c r="AQ85" s="958"/>
      <c r="AR85" s="958"/>
      <c r="AS85" s="958"/>
      <c r="AT85" s="958"/>
      <c r="AU85" s="958" t="s">
        <v>551</v>
      </c>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t="s">
        <v>576</v>
      </c>
      <c r="C86" s="962"/>
      <c r="D86" s="962"/>
      <c r="E86" s="962"/>
      <c r="F86" s="962"/>
      <c r="G86" s="962"/>
      <c r="H86" s="962"/>
      <c r="I86" s="962"/>
      <c r="J86" s="962"/>
      <c r="K86" s="962"/>
      <c r="L86" s="962"/>
      <c r="M86" s="962"/>
      <c r="N86" s="962"/>
      <c r="O86" s="962"/>
      <c r="P86" s="963"/>
      <c r="Q86" s="964">
        <v>11533</v>
      </c>
      <c r="R86" s="958"/>
      <c r="S86" s="958"/>
      <c r="T86" s="958"/>
      <c r="U86" s="958"/>
      <c r="V86" s="958">
        <v>10798</v>
      </c>
      <c r="W86" s="958"/>
      <c r="X86" s="958"/>
      <c r="Y86" s="958"/>
      <c r="Z86" s="958"/>
      <c r="AA86" s="958">
        <v>735</v>
      </c>
      <c r="AB86" s="958"/>
      <c r="AC86" s="958"/>
      <c r="AD86" s="958"/>
      <c r="AE86" s="958"/>
      <c r="AF86" s="958">
        <v>7740</v>
      </c>
      <c r="AG86" s="958"/>
      <c r="AH86" s="958"/>
      <c r="AI86" s="958"/>
      <c r="AJ86" s="958"/>
      <c r="AK86" s="958">
        <v>1117</v>
      </c>
      <c r="AL86" s="958"/>
      <c r="AM86" s="958"/>
      <c r="AN86" s="958"/>
      <c r="AO86" s="958"/>
      <c r="AP86" s="958">
        <v>7338</v>
      </c>
      <c r="AQ86" s="958"/>
      <c r="AR86" s="958"/>
      <c r="AS86" s="958"/>
      <c r="AT86" s="958"/>
      <c r="AU86" s="958" t="s">
        <v>551</v>
      </c>
      <c r="AV86" s="958"/>
      <c r="AW86" s="958"/>
      <c r="AX86" s="958"/>
      <c r="AY86" s="958"/>
      <c r="AZ86" s="959" t="s">
        <v>577</v>
      </c>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21586</v>
      </c>
      <c r="AG88" s="946"/>
      <c r="AH88" s="946"/>
      <c r="AI88" s="946"/>
      <c r="AJ88" s="946"/>
      <c r="AK88" s="950"/>
      <c r="AL88" s="950"/>
      <c r="AM88" s="950"/>
      <c r="AN88" s="950"/>
      <c r="AO88" s="950"/>
      <c r="AP88" s="946">
        <v>9767</v>
      </c>
      <c r="AQ88" s="946"/>
      <c r="AR88" s="946"/>
      <c r="AS88" s="946"/>
      <c r="AT88" s="946"/>
      <c r="AU88" s="946">
        <v>704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t="s">
        <v>551</v>
      </c>
      <c r="CX102" s="940"/>
      <c r="CY102" s="940"/>
      <c r="CZ102" s="940"/>
      <c r="DA102" s="941"/>
      <c r="DB102" s="939" t="s">
        <v>551</v>
      </c>
      <c r="DC102" s="940"/>
      <c r="DD102" s="940"/>
      <c r="DE102" s="940"/>
      <c r="DF102" s="941"/>
      <c r="DG102" s="939">
        <v>143</v>
      </c>
      <c r="DH102" s="940"/>
      <c r="DI102" s="940"/>
      <c r="DJ102" s="940"/>
      <c r="DK102" s="941"/>
      <c r="DL102" s="939" t="s">
        <v>551</v>
      </c>
      <c r="DM102" s="940"/>
      <c r="DN102" s="940"/>
      <c r="DO102" s="940"/>
      <c r="DP102" s="941"/>
      <c r="DQ102" s="939">
        <v>134</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1085472</v>
      </c>
      <c r="AB110" s="876"/>
      <c r="AC110" s="876"/>
      <c r="AD110" s="876"/>
      <c r="AE110" s="877"/>
      <c r="AF110" s="878">
        <v>1173682</v>
      </c>
      <c r="AG110" s="876"/>
      <c r="AH110" s="876"/>
      <c r="AI110" s="876"/>
      <c r="AJ110" s="877"/>
      <c r="AK110" s="878">
        <v>1242605</v>
      </c>
      <c r="AL110" s="876"/>
      <c r="AM110" s="876"/>
      <c r="AN110" s="876"/>
      <c r="AO110" s="877"/>
      <c r="AP110" s="879">
        <v>13.2</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12760789</v>
      </c>
      <c r="BR110" s="829"/>
      <c r="BS110" s="829"/>
      <c r="BT110" s="829"/>
      <c r="BU110" s="829"/>
      <c r="BV110" s="829">
        <v>13658862</v>
      </c>
      <c r="BW110" s="829"/>
      <c r="BX110" s="829"/>
      <c r="BY110" s="829"/>
      <c r="BZ110" s="829"/>
      <c r="CA110" s="829">
        <v>13734084</v>
      </c>
      <c r="CB110" s="829"/>
      <c r="CC110" s="829"/>
      <c r="CD110" s="829"/>
      <c r="CE110" s="829"/>
      <c r="CF110" s="853">
        <v>145.6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1303555</v>
      </c>
      <c r="DH110" s="829"/>
      <c r="DI110" s="829"/>
      <c r="DJ110" s="829"/>
      <c r="DK110" s="829"/>
      <c r="DL110" s="829">
        <v>1155215</v>
      </c>
      <c r="DM110" s="829"/>
      <c r="DN110" s="829"/>
      <c r="DO110" s="829"/>
      <c r="DP110" s="829"/>
      <c r="DQ110" s="829">
        <v>1005540</v>
      </c>
      <c r="DR110" s="829"/>
      <c r="DS110" s="829"/>
      <c r="DT110" s="829"/>
      <c r="DU110" s="829"/>
      <c r="DV110" s="830">
        <v>10.7</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1303555</v>
      </c>
      <c r="BR111" s="804"/>
      <c r="BS111" s="804"/>
      <c r="BT111" s="804"/>
      <c r="BU111" s="804"/>
      <c r="BV111" s="804">
        <v>1155215</v>
      </c>
      <c r="BW111" s="804"/>
      <c r="BX111" s="804"/>
      <c r="BY111" s="804"/>
      <c r="BZ111" s="804"/>
      <c r="CA111" s="804">
        <v>1005540</v>
      </c>
      <c r="CB111" s="804"/>
      <c r="CC111" s="804"/>
      <c r="CD111" s="804"/>
      <c r="CE111" s="804"/>
      <c r="CF111" s="862">
        <v>10.7</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3353199</v>
      </c>
      <c r="BR112" s="804"/>
      <c r="BS112" s="804"/>
      <c r="BT112" s="804"/>
      <c r="BU112" s="804"/>
      <c r="BV112" s="804">
        <v>3165258</v>
      </c>
      <c r="BW112" s="804"/>
      <c r="BX112" s="804"/>
      <c r="BY112" s="804"/>
      <c r="BZ112" s="804"/>
      <c r="CA112" s="804">
        <v>3167686</v>
      </c>
      <c r="CB112" s="804"/>
      <c r="CC112" s="804"/>
      <c r="CD112" s="804"/>
      <c r="CE112" s="804"/>
      <c r="CF112" s="862">
        <v>33.6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427101</v>
      </c>
      <c r="AB113" s="906"/>
      <c r="AC113" s="906"/>
      <c r="AD113" s="906"/>
      <c r="AE113" s="907"/>
      <c r="AF113" s="908">
        <v>404005</v>
      </c>
      <c r="AG113" s="906"/>
      <c r="AH113" s="906"/>
      <c r="AI113" s="906"/>
      <c r="AJ113" s="907"/>
      <c r="AK113" s="908">
        <v>362473</v>
      </c>
      <c r="AL113" s="906"/>
      <c r="AM113" s="906"/>
      <c r="AN113" s="906"/>
      <c r="AO113" s="907"/>
      <c r="AP113" s="909">
        <v>3.8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208406</v>
      </c>
      <c r="BR113" s="804"/>
      <c r="BS113" s="804"/>
      <c r="BT113" s="804"/>
      <c r="BU113" s="804"/>
      <c r="BV113" s="804">
        <v>572719</v>
      </c>
      <c r="BW113" s="804"/>
      <c r="BX113" s="804"/>
      <c r="BY113" s="804"/>
      <c r="BZ113" s="804"/>
      <c r="CA113" s="804">
        <v>703680</v>
      </c>
      <c r="CB113" s="804"/>
      <c r="CC113" s="804"/>
      <c r="CD113" s="804"/>
      <c r="CE113" s="804"/>
      <c r="CF113" s="862">
        <v>7.5</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2386</v>
      </c>
      <c r="AB114" s="767"/>
      <c r="AC114" s="767"/>
      <c r="AD114" s="767"/>
      <c r="AE114" s="768"/>
      <c r="AF114" s="769">
        <v>3841</v>
      </c>
      <c r="AG114" s="767"/>
      <c r="AH114" s="767"/>
      <c r="AI114" s="767"/>
      <c r="AJ114" s="768"/>
      <c r="AK114" s="769">
        <v>12937</v>
      </c>
      <c r="AL114" s="767"/>
      <c r="AM114" s="767"/>
      <c r="AN114" s="767"/>
      <c r="AO114" s="768"/>
      <c r="AP114" s="811">
        <v>0.1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t="s">
        <v>121</v>
      </c>
      <c r="BR114" s="804"/>
      <c r="BS114" s="804"/>
      <c r="BT114" s="804"/>
      <c r="BU114" s="804"/>
      <c r="BV114" s="804" t="s">
        <v>121</v>
      </c>
      <c r="BW114" s="804"/>
      <c r="BX114" s="804"/>
      <c r="BY114" s="804"/>
      <c r="BZ114" s="804"/>
      <c r="CA114" s="804" t="s">
        <v>121</v>
      </c>
      <c r="CB114" s="804"/>
      <c r="CC114" s="804"/>
      <c r="CD114" s="804"/>
      <c r="CE114" s="804"/>
      <c r="CF114" s="862" t="s">
        <v>121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207210</v>
      </c>
      <c r="AB115" s="906"/>
      <c r="AC115" s="906"/>
      <c r="AD115" s="906"/>
      <c r="AE115" s="907"/>
      <c r="AF115" s="908">
        <v>189464</v>
      </c>
      <c r="AG115" s="906"/>
      <c r="AH115" s="906"/>
      <c r="AI115" s="906"/>
      <c r="AJ115" s="907"/>
      <c r="AK115" s="908">
        <v>193889</v>
      </c>
      <c r="AL115" s="906"/>
      <c r="AM115" s="906"/>
      <c r="AN115" s="906"/>
      <c r="AO115" s="907"/>
      <c r="AP115" s="909">
        <v>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134352</v>
      </c>
      <c r="BR115" s="804"/>
      <c r="BS115" s="804"/>
      <c r="BT115" s="804"/>
      <c r="BU115" s="804"/>
      <c r="BV115" s="804">
        <v>134269</v>
      </c>
      <c r="BW115" s="804"/>
      <c r="BX115" s="804"/>
      <c r="BY115" s="804"/>
      <c r="BZ115" s="804"/>
      <c r="CA115" s="804">
        <v>134217</v>
      </c>
      <c r="CB115" s="804"/>
      <c r="CC115" s="804"/>
      <c r="CD115" s="804"/>
      <c r="CE115" s="804"/>
      <c r="CF115" s="862">
        <v>1.4</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1722169</v>
      </c>
      <c r="AB117" s="890"/>
      <c r="AC117" s="890"/>
      <c r="AD117" s="890"/>
      <c r="AE117" s="891"/>
      <c r="AF117" s="892">
        <v>1770992</v>
      </c>
      <c r="AG117" s="890"/>
      <c r="AH117" s="890"/>
      <c r="AI117" s="890"/>
      <c r="AJ117" s="891"/>
      <c r="AK117" s="892">
        <v>1811904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158522</v>
      </c>
      <c r="AB119" s="876"/>
      <c r="AC119" s="876"/>
      <c r="AD119" s="876"/>
      <c r="AE119" s="877"/>
      <c r="AF119" s="878">
        <v>158616</v>
      </c>
      <c r="AG119" s="876"/>
      <c r="AH119" s="876"/>
      <c r="AI119" s="876"/>
      <c r="AJ119" s="877"/>
      <c r="AK119" s="878">
        <v>158715</v>
      </c>
      <c r="AL119" s="876"/>
      <c r="AM119" s="876"/>
      <c r="AN119" s="876"/>
      <c r="AO119" s="877"/>
      <c r="AP119" s="879">
        <v>1.7</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17760301</v>
      </c>
      <c r="BR119" s="832"/>
      <c r="BS119" s="832"/>
      <c r="BT119" s="832"/>
      <c r="BU119" s="832"/>
      <c r="BV119" s="832">
        <v>18686323</v>
      </c>
      <c r="BW119" s="832"/>
      <c r="BX119" s="832"/>
      <c r="BY119" s="832"/>
      <c r="BZ119" s="832"/>
      <c r="CA119" s="832">
        <v>18745207</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5447588</v>
      </c>
      <c r="BR120" s="829"/>
      <c r="BS120" s="829"/>
      <c r="BT120" s="829"/>
      <c r="BU120" s="829"/>
      <c r="BV120" s="829">
        <v>5815097</v>
      </c>
      <c r="BW120" s="829"/>
      <c r="BX120" s="829"/>
      <c r="BY120" s="829"/>
      <c r="BZ120" s="829"/>
      <c r="CA120" s="829">
        <v>6089950</v>
      </c>
      <c r="CB120" s="829"/>
      <c r="CC120" s="829"/>
      <c r="CD120" s="829"/>
      <c r="CE120" s="829"/>
      <c r="CF120" s="853">
        <v>64.5</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3351389</v>
      </c>
      <c r="DH120" s="829"/>
      <c r="DI120" s="829"/>
      <c r="DJ120" s="829"/>
      <c r="DK120" s="829"/>
      <c r="DL120" s="829">
        <v>3163613</v>
      </c>
      <c r="DM120" s="829"/>
      <c r="DN120" s="829"/>
      <c r="DO120" s="829"/>
      <c r="DP120" s="829"/>
      <c r="DQ120" s="829">
        <v>3166180</v>
      </c>
      <c r="DR120" s="829"/>
      <c r="DS120" s="829"/>
      <c r="DT120" s="829"/>
      <c r="DU120" s="829"/>
      <c r="DV120" s="830">
        <v>33.6</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155855</v>
      </c>
      <c r="BR121" s="804"/>
      <c r="BS121" s="804"/>
      <c r="BT121" s="804"/>
      <c r="BU121" s="804"/>
      <c r="BV121" s="804">
        <v>877851</v>
      </c>
      <c r="BW121" s="804"/>
      <c r="BX121" s="804"/>
      <c r="BY121" s="804"/>
      <c r="BZ121" s="804"/>
      <c r="CA121" s="804">
        <v>865678</v>
      </c>
      <c r="CB121" s="804"/>
      <c r="CC121" s="804"/>
      <c r="CD121" s="804"/>
      <c r="CE121" s="804"/>
      <c r="CF121" s="862">
        <v>9.1999999999999993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1810</v>
      </c>
      <c r="DH121" s="804"/>
      <c r="DI121" s="804"/>
      <c r="DJ121" s="804"/>
      <c r="DK121" s="804"/>
      <c r="DL121" s="804">
        <v>1645</v>
      </c>
      <c r="DM121" s="804"/>
      <c r="DN121" s="804"/>
      <c r="DO121" s="804"/>
      <c r="DP121" s="804"/>
      <c r="DQ121" s="804">
        <v>1506</v>
      </c>
      <c r="DR121" s="804"/>
      <c r="DS121" s="804"/>
      <c r="DT121" s="804"/>
      <c r="DU121" s="804"/>
      <c r="DV121" s="781">
        <v>0</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13595173</v>
      </c>
      <c r="BR122" s="832"/>
      <c r="BS122" s="832"/>
      <c r="BT122" s="832"/>
      <c r="BU122" s="832"/>
      <c r="BV122" s="832">
        <v>13580798</v>
      </c>
      <c r="BW122" s="832"/>
      <c r="BX122" s="832"/>
      <c r="BY122" s="832"/>
      <c r="BZ122" s="832"/>
      <c r="CA122" s="832">
        <v>13252468</v>
      </c>
      <c r="CB122" s="832"/>
      <c r="CC122" s="832"/>
      <c r="CD122" s="832"/>
      <c r="CE122" s="832"/>
      <c r="CF122" s="833">
        <v>140.5</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19198616</v>
      </c>
      <c r="BR123" s="820"/>
      <c r="BS123" s="820"/>
      <c r="BT123" s="820"/>
      <c r="BU123" s="820"/>
      <c r="BV123" s="820">
        <v>20273746</v>
      </c>
      <c r="BW123" s="820"/>
      <c r="BX123" s="820"/>
      <c r="BY123" s="820"/>
      <c r="BZ123" s="820"/>
      <c r="CA123" s="820">
        <v>20208096</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48688</v>
      </c>
      <c r="AB126" s="767"/>
      <c r="AC126" s="767"/>
      <c r="AD126" s="767"/>
      <c r="AE126" s="768"/>
      <c r="AF126" s="769">
        <v>30848</v>
      </c>
      <c r="AG126" s="767"/>
      <c r="AH126" s="767"/>
      <c r="AI126" s="767"/>
      <c r="AJ126" s="768"/>
      <c r="AK126" s="769">
        <v>35174</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v>134352</v>
      </c>
      <c r="DH126" s="804"/>
      <c r="DI126" s="804"/>
      <c r="DJ126" s="804"/>
      <c r="DK126" s="804"/>
      <c r="DL126" s="804">
        <v>134269</v>
      </c>
      <c r="DM126" s="804"/>
      <c r="DN126" s="804"/>
      <c r="DO126" s="804"/>
      <c r="DP126" s="804"/>
      <c r="DQ126" s="804">
        <v>134217</v>
      </c>
      <c r="DR126" s="804"/>
      <c r="DS126" s="804"/>
      <c r="DT126" s="804"/>
      <c r="DU126" s="804"/>
      <c r="DV126" s="781">
        <v>1.4</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18883</v>
      </c>
      <c r="AB128" s="788"/>
      <c r="AC128" s="788"/>
      <c r="AD128" s="788"/>
      <c r="AE128" s="789"/>
      <c r="AF128" s="790">
        <v>22953</v>
      </c>
      <c r="AG128" s="788"/>
      <c r="AH128" s="788"/>
      <c r="AI128" s="788"/>
      <c r="AJ128" s="789"/>
      <c r="AK128" s="790">
        <v>80183</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13.26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9718309</v>
      </c>
      <c r="AB129" s="767"/>
      <c r="AC129" s="767"/>
      <c r="AD129" s="767"/>
      <c r="AE129" s="768"/>
      <c r="AF129" s="769">
        <v>10010950</v>
      </c>
      <c r="AG129" s="767"/>
      <c r="AH129" s="767"/>
      <c r="AI129" s="767"/>
      <c r="AJ129" s="768"/>
      <c r="AK129" s="769">
        <v>10443932</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18.260000000000002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1000016</v>
      </c>
      <c r="AB130" s="767"/>
      <c r="AC130" s="767"/>
      <c r="AD130" s="767"/>
      <c r="AE130" s="768"/>
      <c r="AF130" s="769">
        <v>1015488</v>
      </c>
      <c r="AG130" s="767"/>
      <c r="AH130" s="767"/>
      <c r="AI130" s="767"/>
      <c r="AJ130" s="768"/>
      <c r="AK130" s="769">
        <v>1009193</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8718293</v>
      </c>
      <c r="AB131" s="751"/>
      <c r="AC131" s="751"/>
      <c r="AD131" s="751"/>
      <c r="AE131" s="752"/>
      <c r="AF131" s="753">
        <v>8995462</v>
      </c>
      <c r="AG131" s="751"/>
      <c r="AH131" s="751"/>
      <c r="AI131" s="751"/>
      <c r="AJ131" s="752"/>
      <c r="AK131" s="753">
        <v>9434739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8.0666020290000002</v>
      </c>
      <c r="AB132" s="732"/>
      <c r="AC132" s="732"/>
      <c r="AD132" s="732"/>
      <c r="AE132" s="733"/>
      <c r="AF132" s="734">
        <v>8.1435617199999992</v>
      </c>
      <c r="AG132" s="732"/>
      <c r="AH132" s="732"/>
      <c r="AI132" s="732"/>
      <c r="AJ132" s="733"/>
      <c r="AK132" s="734">
        <v>7.658166273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8.1</v>
      </c>
      <c r="AB133" s="711"/>
      <c r="AC133" s="711"/>
      <c r="AD133" s="711"/>
      <c r="AE133" s="712"/>
      <c r="AF133" s="710">
        <v>7.9</v>
      </c>
      <c r="AG133" s="711"/>
      <c r="AH133" s="711"/>
      <c r="AI133" s="711"/>
      <c r="AJ133" s="712"/>
      <c r="AK133" s="710">
        <v>7.9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GTqYo9QoAeoT7j3vbcN0fO+KbLJp1Y5lVepK4dRt6F14457MK3fyd7NQsQdI7FPQTH/hCB7FUDF3bMj5dbNlg==" saltValue="RsI1jo4CUN8NtxkdTE5m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7J1Xcu9RDs//LaAalOCfQFtsYos6n3Eb15SXt4IsV7rkruvtFP8hsw1LL+9ZIeQLFIALwiDBoaasRDBlEiSnQ==" saltValue="yo5GgK4uPJN10X/Y1lF6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4BxKAMoMpSsZEnHtfZSdmryMNULdX6Un3sLdr4+X5lFXnI+bSgYsiVylnJiTXmsPb1bgEoAibDD5ZdxYOvKXA==" saltValue="oLWRsPJXw7lS3W++iDfN5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2559797</v>
      </c>
      <c r="AP9" s="262">
        <v>52538</v>
      </c>
      <c r="AQ9" s="263">
        <v>72090</v>
      </c>
      <c r="AR9" s="264">
        <v>-27.1</v>
      </c>
    </row>
    <row r="10" spans="1:46" ht="13.5" customHeight="1" x14ac:dyDescent="0.15">
      <c r="A10" s="247"/>
      <c r="AK10" s="1117" t="s">
        <v>484</v>
      </c>
      <c r="AL10" s="1118"/>
      <c r="AM10" s="1118"/>
      <c r="AN10" s="1119"/>
      <c r="AO10" s="265">
        <v>383663</v>
      </c>
      <c r="AP10" s="265">
        <v>7874</v>
      </c>
      <c r="AQ10" s="266">
        <v>9072</v>
      </c>
      <c r="AR10" s="267">
        <v>-13.2</v>
      </c>
    </row>
    <row r="11" spans="1:46" ht="13.5" customHeight="1" x14ac:dyDescent="0.15">
      <c r="A11" s="247"/>
      <c r="AK11" s="1117" t="s">
        <v>485</v>
      </c>
      <c r="AL11" s="1118"/>
      <c r="AM11" s="1118"/>
      <c r="AN11" s="1119"/>
      <c r="AO11" s="265" t="s">
        <v>486</v>
      </c>
      <c r="AP11" s="265" t="s">
        <v>486</v>
      </c>
      <c r="AQ11" s="266">
        <v>383</v>
      </c>
      <c r="AR11" s="267" t="s">
        <v>486</v>
      </c>
    </row>
    <row r="12" spans="1:46" ht="13.5" customHeight="1" x14ac:dyDescent="0.15">
      <c r="A12" s="247"/>
      <c r="AK12" s="1117" t="s">
        <v>487</v>
      </c>
      <c r="AL12" s="1118"/>
      <c r="AM12" s="1118"/>
      <c r="AN12" s="1119"/>
      <c r="AO12" s="265" t="s">
        <v>486</v>
      </c>
      <c r="AP12" s="265" t="s">
        <v>486</v>
      </c>
      <c r="AQ12" s="266">
        <v>26</v>
      </c>
      <c r="AR12" s="267" t="s">
        <v>486</v>
      </c>
    </row>
    <row r="13" spans="1:46" ht="13.5" customHeight="1" x14ac:dyDescent="0.15">
      <c r="A13" s="247"/>
      <c r="AK13" s="1117" t="s">
        <v>488</v>
      </c>
      <c r="AL13" s="1118"/>
      <c r="AM13" s="1118"/>
      <c r="AN13" s="1119"/>
      <c r="AO13" s="265">
        <v>110480</v>
      </c>
      <c r="AP13" s="265">
        <v>2268</v>
      </c>
      <c r="AQ13" s="266">
        <v>2732</v>
      </c>
      <c r="AR13" s="267">
        <v>-17</v>
      </c>
    </row>
    <row r="14" spans="1:46" ht="13.5" customHeight="1" x14ac:dyDescent="0.15">
      <c r="A14" s="247"/>
      <c r="AK14" s="1117" t="s">
        <v>489</v>
      </c>
      <c r="AL14" s="1118"/>
      <c r="AM14" s="1118"/>
      <c r="AN14" s="1119"/>
      <c r="AO14" s="265">
        <v>20276</v>
      </c>
      <c r="AP14" s="265">
        <v>416</v>
      </c>
      <c r="AQ14" s="266">
        <v>1315</v>
      </c>
      <c r="AR14" s="267">
        <v>-68.400000000000006</v>
      </c>
    </row>
    <row r="15" spans="1:46" ht="13.5" customHeight="1" x14ac:dyDescent="0.15">
      <c r="A15" s="247"/>
      <c r="AK15" s="1120" t="s">
        <v>490</v>
      </c>
      <c r="AL15" s="1121"/>
      <c r="AM15" s="1121"/>
      <c r="AN15" s="1122"/>
      <c r="AO15" s="265">
        <v>-114663</v>
      </c>
      <c r="AP15" s="265">
        <v>-2353</v>
      </c>
      <c r="AQ15" s="266">
        <v>-4107</v>
      </c>
      <c r="AR15" s="267">
        <v>-42.7</v>
      </c>
    </row>
    <row r="16" spans="1:46" x14ac:dyDescent="0.15">
      <c r="A16" s="247"/>
      <c r="AK16" s="1120" t="s">
        <v>177</v>
      </c>
      <c r="AL16" s="1121"/>
      <c r="AM16" s="1121"/>
      <c r="AN16" s="1122"/>
      <c r="AO16" s="265">
        <v>2959553</v>
      </c>
      <c r="AP16" s="265">
        <v>60742</v>
      </c>
      <c r="AQ16" s="266">
        <v>81511</v>
      </c>
      <c r="AR16" s="267">
        <v>-25.5</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4.82</v>
      </c>
      <c r="AP21" s="278">
        <v>6.74</v>
      </c>
      <c r="AQ21" s="279">
        <v>-1.92</v>
      </c>
      <c r="AS21" s="280"/>
      <c r="AT21" s="276"/>
    </row>
    <row r="22" spans="1:46" s="248" customFormat="1" x14ac:dyDescent="0.15">
      <c r="A22" s="276"/>
      <c r="AK22" s="1123" t="s">
        <v>496</v>
      </c>
      <c r="AL22" s="1124"/>
      <c r="AM22" s="1124"/>
      <c r="AN22" s="1125"/>
      <c r="AO22" s="281">
        <v>98.5</v>
      </c>
      <c r="AP22" s="282">
        <v>97</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1242605</v>
      </c>
      <c r="AP32" s="291">
        <v>25503</v>
      </c>
      <c r="AQ32" s="292">
        <v>33695</v>
      </c>
      <c r="AR32" s="293">
        <v>-24.3</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362473</v>
      </c>
      <c r="AP35" s="291">
        <v>7439</v>
      </c>
      <c r="AQ35" s="292">
        <v>8394</v>
      </c>
      <c r="AR35" s="293">
        <v>-11.4</v>
      </c>
    </row>
    <row r="36" spans="1:46" ht="27" customHeight="1" x14ac:dyDescent="0.15">
      <c r="A36" s="247"/>
      <c r="AK36" s="1107" t="s">
        <v>504</v>
      </c>
      <c r="AL36" s="1108"/>
      <c r="AM36" s="1108"/>
      <c r="AN36" s="1109"/>
      <c r="AO36" s="291">
        <v>12937</v>
      </c>
      <c r="AP36" s="291">
        <v>266</v>
      </c>
      <c r="AQ36" s="292">
        <v>1998</v>
      </c>
      <c r="AR36" s="293">
        <v>-86.7</v>
      </c>
    </row>
    <row r="37" spans="1:46" ht="13.5" customHeight="1" x14ac:dyDescent="0.15">
      <c r="A37" s="247"/>
      <c r="AK37" s="1107" t="s">
        <v>505</v>
      </c>
      <c r="AL37" s="1108"/>
      <c r="AM37" s="1108"/>
      <c r="AN37" s="1109"/>
      <c r="AO37" s="291">
        <v>193889</v>
      </c>
      <c r="AP37" s="291">
        <v>3979</v>
      </c>
      <c r="AQ37" s="292">
        <v>1021</v>
      </c>
      <c r="AR37" s="293">
        <v>289.7</v>
      </c>
    </row>
    <row r="38" spans="1:46" ht="27" customHeight="1" x14ac:dyDescent="0.15">
      <c r="A38" s="247"/>
      <c r="AK38" s="1110" t="s">
        <v>506</v>
      </c>
      <c r="AL38" s="1111"/>
      <c r="AM38" s="1111"/>
      <c r="AN38" s="1112"/>
      <c r="AO38" s="294" t="s">
        <v>486</v>
      </c>
      <c r="AP38" s="294" t="s">
        <v>486</v>
      </c>
      <c r="AQ38" s="295">
        <v>3</v>
      </c>
      <c r="AR38" s="283" t="s">
        <v>486</v>
      </c>
      <c r="AS38" s="290"/>
    </row>
    <row r="39" spans="1:46" x14ac:dyDescent="0.15">
      <c r="A39" s="247"/>
      <c r="AK39" s="1110" t="s">
        <v>507</v>
      </c>
      <c r="AL39" s="1111"/>
      <c r="AM39" s="1111"/>
      <c r="AN39" s="1112"/>
      <c r="AO39" s="291">
        <v>-80183</v>
      </c>
      <c r="AP39" s="291">
        <v>-1646</v>
      </c>
      <c r="AQ39" s="292">
        <v>-3210</v>
      </c>
      <c r="AR39" s="293">
        <v>-48.7</v>
      </c>
      <c r="AS39" s="290"/>
    </row>
    <row r="40" spans="1:46" ht="27" customHeight="1" x14ac:dyDescent="0.15">
      <c r="A40" s="247"/>
      <c r="AK40" s="1107" t="s">
        <v>508</v>
      </c>
      <c r="AL40" s="1108"/>
      <c r="AM40" s="1108"/>
      <c r="AN40" s="1109"/>
      <c r="AO40" s="291">
        <v>-1009193</v>
      </c>
      <c r="AP40" s="291">
        <v>-20713</v>
      </c>
      <c r="AQ40" s="292">
        <v>-26336</v>
      </c>
      <c r="AR40" s="293">
        <v>-21.4</v>
      </c>
      <c r="AS40" s="290"/>
    </row>
    <row r="41" spans="1:46" x14ac:dyDescent="0.15">
      <c r="A41" s="247"/>
      <c r="AK41" s="1113" t="s">
        <v>287</v>
      </c>
      <c r="AL41" s="1114"/>
      <c r="AM41" s="1114"/>
      <c r="AN41" s="1115"/>
      <c r="AO41" s="291">
        <v>722528</v>
      </c>
      <c r="AP41" s="291">
        <v>14829</v>
      </c>
      <c r="AQ41" s="292">
        <v>15565</v>
      </c>
      <c r="AR41" s="293">
        <v>-4.7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1244715</v>
      </c>
      <c r="AN51" s="313">
        <v>25799</v>
      </c>
      <c r="AO51" s="314">
        <v>2.6</v>
      </c>
      <c r="AP51" s="315">
        <v>52068</v>
      </c>
      <c r="AQ51" s="316">
        <v>1.6</v>
      </c>
      <c r="AR51" s="317">
        <v>1</v>
      </c>
    </row>
    <row r="52" spans="1:44" x14ac:dyDescent="0.15">
      <c r="A52" s="247"/>
      <c r="AK52" s="318"/>
      <c r="AL52" s="319" t="s">
        <v>518</v>
      </c>
      <c r="AM52" s="320">
        <v>660266</v>
      </c>
      <c r="AN52" s="321">
        <v>13685</v>
      </c>
      <c r="AO52" s="322">
        <v>-17.600000000000001</v>
      </c>
      <c r="AP52" s="323">
        <v>26936</v>
      </c>
      <c r="AQ52" s="324">
        <v>3.4</v>
      </c>
      <c r="AR52" s="325">
        <v>-21</v>
      </c>
    </row>
    <row r="53" spans="1:44" x14ac:dyDescent="0.15">
      <c r="A53" s="247"/>
      <c r="AK53" s="303" t="s">
        <v>519</v>
      </c>
      <c r="AL53" s="304"/>
      <c r="AM53" s="312">
        <v>1853255</v>
      </c>
      <c r="AN53" s="313">
        <v>38149</v>
      </c>
      <c r="AO53" s="314">
        <v>47.9</v>
      </c>
      <c r="AP53" s="315">
        <v>47161</v>
      </c>
      <c r="AQ53" s="316">
        <v>-9.4</v>
      </c>
      <c r="AR53" s="317">
        <v>57.3</v>
      </c>
    </row>
    <row r="54" spans="1:44" x14ac:dyDescent="0.15">
      <c r="A54" s="247"/>
      <c r="AK54" s="318"/>
      <c r="AL54" s="319" t="s">
        <v>518</v>
      </c>
      <c r="AM54" s="320">
        <v>1379790</v>
      </c>
      <c r="AN54" s="321">
        <v>28402</v>
      </c>
      <c r="AO54" s="322">
        <v>107.5</v>
      </c>
      <c r="AP54" s="323">
        <v>24595</v>
      </c>
      <c r="AQ54" s="324">
        <v>-8.6999999999999993</v>
      </c>
      <c r="AR54" s="325">
        <v>116.2</v>
      </c>
    </row>
    <row r="55" spans="1:44" x14ac:dyDescent="0.15">
      <c r="A55" s="247"/>
      <c r="AK55" s="303" t="s">
        <v>520</v>
      </c>
      <c r="AL55" s="304"/>
      <c r="AM55" s="312">
        <v>4134025</v>
      </c>
      <c r="AN55" s="313">
        <v>84483</v>
      </c>
      <c r="AO55" s="314">
        <v>121.5</v>
      </c>
      <c r="AP55" s="315">
        <v>43423</v>
      </c>
      <c r="AQ55" s="316">
        <v>-7.9</v>
      </c>
      <c r="AR55" s="317">
        <v>129.4</v>
      </c>
    </row>
    <row r="56" spans="1:44" x14ac:dyDescent="0.15">
      <c r="A56" s="247"/>
      <c r="AK56" s="318"/>
      <c r="AL56" s="319" t="s">
        <v>518</v>
      </c>
      <c r="AM56" s="320">
        <v>3125181</v>
      </c>
      <c r="AN56" s="321">
        <v>63867</v>
      </c>
      <c r="AO56" s="322">
        <v>124.9</v>
      </c>
      <c r="AP56" s="323">
        <v>22207</v>
      </c>
      <c r="AQ56" s="324">
        <v>-9.6999999999999993</v>
      </c>
      <c r="AR56" s="325">
        <v>134.6</v>
      </c>
    </row>
    <row r="57" spans="1:44" x14ac:dyDescent="0.15">
      <c r="A57" s="247"/>
      <c r="AK57" s="303" t="s">
        <v>521</v>
      </c>
      <c r="AL57" s="304"/>
      <c r="AM57" s="312">
        <v>3672687</v>
      </c>
      <c r="AN57" s="313">
        <v>75295</v>
      </c>
      <c r="AO57" s="314">
        <v>-10.9</v>
      </c>
      <c r="AP57" s="315">
        <v>45265</v>
      </c>
      <c r="AQ57" s="316">
        <v>4.2</v>
      </c>
      <c r="AR57" s="317">
        <v>-15.1</v>
      </c>
    </row>
    <row r="58" spans="1:44" x14ac:dyDescent="0.15">
      <c r="A58" s="247"/>
      <c r="AK58" s="318"/>
      <c r="AL58" s="319" t="s">
        <v>518</v>
      </c>
      <c r="AM58" s="320">
        <v>2551151</v>
      </c>
      <c r="AN58" s="321">
        <v>52302</v>
      </c>
      <c r="AO58" s="322">
        <v>-18.100000000000001</v>
      </c>
      <c r="AP58" s="323">
        <v>22600</v>
      </c>
      <c r="AQ58" s="324">
        <v>1.8</v>
      </c>
      <c r="AR58" s="325">
        <v>-19.899999999999999</v>
      </c>
    </row>
    <row r="59" spans="1:44" x14ac:dyDescent="0.15">
      <c r="A59" s="247"/>
      <c r="AK59" s="303" t="s">
        <v>522</v>
      </c>
      <c r="AL59" s="304"/>
      <c r="AM59" s="312">
        <v>2426534</v>
      </c>
      <c r="AN59" s="313">
        <v>49803</v>
      </c>
      <c r="AO59" s="314">
        <v>-33.9</v>
      </c>
      <c r="AP59" s="315">
        <v>54621</v>
      </c>
      <c r="AQ59" s="316">
        <v>20.7</v>
      </c>
      <c r="AR59" s="317">
        <v>-54.6</v>
      </c>
    </row>
    <row r="60" spans="1:44" x14ac:dyDescent="0.15">
      <c r="A60" s="247"/>
      <c r="AK60" s="318"/>
      <c r="AL60" s="319" t="s">
        <v>518</v>
      </c>
      <c r="AM60" s="320">
        <v>1675409</v>
      </c>
      <c r="AN60" s="321">
        <v>34386</v>
      </c>
      <c r="AO60" s="322">
        <v>-34.299999999999997</v>
      </c>
      <c r="AP60" s="323">
        <v>30892</v>
      </c>
      <c r="AQ60" s="324">
        <v>36.700000000000003</v>
      </c>
      <c r="AR60" s="325">
        <v>-71</v>
      </c>
    </row>
    <row r="61" spans="1:44" x14ac:dyDescent="0.15">
      <c r="A61" s="247"/>
      <c r="AK61" s="303" t="s">
        <v>523</v>
      </c>
      <c r="AL61" s="326"/>
      <c r="AM61" s="312">
        <v>2666243</v>
      </c>
      <c r="AN61" s="313">
        <v>54706</v>
      </c>
      <c r="AO61" s="314">
        <v>25.4</v>
      </c>
      <c r="AP61" s="315">
        <v>48508</v>
      </c>
      <c r="AQ61" s="327">
        <v>1.8</v>
      </c>
      <c r="AR61" s="317">
        <v>23.6</v>
      </c>
    </row>
    <row r="62" spans="1:44" x14ac:dyDescent="0.15">
      <c r="A62" s="247"/>
      <c r="AK62" s="318"/>
      <c r="AL62" s="319" t="s">
        <v>518</v>
      </c>
      <c r="AM62" s="320">
        <v>1878359</v>
      </c>
      <c r="AN62" s="321">
        <v>38528</v>
      </c>
      <c r="AO62" s="322">
        <v>32.5</v>
      </c>
      <c r="AP62" s="323">
        <v>25446</v>
      </c>
      <c r="AQ62" s="324">
        <v>4.7</v>
      </c>
      <c r="AR62" s="325">
        <v>27.8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wSGnpqeyXMNn0rba1gNE/0LEmLxoUsI0GPQ9+yrbjoDRWYyF8W+hwLub3IxwYpPpFs6GsfMJgwKjlXqkf8p/vw==" saltValue="2LnywIsFgi/T14EoB4zR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P6ajJ8KekMz7LPOybfSNDkXy2BgX4GL1xceAaPqk2nPIgo52I5Ikoo5AO6usOFX+g/fzAlZ3lwmZ/PpWQPIwIA==" saltValue="8MBxQO1xHH6hZGjdqWNJA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Tqy/E7eJeJqwRPFVZ23ql88yISZeCVQaKermhKuMkj0Ak/rPSMOzyVWhPdk8udTh8C8tZWY5slHZYmmCucRzkQ==" saltValue="gh+Xn4Bb57OpubP2Ze4f8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16.5</v>
      </c>
      <c r="G47" s="12">
        <v>19.57</v>
      </c>
      <c r="H47" s="12">
        <v>19.739999999999998</v>
      </c>
      <c r="I47" s="12">
        <v>19.309999999999999</v>
      </c>
      <c r="J47" s="13">
        <v>19.22</v>
      </c>
    </row>
    <row r="48" spans="2:10" ht="57.75" customHeight="1" x14ac:dyDescent="0.15">
      <c r="B48" s="14"/>
      <c r="C48" s="1128" t="s">
        <v>4</v>
      </c>
      <c r="D48" s="1128"/>
      <c r="E48" s="1129"/>
      <c r="F48" s="15">
        <v>5.99</v>
      </c>
      <c r="G48" s="16">
        <v>8.9600000000000009</v>
      </c>
      <c r="H48" s="16">
        <v>6.9</v>
      </c>
      <c r="I48" s="16">
        <v>7.87</v>
      </c>
      <c r="J48" s="17">
        <v>5.87</v>
      </c>
    </row>
    <row r="49" spans="2:10" ht="57.75" customHeight="1" thickBot="1" x14ac:dyDescent="0.2">
      <c r="B49" s="18"/>
      <c r="C49" s="1130" t="s">
        <v>5</v>
      </c>
      <c r="D49" s="1130"/>
      <c r="E49" s="1131"/>
      <c r="F49" s="19">
        <v>1.1200000000000001</v>
      </c>
      <c r="G49" s="20">
        <v>7.51</v>
      </c>
      <c r="H49" s="20" t="s">
        <v>530</v>
      </c>
      <c r="I49" s="20">
        <v>1.32</v>
      </c>
      <c r="J49" s="21" t="s">
        <v>531</v>
      </c>
    </row>
    <row r="50" spans="2:10" x14ac:dyDescent="0.15"/>
  </sheetData>
  <sheetProtection algorithmName="SHA-512" hashValue="+qVBpasTFtg2FhEc3I30ElfyR3W+RKXxfr+9YkkwB7HT9hQhWirNqMx5cJGJ52EMxXdPWkwf/iB6QpljBo/Brg==" saltValue="DZ2myGWxmxdY2kFCrSIC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藤木 淳</cp:lastModifiedBy>
  <cp:lastPrinted>2026-03-11T03:56:05Z</cp:lastPrinted>
  <dcterms:created xsi:type="dcterms:W3CDTF">2026-02-26T10:13:13Z</dcterms:created>
  <dcterms:modified xsi:type="dcterms:W3CDTF">2026-04-02T00:28:18Z</dcterms:modified>
  <cp:category/>
</cp:coreProperties>
</file>