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64市町村行財政支援課\00.一時保存フォルダ（令和７年度）\M_財政\M4_財政診断\M409_財政状況資料集\03_令和６年度財政状況資料集の作成・公表について\07　最終データ\"/>
    </mc:Choice>
  </mc:AlternateContent>
  <xr:revisionPtr revIDLastSave="0" documentId="13_ncr:1_{9F2978CE-E876-40E3-9922-13F3221D763C}" xr6:coauthVersionLast="47" xr6:coauthVersionMax="47"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5" i="10"/>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O35" i="10"/>
  <c r="BE35" i="10"/>
  <c r="CO34" i="10"/>
  <c r="BW34" i="10"/>
  <c r="BW35" i="10" s="1"/>
  <c r="BW36" i="10" s="1"/>
  <c r="BW37" i="10" s="1"/>
  <c r="BW38" i="10" s="1"/>
  <c r="BW39" i="10" s="1"/>
  <c r="BW40" i="10" s="1"/>
  <c r="BW41" i="10" s="1"/>
  <c r="BW42" i="10" s="1"/>
  <c r="C34" i="10"/>
  <c r="C35" i="10" l="1"/>
  <c r="C36" i="10" s="1"/>
  <c r="U34" i="10"/>
  <c r="U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BE34" i="10"/>
</calcChain>
</file>

<file path=xl/sharedStrings.xml><?xml version="1.0" encoding="utf-8"?>
<sst xmlns="http://schemas.openxmlformats.org/spreadsheetml/2006/main" count="1112" uniqueCount="568">
  <si>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</si>
  <si>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</si>
  <si>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</si>
  <si>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</si>
  <si>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</si>
  <si>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</si>
  <si>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</si>
  <si>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</si>
  <si>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</si>
  <si>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</si>
  <si>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</si>
  <si>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</si>
  <si>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</si>
  <si>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</si>
  <si>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</si>
  <si>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</si>
  <si>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</si>
  <si>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</si>
  <si>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</si>
  <si>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</si>
  <si>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</si>
  <si>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</si>
  <si>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</si>
  <si>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</si>
  <si>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</si>
  <si>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</si>
  <si>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</si>
  <si>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</si>
  <si>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</si>
  <si>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</si>
  <si>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</si>
  <si>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</si>
  <si>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</si>
  <si>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</si>
  <si>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</si>
  <si>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</si>
  <si>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</si>
  <si>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</si>
  <si>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</si>
  <si>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</si>
  <si>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</si>
  <si>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</si>
  <si>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</si>
  <si>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</si>
  <si>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</si>
  <si>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</si>
  <si>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</si>
  <si>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</si>
  <si>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</si>
  <si>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</si>
  <si>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</si>
  <si>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</si>
  <si>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</si>
  <si>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</si>
  <si>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</si>
  <si>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</si>
  <si>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</si>
  <si>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</si>
  <si>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</si>
  <si>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</si>
  <si>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</si>
  <si>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</si>
  <si>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</si>
  <si>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</si>
  <si>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</si>
  <si>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</si>
  <si>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</si>
  <si>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</si>
  <si>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</si>
  <si>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</si>
  <si>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</si>
  <si>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</si>
  <si>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</si>
  <si>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</si>
  <si>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</si>
  <si>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</si>
  <si>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</si>
  <si>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</si>
  <si>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</si>
  <si>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</si>
  <si>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</si>
  <si>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</si>
  <si>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</si>
  <si>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</si>
  <si>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</si>
  <si>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</si>
  <si>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</si>
  <si>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</si>
  <si>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</si>
  <si>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</si>
  <si>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</si>
  <si>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</si>
  <si>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</si>
  <si>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</si>
  <si>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芦屋町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</si>
  <si>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</si>
  <si>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</si>
  <si>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</si>
  <si>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</si>
  <si>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</si>
  <si>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</si>
  <si>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</si>
  <si>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</si>
  <si>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</si>
  <si>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</si>
  <si>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</si>
  <si>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</si>
  <si>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</si>
  <si>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</si>
  <si>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</si>
  <si>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</si>
  <si>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</si>
  <si>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</si>
  <si>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</si>
  <si>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</si>
  <si>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</si>
  <si>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</si>
  <si>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</si>
  <si>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</si>
  <si>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</si>
  <si>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</si>
  <si>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</si>
  <si>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</si>
  <si>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</si>
  <si>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</si>
  <si>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</si>
  <si>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</si>
  <si>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</si>
  <si>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</si>
  <si>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</si>
  <si>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</si>
  <si>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</si>
  <si>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</si>
  <si>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</si>
  <si>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</si>
  <si>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</si>
  <si>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</si>
  <si>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</si>
  <si>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</si>
  <si>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</si>
  <si>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</si>
  <si>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</si>
  <si>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</si>
  <si>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</si>
  <si>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</si>
  <si>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</si>
  <si>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</si>
  <si>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</si>
  <si>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</si>
  <si>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</si>
  <si>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</si>
  <si>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</si>
  <si>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</si>
  <si>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</si>
  <si>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</si>
  <si>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</si>
  <si>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</si>
  <si>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</si>
  <si>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</si>
  <si>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</si>
  <si>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</si>
  <si>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</si>
  <si>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</si>
  <si>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</si>
  <si>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</si>
  <si>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</si>
  <si>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</si>
  <si>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</si>
  <si>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</si>
  <si>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</si>
  <si>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</si>
  <si>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</si>
  <si>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</si>
  <si>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</si>
  <si>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</si>
  <si>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</si>
  <si>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</si>
  <si>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</si>
  <si>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</si>
  <si>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</si>
  <si>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</si>
  <si>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</si>
  <si>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</si>
  <si>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</si>
  <si>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</si>
  <si>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</si>
  <si>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</si>
  <si>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</si>
  <si>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</si>
  <si>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</si>
  <si>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</si>
  <si>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</si>
  <si>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</si>
  <si>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</si>
  <si>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</si>
  <si>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</si>
  <si>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</si>
  <si>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</si>
  <si>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</si>
  <si>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</si>
  <si>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</si>
  <si>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</si>
  <si>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</si>
  <si>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福岡県芦屋町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</si>
  <si>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</si>
  <si>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</si>
  <si>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</si>
  <si>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</si>
  <si>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</si>
  <si>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</si>
  <si>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</si>
  <si>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</si>
  <si>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</si>
  <si>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</si>
  <si>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</si>
  <si>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</si>
  <si>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</si>
  <si>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</si>
  <si>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</si>
  <si>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</si>
  <si>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</si>
  <si>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</si>
  <si>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</si>
  <si>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</si>
  <si>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</si>
  <si>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</si>
  <si>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</si>
  <si>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</si>
  <si>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</si>
  <si>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</si>
  <si>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</si>
  <si>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</si>
  <si>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</si>
  <si>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</si>
  <si>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</si>
  <si>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</si>
  <si>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</si>
  <si>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</si>
  <si>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</si>
  <si>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</si>
  <si>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</si>
  <si>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</si>
  <si>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</si>
  <si>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</si>
  <si>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</si>
  <si>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</si>
  <si>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</si>
  <si>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</si>
  <si>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</si>
  <si>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</si>
  <si>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</si>
  <si>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</si>
  <si>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</si>
  <si>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</si>
  <si>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</si>
  <si>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</si>
  <si>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</si>
  <si>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</si>
  <si>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</si>
  <si>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</si>
  <si>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</si>
  <si>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</si>
  <si>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</si>
  <si>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</si>
  <si>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</si>
  <si>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</si>
  <si>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</si>
  <si>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</si>
  <si>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</si>
  <si>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</si>
  <si>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</si>
  <si>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</si>
  <si>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</si>
  <si>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</si>
  <si>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</si>
  <si>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</si>
  <si>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</si>
  <si>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</si>
  <si>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</si>
  <si>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</si>
  <si>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</si>
  <si>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</si>
  <si>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</si>
  <si>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</si>
  <si>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</si>
  <si>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</si>
  <si>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</si>
  <si>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</si>
  <si>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</si>
  <si>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</si>
  <si>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</si>
  <si>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</si>
  <si>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</si>
  <si>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</si>
  <si>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</si>
  <si>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</si>
  <si>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</si>
  <si>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</si>
  <si>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</si>
  <si>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</si>
  <si>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</si>
  <si>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</si>
  <si>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</si>
  <si>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</si>
  <si>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</si>
  <si>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</si>
  <si>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</si>
  <si>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</si>
  <si>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</si>
  <si>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</si>
  <si>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</si>
  <si>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</si>
  <si>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</si>
  <si>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</si>
  <si>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</si>
  <si>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</si>
  <si>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</si>
  <si>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</si>
  <si>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</si>
  <si>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</si>
  <si>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</si>
  <si>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</si>
  <si>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</si>
  <si>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観光施設</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</si>
  <si>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</si>
  <si>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</si>
  <si>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</si>
  <si>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</si>
  <si>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</si>
  <si>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</si>
  <si>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</si>
  <si>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</si>
  <si>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</si>
  <si>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</si>
  <si>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</si>
  <si>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</si>
  <si>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</si>
  <si>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</si>
  <si>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</si>
  <si>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</si>
  <si>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</si>
  <si>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</si>
  <si>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</si>
  <si>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</si>
  <si>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</si>
  <si>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</si>
  <si>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</si>
  <si>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</si>
  <si>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</si>
  <si>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</si>
  <si>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</si>
  <si>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</si>
  <si>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</si>
  <si>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</si>
  <si>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福岡県芦屋町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</si>
  <si>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</si>
  <si>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</si>
  <si>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</si>
  <si>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</si>
  <si>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</si>
  <si>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</si>
  <si>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</si>
  <si>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</si>
  <si>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</si>
  <si>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</si>
  <si>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</si>
  <si>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</si>
  <si>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</si>
  <si>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</si>
  <si>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</si>
  <si>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</si>
  <si>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</si>
  <si>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</si>
  <si>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</si>
  <si>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</si>
  <si>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給食センター特別会計</t>
    <phoneticPr fontId="5"/>
  </si>
  <si>
    <t>地方独立行政法人芦屋中央病院貸付金特別会計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</si>
  <si>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</si>
  <si>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</si>
  <si>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</si>
  <si>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</si>
  <si>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</si>
  <si>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</si>
  <si>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</si>
  <si>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</si>
  <si>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</si>
  <si>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</si>
  <si>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</si>
  <si>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</si>
  <si>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</si>
  <si>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</si>
  <si>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</si>
  <si>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公共下水道事業会計</t>
    <phoneticPr fontId="5"/>
  </si>
  <si>
    <t>法適用企業</t>
    <phoneticPr fontId="5"/>
  </si>
  <si>
    <t>モーターボート競走事業会計</t>
    <phoneticPr fontId="5"/>
  </si>
  <si>
    <t>国民宿舎特別会計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</si>
  <si>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</si>
  <si>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</si>
  <si>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</si>
  <si>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</si>
  <si>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</si>
  <si>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</si>
  <si>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</si>
  <si>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</si>
  <si>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</si>
  <si>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</si>
  <si>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</si>
  <si>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</si>
  <si>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</si>
  <si>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</si>
  <si>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</si>
  <si>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</si>
  <si>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</si>
  <si>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</si>
  <si>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</si>
  <si>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</si>
  <si>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</si>
  <si>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</si>
  <si>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</si>
  <si>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</si>
  <si>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</si>
  <si>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</si>
  <si>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</si>
  <si>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</si>
  <si>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</si>
  <si>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</si>
  <si>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</si>
  <si>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</si>
  <si>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</si>
  <si>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</si>
  <si>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</si>
  <si>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</si>
  <si>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</si>
  <si>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</si>
  <si>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</si>
  <si>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</si>
  <si>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</si>
  <si>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</si>
  <si>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</si>
  <si>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</si>
  <si>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</si>
  <si>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</si>
  <si>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</si>
  <si>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</si>
  <si>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</si>
  <si>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</si>
  <si>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</si>
  <si>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</si>
  <si>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</si>
  <si>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</si>
  <si>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</si>
  <si>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</si>
  <si>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</si>
  <si>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</si>
  <si>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</si>
  <si>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</si>
  <si>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</si>
  <si>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</si>
  <si>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</si>
  <si>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</si>
  <si>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</si>
  <si>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</si>
  <si>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</si>
  <si>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</si>
  <si>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</si>
  <si>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</si>
  <si>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</si>
  <si>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</si>
  <si>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</si>
  <si>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</si>
  <si>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</si>
  <si>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</si>
  <si>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</si>
  <si>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</si>
  <si>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</si>
  <si>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</si>
  <si>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</si>
  <si>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</si>
  <si>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</si>
  <si>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</si>
  <si>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</si>
  <si>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</si>
  <si>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</si>
  <si>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</si>
  <si>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</si>
  <si>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</si>
  <si>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</si>
  <si>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</si>
  <si>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</si>
  <si>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</si>
  <si>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</si>
  <si>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</si>
  <si>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</si>
  <si>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</si>
  <si>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</si>
  <si>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</si>
  <si>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</si>
  <si>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</si>
  <si>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</si>
  <si>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</si>
  <si>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</si>
  <si>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</si>
  <si>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</si>
  <si>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</si>
  <si>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</si>
  <si>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</si>
  <si>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</si>
  <si>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</si>
  <si>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</si>
  <si>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</si>
  <si>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</si>
  <si>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</si>
  <si>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</si>
  <si>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</si>
  <si>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</si>
  <si>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</si>
  <si>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</si>
  <si>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</si>
  <si>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</si>
  <si>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</si>
  <si>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</si>
  <si>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</si>
  <si>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</si>
  <si>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</si>
  <si>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</si>
  <si>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</si>
  <si>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</si>
  <si>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</si>
  <si>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</si>
  <si>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</si>
  <si>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</si>
  <si>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</si>
  <si>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4.30</t>
  </si>
  <si>
    <t>▲ 8.99</t>
  </si>
  <si>
    <t>▲ 5.89</t>
  </si>
  <si>
    <t>▲ 7.73</t>
  </si>
  <si>
    <t>モーターボート競走事業会計</t>
  </si>
  <si>
    <t>公共下水道事業会計</t>
  </si>
  <si>
    <t>一般会計</t>
  </si>
  <si>
    <t>国民健康保険特別会計</t>
  </si>
  <si>
    <t>後期高齢者医療特別会計</t>
  </si>
  <si>
    <t>国民宿舎特別会計</t>
  </si>
  <si>
    <t>給食センター特別会計</t>
  </si>
  <si>
    <t>地方独立行政法人芦屋中央病院貸付金特別会計</t>
  </si>
  <si>
    <t>その他会計（赤字）</t>
  </si>
  <si>
    <t>その他会計（黒字）</t>
  </si>
  <si>
    <t>R02</t>
    <phoneticPr fontId="5"/>
  </si>
  <si>
    <t>R03</t>
    <phoneticPr fontId="5"/>
  </si>
  <si>
    <t>R04</t>
    <phoneticPr fontId="5"/>
  </si>
  <si>
    <t>R05</t>
    <phoneticPr fontId="5"/>
  </si>
  <si>
    <t>R06</t>
    <phoneticPr fontId="5"/>
  </si>
  <si>
    <t>-</t>
    <phoneticPr fontId="2"/>
  </si>
  <si>
    <t>福岡県市町村消防団員等公務災害補償組合</t>
    <rPh sb="0" eb="3">
      <t>フクオカケン</t>
    </rPh>
    <rPh sb="3" eb="6">
      <t>シチョウソン</t>
    </rPh>
    <rPh sb="6" eb="9">
      <t>ショウボウダン</t>
    </rPh>
    <rPh sb="9" eb="11">
      <t>インナド</t>
    </rPh>
    <rPh sb="11" eb="13">
      <t>コウム</t>
    </rPh>
    <rPh sb="13" eb="15">
      <t>サイガイ</t>
    </rPh>
    <rPh sb="15" eb="17">
      <t>ホショウ</t>
    </rPh>
    <rPh sb="17" eb="19">
      <t>クミアイ</t>
    </rPh>
    <phoneticPr fontId="2"/>
  </si>
  <si>
    <t>福岡県自治会館管理組合</t>
    <rPh sb="0" eb="3">
      <t>フクオカケン</t>
    </rPh>
    <rPh sb="3" eb="5">
      <t>ジチ</t>
    </rPh>
    <rPh sb="5" eb="7">
      <t>カイカン</t>
    </rPh>
    <rPh sb="7" eb="9">
      <t>カンリ</t>
    </rPh>
    <rPh sb="9" eb="11">
      <t>クミアイ</t>
    </rPh>
    <phoneticPr fontId="2"/>
  </si>
  <si>
    <t>遠賀・中間地域広域行政事務組合</t>
    <rPh sb="0" eb="2">
      <t>オンガ</t>
    </rPh>
    <rPh sb="3" eb="5">
      <t>ナカマ</t>
    </rPh>
    <rPh sb="5" eb="7">
      <t>チイキ</t>
    </rPh>
    <rPh sb="7" eb="9">
      <t>コウイキ</t>
    </rPh>
    <rPh sb="9" eb="11">
      <t>ギョウセイ</t>
    </rPh>
    <rPh sb="11" eb="13">
      <t>ジム</t>
    </rPh>
    <rPh sb="13" eb="15">
      <t>クミアイ</t>
    </rPh>
    <phoneticPr fontId="2"/>
  </si>
  <si>
    <t>福岡県自治振興組合（一般会計）</t>
    <rPh sb="0" eb="3">
      <t>フクオカケン</t>
    </rPh>
    <rPh sb="3" eb="5">
      <t>ジチ</t>
    </rPh>
    <rPh sb="5" eb="7">
      <t>シンコウ</t>
    </rPh>
    <rPh sb="7" eb="9">
      <t>クミアイ</t>
    </rPh>
    <rPh sb="10" eb="12">
      <t>イッパン</t>
    </rPh>
    <rPh sb="12" eb="14">
      <t>カイケイ</t>
    </rPh>
    <phoneticPr fontId="2"/>
  </si>
  <si>
    <t>福岡県自治振興組合（公文書館事業特別会計）</t>
    <rPh sb="0" eb="2">
      <t>フクオカ</t>
    </rPh>
    <rPh sb="2" eb="3">
      <t>ケン</t>
    </rPh>
    <rPh sb="3" eb="5">
      <t>ジチ</t>
    </rPh>
    <rPh sb="5" eb="7">
      <t>シンコウ</t>
    </rPh>
    <rPh sb="7" eb="9">
      <t>クミアイ</t>
    </rPh>
    <rPh sb="10" eb="13">
      <t>コウブンショ</t>
    </rPh>
    <rPh sb="13" eb="14">
      <t>カン</t>
    </rPh>
    <rPh sb="14" eb="16">
      <t>ジギョウ</t>
    </rPh>
    <rPh sb="16" eb="18">
      <t>トクベツ</t>
    </rPh>
    <rPh sb="18" eb="20">
      <t>カイケイ</t>
    </rPh>
    <phoneticPr fontId="2"/>
  </si>
  <si>
    <t>福岡県介護保険広域連合（一般会計）</t>
    <rPh sb="0" eb="3">
      <t>フクオカケン</t>
    </rPh>
    <rPh sb="3" eb="5">
      <t>カイゴ</t>
    </rPh>
    <rPh sb="5" eb="7">
      <t>ホケン</t>
    </rPh>
    <rPh sb="7" eb="9">
      <t>コウイキ</t>
    </rPh>
    <rPh sb="9" eb="11">
      <t>レンゴウ</t>
    </rPh>
    <rPh sb="12" eb="14">
      <t>イッパン</t>
    </rPh>
    <rPh sb="14" eb="16">
      <t>カイケイ</t>
    </rPh>
    <phoneticPr fontId="2"/>
  </si>
  <si>
    <t>福岡県介護保険広域連合（介護保険事業特別会計）</t>
    <rPh sb="0" eb="3">
      <t>フクオカケン</t>
    </rPh>
    <rPh sb="3" eb="5">
      <t>カイゴ</t>
    </rPh>
    <rPh sb="5" eb="7">
      <t>ホケン</t>
    </rPh>
    <rPh sb="7" eb="9">
      <t>コウイキ</t>
    </rPh>
    <rPh sb="9" eb="11">
      <t>レンゴウ</t>
    </rPh>
    <rPh sb="12" eb="14">
      <t>カイゴ</t>
    </rPh>
    <rPh sb="14" eb="16">
      <t>ホケン</t>
    </rPh>
    <rPh sb="16" eb="18">
      <t>ジギョウ</t>
    </rPh>
    <rPh sb="18" eb="20">
      <t>トクベツ</t>
    </rPh>
    <rPh sb="20" eb="22">
      <t>カイケイ</t>
    </rPh>
    <phoneticPr fontId="2"/>
  </si>
  <si>
    <t>福岡県後期高齢者医療広域連合（一般会計）</t>
    <rPh sb="0" eb="3">
      <t>フクオカケン</t>
    </rPh>
    <rPh sb="3" eb="5">
      <t>コウキ</t>
    </rPh>
    <rPh sb="5" eb="8">
      <t>コウレイシャ</t>
    </rPh>
    <rPh sb="8" eb="10">
      <t>イリョウ</t>
    </rPh>
    <rPh sb="10" eb="12">
      <t>コウイキ</t>
    </rPh>
    <rPh sb="12" eb="14">
      <t>レンゴウ</t>
    </rPh>
    <rPh sb="15" eb="17">
      <t>イッパン</t>
    </rPh>
    <rPh sb="17" eb="19">
      <t>カイケイ</t>
    </rPh>
    <phoneticPr fontId="2"/>
  </si>
  <si>
    <t>福岡県後期高齢者医療広域連合（後期高齢者医療特別会計）</t>
    <rPh sb="0" eb="3">
      <t>フクオカケン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</si>
  <si>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</si>
  <si>
    <t>地方独立行政法人芦屋中央病院</t>
    <rPh sb="0" eb="8">
      <t>チホウドクリツギョウセイホウジン</t>
    </rPh>
    <rPh sb="8" eb="10">
      <t>アシヤ</t>
    </rPh>
    <rPh sb="10" eb="12">
      <t>チュウオウ</t>
    </rPh>
    <rPh sb="12" eb="14">
      <t>ビョウイン</t>
    </rPh>
    <phoneticPr fontId="10"/>
  </si>
  <si>
    <t>競艇収益まちづくり基金</t>
  </si>
  <si>
    <t>公共施設等整備基金</t>
  </si>
  <si>
    <t>職員退職基金</t>
  </si>
  <si>
    <t>町営住宅基金</t>
  </si>
  <si>
    <t>がんばれ芦屋町ふるさと応援基金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</si>
</sst>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extLst>
            <c:ext xmlns:c16="http://schemas.microsoft.com/office/drawing/2014/chart" uri="{C3380CC4-5D6E-409C-BE32-E72D297353CC}">
              <c16:uniqueId val="{00000000-5853-4DA7-8E78-4707DB28293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121357</c:v>
                </c:pt>
                <c:pt idx="1">
                  <c:v>51158</c:v>
                </c:pt>
                <c:pt idx="2">
                  <c:v>46195</c:v>
                </c:pt>
                <c:pt idx="3">
                  <c:v>84215</c:v>
                </c:pt>
                <c:pt idx="4">
                  <c:v>79316</c:v>
                </c:pt>
              </c:numCache>
            </c:numRef>
          </c:val>
          <c:smooth val="0"/>
          <c:extLst>
            <c:ext xmlns:c16="http://schemas.microsoft.com/office/drawing/2014/chart" uri="{C3380CC4-5D6E-409C-BE32-E72D297353CC}">
              <c16:uniqueId val="{00000001-5853-4DA7-8E78-4707DB28293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9.1999999999999993</c:v>
                </c:pt>
                <c:pt idx="1">
                  <c:v>7.67</c:v>
                </c:pt>
                <c:pt idx="2">
                  <c:v>8.6300000000000008</c:v>
                </c:pt>
                <c:pt idx="3">
                  <c:v>9.61</c:v>
                </c:pt>
                <c:pt idx="4">
                  <c:v>8.4</c:v>
                </c:pt>
              </c:numCache>
            </c:numRef>
          </c:val>
          <c:extLst>
            <c:ext xmlns:c16="http://schemas.microsoft.com/office/drawing/2014/chart" uri="{C3380CC4-5D6E-409C-BE32-E72D297353CC}">
              <c16:uniqueId val="{00000000-8FF9-4EAF-8FCF-452432C51D1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16.87</c:v>
                </c:pt>
                <c:pt idx="1">
                  <c:v>37.380000000000003</c:v>
                </c:pt>
                <c:pt idx="2">
                  <c:v>35.369999999999997</c:v>
                </c:pt>
                <c:pt idx="3">
                  <c:v>35.869999999999997</c:v>
                </c:pt>
                <c:pt idx="4">
                  <c:v>36.32</c:v>
                </c:pt>
              </c:numCache>
            </c:numRef>
          </c:val>
          <c:extLst>
            <c:ext xmlns:c16="http://schemas.microsoft.com/office/drawing/2014/chart" uri="{C3380CC4-5D6E-409C-BE32-E72D297353CC}">
              <c16:uniqueId val="{00000001-8FF9-4EAF-8FCF-452432C51D1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-4.3</c:v>
                </c:pt>
                <c:pt idx="1">
                  <c:v>13.28</c:v>
                </c:pt>
                <c:pt idx="2">
                  <c:v>-8.99</c:v>
                </c:pt>
                <c:pt idx="3">
                  <c:v>-5.89</c:v>
                </c:pt>
                <c:pt idx="4">
                  <c:v>-7.73</c:v>
                </c:pt>
              </c:numCache>
            </c:numRef>
          </c:val>
          <c:smooth val="0"/>
          <c:extLst>
            <c:ext xmlns:c16="http://schemas.microsoft.com/office/drawing/2014/chart" uri="{C3380CC4-5D6E-409C-BE32-E72D297353CC}">
              <c16:uniqueId val="{00000002-8FF9-4EAF-8FCF-452432C51D1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631-4C74-A15E-7941D8CEE01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631-4C74-A15E-7941D8CEE012}"/>
            </c:ext>
          </c:extLst>
        </c:ser>
        <c:ser>
          <c:idx val="2"/>
          <c:order val="2"/>
          <c:tx>
            <c:strRef>
              <c:f>データシート!$A$29</c:f>
              <c:strCache>
                <c:ptCount val="1"/>
                <c:pt idx="0">
                  <c:v>地方独立行政法人芦屋中央病院貸付金特別会計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6631-4C74-A15E-7941D8CEE012}"/>
            </c:ext>
          </c:extLst>
        </c:ser>
        <c:ser>
          <c:idx val="3"/>
          <c:order val="3"/>
          <c:tx>
            <c:strRef>
              <c:f>データシート!$A$30</c:f>
              <c:strCache>
                <c:ptCount val="1"/>
                <c:pt idx="0">
                  <c:v>給食センター特別会計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0.05</c:v>
                </c:pt>
                <c:pt idx="2">
                  <c:v>#N/A</c:v>
                </c:pt>
                <c:pt idx="3">
                  <c:v>0.03</c:v>
                </c:pt>
                <c:pt idx="4">
                  <c:v>#N/A</c:v>
                </c:pt>
                <c:pt idx="5">
                  <c:v>0.04</c:v>
                </c:pt>
                <c:pt idx="6">
                  <c:v>#N/A</c:v>
                </c:pt>
                <c:pt idx="7">
                  <c:v>0.05</c:v>
                </c:pt>
                <c:pt idx="8">
                  <c:v>#N/A</c:v>
                </c:pt>
                <c:pt idx="9">
                  <c:v>0.04</c:v>
                </c:pt>
              </c:numCache>
            </c:numRef>
          </c:val>
          <c:extLst>
            <c:ext xmlns:c16="http://schemas.microsoft.com/office/drawing/2014/chart" uri="{C3380CC4-5D6E-409C-BE32-E72D297353CC}">
              <c16:uniqueId val="{00000003-6631-4C74-A15E-7941D8CEE012}"/>
            </c:ext>
          </c:extLst>
        </c:ser>
        <c:ser>
          <c:idx val="4"/>
          <c:order val="4"/>
          <c:tx>
            <c:strRef>
              <c:f>データシート!$A$31</c:f>
              <c:strCache>
                <c:ptCount val="1"/>
                <c:pt idx="0">
                  <c:v>国民宿舎特別会計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0.06</c:v>
                </c:pt>
                <c:pt idx="2">
                  <c:v>#N/A</c:v>
                </c:pt>
                <c:pt idx="3">
                  <c:v>0.02</c:v>
                </c:pt>
                <c:pt idx="4">
                  <c:v>#N/A</c:v>
                </c:pt>
                <c:pt idx="5">
                  <c:v>0</c:v>
                </c:pt>
                <c:pt idx="6">
                  <c:v>#N/A</c:v>
                </c:pt>
                <c:pt idx="7">
                  <c:v>0.05</c:v>
                </c:pt>
                <c:pt idx="8">
                  <c:v>#N/A</c:v>
                </c:pt>
                <c:pt idx="9">
                  <c:v>0.15</c:v>
                </c:pt>
              </c:numCache>
            </c:numRef>
          </c:val>
          <c:extLst>
            <c:ext xmlns:c16="http://schemas.microsoft.com/office/drawing/2014/chart" uri="{C3380CC4-5D6E-409C-BE32-E72D297353CC}">
              <c16:uniqueId val="{00000004-6631-4C74-A15E-7941D8CEE012}"/>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0.19</c:v>
                </c:pt>
                <c:pt idx="2">
                  <c:v>#N/A</c:v>
                </c:pt>
                <c:pt idx="3">
                  <c:v>0.19</c:v>
                </c:pt>
                <c:pt idx="4">
                  <c:v>#N/A</c:v>
                </c:pt>
                <c:pt idx="5">
                  <c:v>0.21</c:v>
                </c:pt>
                <c:pt idx="6">
                  <c:v>#N/A</c:v>
                </c:pt>
                <c:pt idx="7">
                  <c:v>0.2</c:v>
                </c:pt>
                <c:pt idx="8">
                  <c:v>#N/A</c:v>
                </c:pt>
                <c:pt idx="9">
                  <c:v>0.2</c:v>
                </c:pt>
              </c:numCache>
            </c:numRef>
          </c:val>
          <c:extLst>
            <c:ext xmlns:c16="http://schemas.microsoft.com/office/drawing/2014/chart" uri="{C3380CC4-5D6E-409C-BE32-E72D297353CC}">
              <c16:uniqueId val="{00000005-6631-4C74-A15E-7941D8CEE012}"/>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1.43</c:v>
                </c:pt>
                <c:pt idx="2">
                  <c:v>#N/A</c:v>
                </c:pt>
                <c:pt idx="3">
                  <c:v>1.43</c:v>
                </c:pt>
                <c:pt idx="4">
                  <c:v>#N/A</c:v>
                </c:pt>
                <c:pt idx="5">
                  <c:v>0.7</c:v>
                </c:pt>
                <c:pt idx="6">
                  <c:v>#N/A</c:v>
                </c:pt>
                <c:pt idx="7">
                  <c:v>0.67</c:v>
                </c:pt>
                <c:pt idx="8">
                  <c:v>#N/A</c:v>
                </c:pt>
                <c:pt idx="9">
                  <c:v>0.38</c:v>
                </c:pt>
              </c:numCache>
            </c:numRef>
          </c:val>
          <c:extLst>
            <c:ext xmlns:c16="http://schemas.microsoft.com/office/drawing/2014/chart" uri="{C3380CC4-5D6E-409C-BE32-E72D297353CC}">
              <c16:uniqueId val="{00000006-6631-4C74-A15E-7941D8CEE012}"/>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9.14</c:v>
                </c:pt>
                <c:pt idx="2">
                  <c:v>#N/A</c:v>
                </c:pt>
                <c:pt idx="3">
                  <c:v>7.63</c:v>
                </c:pt>
                <c:pt idx="4">
                  <c:v>#N/A</c:v>
                </c:pt>
                <c:pt idx="5">
                  <c:v>8.57</c:v>
                </c:pt>
                <c:pt idx="6">
                  <c:v>#N/A</c:v>
                </c:pt>
                <c:pt idx="7">
                  <c:v>9.5500000000000007</c:v>
                </c:pt>
                <c:pt idx="8">
                  <c:v>#N/A</c:v>
                </c:pt>
                <c:pt idx="9">
                  <c:v>8.35</c:v>
                </c:pt>
              </c:numCache>
            </c:numRef>
          </c:val>
          <c:extLst>
            <c:ext xmlns:c16="http://schemas.microsoft.com/office/drawing/2014/chart" uri="{C3380CC4-5D6E-409C-BE32-E72D297353CC}">
              <c16:uniqueId val="{00000007-6631-4C74-A15E-7941D8CEE012}"/>
            </c:ext>
          </c:extLst>
        </c:ser>
        <c:ser>
          <c:idx val="8"/>
          <c:order val="8"/>
          <c:tx>
            <c:strRef>
              <c:f>データシート!$A$35</c:f>
              <c:strCache>
                <c:ptCount val="1"/>
                <c:pt idx="0">
                  <c:v>公共下水道事業会計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15.81</c:v>
                </c:pt>
                <c:pt idx="2">
                  <c:v>#N/A</c:v>
                </c:pt>
                <c:pt idx="3">
                  <c:v>15.53</c:v>
                </c:pt>
                <c:pt idx="4">
                  <c:v>#N/A</c:v>
                </c:pt>
                <c:pt idx="5">
                  <c:v>17.07</c:v>
                </c:pt>
                <c:pt idx="6">
                  <c:v>#N/A</c:v>
                </c:pt>
                <c:pt idx="7">
                  <c:v>17.78</c:v>
                </c:pt>
                <c:pt idx="8">
                  <c:v>#N/A</c:v>
                </c:pt>
                <c:pt idx="9">
                  <c:v>18.18</c:v>
                </c:pt>
              </c:numCache>
            </c:numRef>
          </c:val>
          <c:extLst>
            <c:ext xmlns:c16="http://schemas.microsoft.com/office/drawing/2014/chart" uri="{C3380CC4-5D6E-409C-BE32-E72D297353CC}">
              <c16:uniqueId val="{00000008-6631-4C74-A15E-7941D8CEE012}"/>
            </c:ext>
          </c:extLst>
        </c:ser>
        <c:ser>
          <c:idx val="9"/>
          <c:order val="9"/>
          <c:tx>
            <c:strRef>
              <c:f>データシート!$A$36</c:f>
              <c:strCache>
                <c:ptCount val="1"/>
                <c:pt idx="0">
                  <c:v>モーターボート競走事業会計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548.11</c:v>
                </c:pt>
                <c:pt idx="2">
                  <c:v>#N/A</c:v>
                </c:pt>
                <c:pt idx="3">
                  <c:v>662.26</c:v>
                </c:pt>
                <c:pt idx="4">
                  <c:v>#N/A</c:v>
                </c:pt>
                <c:pt idx="5">
                  <c:v>796.14</c:v>
                </c:pt>
                <c:pt idx="6">
                  <c:v>#N/A</c:v>
                </c:pt>
                <c:pt idx="7">
                  <c:v>956.38</c:v>
                </c:pt>
                <c:pt idx="8">
                  <c:v>#N/A</c:v>
                </c:pt>
                <c:pt idx="9">
                  <c:v>1053.04</c:v>
                </c:pt>
              </c:numCache>
            </c:numRef>
          </c:val>
          <c:extLst>
            <c:ext xmlns:c16="http://schemas.microsoft.com/office/drawing/2014/chart" uri="{C3380CC4-5D6E-409C-BE32-E72D297353CC}">
              <c16:uniqueId val="{00000009-6631-4C74-A15E-7941D8CEE01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1652</c:v>
                </c:pt>
                <c:pt idx="5">
                  <c:v>1392</c:v>
                </c:pt>
                <c:pt idx="8">
                  <c:v>1282</c:v>
                </c:pt>
                <c:pt idx="11">
                  <c:v>1042</c:v>
                </c:pt>
                <c:pt idx="14">
                  <c:v>1008</c:v>
                </c:pt>
              </c:numCache>
            </c:numRef>
          </c:val>
          <c:extLst>
            <c:ext xmlns:c16="http://schemas.microsoft.com/office/drawing/2014/chart" uri="{C3380CC4-5D6E-409C-BE32-E72D297353CC}">
              <c16:uniqueId val="{00000000-D369-4EEC-ADC4-99BB14F42E9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369-4EEC-ADC4-99BB14F42E9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369-4EEC-ADC4-99BB14F42E9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56</c:v>
                </c:pt>
                <c:pt idx="3">
                  <c:v>46</c:v>
                </c:pt>
                <c:pt idx="6">
                  <c:v>31</c:v>
                </c:pt>
                <c:pt idx="9">
                  <c:v>29</c:v>
                </c:pt>
                <c:pt idx="12">
                  <c:v>31</c:v>
                </c:pt>
              </c:numCache>
            </c:numRef>
          </c:val>
          <c:extLst>
            <c:ext xmlns:c16="http://schemas.microsoft.com/office/drawing/2014/chart" uri="{C3380CC4-5D6E-409C-BE32-E72D297353CC}">
              <c16:uniqueId val="{00000003-D369-4EEC-ADC4-99BB14F42E9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111</c:v>
                </c:pt>
                <c:pt idx="3">
                  <c:v>115</c:v>
                </c:pt>
                <c:pt idx="6">
                  <c:v>116</c:v>
                </c:pt>
                <c:pt idx="9">
                  <c:v>116</c:v>
                </c:pt>
                <c:pt idx="12">
                  <c:v>100</c:v>
                </c:pt>
              </c:numCache>
            </c:numRef>
          </c:val>
          <c:extLst>
            <c:ext xmlns:c16="http://schemas.microsoft.com/office/drawing/2014/chart" uri="{C3380CC4-5D6E-409C-BE32-E72D297353CC}">
              <c16:uniqueId val="{00000004-D369-4EEC-ADC4-99BB14F42E9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369-4EEC-ADC4-99BB14F42E9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369-4EEC-ADC4-99BB14F42E9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1297</c:v>
                </c:pt>
                <c:pt idx="3">
                  <c:v>1317</c:v>
                </c:pt>
                <c:pt idx="6">
                  <c:v>1260</c:v>
                </c:pt>
                <c:pt idx="9">
                  <c:v>1266</c:v>
                </c:pt>
                <c:pt idx="12">
                  <c:v>1233</c:v>
                </c:pt>
              </c:numCache>
            </c:numRef>
          </c:val>
          <c:extLst>
            <c:ext xmlns:c16="http://schemas.microsoft.com/office/drawing/2014/chart" uri="{C3380CC4-5D6E-409C-BE32-E72D297353CC}">
              <c16:uniqueId val="{00000007-D369-4EEC-ADC4-99BB14F42E9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-188</c:v>
                </c:pt>
                <c:pt idx="2">
                  <c:v>#N/A</c:v>
                </c:pt>
                <c:pt idx="3">
                  <c:v>#N/A</c:v>
                </c:pt>
                <c:pt idx="4">
                  <c:v>86</c:v>
                </c:pt>
                <c:pt idx="5">
                  <c:v>#N/A</c:v>
                </c:pt>
                <c:pt idx="6">
                  <c:v>#N/A</c:v>
                </c:pt>
                <c:pt idx="7">
                  <c:v>125</c:v>
                </c:pt>
                <c:pt idx="8">
                  <c:v>#N/A</c:v>
                </c:pt>
                <c:pt idx="9">
                  <c:v>#N/A</c:v>
                </c:pt>
                <c:pt idx="10">
                  <c:v>369</c:v>
                </c:pt>
                <c:pt idx="11">
                  <c:v>#N/A</c:v>
                </c:pt>
                <c:pt idx="12">
                  <c:v>#N/A</c:v>
                </c:pt>
                <c:pt idx="13">
                  <c:v>356</c:v>
                </c:pt>
                <c:pt idx="14">
                  <c:v>#N/A</c:v>
                </c:pt>
              </c:numCache>
            </c:numRef>
          </c:val>
          <c:smooth val="0"/>
          <c:extLst>
            <c:ext xmlns:c16="http://schemas.microsoft.com/office/drawing/2014/chart" uri="{C3380CC4-5D6E-409C-BE32-E72D297353CC}">
              <c16:uniqueId val="{00000008-D369-4EEC-ADC4-99BB14F42E9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9111</c:v>
                </c:pt>
                <c:pt idx="5">
                  <c:v>8871</c:v>
                </c:pt>
                <c:pt idx="8">
                  <c:v>8515</c:v>
                </c:pt>
                <c:pt idx="11">
                  <c:v>8739</c:v>
                </c:pt>
                <c:pt idx="14">
                  <c:v>8450</c:v>
                </c:pt>
              </c:numCache>
            </c:numRef>
          </c:val>
          <c:extLst>
            <c:ext xmlns:c16="http://schemas.microsoft.com/office/drawing/2014/chart" uri="{C3380CC4-5D6E-409C-BE32-E72D297353CC}">
              <c16:uniqueId val="{00000000-A7F6-4F85-B51A-D7B8D77177F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5434</c:v>
                </c:pt>
                <c:pt idx="5">
                  <c:v>4990</c:v>
                </c:pt>
                <c:pt idx="8">
                  <c:v>4610</c:v>
                </c:pt>
                <c:pt idx="11">
                  <c:v>2728</c:v>
                </c:pt>
                <c:pt idx="14">
                  <c:v>2051</c:v>
                </c:pt>
              </c:numCache>
            </c:numRef>
          </c:val>
          <c:extLst>
            <c:ext xmlns:c16="http://schemas.microsoft.com/office/drawing/2014/chart" uri="{C3380CC4-5D6E-409C-BE32-E72D297353CC}">
              <c16:uniqueId val="{00000001-A7F6-4F85-B51A-D7B8D77177F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3882</c:v>
                </c:pt>
                <c:pt idx="5">
                  <c:v>4830</c:v>
                </c:pt>
                <c:pt idx="8">
                  <c:v>5089</c:v>
                </c:pt>
                <c:pt idx="11">
                  <c:v>5092</c:v>
                </c:pt>
                <c:pt idx="14">
                  <c:v>5090</c:v>
                </c:pt>
              </c:numCache>
            </c:numRef>
          </c:val>
          <c:extLst>
            <c:ext xmlns:c16="http://schemas.microsoft.com/office/drawing/2014/chart" uri="{C3380CC4-5D6E-409C-BE32-E72D297353CC}">
              <c16:uniqueId val="{00000002-A7F6-4F85-B51A-D7B8D77177F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7F6-4F85-B51A-D7B8D77177F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7F6-4F85-B51A-D7B8D77177F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819</c:v>
                </c:pt>
                <c:pt idx="3">
                  <c:v>641</c:v>
                </c:pt>
                <c:pt idx="6">
                  <c:v>443</c:v>
                </c:pt>
                <c:pt idx="9">
                  <c:v>252</c:v>
                </c:pt>
                <c:pt idx="12">
                  <c:v>161</c:v>
                </c:pt>
              </c:numCache>
            </c:numRef>
          </c:val>
          <c:extLst>
            <c:ext xmlns:c16="http://schemas.microsoft.com/office/drawing/2014/chart" uri="{C3380CC4-5D6E-409C-BE32-E72D297353CC}">
              <c16:uniqueId val="{00000005-A7F6-4F85-B51A-D7B8D77177F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699</c:v>
                </c:pt>
                <c:pt idx="3">
                  <c:v>776</c:v>
                </c:pt>
                <c:pt idx="6">
                  <c:v>775</c:v>
                </c:pt>
                <c:pt idx="9">
                  <c:v>824</c:v>
                </c:pt>
                <c:pt idx="12">
                  <c:v>855</c:v>
                </c:pt>
              </c:numCache>
            </c:numRef>
          </c:val>
          <c:extLst>
            <c:ext xmlns:c16="http://schemas.microsoft.com/office/drawing/2014/chart" uri="{C3380CC4-5D6E-409C-BE32-E72D297353CC}">
              <c16:uniqueId val="{00000006-A7F6-4F85-B51A-D7B8D77177F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257</c:v>
                </c:pt>
                <c:pt idx="3">
                  <c:v>233</c:v>
                </c:pt>
                <c:pt idx="6">
                  <c:v>220</c:v>
                </c:pt>
                <c:pt idx="9">
                  <c:v>195</c:v>
                </c:pt>
                <c:pt idx="12">
                  <c:v>185</c:v>
                </c:pt>
              </c:numCache>
            </c:numRef>
          </c:val>
          <c:extLst>
            <c:ext xmlns:c16="http://schemas.microsoft.com/office/drawing/2014/chart" uri="{C3380CC4-5D6E-409C-BE32-E72D297353CC}">
              <c16:uniqueId val="{00000007-A7F6-4F85-B51A-D7B8D77177F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521</c:v>
                </c:pt>
                <c:pt idx="3">
                  <c:v>419</c:v>
                </c:pt>
                <c:pt idx="6">
                  <c:v>410</c:v>
                </c:pt>
                <c:pt idx="9">
                  <c:v>522</c:v>
                </c:pt>
                <c:pt idx="12">
                  <c:v>620</c:v>
                </c:pt>
              </c:numCache>
            </c:numRef>
          </c:val>
          <c:extLst>
            <c:ext xmlns:c16="http://schemas.microsoft.com/office/drawing/2014/chart" uri="{C3380CC4-5D6E-409C-BE32-E72D297353CC}">
              <c16:uniqueId val="{00000008-A7F6-4F85-B51A-D7B8D77177F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7F6-4F85-B51A-D7B8D77177F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13297</c:v>
                </c:pt>
                <c:pt idx="3">
                  <c:v>12540</c:v>
                </c:pt>
                <c:pt idx="6">
                  <c:v>11873</c:v>
                </c:pt>
                <c:pt idx="9">
                  <c:v>11759</c:v>
                </c:pt>
                <c:pt idx="12">
                  <c:v>11264</c:v>
                </c:pt>
              </c:numCache>
            </c:numRef>
          </c:val>
          <c:extLst>
            <c:ext xmlns:c16="http://schemas.microsoft.com/office/drawing/2014/chart" uri="{C3380CC4-5D6E-409C-BE32-E72D297353CC}">
              <c16:uniqueId val="{0000000A-A7F6-4F85-B51A-D7B8D77177F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7F6-4F85-B51A-D7B8D77177F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1477</c:v>
                </c:pt>
                <c:pt idx="1">
                  <c:v>1498</c:v>
                </c:pt>
                <c:pt idx="2">
                  <c:v>1557</c:v>
                </c:pt>
              </c:numCache>
            </c:numRef>
          </c:val>
          <c:extLst>
            <c:ext xmlns:c16="http://schemas.microsoft.com/office/drawing/2014/chart" uri="{C3380CC4-5D6E-409C-BE32-E72D297353CC}">
              <c16:uniqueId val="{00000000-2753-4701-928E-7B2EF0E4B7A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96</c:v>
                </c:pt>
                <c:pt idx="1">
                  <c:v>96</c:v>
                </c:pt>
                <c:pt idx="2">
                  <c:v>96</c:v>
                </c:pt>
              </c:numCache>
            </c:numRef>
          </c:val>
          <c:extLst>
            <c:ext xmlns:c16="http://schemas.microsoft.com/office/drawing/2014/chart" uri="{C3380CC4-5D6E-409C-BE32-E72D297353CC}">
              <c16:uniqueId val="{00000001-2753-4701-928E-7B2EF0E4B7A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3318</c:v>
                </c:pt>
                <c:pt idx="1">
                  <c:v>3301</c:v>
                </c:pt>
                <c:pt idx="2">
                  <c:v>3240</c:v>
                </c:pt>
              </c:numCache>
            </c:numRef>
          </c:val>
          <c:extLst>
            <c:ext xmlns:c16="http://schemas.microsoft.com/office/drawing/2014/chart" uri="{C3380CC4-5D6E-409C-BE32-E72D297353CC}">
              <c16:uniqueId val="{00000002-2753-4701-928E-7B2EF0E4B7A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福岡県芦屋町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芦屋小学校プール改修</a:t>
          </a:r>
          <a:r>
            <a:rPr kumimoji="1" lang="ja-JP" altLang="ja-JP" sz="1100">
              <a:solidFill>
                <a:schemeClr val="dk1"/>
              </a:solidFill>
              <a:effectLst/>
              <a:latin typeface="+mn-lt"/>
              <a:ea typeface="+mn-ea"/>
              <a:cs typeface="+mn-cs"/>
            </a:rPr>
            <a:t>事業等に伴う過疎対策事業債の償還が開始されたことで元利償還金が増加したことに加えて、特定財源の額が減少したことで、実質公債費率が悪化している。特定財源の額が減少した理由は、公営住宅に係る経費が増加しており、公営住宅使用料を公債費の償還に全額充当できなかったためである。また、地方独立行政法人芦屋中央病院貸付金特別会計で貸し付けている起債の元利償還金のうち、一部を一般会計で負担したためである。</a:t>
          </a:r>
          <a:endParaRPr lang="ja-JP" altLang="ja-JP" sz="11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福岡県芦屋町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地方債の現在高が減少している理由は、令和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年度借入額に比べて、元金償還額が多かったためである。</a:t>
          </a:r>
          <a:endParaRPr lang="ja-JP" altLang="ja-JP" sz="1400">
            <a:effectLst/>
          </a:endParaRPr>
        </a:p>
        <a:p>
          <a:r>
            <a:rPr kumimoji="1" lang="ja-JP" altLang="ja-JP" sz="1100">
              <a:solidFill>
                <a:schemeClr val="dk1"/>
              </a:solidFill>
              <a:effectLst/>
              <a:latin typeface="+mn-lt"/>
              <a:ea typeface="+mn-ea"/>
              <a:cs typeface="+mn-cs"/>
            </a:rPr>
            <a:t>　投資的事業に充当する地方債は、主に過疎対策事業債を活用しているため、基準財政需要額算入見込額が高い水準にあることが当町の特徴でもある。</a:t>
          </a:r>
          <a:endParaRPr lang="ja-JP" altLang="ja-JP" sz="1400">
            <a:effectLst/>
          </a:endParaRPr>
        </a:p>
        <a:p>
          <a:r>
            <a:rPr kumimoji="1" lang="ja-JP" altLang="ja-JP" sz="1100">
              <a:solidFill>
                <a:schemeClr val="dk1"/>
              </a:solidFill>
              <a:effectLst/>
              <a:latin typeface="+mn-lt"/>
              <a:ea typeface="+mn-ea"/>
              <a:cs typeface="+mn-cs"/>
            </a:rPr>
            <a:t>　現在は将来負担額を充当可能財源等が上回っており、良好な状態である。今後も後世への負担を増加させないように計画的かつ効率的に事業を実施する。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福岡県芦屋町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財政調整基金については、財政の健全な運営を図り、物価高騰等不測の事態に対応できる体制を整えるため、モーターボート競走事業会計からの繰入金を増額して財政調整基金に積立てた。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その他特定目的基金については、減少している。主な減少理由は、競艇収益まちづくり基金において、積立額よりも取崩額が多くなったためである。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モーターボート競走事業会計からの繰入金を財源に競艇収益まちづくり基金へ３億円、公共施設等整備基金へ２億円積み立てる予定である。公共施設の整備等については、財政調整基金を取り崩すのではなく、特定目的基金による対応を行っていく方針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競艇収益まちづくり基金：モーターボート競走事業の収益金を原資とし、将来にわたり福祉・教育分野において持続可能なまちづくりに資するため。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がんばれ芦屋町ふるさと応援基金：芦屋釜に代表される歴史文化や、まちの中央を流れる遠賀川と白砂青松の海岸線など風光明媚な自然環境を後世に引継ぐとともに、活力ある協働のまちづくりをすすめるため、ふるさとへの思いを持つなどの人々が貢献できるよう寄附金による基金を設置し、寄附金を財源として事業を行うことにより、まちづくりに資するため。</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公共施設等整備基金：公用又は公共の用に供する施設の整備等に要する経費の財源に充てるため。</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過疎地域に指定されていることで、過疎対策事業債（ソフト事業）を活用し、様々な事業を実施しているが、過疎対策事業債の活用ができなくなっても継続的に事業を実施するために、平成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競艇収益まちづくり基金」を設置した。令和６年度はモーターボート競走事業会計からの繰入金を財源に２億円積み立てており、教育・福祉施設整備に係る起債の元利償還金に充当するため、３億円取り崩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更に、将来にわたり公共施設等の安全性の確保やサービス水準の維持向上を図り、中長期的な公共施設等の整備財源を確保するため、令和元年度に「公共施設等整備基金」を設置した。令和６年度はモーターボート競走事業会計からの繰入金を財源に１億円積み立てており、公用又は公共の用に供する施設の整備等に要する経費の財源に充てるため、約５千万円取り崩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モーターボート競走事業会計からの繰入金を財源に競艇収益まちづくり基金へ３億円、公共施設等整備基金へ２億円積み立てる予定である。公共施設の整備等については、財政調整基金を取り崩すのではなく、特定目的基金による対応を行っていく方針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財政の健全な運営を図り、物価高騰等不測の事態に対応できる体制を整えるため、モーターボート競走事業会計繰入金を増額して財政調整基金に積立てた。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公共施設の整備等についてはモーターボート競走事業収入を直接充当し、財政調整基金の大幅な取崩しを抑制する。目標としては、基金残高が９億円を最低限維持できるよう努める。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利子収入のみで増減はない。</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特になし。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福岡県芦屋町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12,728
12,598
11.58
9,899,073
9,498,549
360,258
4,286,557
11,179,380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effectLst/>
              <a:latin typeface="+mn-lt"/>
              <a:ea typeface="+mn-ea"/>
              <a:cs typeface="+mn-cs"/>
            </a:rPr>
            <a:t>　当町の地方税収は</a:t>
          </a:r>
          <a:r>
            <a:rPr kumimoji="1" lang="en-US" altLang="ja-JP" sz="1000">
              <a:solidFill>
                <a:schemeClr val="dk1"/>
              </a:solidFill>
              <a:effectLst/>
              <a:latin typeface="+mn-lt"/>
              <a:ea typeface="+mn-ea"/>
              <a:cs typeface="+mn-cs"/>
            </a:rPr>
            <a:t>12.0</a:t>
          </a:r>
          <a:r>
            <a:rPr kumimoji="1" lang="ja-JP" altLang="en-US" sz="1000">
              <a:solidFill>
                <a:schemeClr val="dk1"/>
              </a:solidFill>
              <a:effectLst/>
              <a:latin typeface="+mn-lt"/>
              <a:ea typeface="+mn-ea"/>
              <a:cs typeface="+mn-cs"/>
            </a:rPr>
            <a:t>億と歳入全体の</a:t>
          </a:r>
          <a:r>
            <a:rPr kumimoji="1" lang="en-US" altLang="ja-JP" sz="1000">
              <a:solidFill>
                <a:schemeClr val="dk1"/>
              </a:solidFill>
              <a:effectLst/>
              <a:latin typeface="+mn-lt"/>
              <a:ea typeface="+mn-ea"/>
              <a:cs typeface="+mn-cs"/>
            </a:rPr>
            <a:t>15</a:t>
          </a:r>
          <a:r>
            <a:rPr kumimoji="1" lang="ja-JP" altLang="en-US" sz="1000">
              <a:solidFill>
                <a:schemeClr val="dk1"/>
              </a:solidFill>
              <a:effectLst/>
              <a:latin typeface="+mn-lt"/>
              <a:ea typeface="+mn-ea"/>
              <a:cs typeface="+mn-cs"/>
            </a:rPr>
            <a:t>％にも満たない状況にある。この要因は、行政面積のうち</a:t>
          </a:r>
          <a:r>
            <a:rPr kumimoji="1" lang="en-US" altLang="ja-JP" sz="1000">
              <a:solidFill>
                <a:schemeClr val="dk1"/>
              </a:solidFill>
              <a:effectLst/>
              <a:latin typeface="+mn-lt"/>
              <a:ea typeface="+mn-ea"/>
              <a:cs typeface="+mn-cs"/>
            </a:rPr>
            <a:t>1/3</a:t>
          </a:r>
          <a:r>
            <a:rPr kumimoji="1" lang="ja-JP" altLang="en-US" sz="1000">
              <a:solidFill>
                <a:schemeClr val="dk1"/>
              </a:solidFill>
              <a:effectLst/>
              <a:latin typeface="+mn-lt"/>
              <a:ea typeface="+mn-ea"/>
              <a:cs typeface="+mn-cs"/>
            </a:rPr>
            <a:t>を航空自衛隊芦屋基地が占めており、大規模な企業立地がないため、固定資産税や法人住民税が少ないことによる。</a:t>
          </a:r>
        </a:p>
        <a:p>
          <a:r>
            <a:rPr kumimoji="1" lang="ja-JP" altLang="en-US" sz="1000">
              <a:solidFill>
                <a:schemeClr val="dk1"/>
              </a:solidFill>
              <a:effectLst/>
              <a:latin typeface="+mn-lt"/>
              <a:ea typeface="+mn-ea"/>
              <a:cs typeface="+mn-cs"/>
            </a:rPr>
            <a:t>　また、町内に主要産業がないことから財政基盤が弱く、財政力指数に影響していることも特徴である。</a:t>
          </a:r>
        </a:p>
        <a:p>
          <a:r>
            <a:rPr kumimoji="1" lang="ja-JP" altLang="en-US"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6</a:t>
          </a:r>
          <a:r>
            <a:rPr kumimoji="1" lang="ja-JP" altLang="en-US" sz="1000">
              <a:solidFill>
                <a:schemeClr val="dk1"/>
              </a:solidFill>
              <a:effectLst/>
              <a:latin typeface="+mn-lt"/>
              <a:ea typeface="+mn-ea"/>
              <a:cs typeface="+mn-cs"/>
            </a:rPr>
            <a:t>年度も平成</a:t>
          </a:r>
          <a:r>
            <a:rPr kumimoji="1" lang="en-US" altLang="ja-JP" sz="1000">
              <a:solidFill>
                <a:schemeClr val="dk1"/>
              </a:solidFill>
              <a:effectLst/>
              <a:latin typeface="+mn-lt"/>
              <a:ea typeface="+mn-ea"/>
              <a:cs typeface="+mn-cs"/>
            </a:rPr>
            <a:t>27</a:t>
          </a:r>
          <a:r>
            <a:rPr kumimoji="1" lang="ja-JP" altLang="en-US" sz="1000">
              <a:solidFill>
                <a:schemeClr val="dk1"/>
              </a:solidFill>
              <a:effectLst/>
              <a:latin typeface="+mn-lt"/>
              <a:ea typeface="+mn-ea"/>
              <a:cs typeface="+mn-cs"/>
            </a:rPr>
            <a:t>年度から引き続いて、新婚・子育て世帯民間賃貸住宅家賃補助の交付やバス定期券に対する通学補助を行うなど人口増施策に取り組んでおり、地方税収の増に努めている。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58738</xdr:rowOff>
    </xdr:from>
    <xdr:to>
      <xdr:col>23</xdr:col>
      <xdr:colOff>133350</xdr:colOff>
      <xdr:row>44</xdr:row>
      <xdr:rowOff>144992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30938"/>
          <a:ext cx="0" cy="14578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117069</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144992</xdr:rowOff>
    </xdr:from>
    <xdr:to>
      <xdr:col>24</xdr:col>
      <xdr:colOff>12700</xdr:colOff>
      <xdr:row>44</xdr:row>
      <xdr:rowOff>144992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145115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58738</xdr:rowOff>
    </xdr:from>
    <xdr:to>
      <xdr:col>24</xdr:col>
      <xdr:colOff>12700</xdr:colOff>
      <xdr:row>36</xdr:row>
      <xdr:rowOff>58738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4233</xdr:rowOff>
    </xdr:from>
    <xdr:to>
      <xdr:col>23</xdr:col>
      <xdr:colOff>133350</xdr:colOff>
      <xdr:row>44</xdr:row>
      <xdr:rowOff>4233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40869</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2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4233</xdr:rowOff>
    </xdr:from>
    <xdr:to>
      <xdr:col>19</xdr:col>
      <xdr:colOff>133350</xdr:colOff>
      <xdr:row>44</xdr:row>
      <xdr:rowOff>4233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34396</xdr:rowOff>
    </xdr:from>
    <xdr:to>
      <xdr:col>19</xdr:col>
      <xdr:colOff>184150</xdr:colOff>
      <xdr:row>43</xdr:row>
      <xdr:rowOff>135996</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146173</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175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165629</xdr:rowOff>
    </xdr:from>
    <xdr:to>
      <xdr:col>15</xdr:col>
      <xdr:colOff>82550</xdr:colOff>
      <xdr:row>44</xdr:row>
      <xdr:rowOff>4233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537979"/>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34396</xdr:rowOff>
    </xdr:from>
    <xdr:to>
      <xdr:col>15</xdr:col>
      <xdr:colOff>133350</xdr:colOff>
      <xdr:row>43</xdr:row>
      <xdr:rowOff>135996</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146173</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17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145521</xdr:rowOff>
    </xdr:from>
    <xdr:to>
      <xdr:col>11</xdr:col>
      <xdr:colOff>31750</xdr:colOff>
      <xdr:row>43</xdr:row>
      <xdr:rowOff>165629</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a:off x="1447800" y="7517871"/>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24342</xdr:rowOff>
    </xdr:from>
    <xdr:to>
      <xdr:col>11</xdr:col>
      <xdr:colOff>82550</xdr:colOff>
      <xdr:row>43</xdr:row>
      <xdr:rowOff>125942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136119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16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124883</xdr:rowOff>
    </xdr:from>
    <xdr:to>
      <xdr:col>23</xdr:col>
      <xdr:colOff>184150</xdr:colOff>
      <xdr:row>44</xdr:row>
      <xdr:rowOff>55033</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96960</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124883</xdr:rowOff>
    </xdr:from>
    <xdr:to>
      <xdr:col>19</xdr:col>
      <xdr:colOff>184150</xdr:colOff>
      <xdr:row>44</xdr:row>
      <xdr:rowOff>55033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39810</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124883</xdr:rowOff>
    </xdr:from>
    <xdr:to>
      <xdr:col>15</xdr:col>
      <xdr:colOff>133350</xdr:colOff>
      <xdr:row>44</xdr:row>
      <xdr:rowOff>55033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39810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114829</xdr:rowOff>
    </xdr:from>
    <xdr:to>
      <xdr:col>11</xdr:col>
      <xdr:colOff>82550</xdr:colOff>
      <xdr:row>44</xdr:row>
      <xdr:rowOff>44979</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487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29756</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57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94721</xdr:rowOff>
    </xdr:from>
    <xdr:to>
      <xdr:col>7</xdr:col>
      <xdr:colOff>31750</xdr:colOff>
      <xdr:row>44</xdr:row>
      <xdr:rowOff>24871</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46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9648</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553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　上記のように行政面積等の関係により、今後も地方税収の増額が見込めない中で、行政サービスの維持管理に必要な扶助費・補助費等の増加により財政構造が硬直化している。</a:t>
          </a:r>
          <a:endParaRPr lang="ja-JP" altLang="ja-JP" sz="1000">
            <a:effectLst/>
          </a:endParaRPr>
        </a:p>
        <a:p>
          <a:r>
            <a:rPr kumimoji="1" lang="ja-JP" altLang="ja-JP"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年度は、歳出では人事院勧告を踏まえた給与改定に伴う人件費の増加に加え、</a:t>
          </a:r>
          <a:r>
            <a:rPr kumimoji="1" lang="ja-JP" altLang="en-US" sz="1000">
              <a:solidFill>
                <a:schemeClr val="dk1"/>
              </a:solidFill>
              <a:effectLst/>
              <a:latin typeface="+mn-lt"/>
              <a:ea typeface="+mn-ea"/>
              <a:cs typeface="+mn-cs"/>
            </a:rPr>
            <a:t>行政サービスの維持管理に必要な物件費が物価高騰により</a:t>
          </a:r>
          <a:r>
            <a:rPr kumimoji="1" lang="ja-JP" altLang="ja-JP" sz="1000">
              <a:solidFill>
                <a:schemeClr val="dk1"/>
              </a:solidFill>
              <a:effectLst/>
              <a:latin typeface="+mn-lt"/>
              <a:ea typeface="+mn-ea"/>
              <a:cs typeface="+mn-cs"/>
            </a:rPr>
            <a:t>増加したことと、歳入では</a:t>
          </a:r>
          <a:r>
            <a:rPr kumimoji="1" lang="ja-JP" altLang="en-US" sz="1000">
              <a:solidFill>
                <a:schemeClr val="dk1"/>
              </a:solidFill>
              <a:effectLst/>
              <a:latin typeface="+mn-lt"/>
              <a:ea typeface="+mn-ea"/>
              <a:cs typeface="+mn-cs"/>
            </a:rPr>
            <a:t>令和</a:t>
          </a:r>
          <a:r>
            <a:rPr kumimoji="1" lang="en-US" altLang="ja-JP" sz="1000">
              <a:solidFill>
                <a:schemeClr val="dk1"/>
              </a:solidFill>
              <a:effectLst/>
              <a:latin typeface="+mn-lt"/>
              <a:ea typeface="+mn-ea"/>
              <a:cs typeface="+mn-cs"/>
            </a:rPr>
            <a:t>6</a:t>
          </a:r>
          <a:r>
            <a:rPr kumimoji="1" lang="ja-JP" altLang="en-US" sz="1000">
              <a:solidFill>
                <a:schemeClr val="dk1"/>
              </a:solidFill>
              <a:effectLst/>
              <a:latin typeface="+mn-lt"/>
              <a:ea typeface="+mn-ea"/>
              <a:cs typeface="+mn-cs"/>
            </a:rPr>
            <a:t>年度も令和</a:t>
          </a:r>
          <a:r>
            <a:rPr kumimoji="1" lang="en-US" altLang="ja-JP" sz="1000">
              <a:solidFill>
                <a:schemeClr val="dk1"/>
              </a:solidFill>
              <a:effectLst/>
              <a:latin typeface="+mn-lt"/>
              <a:ea typeface="+mn-ea"/>
              <a:cs typeface="+mn-cs"/>
            </a:rPr>
            <a:t>5</a:t>
          </a:r>
          <a:r>
            <a:rPr kumimoji="1" lang="ja-JP" altLang="en-US" sz="1000">
              <a:solidFill>
                <a:schemeClr val="dk1"/>
              </a:solidFill>
              <a:effectLst/>
              <a:latin typeface="+mn-lt"/>
              <a:ea typeface="+mn-ea"/>
              <a:cs typeface="+mn-cs"/>
            </a:rPr>
            <a:t>年度から引き続いて</a:t>
          </a:r>
          <a:r>
            <a:rPr kumimoji="1" lang="ja-JP" altLang="ja-JP" sz="1000">
              <a:solidFill>
                <a:schemeClr val="dk1"/>
              </a:solidFill>
              <a:effectLst/>
              <a:latin typeface="+mn-lt"/>
              <a:ea typeface="+mn-ea"/>
              <a:cs typeface="+mn-cs"/>
            </a:rPr>
            <a:t>、臨時財政対策債を借入れしなかったこと</a:t>
          </a:r>
          <a:r>
            <a:rPr kumimoji="1" lang="ja-JP" altLang="en-US" sz="1000">
              <a:solidFill>
                <a:schemeClr val="dk1"/>
              </a:solidFill>
              <a:effectLst/>
              <a:latin typeface="+mn-lt"/>
              <a:ea typeface="+mn-ea"/>
              <a:cs typeface="+mn-cs"/>
            </a:rPr>
            <a:t>等</a:t>
          </a:r>
          <a:r>
            <a:rPr kumimoji="1" lang="ja-JP" altLang="ja-JP" sz="1000">
              <a:solidFill>
                <a:schemeClr val="dk1"/>
              </a:solidFill>
              <a:effectLst/>
              <a:latin typeface="+mn-lt"/>
              <a:ea typeface="+mn-ea"/>
              <a:cs typeface="+mn-cs"/>
            </a:rPr>
            <a:t>により経常収支比率は悪化した。</a:t>
          </a:r>
          <a:endParaRPr lang="ja-JP" altLang="ja-JP" sz="1000">
            <a:effectLst/>
          </a:endParaRPr>
        </a:p>
        <a:p>
          <a:r>
            <a:rPr kumimoji="1" lang="ja-JP" altLang="ja-JP" sz="1000">
              <a:solidFill>
                <a:schemeClr val="dk1"/>
              </a:solidFill>
              <a:effectLst/>
              <a:latin typeface="+mn-lt"/>
              <a:ea typeface="+mn-ea"/>
              <a:cs typeface="+mn-cs"/>
            </a:rPr>
            <a:t>　こうした中で、新たな行政課題に対応していくため、類似事業の統廃合や住民ニーズにあった事業内容への変更など、経常的な支出の見直しに努める必要がある。</a:t>
          </a:r>
          <a:endParaRPr lang="ja-JP" altLang="ja-JP" sz="100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108162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014796"/>
          <a:ext cx="0" cy="15805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80239</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108162</xdr:rowOff>
    </xdr:from>
    <xdr:to>
      <xdr:col>24</xdr:col>
      <xdr:colOff>12700</xdr:colOff>
      <xdr:row>67</xdr:row>
      <xdr:rowOff>108162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67</xdr:row>
      <xdr:rowOff>100119</xdr:rowOff>
    </xdr:from>
    <xdr:to>
      <xdr:col>23</xdr:col>
      <xdr:colOff>133350</xdr:colOff>
      <xdr:row>67</xdr:row>
      <xdr:rowOff>108162</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114800" y="11587269"/>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157921</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0959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141394</xdr:rowOff>
    </xdr:from>
    <xdr:to>
      <xdr:col>23</xdr:col>
      <xdr:colOff>184150</xdr:colOff>
      <xdr:row>65</xdr:row>
      <xdr:rowOff>71544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67</xdr:row>
      <xdr:rowOff>23706</xdr:rowOff>
    </xdr:from>
    <xdr:to>
      <xdr:col>19</xdr:col>
      <xdr:colOff>133350</xdr:colOff>
      <xdr:row>67</xdr:row>
      <xdr:rowOff>100119</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1510856"/>
          <a:ext cx="889000" cy="7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141394</xdr:rowOff>
    </xdr:from>
    <xdr:to>
      <xdr:col>19</xdr:col>
      <xdr:colOff>184150</xdr:colOff>
      <xdr:row>65</xdr:row>
      <xdr:rowOff>71544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81721</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0883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121285</xdr:rowOff>
    </xdr:from>
    <xdr:to>
      <xdr:col>15</xdr:col>
      <xdr:colOff>82550</xdr:colOff>
      <xdr:row>67</xdr:row>
      <xdr:rowOff>23706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2336800" y="11265535"/>
          <a:ext cx="889000" cy="245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73025</xdr:rowOff>
    </xdr:from>
    <xdr:to>
      <xdr:col>15</xdr:col>
      <xdr:colOff>133350</xdr:colOff>
      <xdr:row>65</xdr:row>
      <xdr:rowOff>3175</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4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13352</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081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121285</xdr:rowOff>
    </xdr:from>
    <xdr:to>
      <xdr:col>11</xdr:col>
      <xdr:colOff>31750</xdr:colOff>
      <xdr:row>66</xdr:row>
      <xdr:rowOff>50377</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flipV="1">
          <a:off x="1447800" y="11265535"/>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56108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0686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97807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089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67</xdr:row>
      <xdr:rowOff>57362</xdr:rowOff>
    </xdr:from>
    <xdr:to>
      <xdr:col>23</xdr:col>
      <xdr:colOff>184150</xdr:colOff>
      <xdr:row>67</xdr:row>
      <xdr:rowOff>158962</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154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124689</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144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67</xdr:row>
      <xdr:rowOff>49319</xdr:rowOff>
    </xdr:from>
    <xdr:to>
      <xdr:col>19</xdr:col>
      <xdr:colOff>184150</xdr:colOff>
      <xdr:row>67</xdr:row>
      <xdr:rowOff>150919</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1536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135696</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16228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144356</xdr:rowOff>
    </xdr:from>
    <xdr:to>
      <xdr:col>15</xdr:col>
      <xdr:colOff>133350</xdr:colOff>
      <xdr:row>67</xdr:row>
      <xdr:rowOff>74506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146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67</xdr:row>
      <xdr:rowOff>59283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154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70485</xdr:rowOff>
    </xdr:from>
    <xdr:to>
      <xdr:col>11</xdr:col>
      <xdr:colOff>82550</xdr:colOff>
      <xdr:row>66</xdr:row>
      <xdr:rowOff>635</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121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156862</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130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171027</xdr:rowOff>
    </xdr:from>
    <xdr:to>
      <xdr:col>7</xdr:col>
      <xdr:colOff>31750</xdr:colOff>
      <xdr:row>66</xdr:row>
      <xdr:rowOff>101177</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131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85954</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140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[230,077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当町の人口１人当たりの人件費は類似団体と比較し低いものの、公共施設が多いため施設運営に係る物件費等が類似団体と比較し高いという特徴がある。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前年度と比較し、人口</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人当たりの決算額が増となっている主な要因は、人口が</a:t>
          </a:r>
          <a:r>
            <a:rPr kumimoji="1" lang="en-US" altLang="ja-JP" sz="1100">
              <a:solidFill>
                <a:schemeClr val="dk1"/>
              </a:solidFill>
              <a:effectLst/>
              <a:latin typeface="+mn-lt"/>
              <a:ea typeface="+mn-ea"/>
              <a:cs typeface="+mn-cs"/>
            </a:rPr>
            <a:t>1.7</a:t>
          </a:r>
          <a:r>
            <a:rPr kumimoji="1" lang="ja-JP" altLang="en-US" sz="1100">
              <a:solidFill>
                <a:schemeClr val="dk1"/>
              </a:solidFill>
              <a:effectLst/>
              <a:latin typeface="+mn-lt"/>
              <a:ea typeface="+mn-ea"/>
              <a:cs typeface="+mn-cs"/>
            </a:rPr>
            <a:t>％減少したためである。</a:t>
          </a:r>
        </a:p>
        <a:p>
          <a:endParaRPr lang="ja-JP" altLang="ja-JP" sz="1400">
            <a:solidFill>
              <a:srgbClr val="FF0000"/>
            </a:solidFill>
            <a:effectLst/>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163201</xdr:rowOff>
    </xdr:from>
    <xdr:to>
      <xdr:col>23</xdr:col>
      <xdr:colOff>133350</xdr:colOff>
      <xdr:row>88</xdr:row>
      <xdr:rowOff>29666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4050651"/>
          <a:ext cx="0" cy="10666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1743</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0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29666</xdr:rowOff>
    </xdr:from>
    <xdr:to>
      <xdr:col>24</xdr:col>
      <xdr:colOff>12700</xdr:colOff>
      <xdr:row>88</xdr:row>
      <xdr:rowOff>29666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117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78128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163201</xdr:rowOff>
    </xdr:from>
    <xdr:to>
      <xdr:col>24</xdr:col>
      <xdr:colOff>12700</xdr:colOff>
      <xdr:row>81</xdr:row>
      <xdr:rowOff>163201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4050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167112</xdr:rowOff>
    </xdr:from>
    <xdr:to>
      <xdr:col>23</xdr:col>
      <xdr:colOff>133350</xdr:colOff>
      <xdr:row>83</xdr:row>
      <xdr:rowOff>32964</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226012"/>
          <a:ext cx="838200" cy="3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136489</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195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164412</xdr:rowOff>
    </xdr:from>
    <xdr:to>
      <xdr:col>23</xdr:col>
      <xdr:colOff>184150</xdr:colOff>
      <xdr:row>83</xdr:row>
      <xdr:rowOff>94562</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22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167112</xdr:rowOff>
    </xdr:from>
    <xdr:to>
      <xdr:col>19</xdr:col>
      <xdr:colOff>133350</xdr:colOff>
      <xdr:row>83</xdr:row>
      <xdr:rowOff>2240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226012"/>
          <a:ext cx="889000" cy="6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127774</xdr:rowOff>
    </xdr:from>
    <xdr:to>
      <xdr:col>19</xdr:col>
      <xdr:colOff>184150</xdr:colOff>
      <xdr:row>83</xdr:row>
      <xdr:rowOff>57924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86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42701</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273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142684</xdr:rowOff>
    </xdr:from>
    <xdr:to>
      <xdr:col>15</xdr:col>
      <xdr:colOff>82550</xdr:colOff>
      <xdr:row>83</xdr:row>
      <xdr:rowOff>2240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201584"/>
          <a:ext cx="889000" cy="3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123233</xdr:rowOff>
    </xdr:from>
    <xdr:to>
      <xdr:col>15</xdr:col>
      <xdr:colOff>133350</xdr:colOff>
      <xdr:row>83</xdr:row>
      <xdr:rowOff>53383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82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38160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268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120264</xdr:rowOff>
    </xdr:from>
    <xdr:to>
      <xdr:col>11</xdr:col>
      <xdr:colOff>31750</xdr:colOff>
      <xdr:row>82</xdr:row>
      <xdr:rowOff>142684</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79164"/>
          <a:ext cx="889000" cy="2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101577</xdr:rowOff>
    </xdr:from>
    <xdr:to>
      <xdr:col>11</xdr:col>
      <xdr:colOff>82550</xdr:colOff>
      <xdr:row>83</xdr:row>
      <xdr:rowOff>31727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16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16504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24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95193</xdr:rowOff>
    </xdr:from>
    <xdr:to>
      <xdr:col>7</xdr:col>
      <xdr:colOff>31750</xdr:colOff>
      <xdr:row>83</xdr:row>
      <xdr:rowOff>25343</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5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10120</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24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153614</xdr:rowOff>
    </xdr:from>
    <xdr:to>
      <xdr:col>23</xdr:col>
      <xdr:colOff>184150</xdr:colOff>
      <xdr:row>83</xdr:row>
      <xdr:rowOff>83764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21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170141</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057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116312</xdr:rowOff>
    </xdr:from>
    <xdr:to>
      <xdr:col>19</xdr:col>
      <xdr:colOff>184150</xdr:colOff>
      <xdr:row>83</xdr:row>
      <xdr:rowOff>46462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17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56639</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944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122890</xdr:rowOff>
    </xdr:from>
    <xdr:to>
      <xdr:col>15</xdr:col>
      <xdr:colOff>133350</xdr:colOff>
      <xdr:row>83</xdr:row>
      <xdr:rowOff>53040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8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63217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950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91884</xdr:rowOff>
    </xdr:from>
    <xdr:to>
      <xdr:col>11</xdr:col>
      <xdr:colOff>82550</xdr:colOff>
      <xdr:row>83</xdr:row>
      <xdr:rowOff>22034</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50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32211</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91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69464</xdr:rowOff>
    </xdr:from>
    <xdr:to>
      <xdr:col>7</xdr:col>
      <xdr:colOff>31750</xdr:colOff>
      <xdr:row>82</xdr:row>
      <xdr:rowOff>171064</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12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9791</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9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４月１日時点のラスパイレス指数は</a:t>
          </a:r>
          <a:r>
            <a:rPr kumimoji="1" lang="en-US" altLang="ja-JP" sz="1100">
              <a:solidFill>
                <a:schemeClr val="dk1"/>
              </a:solidFill>
              <a:effectLst/>
              <a:latin typeface="+mn-lt"/>
              <a:ea typeface="+mn-ea"/>
              <a:cs typeface="+mn-cs"/>
            </a:rPr>
            <a:t>95.5</a:t>
          </a:r>
          <a:r>
            <a:rPr kumimoji="1" lang="ja-JP" altLang="ja-JP" sz="1100">
              <a:solidFill>
                <a:schemeClr val="dk1"/>
              </a:solidFill>
              <a:effectLst/>
              <a:latin typeface="+mn-lt"/>
              <a:ea typeface="+mn-ea"/>
              <a:cs typeface="+mn-cs"/>
            </a:rPr>
            <a:t>と前年の</a:t>
          </a:r>
          <a:r>
            <a:rPr kumimoji="1" lang="en-US" altLang="ja-JP" sz="1100">
              <a:solidFill>
                <a:schemeClr val="dk1"/>
              </a:solidFill>
              <a:effectLst/>
              <a:latin typeface="+mn-lt"/>
              <a:ea typeface="+mn-ea"/>
              <a:cs typeface="+mn-cs"/>
            </a:rPr>
            <a:t>94.8</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ポイント上昇している。</a:t>
          </a:r>
          <a:endParaRPr lang="ja-JP" altLang="ja-JP" sz="1400">
            <a:effectLst/>
          </a:endParaRPr>
        </a:p>
        <a:p>
          <a:r>
            <a:rPr kumimoji="1" lang="ja-JP" altLang="ja-JP" sz="1100">
              <a:solidFill>
                <a:schemeClr val="dk1"/>
              </a:solidFill>
              <a:effectLst/>
              <a:latin typeface="+mn-lt"/>
              <a:ea typeface="+mn-ea"/>
              <a:cs typeface="+mn-cs"/>
            </a:rPr>
            <a:t>　主な変動要因は、採用、退職者を除く職員構成の変動が</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ポイントと主に大卒</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年の階層における変動が大きかったことによる職員構成の変動が</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ポイントであったことである。</a:t>
          </a:r>
          <a:endParaRPr lang="ja-JP" altLang="ja-JP" sz="1400">
            <a:effectLst/>
          </a:endParaRPr>
        </a:p>
        <a:p>
          <a:r>
            <a:rPr kumimoji="1" lang="ja-JP" altLang="ja-JP" sz="1100">
              <a:solidFill>
                <a:schemeClr val="dk1"/>
              </a:solidFill>
              <a:effectLst/>
              <a:latin typeface="+mn-lt"/>
              <a:ea typeface="+mn-ea"/>
              <a:cs typeface="+mn-cs"/>
            </a:rPr>
            <a:t>　今後も、国・県・他自治体との均衡を踏まえた給与の適正化に努める。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56445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81100"/>
          <a:ext cx="0" cy="1434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28522</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56445</xdr:rowOff>
    </xdr:from>
    <xdr:to>
      <xdr:col>81</xdr:col>
      <xdr:colOff>133350</xdr:colOff>
      <xdr:row>89</xdr:row>
      <xdr:rowOff>56445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1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42334</xdr:rowOff>
    </xdr:from>
    <xdr:to>
      <xdr:col>81</xdr:col>
      <xdr:colOff>44450</xdr:colOff>
      <xdr:row>84</xdr:row>
      <xdr:rowOff>136172</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444134"/>
          <a:ext cx="838200" cy="93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20055</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933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47978</xdr:rowOff>
    </xdr:from>
    <xdr:to>
      <xdr:col>81</xdr:col>
      <xdr:colOff>95250</xdr:colOff>
      <xdr:row>85</xdr:row>
      <xdr:rowOff>149578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42334</xdr:rowOff>
    </xdr:from>
    <xdr:to>
      <xdr:col>77</xdr:col>
      <xdr:colOff>44450</xdr:colOff>
      <xdr:row>85</xdr:row>
      <xdr:rowOff>45155</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444134"/>
          <a:ext cx="889000" cy="174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45155</xdr:rowOff>
    </xdr:from>
    <xdr:to>
      <xdr:col>72</xdr:col>
      <xdr:colOff>203200</xdr:colOff>
      <xdr:row>85</xdr:row>
      <xdr:rowOff>165805</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461840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107543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98778</xdr:rowOff>
    </xdr:from>
    <xdr:to>
      <xdr:col>68</xdr:col>
      <xdr:colOff>152400</xdr:colOff>
      <xdr:row>85</xdr:row>
      <xdr:rowOff>165805</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a:off x="13512800" y="14672028"/>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21166</xdr:rowOff>
    </xdr:from>
    <xdr:to>
      <xdr:col>68</xdr:col>
      <xdr:colOff>203200</xdr:colOff>
      <xdr:row>85</xdr:row>
      <xdr:rowOff>122766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132943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74789</xdr:rowOff>
    </xdr:from>
    <xdr:to>
      <xdr:col>64</xdr:col>
      <xdr:colOff>152400</xdr:colOff>
      <xdr:row>86</xdr:row>
      <xdr:rowOff>4939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64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161166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734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85372</xdr:rowOff>
    </xdr:from>
    <xdr:to>
      <xdr:col>81</xdr:col>
      <xdr:colOff>95250</xdr:colOff>
      <xdr:row>85</xdr:row>
      <xdr:rowOff>15522</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48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101899</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33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162984</xdr:rowOff>
    </xdr:from>
    <xdr:to>
      <xdr:col>77</xdr:col>
      <xdr:colOff>95250</xdr:colOff>
      <xdr:row>84</xdr:row>
      <xdr:rowOff>93134</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103311</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162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165805</xdr:rowOff>
    </xdr:from>
    <xdr:to>
      <xdr:col>73</xdr:col>
      <xdr:colOff>44450</xdr:colOff>
      <xdr:row>85</xdr:row>
      <xdr:rowOff>95955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56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106132</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33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115005</xdr:rowOff>
    </xdr:from>
    <xdr:to>
      <xdr:col>68</xdr:col>
      <xdr:colOff>203200</xdr:colOff>
      <xdr:row>86</xdr:row>
      <xdr:rowOff>45155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68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29932</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774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47978</xdr:rowOff>
    </xdr:from>
    <xdr:to>
      <xdr:col>64</xdr:col>
      <xdr:colOff>152400</xdr:colOff>
      <xdr:row>85</xdr:row>
      <xdr:rowOff>149578</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62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159755</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39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近年、病気休職者、育児休業職員の増加等による代替職員の新規採用により、職員数が増加している。</a:t>
          </a:r>
          <a:endParaRPr lang="ja-JP" altLang="ja-JP" sz="1400">
            <a:effectLst/>
          </a:endParaRPr>
        </a:p>
        <a:p>
          <a:r>
            <a:rPr kumimoji="1" lang="ja-JP" altLang="ja-JP" sz="1100">
              <a:solidFill>
                <a:schemeClr val="dk1"/>
              </a:solidFill>
              <a:effectLst/>
              <a:latin typeface="+mn-lt"/>
              <a:ea typeface="+mn-ea"/>
              <a:cs typeface="+mn-cs"/>
            </a:rPr>
            <a:t>　今後も時代に即した組織形成の構築とそれに伴う職員配置を行うことで定員適正化を図る。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86208</xdr:rowOff>
    </xdr:from>
    <xdr:to>
      <xdr:col>81</xdr:col>
      <xdr:colOff>44450</xdr:colOff>
      <xdr:row>67</xdr:row>
      <xdr:rowOff>98349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373208"/>
          <a:ext cx="0" cy="1212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70426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557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98349</xdr:rowOff>
    </xdr:from>
    <xdr:to>
      <xdr:col>81</xdr:col>
      <xdr:colOff>133350</xdr:colOff>
      <xdr:row>67</xdr:row>
      <xdr:rowOff>98349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8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1135</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10116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86208</xdr:rowOff>
    </xdr:from>
    <xdr:to>
      <xdr:col>81</xdr:col>
      <xdr:colOff>133350</xdr:colOff>
      <xdr:row>60</xdr:row>
      <xdr:rowOff>86208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37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160884</xdr:rowOff>
    </xdr:from>
    <xdr:to>
      <xdr:col>81</xdr:col>
      <xdr:colOff>44450</xdr:colOff>
      <xdr:row>62</xdr:row>
      <xdr:rowOff>21286</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619334"/>
          <a:ext cx="838200" cy="31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114063</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1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97536</xdr:rowOff>
    </xdr:from>
    <xdr:to>
      <xdr:col>81</xdr:col>
      <xdr:colOff>95250</xdr:colOff>
      <xdr:row>62</xdr:row>
      <xdr:rowOff>27686</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137719</xdr:rowOff>
    </xdr:from>
    <xdr:to>
      <xdr:col>77</xdr:col>
      <xdr:colOff>44450</xdr:colOff>
      <xdr:row>61</xdr:row>
      <xdr:rowOff>160884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596169"/>
          <a:ext cx="889000" cy="2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85471</xdr:rowOff>
    </xdr:from>
    <xdr:to>
      <xdr:col>77</xdr:col>
      <xdr:colOff>95250</xdr:colOff>
      <xdr:row>62</xdr:row>
      <xdr:rowOff>15621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54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25798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312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116967</xdr:rowOff>
    </xdr:from>
    <xdr:to>
      <xdr:col>72</xdr:col>
      <xdr:colOff>203200</xdr:colOff>
      <xdr:row>61</xdr:row>
      <xdr:rowOff>137719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575417"/>
          <a:ext cx="889000" cy="2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82093</xdr:rowOff>
    </xdr:from>
    <xdr:to>
      <xdr:col>73</xdr:col>
      <xdr:colOff>44450</xdr:colOff>
      <xdr:row>62</xdr:row>
      <xdr:rowOff>12243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5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22420</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3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107797</xdr:rowOff>
    </xdr:from>
    <xdr:to>
      <xdr:col>68</xdr:col>
      <xdr:colOff>152400</xdr:colOff>
      <xdr:row>61</xdr:row>
      <xdr:rowOff>116967</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566247"/>
          <a:ext cx="889000" cy="9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76302</xdr:rowOff>
    </xdr:from>
    <xdr:to>
      <xdr:col>68</xdr:col>
      <xdr:colOff>203200</xdr:colOff>
      <xdr:row>62</xdr:row>
      <xdr:rowOff>6452</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162679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621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75819</xdr:rowOff>
    </xdr:from>
    <xdr:to>
      <xdr:col>64</xdr:col>
      <xdr:colOff>152400</xdr:colOff>
      <xdr:row>62</xdr:row>
      <xdr:rowOff>5969</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162196</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620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141936</xdr:rowOff>
    </xdr:from>
    <xdr:to>
      <xdr:col>81</xdr:col>
      <xdr:colOff>95250</xdr:colOff>
      <xdr:row>62</xdr:row>
      <xdr:rowOff>72086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60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114013</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57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110084</xdr:rowOff>
    </xdr:from>
    <xdr:to>
      <xdr:col>77</xdr:col>
      <xdr:colOff>95250</xdr:colOff>
      <xdr:row>62</xdr:row>
      <xdr:rowOff>40234</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56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25011</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654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86919</xdr:rowOff>
    </xdr:from>
    <xdr:to>
      <xdr:col>73</xdr:col>
      <xdr:colOff>44450</xdr:colOff>
      <xdr:row>62</xdr:row>
      <xdr:rowOff>17069</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54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1846</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631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66167</xdr:rowOff>
    </xdr:from>
    <xdr:to>
      <xdr:col>68</xdr:col>
      <xdr:colOff>203200</xdr:colOff>
      <xdr:row>61</xdr:row>
      <xdr:rowOff>167767</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524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6494</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29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56997</xdr:rowOff>
    </xdr:from>
    <xdr:to>
      <xdr:col>64</xdr:col>
      <xdr:colOff>152400</xdr:colOff>
      <xdr:row>61</xdr:row>
      <xdr:rowOff>158597</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51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168774</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284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年度の実質公債費比率は、元利償還金が増加していることに加えて、特定財源の額が減少していることから、令和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に比べて悪化している。特定財源の額が減少している理由は、公営住宅に係る経費が増加しており、公営住宅使用料を公債費の償還に全額充当できなかったためである。また、地方独立行政法人芦屋中央病院貸付金特別会計で貸し付けている起債の元利償還金のうち、一部を一般会計で負担したためである。今後も交付税措置が高いものを中心に借入れを行い、改善に努め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88900</xdr:rowOff>
    </xdr:from>
    <xdr:to>
      <xdr:col>81</xdr:col>
      <xdr:colOff>44450</xdr:colOff>
      <xdr:row>45</xdr:row>
      <xdr:rowOff>12954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4671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156481</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7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12954</xdr:rowOff>
    </xdr:from>
    <xdr:to>
      <xdr:col>81</xdr:col>
      <xdr:colOff>133350</xdr:colOff>
      <xdr:row>45</xdr:row>
      <xdr:rowOff>12954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72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88900</xdr:rowOff>
    </xdr:from>
    <xdr:to>
      <xdr:col>81</xdr:col>
      <xdr:colOff>133350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124714</xdr:rowOff>
    </xdr:from>
    <xdr:to>
      <xdr:col>81</xdr:col>
      <xdr:colOff>44450</xdr:colOff>
      <xdr:row>41</xdr:row>
      <xdr:rowOff>32766</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6811264"/>
          <a:ext cx="838200" cy="250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150639</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83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134112</xdr:rowOff>
    </xdr:from>
    <xdr:to>
      <xdr:col>81</xdr:col>
      <xdr:colOff>95250</xdr:colOff>
      <xdr:row>41</xdr:row>
      <xdr:rowOff>64262</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98552</xdr:rowOff>
    </xdr:from>
    <xdr:to>
      <xdr:col>77</xdr:col>
      <xdr:colOff>44450</xdr:colOff>
      <xdr:row>39</xdr:row>
      <xdr:rowOff>124714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6270752"/>
          <a:ext cx="889000" cy="540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134112</xdr:rowOff>
    </xdr:from>
    <xdr:to>
      <xdr:col>77</xdr:col>
      <xdr:colOff>95250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49039</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98552</xdr:rowOff>
    </xdr:from>
    <xdr:to>
      <xdr:col>72</xdr:col>
      <xdr:colOff>203200</xdr:colOff>
      <xdr:row>36</xdr:row>
      <xdr:rowOff>127508</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4401800" y="627075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124460</xdr:rowOff>
    </xdr:from>
    <xdr:to>
      <xdr:col>73</xdr:col>
      <xdr:colOff>44450</xdr:colOff>
      <xdr:row>41</xdr:row>
      <xdr:rowOff>54610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39387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127508</xdr:rowOff>
    </xdr:from>
    <xdr:to>
      <xdr:col>68</xdr:col>
      <xdr:colOff>152400</xdr:colOff>
      <xdr:row>37</xdr:row>
      <xdr:rowOff>71882</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3512800" y="6299708"/>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124460</xdr:rowOff>
    </xdr:from>
    <xdr:to>
      <xdr:col>68</xdr:col>
      <xdr:colOff>203200</xdr:colOff>
      <xdr:row>41</xdr:row>
      <xdr:rowOff>54610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39387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114808</xdr:rowOff>
    </xdr:from>
    <xdr:to>
      <xdr:col>64</xdr:col>
      <xdr:colOff>152400</xdr:colOff>
      <xdr:row>41</xdr:row>
      <xdr:rowOff>44958</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29735</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705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125493</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698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73914</xdr:rowOff>
    </xdr:from>
    <xdr:to>
      <xdr:col>77</xdr:col>
      <xdr:colOff>95250</xdr:colOff>
      <xdr:row>40</xdr:row>
      <xdr:rowOff>4064</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14241</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6529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47752</xdr:rowOff>
    </xdr:from>
    <xdr:to>
      <xdr:col>73</xdr:col>
      <xdr:colOff>44450</xdr:colOff>
      <xdr:row>36</xdr:row>
      <xdr:rowOff>149352</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621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34</xdr:row>
      <xdr:rowOff>159529</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598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76708</xdr:rowOff>
    </xdr:from>
    <xdr:to>
      <xdr:col>68</xdr:col>
      <xdr:colOff>203200</xdr:colOff>
      <xdr:row>37</xdr:row>
      <xdr:rowOff>6858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624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17035</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601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21082</xdr:rowOff>
    </xdr:from>
    <xdr:to>
      <xdr:col>64</xdr:col>
      <xdr:colOff>152400</xdr:colOff>
      <xdr:row>37</xdr:row>
      <xdr:rowOff>122682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636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132859</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613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将来負担比率は良好であるため、数値として算出されていない。</a:t>
          </a:r>
          <a:endParaRPr lang="ja-JP" altLang="ja-JP" sz="1400">
            <a:effectLst/>
          </a:endParaRPr>
        </a:p>
        <a:p>
          <a:r>
            <a:rPr kumimoji="1" lang="ja-JP" altLang="ja-JP" sz="1100">
              <a:solidFill>
                <a:schemeClr val="dk1"/>
              </a:solidFill>
              <a:effectLst/>
              <a:latin typeface="+mn-lt"/>
              <a:ea typeface="+mn-ea"/>
              <a:cs typeface="+mn-cs"/>
            </a:rPr>
            <a:t>　将来負担率が良好な要因は、地方債の償還に充当可能な特定目的基金を多く保有していることと、交付税措置のある地方債を多く活用し借り入れているためである。</a:t>
          </a:r>
          <a:endParaRPr lang="ja-JP" altLang="ja-JP" sz="1400">
            <a:effectLst/>
          </a:endParaRPr>
        </a:p>
        <a:p>
          <a:r>
            <a:rPr kumimoji="1" lang="ja-JP" altLang="ja-JP" sz="1100">
              <a:solidFill>
                <a:schemeClr val="dk1"/>
              </a:solidFill>
              <a:effectLst/>
              <a:latin typeface="+mn-lt"/>
              <a:ea typeface="+mn-ea"/>
              <a:cs typeface="+mn-cs"/>
            </a:rPr>
            <a:t>　今後も引き続き、後世への負担を増加させないよう計画的かつ効果的に事業を実施する。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66548</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451100"/>
          <a:ext cx="0" cy="15587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38625</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8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66548</xdr:rowOff>
    </xdr:from>
    <xdr:to>
      <xdr:col>81</xdr:col>
      <xdr:colOff>133350</xdr:colOff>
      <xdr:row>23</xdr:row>
      <xdr:rowOff>66548</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4009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86377</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143527</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0</xdr:rowOff>
    </xdr:from>
    <xdr:to>
      <xdr:col>77</xdr:col>
      <xdr:colOff>95250</xdr:colOff>
      <xdr:row>14</xdr:row>
      <xdr:rowOff>101600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111777</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0</xdr:rowOff>
    </xdr:from>
    <xdr:to>
      <xdr:col>73</xdr:col>
      <xdr:colOff>44450</xdr:colOff>
      <xdr:row>14</xdr:row>
      <xdr:rowOff>101600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111777</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66599</xdr:rowOff>
    </xdr:from>
    <xdr:to>
      <xdr:col>68</xdr:col>
      <xdr:colOff>203200</xdr:colOff>
      <xdr:row>14</xdr:row>
      <xdr:rowOff>168199</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4351000" y="246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6926</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020800" y="223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132232</xdr:rowOff>
    </xdr:from>
    <xdr:to>
      <xdr:col>64</xdr:col>
      <xdr:colOff>152400</xdr:colOff>
      <xdr:row>15</xdr:row>
      <xdr:rowOff>62382</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3462000" y="25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72559</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3131800" y="23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福岡県芦屋町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12,728
12,598
11.58
9,899,073
9,498,549
360,258
4,286,557
11,179,380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類似団体平均と比較して人件費の割合が低くなっている要因として、ごみ処理業務、し尿処理業務、消防業務を一部事務組合で行っており、これらに関する人件費を補助費等として計上しているためである。</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年度については、人事院勧告を踏まえた給与改定により、前年と比較し増加している。</a:t>
          </a:r>
          <a:endParaRPr lang="ja-JP" altLang="ja-JP" sz="1400">
            <a:effectLst/>
          </a:endParaRPr>
        </a:p>
        <a:p>
          <a:r>
            <a:rPr kumimoji="1" lang="ja-JP" altLang="ja-JP" sz="1100">
              <a:solidFill>
                <a:schemeClr val="dk1"/>
              </a:solidFill>
              <a:effectLst/>
              <a:latin typeface="+mn-lt"/>
              <a:ea typeface="+mn-ea"/>
              <a:cs typeface="+mn-cs"/>
            </a:rPr>
            <a:t>　今後も定員及び給与の適正化に取り組み人件費の抑制に努める。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20320</xdr:rowOff>
    </xdr:from>
    <xdr:to>
      <xdr:col>24</xdr:col>
      <xdr:colOff>25400</xdr:colOff>
      <xdr:row>40</xdr:row>
      <xdr:rowOff>157480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496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129557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157480</xdr:rowOff>
    </xdr:from>
    <xdr:to>
      <xdr:col>24</xdr:col>
      <xdr:colOff>114300</xdr:colOff>
      <xdr:row>40</xdr:row>
      <xdr:rowOff>157480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106697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20320</xdr:rowOff>
    </xdr:from>
    <xdr:to>
      <xdr:col>24</xdr:col>
      <xdr:colOff>114300</xdr:colOff>
      <xdr:row>34</xdr:row>
      <xdr:rowOff>20320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49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1270</xdr:rowOff>
    </xdr:from>
    <xdr:to>
      <xdr:col>24</xdr:col>
      <xdr:colOff>25400</xdr:colOff>
      <xdr:row>36</xdr:row>
      <xdr:rowOff>39370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734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158767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xdr:rowOff>
    </xdr:from>
    <xdr:to>
      <xdr:col>24</xdr:col>
      <xdr:colOff>76200</xdr:colOff>
      <xdr:row>36</xdr:row>
      <xdr:rowOff>116840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165100</xdr:rowOff>
    </xdr:from>
    <xdr:to>
      <xdr:col>19</xdr:col>
      <xdr:colOff>187325</xdr:colOff>
      <xdr:row>36</xdr:row>
      <xdr:rowOff>1270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1658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160020</xdr:rowOff>
    </xdr:from>
    <xdr:to>
      <xdr:col>20</xdr:col>
      <xdr:colOff>38100</xdr:colOff>
      <xdr:row>36</xdr:row>
      <xdr:rowOff>90170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74947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92710</xdr:rowOff>
    </xdr:from>
    <xdr:to>
      <xdr:col>15</xdr:col>
      <xdr:colOff>98425</xdr:colOff>
      <xdr:row>35</xdr:row>
      <xdr:rowOff>165100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0934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144780</xdr:rowOff>
    </xdr:from>
    <xdr:to>
      <xdr:col>15</xdr:col>
      <xdr:colOff>149225</xdr:colOff>
      <xdr:row>36</xdr:row>
      <xdr:rowOff>74930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59707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3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92710</xdr:rowOff>
    </xdr:from>
    <xdr:to>
      <xdr:col>11</xdr:col>
      <xdr:colOff>9525</xdr:colOff>
      <xdr:row>36</xdr:row>
      <xdr:rowOff>31750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09346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129540</xdr:rowOff>
    </xdr:from>
    <xdr:to>
      <xdr:col>11</xdr:col>
      <xdr:colOff>60325</xdr:colOff>
      <xdr:row>36</xdr:row>
      <xdr:rowOff>59690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44467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120667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5097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0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121920</xdr:rowOff>
    </xdr:from>
    <xdr:to>
      <xdr:col>20</xdr:col>
      <xdr:colOff>38100</xdr:colOff>
      <xdr:row>36</xdr:row>
      <xdr:rowOff>52070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62247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9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114300</xdr:rowOff>
    </xdr:from>
    <xdr:to>
      <xdr:col>15</xdr:col>
      <xdr:colOff>149225</xdr:colOff>
      <xdr:row>36</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54627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41910</xdr:rowOff>
    </xdr:from>
    <xdr:to>
      <xdr:col>11</xdr:col>
      <xdr:colOff>60325</xdr:colOff>
      <xdr:row>35</xdr:row>
      <xdr:rowOff>143510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153687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152400</xdr:rowOff>
    </xdr:from>
    <xdr:to>
      <xdr:col>6</xdr:col>
      <xdr:colOff>171450</xdr:colOff>
      <xdr:row>36</xdr:row>
      <xdr:rowOff>82550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92727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92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　物件費の決算額及び経常収支比率は令和元年度からほぼ同等の数値で推移しているものの、他団体と比較すると大きな割合を占めている。この要因は公共施設の多さにある。各施設の維持管理費が計上されるほか、指定管理料等が物件費として計上されている。</a:t>
          </a:r>
          <a:endParaRPr lang="ja-JP" altLang="ja-JP" sz="1000">
            <a:effectLst/>
          </a:endParaRPr>
        </a:p>
        <a:p>
          <a:r>
            <a:rPr kumimoji="1" lang="ja-JP" altLang="ja-JP"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年度については、</a:t>
          </a:r>
          <a:r>
            <a:rPr kumimoji="1" lang="ja-JP" altLang="en-US" sz="1000">
              <a:solidFill>
                <a:schemeClr val="dk1"/>
              </a:solidFill>
              <a:effectLst/>
              <a:latin typeface="+mn-lt"/>
              <a:ea typeface="+mn-ea"/>
              <a:cs typeface="+mn-cs"/>
            </a:rPr>
            <a:t>タウンバス運行業務委託費の増や各施設の光熱水費の増などにより、前年と比較し増加している。</a:t>
          </a:r>
        </a:p>
        <a:p>
          <a:r>
            <a:rPr kumimoji="1" lang="ja-JP" altLang="ja-JP" sz="1000">
              <a:solidFill>
                <a:schemeClr val="dk1"/>
              </a:solidFill>
              <a:effectLst/>
              <a:latin typeface="+mn-lt"/>
              <a:ea typeface="+mn-ea"/>
              <a:cs typeface="+mn-cs"/>
            </a:rPr>
            <a:t>　引き続き、事務事業の見直し等を進め、経常経費の圧縮に努める。</a:t>
          </a:r>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a:extLst>
            <a:ext uri="{FF2B5EF4-FFF2-40B4-BE49-F238E27FC236}">
              <a16:creationId xmlns:a16="http://schemas.microsoft.com/office/drawing/2014/main" id="{00000000-0008-0000-0400-00007D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79375</xdr:rowOff>
    </xdr:from>
    <xdr:to>
      <xdr:col>82</xdr:col>
      <xdr:colOff>107950</xdr:colOff>
      <xdr:row>21</xdr:row>
      <xdr:rowOff>98425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6510000" y="230822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70502</xdr:rowOff>
    </xdr:from>
    <xdr:ext cx="762000" cy="259045"/>
    <xdr:sp macro="" textlink="">
      <xdr:nvSpPr>
        <xdr:cNvPr id="127" name="物件費最小値テキスト">
          <a:extLst>
            <a:ext uri="{FF2B5EF4-FFF2-40B4-BE49-F238E27FC236}">
              <a16:creationId xmlns:a16="http://schemas.microsoft.com/office/drawing/2014/main" id="{00000000-0008-0000-0400-00007F000000}"/>
            </a:ext>
          </a:extLst>
        </xdr:cNvPr>
        <xdr:cNvSpPr txBox="1"/>
      </xdr:nvSpPr>
      <xdr:spPr>
        <a:xfrm>
          <a:off x="16598900" y="367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98425</xdr:rowOff>
    </xdr:from>
    <xdr:to>
      <xdr:col>82</xdr:col>
      <xdr:colOff>196850</xdr:colOff>
      <xdr:row>21</xdr:row>
      <xdr:rowOff>98425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3698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165752</xdr:rowOff>
    </xdr:from>
    <xdr:ext cx="762000" cy="259045"/>
    <xdr:sp macro="" textlink="">
      <xdr:nvSpPr>
        <xdr:cNvPr id="129" name="物件費最大値テキスト">
          <a:extLst>
            <a:ext uri="{FF2B5EF4-FFF2-40B4-BE49-F238E27FC236}">
              <a16:creationId xmlns:a16="http://schemas.microsoft.com/office/drawing/2014/main" id="{00000000-0008-0000-0400-000081000000}"/>
            </a:ext>
          </a:extLst>
        </xdr:cNvPr>
        <xdr:cNvSpPr txBox="1"/>
      </xdr:nvSpPr>
      <xdr:spPr>
        <a:xfrm>
          <a:off x="16598900" y="205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79375</xdr:rowOff>
    </xdr:from>
    <xdr:to>
      <xdr:col>82</xdr:col>
      <xdr:colOff>196850</xdr:colOff>
      <xdr:row>13</xdr:row>
      <xdr:rowOff>79375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2308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69850</xdr:rowOff>
    </xdr:from>
    <xdr:to>
      <xdr:col>82</xdr:col>
      <xdr:colOff>107950</xdr:colOff>
      <xdr:row>18</xdr:row>
      <xdr:rowOff>12700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5671800" y="29845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7002</xdr:rowOff>
    </xdr:from>
    <xdr:ext cx="762000" cy="259045"/>
    <xdr:sp macro="" textlink="">
      <xdr:nvSpPr>
        <xdr:cNvPr id="132" name="物件費平均値テキスト">
          <a:extLst>
            <a:ext uri="{FF2B5EF4-FFF2-40B4-BE49-F238E27FC236}">
              <a16:creationId xmlns:a16="http://schemas.microsoft.com/office/drawing/2014/main" id="{00000000-0008-0000-0400-000084000000}"/>
            </a:ext>
          </a:extLst>
        </xdr:cNvPr>
        <xdr:cNvSpPr txBox="1"/>
      </xdr:nvSpPr>
      <xdr:spPr>
        <a:xfrm>
          <a:off x="16598900" y="2750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161925</xdr:rowOff>
    </xdr:from>
    <xdr:to>
      <xdr:col>82</xdr:col>
      <xdr:colOff>158750</xdr:colOff>
      <xdr:row>17</xdr:row>
      <xdr:rowOff>92075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6459200" y="290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69850</xdr:rowOff>
    </xdr:from>
    <xdr:to>
      <xdr:col>78</xdr:col>
      <xdr:colOff>69850</xdr:colOff>
      <xdr:row>17</xdr:row>
      <xdr:rowOff>117475</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4782800" y="29845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133350</xdr:rowOff>
    </xdr:from>
    <xdr:to>
      <xdr:col>78</xdr:col>
      <xdr:colOff>120650</xdr:colOff>
      <xdr:row>17</xdr:row>
      <xdr:rowOff>63500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5621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73677</xdr:rowOff>
    </xdr:from>
    <xdr:ext cx="7366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290800" y="2645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136525</xdr:rowOff>
    </xdr:from>
    <xdr:to>
      <xdr:col>73</xdr:col>
      <xdr:colOff>180975</xdr:colOff>
      <xdr:row>17</xdr:row>
      <xdr:rowOff>117475</xdr:rowOff>
    </xdr:to>
    <xdr:cxnSp macro="">
      <xdr:nvCxnSpPr>
        <xdr:cNvPr id="137" name="直線コネクタ 136">
          <a:extLst>
            <a:ext uri="{FF2B5EF4-FFF2-40B4-BE49-F238E27FC236}">
              <a16:creationId xmlns:a16="http://schemas.microsoft.com/office/drawing/2014/main" id="{00000000-0008-0000-0400-000089000000}"/>
            </a:ext>
          </a:extLst>
        </xdr:cNvPr>
        <xdr:cNvCxnSpPr/>
      </xdr:nvCxnSpPr>
      <xdr:spPr>
        <a:xfrm>
          <a:off x="13893800" y="287972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123825</xdr:rowOff>
    </xdr:from>
    <xdr:to>
      <xdr:col>74</xdr:col>
      <xdr:colOff>31750</xdr:colOff>
      <xdr:row>17</xdr:row>
      <xdr:rowOff>53975</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4732000" y="286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64152</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401800" y="2635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136525</xdr:rowOff>
    </xdr:from>
    <xdr:to>
      <xdr:col>69</xdr:col>
      <xdr:colOff>92075</xdr:colOff>
      <xdr:row>17</xdr:row>
      <xdr:rowOff>88900</xdr:rowOff>
    </xdr:to>
    <xdr:cxnSp macro="">
      <xdr:nvCxnSpPr>
        <xdr:cNvPr id="140" name="直線コネクタ 139">
          <a:extLst>
            <a:ext uri="{FF2B5EF4-FFF2-40B4-BE49-F238E27FC236}">
              <a16:creationId xmlns:a16="http://schemas.microsoft.com/office/drawing/2014/main" id="{00000000-0008-0000-0400-00008C000000}"/>
            </a:ext>
          </a:extLst>
        </xdr:cNvPr>
        <xdr:cNvCxnSpPr/>
      </xdr:nvCxnSpPr>
      <xdr:spPr>
        <a:xfrm flipV="1">
          <a:off x="13004800" y="2879725"/>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161925</xdr:rowOff>
    </xdr:from>
    <xdr:to>
      <xdr:col>69</xdr:col>
      <xdr:colOff>142875</xdr:colOff>
      <xdr:row>16</xdr:row>
      <xdr:rowOff>92075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3843000" y="27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102252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512800" y="250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28575</xdr:rowOff>
    </xdr:from>
    <xdr:to>
      <xdr:col>65</xdr:col>
      <xdr:colOff>53975</xdr:colOff>
      <xdr:row>16</xdr:row>
      <xdr:rowOff>130175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2954000" y="277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140352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623800" y="254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133350</xdr:rowOff>
    </xdr:from>
    <xdr:to>
      <xdr:col>82</xdr:col>
      <xdr:colOff>158750</xdr:colOff>
      <xdr:row>18</xdr:row>
      <xdr:rowOff>63500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64592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105427</xdr:rowOff>
    </xdr:from>
    <xdr:ext cx="762000" cy="259045"/>
    <xdr:sp macro="" textlink="">
      <xdr:nvSpPr>
        <xdr:cNvPr id="151" name="物件費該当値テキスト">
          <a:extLst>
            <a:ext uri="{FF2B5EF4-FFF2-40B4-BE49-F238E27FC236}">
              <a16:creationId xmlns:a16="http://schemas.microsoft.com/office/drawing/2014/main" id="{00000000-0008-0000-0400-000097000000}"/>
            </a:ext>
          </a:extLst>
        </xdr:cNvPr>
        <xdr:cNvSpPr txBox="1"/>
      </xdr:nvSpPr>
      <xdr:spPr>
        <a:xfrm>
          <a:off x="165989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19050</xdr:rowOff>
    </xdr:from>
    <xdr:to>
      <xdr:col>78</xdr:col>
      <xdr:colOff>120650</xdr:colOff>
      <xdr:row>17</xdr:row>
      <xdr:rowOff>120650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105427</xdr:rowOff>
    </xdr:from>
    <xdr:ext cx="7366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66675</xdr:rowOff>
    </xdr:from>
    <xdr:to>
      <xdr:col>74</xdr:col>
      <xdr:colOff>31750</xdr:colOff>
      <xdr:row>17</xdr:row>
      <xdr:rowOff>168275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4732000" y="298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153052</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4401800" y="306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85725</xdr:rowOff>
    </xdr:from>
    <xdr:to>
      <xdr:col>69</xdr:col>
      <xdr:colOff>142875</xdr:colOff>
      <xdr:row>17</xdr:row>
      <xdr:rowOff>15875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3843000" y="282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652</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3512800" y="291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38100</xdr:rowOff>
    </xdr:from>
    <xdr:to>
      <xdr:col>65</xdr:col>
      <xdr:colOff>53975</xdr:colOff>
      <xdr:row>17</xdr:row>
      <xdr:rowOff>139700</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2954000" y="295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124477</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2623800" y="303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扶助費について、町独自の子ども医療費の助成を行っているため例年高い水準にある。また、近年は障害</a:t>
          </a:r>
          <a:r>
            <a:rPr kumimoji="1" lang="ja-JP" altLang="en-US" sz="1100">
              <a:solidFill>
                <a:schemeClr val="dk1"/>
              </a:solidFill>
              <a:effectLst/>
              <a:latin typeface="+mn-lt"/>
              <a:ea typeface="+mn-ea"/>
              <a:cs typeface="+mn-cs"/>
            </a:rPr>
            <a:t>児通所</a:t>
          </a:r>
          <a:r>
            <a:rPr kumimoji="1" lang="ja-JP" altLang="ja-JP" sz="1100">
              <a:solidFill>
                <a:schemeClr val="dk1"/>
              </a:solidFill>
              <a:effectLst/>
              <a:latin typeface="+mn-lt"/>
              <a:ea typeface="+mn-ea"/>
              <a:cs typeface="+mn-cs"/>
            </a:rPr>
            <a:t>支援費が増額傾向となっている。</a:t>
          </a:r>
          <a:endParaRPr lang="ja-JP" altLang="ja-JP" sz="1400">
            <a:effectLst/>
          </a:endParaRPr>
        </a:p>
        <a:p>
          <a:r>
            <a:rPr kumimoji="1" lang="ja-JP" altLang="ja-JP" sz="1100">
              <a:solidFill>
                <a:schemeClr val="dk1"/>
              </a:solidFill>
              <a:effectLst/>
              <a:latin typeface="+mn-lt"/>
              <a:ea typeface="+mn-ea"/>
              <a:cs typeface="+mn-cs"/>
            </a:rPr>
            <a:t>　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年度については、</a:t>
          </a:r>
          <a:r>
            <a:rPr kumimoji="1" lang="ja-JP" altLang="en-US" sz="1100">
              <a:solidFill>
                <a:sysClr val="windowText" lastClr="000000"/>
              </a:solidFill>
              <a:effectLst/>
              <a:latin typeface="+mn-lt"/>
              <a:ea typeface="+mn-ea"/>
              <a:cs typeface="+mn-cs"/>
            </a:rPr>
            <a:t>子ども医療費助成金の減</a:t>
          </a:r>
          <a:r>
            <a:rPr kumimoji="1" lang="ja-JP" altLang="ja-JP" sz="1100">
              <a:solidFill>
                <a:sysClr val="windowText" lastClr="000000"/>
              </a:solidFill>
              <a:effectLst/>
              <a:latin typeface="+mn-lt"/>
              <a:ea typeface="+mn-ea"/>
              <a:cs typeface="+mn-cs"/>
            </a:rPr>
            <a:t>などに伴い、前年と比較し減少している。</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今後も、必要な施策は維持しつつ、財政を圧迫することのないよう福祉施策の検討が必要である。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7" name="扶助費グラフ枠">
          <a:extLst>
            <a:ext uri="{FF2B5EF4-FFF2-40B4-BE49-F238E27FC236}">
              <a16:creationId xmlns:a16="http://schemas.microsoft.com/office/drawing/2014/main" id="{00000000-0008-0000-0400-0000BB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135165</xdr:rowOff>
    </xdr:from>
    <xdr:to>
      <xdr:col>24</xdr:col>
      <xdr:colOff>25400</xdr:colOff>
      <xdr:row>61</xdr:row>
      <xdr:rowOff>113393</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4826000" y="9222015"/>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89" name="扶助費最小値テキスト">
          <a:extLst>
            <a:ext uri="{FF2B5EF4-FFF2-40B4-BE49-F238E27FC236}">
              <a16:creationId xmlns:a16="http://schemas.microsoft.com/office/drawing/2014/main" id="{00000000-0008-0000-0400-0000BD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50092</xdr:rowOff>
    </xdr:from>
    <xdr:ext cx="762000" cy="259045"/>
    <xdr:sp macro="" textlink="">
      <xdr:nvSpPr>
        <xdr:cNvPr id="191" name="扶助費最大値テキスト">
          <a:extLst>
            <a:ext uri="{FF2B5EF4-FFF2-40B4-BE49-F238E27FC236}">
              <a16:creationId xmlns:a16="http://schemas.microsoft.com/office/drawing/2014/main" id="{00000000-0008-0000-0400-0000BF000000}"/>
            </a:ext>
          </a:extLst>
        </xdr:cNvPr>
        <xdr:cNvSpPr txBox="1"/>
      </xdr:nvSpPr>
      <xdr:spPr>
        <a:xfrm>
          <a:off x="4914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135165</xdr:rowOff>
    </xdr:from>
    <xdr:to>
      <xdr:col>24</xdr:col>
      <xdr:colOff>114300</xdr:colOff>
      <xdr:row>53</xdr:row>
      <xdr:rowOff>135165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4737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15422</xdr:rowOff>
    </xdr:from>
    <xdr:to>
      <xdr:col>24</xdr:col>
      <xdr:colOff>25400</xdr:colOff>
      <xdr:row>57</xdr:row>
      <xdr:rowOff>26307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3987800" y="97880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98170</xdr:rowOff>
    </xdr:from>
    <xdr:ext cx="762000" cy="259045"/>
    <xdr:sp macro="" textlink="">
      <xdr:nvSpPr>
        <xdr:cNvPr id="194" name="扶助費平均値テキスト">
          <a:extLst>
            <a:ext uri="{FF2B5EF4-FFF2-40B4-BE49-F238E27FC236}">
              <a16:creationId xmlns:a16="http://schemas.microsoft.com/office/drawing/2014/main" id="{00000000-0008-0000-0400-0000C2000000}"/>
            </a:ext>
          </a:extLst>
        </xdr:cNvPr>
        <xdr:cNvSpPr txBox="1"/>
      </xdr:nvSpPr>
      <xdr:spPr>
        <a:xfrm>
          <a:off x="4914900" y="9527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81643</xdr:rowOff>
    </xdr:from>
    <xdr:to>
      <xdr:col>24</xdr:col>
      <xdr:colOff>76200</xdr:colOff>
      <xdr:row>57</xdr:row>
      <xdr:rowOff>11793</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4775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26307</xdr:rowOff>
    </xdr:from>
    <xdr:to>
      <xdr:col>19</xdr:col>
      <xdr:colOff>187325</xdr:colOff>
      <xdr:row>57</xdr:row>
      <xdr:rowOff>135165</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3098800" y="9798957"/>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199</xdr:rowOff>
    </xdr:from>
    <xdr:ext cx="7366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3606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102507</xdr:rowOff>
    </xdr:from>
    <xdr:to>
      <xdr:col>15</xdr:col>
      <xdr:colOff>98425</xdr:colOff>
      <xdr:row>57</xdr:row>
      <xdr:rowOff>135165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2209800" y="98751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16328</xdr:rowOff>
    </xdr:from>
    <xdr:to>
      <xdr:col>15</xdr:col>
      <xdr:colOff>149225</xdr:colOff>
      <xdr:row>56</xdr:row>
      <xdr:rowOff>117928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048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128105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7178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102507</xdr:rowOff>
    </xdr:from>
    <xdr:to>
      <xdr:col>11</xdr:col>
      <xdr:colOff>9525</xdr:colOff>
      <xdr:row>57</xdr:row>
      <xdr:rowOff>156935</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flipV="1">
          <a:off x="1320800" y="98751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117220</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828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5" name="フローチャート: 判断 204">
          <a:extLst>
            <a:ext uri="{FF2B5EF4-FFF2-40B4-BE49-F238E27FC236}">
              <a16:creationId xmlns:a16="http://schemas.microsoft.com/office/drawing/2014/main" id="{00000000-0008-0000-0400-0000CD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149877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939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136072</xdr:rowOff>
    </xdr:from>
    <xdr:to>
      <xdr:col>24</xdr:col>
      <xdr:colOff>76200</xdr:colOff>
      <xdr:row>57</xdr:row>
      <xdr:rowOff>66222</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47752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108149</xdr:rowOff>
    </xdr:from>
    <xdr:ext cx="762000" cy="259045"/>
    <xdr:sp macro="" textlink="">
      <xdr:nvSpPr>
        <xdr:cNvPr id="213" name="扶助費該当値テキスト">
          <a:extLst>
            <a:ext uri="{FF2B5EF4-FFF2-40B4-BE49-F238E27FC236}">
              <a16:creationId xmlns:a16="http://schemas.microsoft.com/office/drawing/2014/main" id="{00000000-0008-0000-0400-0000D5000000}"/>
            </a:ext>
          </a:extLst>
        </xdr:cNvPr>
        <xdr:cNvSpPr txBox="1"/>
      </xdr:nvSpPr>
      <xdr:spPr>
        <a:xfrm>
          <a:off x="4914900" y="970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146957</xdr:rowOff>
    </xdr:from>
    <xdr:to>
      <xdr:col>20</xdr:col>
      <xdr:colOff>38100</xdr:colOff>
      <xdr:row>57</xdr:row>
      <xdr:rowOff>77107</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3937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61884</xdr:rowOff>
    </xdr:from>
    <xdr:ext cx="7366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3606800" y="9834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84365</xdr:rowOff>
    </xdr:from>
    <xdr:to>
      <xdr:col>15</xdr:col>
      <xdr:colOff>149225</xdr:colOff>
      <xdr:row>58</xdr:row>
      <xdr:rowOff>14515</xdr:rowOff>
    </xdr:to>
    <xdr:sp macro="" textlink="">
      <xdr:nvSpPr>
        <xdr:cNvPr id="216" name="楕円 215">
          <a:extLst>
            <a:ext uri="{FF2B5EF4-FFF2-40B4-BE49-F238E27FC236}">
              <a16:creationId xmlns:a16="http://schemas.microsoft.com/office/drawing/2014/main" id="{00000000-0008-0000-0400-0000D8000000}"/>
            </a:ext>
          </a:extLst>
        </xdr:cNvPr>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170742</xdr:rowOff>
    </xdr:from>
    <xdr:ext cx="762000" cy="259045"/>
    <xdr:sp macro="" textlink="">
      <xdr:nvSpPr>
        <xdr:cNvPr id="217" name="テキスト ボックス 216">
          <a:extLst>
            <a:ext uri="{FF2B5EF4-FFF2-40B4-BE49-F238E27FC236}">
              <a16:creationId xmlns:a16="http://schemas.microsoft.com/office/drawing/2014/main" id="{00000000-0008-0000-0400-0000D9000000}"/>
            </a:ext>
          </a:extLst>
        </xdr:cNvPr>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51707</xdr:rowOff>
    </xdr:from>
    <xdr:to>
      <xdr:col>11</xdr:col>
      <xdr:colOff>60325</xdr:colOff>
      <xdr:row>57</xdr:row>
      <xdr:rowOff>153307</xdr:rowOff>
    </xdr:to>
    <xdr:sp macro="" textlink="">
      <xdr:nvSpPr>
        <xdr:cNvPr id="218" name="楕円 217">
          <a:extLst>
            <a:ext uri="{FF2B5EF4-FFF2-40B4-BE49-F238E27FC236}">
              <a16:creationId xmlns:a16="http://schemas.microsoft.com/office/drawing/2014/main" id="{00000000-0008-0000-0400-0000DA000000}"/>
            </a:ext>
          </a:extLst>
        </xdr:cNvPr>
        <xdr:cNvSpPr/>
      </xdr:nvSpPr>
      <xdr:spPr>
        <a:xfrm>
          <a:off x="2159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138084</xdr:rowOff>
    </xdr:from>
    <xdr:ext cx="762000" cy="259045"/>
    <xdr:sp macro="" textlink="">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828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106135</xdr:rowOff>
    </xdr:from>
    <xdr:to>
      <xdr:col>6</xdr:col>
      <xdr:colOff>171450</xdr:colOff>
      <xdr:row>58</xdr:row>
      <xdr:rowOff>36285</xdr:rowOff>
    </xdr:to>
    <xdr:sp macro="" textlink="">
      <xdr:nvSpPr>
        <xdr:cNvPr id="220" name="楕円 219">
          <a:extLst>
            <a:ext uri="{FF2B5EF4-FFF2-40B4-BE49-F238E27FC236}">
              <a16:creationId xmlns:a16="http://schemas.microsoft.com/office/drawing/2014/main" id="{00000000-0008-0000-0400-0000DC000000}"/>
            </a:ext>
          </a:extLst>
        </xdr:cNvPr>
        <xdr:cNvSpPr/>
      </xdr:nvSpPr>
      <xdr:spPr>
        <a:xfrm>
          <a:off x="12700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21062</xdr:rowOff>
    </xdr:from>
    <xdr:ext cx="762000" cy="259045"/>
    <xdr:sp macro="" textlink="">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939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その他は、他団体と比較して良好な状態である。</a:t>
          </a:r>
          <a:endParaRPr lang="ja-JP" altLang="ja-JP" sz="1400">
            <a:effectLst/>
          </a:endParaRPr>
        </a:p>
        <a:p>
          <a:r>
            <a:rPr kumimoji="1" lang="ja-JP" altLang="ja-JP" sz="1100">
              <a:solidFill>
                <a:schemeClr val="dk1"/>
              </a:solidFill>
              <a:effectLst/>
              <a:latin typeface="+mn-lt"/>
              <a:ea typeface="+mn-ea"/>
              <a:cs typeface="+mn-cs"/>
            </a:rPr>
            <a:t>　その他の経費として支出されている主な内容は、特別会計や公営企業会計への繰出金（</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億円）である。</a:t>
          </a:r>
          <a:endParaRPr lang="ja-JP" altLang="ja-JP" sz="1400">
            <a:effectLst/>
          </a:endParaRPr>
        </a:p>
        <a:p>
          <a:r>
            <a:rPr kumimoji="1" lang="ja-JP" altLang="ja-JP" sz="1100">
              <a:solidFill>
                <a:schemeClr val="dk1"/>
              </a:solidFill>
              <a:effectLst/>
              <a:latin typeface="+mn-lt"/>
              <a:ea typeface="+mn-ea"/>
              <a:cs typeface="+mn-cs"/>
            </a:rPr>
            <a:t>　良好な状態ではあるが、国民健康保険特別会計への赤字補填財源繰出金が令和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年度以降も予定されており、財政を圧迫する要因となっている。赤字補填分をどのように解消していくかが今後の課題である。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1" name="テキスト ボックス 240">
          <a:extLst>
            <a:ext uri="{FF2B5EF4-FFF2-40B4-BE49-F238E27FC236}">
              <a16:creationId xmlns:a16="http://schemas.microsoft.com/office/drawing/2014/main" id="{00000000-0008-0000-0400-0000F1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0" name="その他グラフ枠">
          <a:extLst>
            <a:ext uri="{FF2B5EF4-FFF2-40B4-BE49-F238E27FC236}">
              <a16:creationId xmlns:a16="http://schemas.microsoft.com/office/drawing/2014/main" id="{00000000-0008-0000-0400-0000F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67128</xdr:rowOff>
    </xdr:from>
    <xdr:to>
      <xdr:col>82</xdr:col>
      <xdr:colOff>107950</xdr:colOff>
      <xdr:row>61</xdr:row>
      <xdr:rowOff>113393</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6510000" y="89825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85470</xdr:rowOff>
    </xdr:from>
    <xdr:ext cx="762000" cy="259045"/>
    <xdr:sp macro="" textlink="">
      <xdr:nvSpPr>
        <xdr:cNvPr id="252" name="その他最小値テキスト">
          <a:extLst>
            <a:ext uri="{FF2B5EF4-FFF2-40B4-BE49-F238E27FC236}">
              <a16:creationId xmlns:a16="http://schemas.microsoft.com/office/drawing/2014/main" id="{00000000-0008-0000-0400-0000FC000000}"/>
            </a:ext>
          </a:extLst>
        </xdr:cNvPr>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113393</xdr:rowOff>
    </xdr:from>
    <xdr:to>
      <xdr:col>82</xdr:col>
      <xdr:colOff>196850</xdr:colOff>
      <xdr:row>61</xdr:row>
      <xdr:rowOff>113393</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153505</xdr:rowOff>
    </xdr:from>
    <xdr:ext cx="762000" cy="259045"/>
    <xdr:sp macro="" textlink="">
      <xdr:nvSpPr>
        <xdr:cNvPr id="254" name="その他最大値テキスト">
          <a:extLst>
            <a:ext uri="{FF2B5EF4-FFF2-40B4-BE49-F238E27FC236}">
              <a16:creationId xmlns:a16="http://schemas.microsoft.com/office/drawing/2014/main" id="{00000000-0008-0000-0400-0000FE000000}"/>
            </a:ext>
          </a:extLst>
        </xdr:cNvPr>
        <xdr:cNvSpPr txBox="1"/>
      </xdr:nvSpPr>
      <xdr:spPr>
        <a:xfrm>
          <a:off x="16598900" y="8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67128</xdr:rowOff>
    </xdr:from>
    <xdr:to>
      <xdr:col>82</xdr:col>
      <xdr:colOff>196850</xdr:colOff>
      <xdr:row>52</xdr:row>
      <xdr:rowOff>67128</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6421100" y="898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48078</xdr:rowOff>
    </xdr:from>
    <xdr:to>
      <xdr:col>82</xdr:col>
      <xdr:colOff>107950</xdr:colOff>
      <xdr:row>57</xdr:row>
      <xdr:rowOff>102507</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5671800" y="9820728"/>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45555</xdr:rowOff>
    </xdr:from>
    <xdr:ext cx="762000" cy="259045"/>
    <xdr:sp macro="" textlink="">
      <xdr:nvSpPr>
        <xdr:cNvPr id="257" name="その他平均値テキスト">
          <a:extLst>
            <a:ext uri="{FF2B5EF4-FFF2-40B4-BE49-F238E27FC236}">
              <a16:creationId xmlns:a16="http://schemas.microsoft.com/office/drawing/2014/main" id="{00000000-0008-0000-0400-000001010000}"/>
            </a:ext>
          </a:extLst>
        </xdr:cNvPr>
        <xdr:cNvSpPr txBox="1"/>
      </xdr:nvSpPr>
      <xdr:spPr>
        <a:xfrm>
          <a:off x="16598900" y="9818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73478</xdr:rowOff>
    </xdr:from>
    <xdr:to>
      <xdr:col>82</xdr:col>
      <xdr:colOff>158750</xdr:colOff>
      <xdr:row>58</xdr:row>
      <xdr:rowOff>3628</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64592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69850</xdr:rowOff>
    </xdr:from>
    <xdr:to>
      <xdr:col>78</xdr:col>
      <xdr:colOff>69850</xdr:colOff>
      <xdr:row>57</xdr:row>
      <xdr:rowOff>102507</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4782800" y="9842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54428</xdr:rowOff>
    </xdr:from>
    <xdr:to>
      <xdr:col>78</xdr:col>
      <xdr:colOff>120650</xdr:colOff>
      <xdr:row>58</xdr:row>
      <xdr:rowOff>156028</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5621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140805</xdr:rowOff>
    </xdr:from>
    <xdr:ext cx="7366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290800" y="10084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4535</xdr:rowOff>
    </xdr:from>
    <xdr:to>
      <xdr:col>73</xdr:col>
      <xdr:colOff>180975</xdr:colOff>
      <xdr:row>57</xdr:row>
      <xdr:rowOff>69850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893800" y="97771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54428</xdr:rowOff>
    </xdr:from>
    <xdr:to>
      <xdr:col>74</xdr:col>
      <xdr:colOff>31750</xdr:colOff>
      <xdr:row>58</xdr:row>
      <xdr:rowOff>156028</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4732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140805</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1008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4535</xdr:rowOff>
    </xdr:from>
    <xdr:to>
      <xdr:col>69</xdr:col>
      <xdr:colOff>92075</xdr:colOff>
      <xdr:row>57</xdr:row>
      <xdr:rowOff>135165</xdr:rowOff>
    </xdr:to>
    <xdr:cxnSp macro="">
      <xdr:nvCxnSpPr>
        <xdr:cNvPr id="265" name="直線コネクタ 264">
          <a:extLst>
            <a:ext uri="{FF2B5EF4-FFF2-40B4-BE49-F238E27FC236}">
              <a16:creationId xmlns:a16="http://schemas.microsoft.com/office/drawing/2014/main" id="{00000000-0008-0000-0400-000009010000}"/>
            </a:ext>
          </a:extLst>
        </xdr:cNvPr>
        <xdr:cNvCxnSpPr/>
      </xdr:nvCxnSpPr>
      <xdr:spPr>
        <a:xfrm flipV="1">
          <a:off x="13004800" y="97771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65315</xdr:rowOff>
    </xdr:from>
    <xdr:to>
      <xdr:col>69</xdr:col>
      <xdr:colOff>142875</xdr:colOff>
      <xdr:row>58</xdr:row>
      <xdr:rowOff>166915</xdr:rowOff>
    </xdr:to>
    <xdr:sp macro="" textlink="">
      <xdr:nvSpPr>
        <xdr:cNvPr id="266" name="フローチャート: 判断 265">
          <a:extLst>
            <a:ext uri="{FF2B5EF4-FFF2-40B4-BE49-F238E27FC236}">
              <a16:creationId xmlns:a16="http://schemas.microsoft.com/office/drawing/2014/main" id="{00000000-0008-0000-0400-00000A010000}"/>
            </a:ext>
          </a:extLst>
        </xdr:cNvPr>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151692</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163285</xdr:rowOff>
    </xdr:from>
    <xdr:to>
      <xdr:col>65</xdr:col>
      <xdr:colOff>53975</xdr:colOff>
      <xdr:row>59</xdr:row>
      <xdr:rowOff>93435</xdr:rowOff>
    </xdr:to>
    <xdr:sp macro="" textlink="">
      <xdr:nvSpPr>
        <xdr:cNvPr id="268" name="フローチャート: 判断 267">
          <a:extLst>
            <a:ext uri="{FF2B5EF4-FFF2-40B4-BE49-F238E27FC236}">
              <a16:creationId xmlns:a16="http://schemas.microsoft.com/office/drawing/2014/main" id="{00000000-0008-0000-0400-00000C010000}"/>
            </a:ext>
          </a:extLst>
        </xdr:cNvPr>
        <xdr:cNvSpPr/>
      </xdr:nvSpPr>
      <xdr:spPr>
        <a:xfrm>
          <a:off x="12954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78212</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1019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168728</xdr:rowOff>
    </xdr:from>
    <xdr:to>
      <xdr:col>82</xdr:col>
      <xdr:colOff>158750</xdr:colOff>
      <xdr:row>57</xdr:row>
      <xdr:rowOff>98878</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6459200" y="976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13805</xdr:rowOff>
    </xdr:from>
    <xdr:ext cx="762000" cy="259045"/>
    <xdr:sp macro="" textlink="">
      <xdr:nvSpPr>
        <xdr:cNvPr id="276" name="その他該当値テキスト">
          <a:extLst>
            <a:ext uri="{FF2B5EF4-FFF2-40B4-BE49-F238E27FC236}">
              <a16:creationId xmlns:a16="http://schemas.microsoft.com/office/drawing/2014/main" id="{00000000-0008-0000-0400-000014010000}"/>
            </a:ext>
          </a:extLst>
        </xdr:cNvPr>
        <xdr:cNvSpPr txBox="1"/>
      </xdr:nvSpPr>
      <xdr:spPr>
        <a:xfrm>
          <a:off x="16598900" y="961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51707</xdr:rowOff>
    </xdr:from>
    <xdr:to>
      <xdr:col>78</xdr:col>
      <xdr:colOff>120650</xdr:colOff>
      <xdr:row>57</xdr:row>
      <xdr:rowOff>153307</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5621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163484</xdr:rowOff>
    </xdr:from>
    <xdr:ext cx="7366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5290800" y="9593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19050</xdr:rowOff>
    </xdr:from>
    <xdr:to>
      <xdr:col>74</xdr:col>
      <xdr:colOff>31750</xdr:colOff>
      <xdr:row>57</xdr:row>
      <xdr:rowOff>120650</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130827</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125185</xdr:rowOff>
    </xdr:from>
    <xdr:to>
      <xdr:col>69</xdr:col>
      <xdr:colOff>142875</xdr:colOff>
      <xdr:row>57</xdr:row>
      <xdr:rowOff>55335</xdr:rowOff>
    </xdr:to>
    <xdr:sp macro="" textlink="">
      <xdr:nvSpPr>
        <xdr:cNvPr id="281" name="楕円 280">
          <a:extLst>
            <a:ext uri="{FF2B5EF4-FFF2-40B4-BE49-F238E27FC236}">
              <a16:creationId xmlns:a16="http://schemas.microsoft.com/office/drawing/2014/main" id="{00000000-0008-0000-0400-000019010000}"/>
            </a:ext>
          </a:extLst>
        </xdr:cNvPr>
        <xdr:cNvSpPr/>
      </xdr:nvSpPr>
      <xdr:spPr>
        <a:xfrm>
          <a:off x="13843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65512</xdr:rowOff>
    </xdr:from>
    <xdr:ext cx="762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3512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84365</xdr:rowOff>
    </xdr:from>
    <xdr:to>
      <xdr:col>65</xdr:col>
      <xdr:colOff>53975</xdr:colOff>
      <xdr:row>58</xdr:row>
      <xdr:rowOff>14515</xdr:rowOff>
    </xdr:to>
    <xdr:sp macro="" textlink="">
      <xdr:nvSpPr>
        <xdr:cNvPr id="283" name="楕円 282">
          <a:extLst>
            <a:ext uri="{FF2B5EF4-FFF2-40B4-BE49-F238E27FC236}">
              <a16:creationId xmlns:a16="http://schemas.microsoft.com/office/drawing/2014/main" id="{00000000-0008-0000-0400-00001B010000}"/>
            </a:ext>
          </a:extLst>
        </xdr:cNvPr>
        <xdr:cNvSpPr/>
      </xdr:nvSpPr>
      <xdr:spPr>
        <a:xfrm>
          <a:off x="12954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24692</xdr:rowOff>
    </xdr:from>
    <xdr:ext cx="762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623800" y="96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他団体と比較すると補助費等は高い状況である。</a:t>
          </a:r>
          <a:endParaRPr lang="ja-JP" altLang="ja-JP" sz="1400">
            <a:effectLst/>
          </a:endParaRPr>
        </a:p>
        <a:p>
          <a:r>
            <a:rPr kumimoji="1" lang="ja-JP" altLang="ja-JP" sz="1100">
              <a:solidFill>
                <a:schemeClr val="dk1"/>
              </a:solidFill>
              <a:effectLst/>
              <a:latin typeface="+mn-lt"/>
              <a:ea typeface="+mn-ea"/>
              <a:cs typeface="+mn-cs"/>
            </a:rPr>
            <a:t>　これは、公営企業会計である下水道事業会計への補助金が多額になっていることと、ごみ・し尿処理事業や消防事業等を一部事務組合である遠賀・中間地域広域事務組合で行っていることによるものである。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a:extLst>
            <a:ext uri="{FF2B5EF4-FFF2-40B4-BE49-F238E27FC236}">
              <a16:creationId xmlns:a16="http://schemas.microsoft.com/office/drawing/2014/main" id="{00000000-0008-0000-0400-00003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168148</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6510000" y="5956300"/>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140225</xdr:rowOff>
    </xdr:from>
    <xdr:ext cx="762000" cy="259045"/>
    <xdr:sp macro="" textlink="">
      <xdr:nvSpPr>
        <xdr:cNvPr id="310" name="補助費等最小値テキスト">
          <a:extLst>
            <a:ext uri="{FF2B5EF4-FFF2-40B4-BE49-F238E27FC236}">
              <a16:creationId xmlns:a16="http://schemas.microsoft.com/office/drawing/2014/main" id="{00000000-0008-0000-0400-000036010000}"/>
            </a:ext>
          </a:extLst>
        </xdr:cNvPr>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168148</xdr:rowOff>
    </xdr:from>
    <xdr:to>
      <xdr:col>82</xdr:col>
      <xdr:colOff>196850</xdr:colOff>
      <xdr:row>40</xdr:row>
      <xdr:rowOff>168148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12" name="補助費等最大値テキスト">
          <a:extLst>
            <a:ext uri="{FF2B5EF4-FFF2-40B4-BE49-F238E27FC236}">
              <a16:creationId xmlns:a16="http://schemas.microsoft.com/office/drawing/2014/main" id="{00000000-0008-0000-0400-000038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37846</xdr:rowOff>
    </xdr:from>
    <xdr:to>
      <xdr:col>82</xdr:col>
      <xdr:colOff>107950</xdr:colOff>
      <xdr:row>39</xdr:row>
      <xdr:rowOff>60706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5671800" y="672439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122445</xdr:rowOff>
    </xdr:from>
    <xdr:ext cx="762000" cy="259045"/>
    <xdr:sp macro="" textlink="">
      <xdr:nvSpPr>
        <xdr:cNvPr id="315" name="補助費等平均値テキスト">
          <a:extLst>
            <a:ext uri="{FF2B5EF4-FFF2-40B4-BE49-F238E27FC236}">
              <a16:creationId xmlns:a16="http://schemas.microsoft.com/office/drawing/2014/main" id="{00000000-0008-0000-0400-00003B010000}"/>
            </a:ext>
          </a:extLst>
        </xdr:cNvPr>
        <xdr:cNvSpPr txBox="1"/>
      </xdr:nvSpPr>
      <xdr:spPr>
        <a:xfrm>
          <a:off x="16598900" y="6294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105918</xdr:rowOff>
    </xdr:from>
    <xdr:to>
      <xdr:col>82</xdr:col>
      <xdr:colOff>158750</xdr:colOff>
      <xdr:row>38</xdr:row>
      <xdr:rowOff>36068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6459200" y="644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56134</xdr:rowOff>
    </xdr:from>
    <xdr:to>
      <xdr:col>78</xdr:col>
      <xdr:colOff>69850</xdr:colOff>
      <xdr:row>39</xdr:row>
      <xdr:rowOff>60706</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4782800" y="67426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525</xdr:rowOff>
    </xdr:from>
    <xdr:ext cx="7366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290800" y="6172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37846</xdr:rowOff>
    </xdr:from>
    <xdr:to>
      <xdr:col>73</xdr:col>
      <xdr:colOff>180975</xdr:colOff>
      <xdr:row>39</xdr:row>
      <xdr:rowOff>56134</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a:off x="13893800" y="67243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130827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37846</xdr:rowOff>
    </xdr:from>
    <xdr:to>
      <xdr:col>69</xdr:col>
      <xdr:colOff>92075</xdr:colOff>
      <xdr:row>39</xdr:row>
      <xdr:rowOff>110998</xdr:rowOff>
    </xdr:to>
    <xdr:cxnSp macro="">
      <xdr:nvCxnSpPr>
        <xdr:cNvPr id="323" name="直線コネクタ 322">
          <a:extLst>
            <a:ext uri="{FF2B5EF4-FFF2-40B4-BE49-F238E27FC236}">
              <a16:creationId xmlns:a16="http://schemas.microsoft.com/office/drawing/2014/main" id="{00000000-0008-0000-0400-000043010000}"/>
            </a:ext>
          </a:extLst>
        </xdr:cNvPr>
        <xdr:cNvCxnSpPr/>
      </xdr:nvCxnSpPr>
      <xdr:spPr>
        <a:xfrm flipV="1">
          <a:off x="13004800" y="67243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163068</xdr:rowOff>
    </xdr:from>
    <xdr:to>
      <xdr:col>69</xdr:col>
      <xdr:colOff>142875</xdr:colOff>
      <xdr:row>37</xdr:row>
      <xdr:rowOff>93218</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103395</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46482</xdr:rowOff>
    </xdr:from>
    <xdr:to>
      <xdr:col>65</xdr:col>
      <xdr:colOff>53975</xdr:colOff>
      <xdr:row>37</xdr:row>
      <xdr:rowOff>148082</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2954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158259</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15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158496</xdr:rowOff>
    </xdr:from>
    <xdr:to>
      <xdr:col>82</xdr:col>
      <xdr:colOff>158750</xdr:colOff>
      <xdr:row>39</xdr:row>
      <xdr:rowOff>88646</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64592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130573</xdr:rowOff>
    </xdr:from>
    <xdr:ext cx="762000" cy="259045"/>
    <xdr:sp macro="" textlink="">
      <xdr:nvSpPr>
        <xdr:cNvPr id="334" name="補助費等該当値テキスト">
          <a:extLst>
            <a:ext uri="{FF2B5EF4-FFF2-40B4-BE49-F238E27FC236}">
              <a16:creationId xmlns:a16="http://schemas.microsoft.com/office/drawing/2014/main" id="{00000000-0008-0000-0400-00004E010000}"/>
            </a:ext>
          </a:extLst>
        </xdr:cNvPr>
        <xdr:cNvSpPr txBox="1"/>
      </xdr:nvSpPr>
      <xdr:spPr>
        <a:xfrm>
          <a:off x="165989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9906</xdr:rowOff>
    </xdr:from>
    <xdr:to>
      <xdr:col>78</xdr:col>
      <xdr:colOff>120650</xdr:colOff>
      <xdr:row>39</xdr:row>
      <xdr:rowOff>111506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5621000" y="6696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96283</xdr:rowOff>
    </xdr:from>
    <xdr:ext cx="7366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5290800" y="6782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5334</xdr:rowOff>
    </xdr:from>
    <xdr:to>
      <xdr:col>74</xdr:col>
      <xdr:colOff>31750</xdr:colOff>
      <xdr:row>39</xdr:row>
      <xdr:rowOff>106934</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4732000" y="669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91711</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4401800" y="6778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158496</xdr:rowOff>
    </xdr:from>
    <xdr:to>
      <xdr:col>69</xdr:col>
      <xdr:colOff>142875</xdr:colOff>
      <xdr:row>39</xdr:row>
      <xdr:rowOff>88646</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3843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73423</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3512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60198</xdr:rowOff>
    </xdr:from>
    <xdr:to>
      <xdr:col>65</xdr:col>
      <xdr:colOff>53975</xdr:colOff>
      <xdr:row>39</xdr:row>
      <xdr:rowOff>161798</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2954000" y="674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146575</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2623800" y="683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　平成</a:t>
          </a:r>
          <a:r>
            <a:rPr kumimoji="1" lang="en-US" altLang="ja-JP" sz="900">
              <a:solidFill>
                <a:schemeClr val="dk1"/>
              </a:solidFill>
              <a:effectLst/>
              <a:latin typeface="+mn-lt"/>
              <a:ea typeface="+mn-ea"/>
              <a:cs typeface="+mn-cs"/>
            </a:rPr>
            <a:t>27</a:t>
          </a:r>
          <a:r>
            <a:rPr kumimoji="1" lang="ja-JP" altLang="ja-JP" sz="900">
              <a:solidFill>
                <a:schemeClr val="dk1"/>
              </a:solidFill>
              <a:effectLst/>
              <a:latin typeface="+mn-lt"/>
              <a:ea typeface="+mn-ea"/>
              <a:cs typeface="+mn-cs"/>
            </a:rPr>
            <a:t>年度までの公債費は、平成</a:t>
          </a:r>
          <a:r>
            <a:rPr kumimoji="1" lang="en-US" altLang="ja-JP" sz="900">
              <a:solidFill>
                <a:schemeClr val="dk1"/>
              </a:solidFill>
              <a:effectLst/>
              <a:latin typeface="+mn-lt"/>
              <a:ea typeface="+mn-ea"/>
              <a:cs typeface="+mn-cs"/>
            </a:rPr>
            <a:t>19</a:t>
          </a:r>
          <a:r>
            <a:rPr kumimoji="1" lang="ja-JP" altLang="ja-JP" sz="900">
              <a:solidFill>
                <a:schemeClr val="dk1"/>
              </a:solidFill>
              <a:effectLst/>
              <a:latin typeface="+mn-lt"/>
              <a:ea typeface="+mn-ea"/>
              <a:cs typeface="+mn-cs"/>
            </a:rPr>
            <a:t>年度から平成</a:t>
          </a:r>
          <a:r>
            <a:rPr kumimoji="1" lang="en-US" altLang="ja-JP" sz="900">
              <a:solidFill>
                <a:schemeClr val="dk1"/>
              </a:solidFill>
              <a:effectLst/>
              <a:latin typeface="+mn-lt"/>
              <a:ea typeface="+mn-ea"/>
              <a:cs typeface="+mn-cs"/>
            </a:rPr>
            <a:t>22</a:t>
          </a:r>
          <a:r>
            <a:rPr kumimoji="1" lang="ja-JP" altLang="ja-JP" sz="900">
              <a:solidFill>
                <a:schemeClr val="dk1"/>
              </a:solidFill>
              <a:effectLst/>
              <a:latin typeface="+mn-lt"/>
              <a:ea typeface="+mn-ea"/>
              <a:cs typeface="+mn-cs"/>
            </a:rPr>
            <a:t>年度に借り入れた退職手当債の元金償還が平成</a:t>
          </a:r>
          <a:r>
            <a:rPr kumimoji="1" lang="en-US" altLang="ja-JP" sz="900">
              <a:solidFill>
                <a:schemeClr val="dk1"/>
              </a:solidFill>
              <a:effectLst/>
              <a:latin typeface="+mn-lt"/>
              <a:ea typeface="+mn-ea"/>
              <a:cs typeface="+mn-cs"/>
            </a:rPr>
            <a:t>23</a:t>
          </a:r>
          <a:r>
            <a:rPr kumimoji="1" lang="ja-JP" altLang="ja-JP" sz="900">
              <a:solidFill>
                <a:schemeClr val="dk1"/>
              </a:solidFill>
              <a:effectLst/>
              <a:latin typeface="+mn-lt"/>
              <a:ea typeface="+mn-ea"/>
              <a:cs typeface="+mn-cs"/>
            </a:rPr>
            <a:t>年度より順次開始した事により高い数値となっていた。</a:t>
          </a:r>
          <a:endParaRPr lang="ja-JP" altLang="ja-JP" sz="900">
            <a:effectLst/>
          </a:endParaRPr>
        </a:p>
        <a:p>
          <a:r>
            <a:rPr kumimoji="1" lang="ja-JP" altLang="ja-JP" sz="900">
              <a:solidFill>
                <a:schemeClr val="dk1"/>
              </a:solidFill>
              <a:effectLst/>
              <a:latin typeface="+mn-lt"/>
              <a:ea typeface="+mn-ea"/>
              <a:cs typeface="+mn-cs"/>
            </a:rPr>
            <a:t>　退職手当債は交付税措置がなく経常収支比率や実質公債費比率等の財政指標を悪化させるため、平成</a:t>
          </a:r>
          <a:r>
            <a:rPr kumimoji="1" lang="en-US" altLang="ja-JP" sz="900">
              <a:solidFill>
                <a:schemeClr val="dk1"/>
              </a:solidFill>
              <a:effectLst/>
              <a:latin typeface="+mn-lt"/>
              <a:ea typeface="+mn-ea"/>
              <a:cs typeface="+mn-cs"/>
            </a:rPr>
            <a:t>27</a:t>
          </a:r>
          <a:r>
            <a:rPr kumimoji="1" lang="ja-JP" altLang="ja-JP" sz="900">
              <a:solidFill>
                <a:schemeClr val="dk1"/>
              </a:solidFill>
              <a:effectLst/>
              <a:latin typeface="+mn-lt"/>
              <a:ea typeface="+mn-ea"/>
              <a:cs typeface="+mn-cs"/>
            </a:rPr>
            <a:t>年度に一括繰上償還を行った。これにより平成</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年度より公債費が大幅に減少した。</a:t>
          </a:r>
          <a:endParaRPr lang="ja-JP" altLang="ja-JP" sz="900">
            <a:effectLst/>
          </a:endParaRPr>
        </a:p>
        <a:p>
          <a:r>
            <a:rPr kumimoji="1" lang="ja-JP" altLang="ja-JP" sz="900">
              <a:solidFill>
                <a:schemeClr val="dk1"/>
              </a:solidFill>
              <a:effectLst/>
              <a:latin typeface="+mn-lt"/>
              <a:ea typeface="+mn-ea"/>
              <a:cs typeface="+mn-cs"/>
            </a:rPr>
            <a:t>　令和</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年度については、</a:t>
          </a:r>
          <a:r>
            <a:rPr kumimoji="1" lang="ja-JP" altLang="ja-JP" sz="900">
              <a:solidFill>
                <a:sysClr val="windowText" lastClr="000000"/>
              </a:solidFill>
              <a:effectLst/>
              <a:latin typeface="+mn-lt"/>
              <a:ea typeface="+mn-ea"/>
              <a:cs typeface="+mn-cs"/>
            </a:rPr>
            <a:t>令和</a:t>
          </a:r>
          <a:r>
            <a:rPr kumimoji="1" lang="en-US" altLang="ja-JP" sz="900">
              <a:solidFill>
                <a:sysClr val="windowText" lastClr="000000"/>
              </a:solidFill>
              <a:effectLst/>
              <a:latin typeface="+mn-lt"/>
              <a:ea typeface="+mn-ea"/>
              <a:cs typeface="+mn-cs"/>
            </a:rPr>
            <a:t>5</a:t>
          </a:r>
          <a:r>
            <a:rPr kumimoji="1" lang="ja-JP" altLang="ja-JP" sz="900">
              <a:solidFill>
                <a:sysClr val="windowText" lastClr="000000"/>
              </a:solidFill>
              <a:effectLst/>
              <a:latin typeface="+mn-lt"/>
              <a:ea typeface="+mn-ea"/>
              <a:cs typeface="+mn-cs"/>
            </a:rPr>
            <a:t>年度に</a:t>
          </a:r>
          <a:r>
            <a:rPr kumimoji="1" lang="ja-JP" altLang="en-US" sz="900">
              <a:solidFill>
                <a:sysClr val="windowText" lastClr="000000"/>
              </a:solidFill>
              <a:effectLst/>
              <a:latin typeface="+mn-lt"/>
              <a:ea typeface="+mn-ea"/>
              <a:cs typeface="+mn-cs"/>
            </a:rPr>
            <a:t>石綿対策事業が完済したことや、臨時財政対策債の元利償還</a:t>
          </a:r>
          <a:r>
            <a:rPr kumimoji="1" lang="ja-JP" altLang="ja-JP" sz="900">
              <a:solidFill>
                <a:sysClr val="windowText" lastClr="000000"/>
              </a:solidFill>
              <a:effectLst/>
              <a:latin typeface="+mn-lt"/>
              <a:ea typeface="+mn-ea"/>
              <a:cs typeface="+mn-cs"/>
            </a:rPr>
            <a:t>金の</a:t>
          </a:r>
          <a:r>
            <a:rPr kumimoji="1" lang="ja-JP" altLang="en-US" sz="900">
              <a:solidFill>
                <a:sysClr val="windowText" lastClr="000000"/>
              </a:solidFill>
              <a:effectLst/>
              <a:latin typeface="+mn-lt"/>
              <a:ea typeface="+mn-ea"/>
              <a:cs typeface="+mn-cs"/>
            </a:rPr>
            <a:t>減</a:t>
          </a:r>
          <a:r>
            <a:rPr kumimoji="1" lang="ja-JP" altLang="ja-JP" sz="900">
              <a:solidFill>
                <a:sysClr val="windowText" lastClr="000000"/>
              </a:solidFill>
              <a:effectLst/>
              <a:latin typeface="+mn-lt"/>
              <a:ea typeface="+mn-ea"/>
              <a:cs typeface="+mn-cs"/>
            </a:rPr>
            <a:t>などにより前年と比較し</a:t>
          </a:r>
          <a:r>
            <a:rPr kumimoji="1" lang="ja-JP" altLang="en-US" sz="900">
              <a:solidFill>
                <a:sysClr val="windowText" lastClr="000000"/>
              </a:solidFill>
              <a:effectLst/>
              <a:latin typeface="+mn-lt"/>
              <a:ea typeface="+mn-ea"/>
              <a:cs typeface="+mn-cs"/>
            </a:rPr>
            <a:t>減少</a:t>
          </a:r>
          <a:r>
            <a:rPr kumimoji="1" lang="ja-JP" altLang="ja-JP" sz="900">
              <a:solidFill>
                <a:sysClr val="windowText" lastClr="000000"/>
              </a:solidFill>
              <a:effectLst/>
              <a:latin typeface="+mn-lt"/>
              <a:ea typeface="+mn-ea"/>
              <a:cs typeface="+mn-cs"/>
            </a:rPr>
            <a:t>している。</a:t>
          </a:r>
          <a:endParaRPr lang="ja-JP" altLang="ja-JP" sz="10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80</xdr:row>
      <xdr:rowOff>140715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750292"/>
          <a:ext cx="0" cy="1106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112792</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140715</xdr:rowOff>
    </xdr:from>
    <xdr:to>
      <xdr:col>24</xdr:col>
      <xdr:colOff>114300</xdr:colOff>
      <xdr:row>80</xdr:row>
      <xdr:rowOff>140715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5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122428</xdr:rowOff>
    </xdr:from>
    <xdr:to>
      <xdr:col>24</xdr:col>
      <xdr:colOff>25400</xdr:colOff>
      <xdr:row>78</xdr:row>
      <xdr:rowOff>163576</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349552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21862</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5335</xdr:rowOff>
    </xdr:from>
    <xdr:to>
      <xdr:col>24</xdr:col>
      <xdr:colOff>76200</xdr:colOff>
      <xdr:row>77</xdr:row>
      <xdr:rowOff>106935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35561</xdr:rowOff>
    </xdr:from>
    <xdr:to>
      <xdr:col>19</xdr:col>
      <xdr:colOff>187325</xdr:colOff>
      <xdr:row>78</xdr:row>
      <xdr:rowOff>163576</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3408661"/>
          <a:ext cx="8890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41911</xdr:rowOff>
    </xdr:from>
    <xdr:to>
      <xdr:col>20</xdr:col>
      <xdr:colOff>38100</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153688</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147574</xdr:rowOff>
    </xdr:from>
    <xdr:to>
      <xdr:col>15</xdr:col>
      <xdr:colOff>98425</xdr:colOff>
      <xdr:row>78</xdr:row>
      <xdr:rowOff>35561</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349224"/>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90424</xdr:rowOff>
    </xdr:from>
    <xdr:to>
      <xdr:col>11</xdr:col>
      <xdr:colOff>9525</xdr:colOff>
      <xdr:row>77</xdr:row>
      <xdr:rowOff>147574</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1320800" y="13120624"/>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9906</xdr:rowOff>
    </xdr:from>
    <xdr:to>
      <xdr:col>11</xdr:col>
      <xdr:colOff>60325</xdr:colOff>
      <xdr:row>77</xdr:row>
      <xdr:rowOff>111506</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121683</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119142</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71628</xdr:rowOff>
    </xdr:from>
    <xdr:to>
      <xdr:col>24</xdr:col>
      <xdr:colOff>76200</xdr:colOff>
      <xdr:row>79</xdr:row>
      <xdr:rowOff>1778</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43705</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112776</xdr:rowOff>
    </xdr:from>
    <xdr:to>
      <xdr:col>20</xdr:col>
      <xdr:colOff>38100</xdr:colOff>
      <xdr:row>79</xdr:row>
      <xdr:rowOff>42926</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27703</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572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156211</xdr:rowOff>
    </xdr:from>
    <xdr:to>
      <xdr:col>15</xdr:col>
      <xdr:colOff>149225</xdr:colOff>
      <xdr:row>78</xdr:row>
      <xdr:rowOff>86361</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71138</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96774</xdr:rowOff>
    </xdr:from>
    <xdr:to>
      <xdr:col>11</xdr:col>
      <xdr:colOff>60325</xdr:colOff>
      <xdr:row>78</xdr:row>
      <xdr:rowOff>26924</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11701</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39624</xdr:rowOff>
    </xdr:from>
    <xdr:to>
      <xdr:col>6</xdr:col>
      <xdr:colOff>171450</xdr:colOff>
      <xdr:row>76</xdr:row>
      <xdr:rowOff>141224</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151401</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公債費以外の経常収支比率は類似団体と比較して、高い水準である。</a:t>
          </a:r>
          <a:endParaRPr lang="ja-JP" altLang="ja-JP" sz="1400">
            <a:effectLst/>
          </a:endParaRPr>
        </a:p>
        <a:p>
          <a:r>
            <a:rPr kumimoji="1" lang="ja-JP" altLang="ja-JP" sz="1100">
              <a:solidFill>
                <a:schemeClr val="dk1"/>
              </a:solidFill>
              <a:effectLst/>
              <a:latin typeface="+mn-lt"/>
              <a:ea typeface="+mn-ea"/>
              <a:cs typeface="+mn-cs"/>
            </a:rPr>
            <a:t>　これは、当町は一部事務組合による運営や下水道普及率がほぼ</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に達しているため補助金等が高い水準であること、レジャープールや芦屋釜の里等の特色ある公共施設を整備しており、維持管理のための物件費が高い水準であること等が要因である。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104140</xdr:rowOff>
    </xdr:from>
    <xdr:to>
      <xdr:col>82</xdr:col>
      <xdr:colOff>107950</xdr:colOff>
      <xdr:row>81</xdr:row>
      <xdr:rowOff>37846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448540"/>
          <a:ext cx="0" cy="1476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9923</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37846</xdr:rowOff>
    </xdr:from>
    <xdr:to>
      <xdr:col>82</xdr:col>
      <xdr:colOff>196850</xdr:colOff>
      <xdr:row>81</xdr:row>
      <xdr:rowOff>37846</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19067</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104140</xdr:rowOff>
    </xdr:from>
    <xdr:to>
      <xdr:col>82</xdr:col>
      <xdr:colOff>196850</xdr:colOff>
      <xdr:row>72</xdr:row>
      <xdr:rowOff>104140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76708</xdr:rowOff>
    </xdr:from>
    <xdr:to>
      <xdr:col>82</xdr:col>
      <xdr:colOff>107950</xdr:colOff>
      <xdr:row>78</xdr:row>
      <xdr:rowOff>127000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44980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12716</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042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167639</xdr:rowOff>
    </xdr:from>
    <xdr:to>
      <xdr:col>82</xdr:col>
      <xdr:colOff>158750</xdr:colOff>
      <xdr:row>77</xdr:row>
      <xdr:rowOff>97789</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76708</xdr:rowOff>
    </xdr:from>
    <xdr:to>
      <xdr:col>78</xdr:col>
      <xdr:colOff>69850</xdr:colOff>
      <xdr:row>78</xdr:row>
      <xdr:rowOff>117856</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4782800" y="1344980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71391</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69850</xdr:rowOff>
    </xdr:from>
    <xdr:to>
      <xdr:col>73</xdr:col>
      <xdr:colOff>180975</xdr:colOff>
      <xdr:row>78</xdr:row>
      <xdr:rowOff>117856</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3271500"/>
          <a:ext cx="8890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48768</xdr:rowOff>
    </xdr:from>
    <xdr:to>
      <xdr:col>74</xdr:col>
      <xdr:colOff>31750</xdr:colOff>
      <xdr:row>76</xdr:row>
      <xdr:rowOff>150368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160545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69850</xdr:rowOff>
    </xdr:from>
    <xdr:to>
      <xdr:col>69</xdr:col>
      <xdr:colOff>92075</xdr:colOff>
      <xdr:row>79</xdr:row>
      <xdr:rowOff>69850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2715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110490</xdr:rowOff>
    </xdr:from>
    <xdr:to>
      <xdr:col>69</xdr:col>
      <xdr:colOff>142875</xdr:colOff>
      <xdr:row>76</xdr:row>
      <xdr:rowOff>40639</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50817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158496</xdr:rowOff>
    </xdr:from>
    <xdr:to>
      <xdr:col>65</xdr:col>
      <xdr:colOff>53975</xdr:colOff>
      <xdr:row>77</xdr:row>
      <xdr:rowOff>88646</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98823</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95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76200</xdr:rowOff>
    </xdr:from>
    <xdr:to>
      <xdr:col>82</xdr:col>
      <xdr:colOff>158750</xdr:colOff>
      <xdr:row>79</xdr:row>
      <xdr:rowOff>6350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48277</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25908</xdr:rowOff>
    </xdr:from>
    <xdr:to>
      <xdr:col>78</xdr:col>
      <xdr:colOff>120650</xdr:colOff>
      <xdr:row>78</xdr:row>
      <xdr:rowOff>127508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112285</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67056</xdr:rowOff>
    </xdr:from>
    <xdr:to>
      <xdr:col>74</xdr:col>
      <xdr:colOff>31750</xdr:colOff>
      <xdr:row>78</xdr:row>
      <xdr:rowOff>168656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153433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19050</xdr:rowOff>
    </xdr:from>
    <xdr:to>
      <xdr:col>69</xdr:col>
      <xdr:colOff>142875</xdr:colOff>
      <xdr:row>77</xdr:row>
      <xdr:rowOff>120650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105427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19050</xdr:rowOff>
    </xdr:from>
    <xdr:to>
      <xdr:col>65</xdr:col>
      <xdr:colOff>53975</xdr:colOff>
      <xdr:row>79</xdr:row>
      <xdr:rowOff>120650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105427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福岡県芦屋町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167611</xdr:rowOff>
    </xdr:from>
    <xdr:to>
      <xdr:col>29</xdr:col>
      <xdr:colOff>127000</xdr:colOff>
      <xdr:row>18</xdr:row>
      <xdr:rowOff>10234</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flipV="1">
          <a:off x="5651500" y="2101186"/>
          <a:ext cx="0" cy="1042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17</xdr:row>
      <xdr:rowOff>153761</xdr:rowOff>
    </xdr:from>
    <xdr:ext cx="762000" cy="259045"/>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16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10234</xdr:rowOff>
    </xdr:from>
    <xdr:to>
      <xdr:col>30</xdr:col>
      <xdr:colOff>25400</xdr:colOff>
      <xdr:row>18</xdr:row>
      <xdr:rowOff>10234</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5562600" y="3143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82538</xdr:rowOff>
    </xdr:from>
    <xdr:ext cx="762000" cy="259045"/>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84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167611</xdr:rowOff>
    </xdr:from>
    <xdr:to>
      <xdr:col>30</xdr:col>
      <xdr:colOff>25400</xdr:colOff>
      <xdr:row>11</xdr:row>
      <xdr:rowOff>167611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2101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94226</xdr:rowOff>
    </xdr:from>
    <xdr:to>
      <xdr:col>29</xdr:col>
      <xdr:colOff>127000</xdr:colOff>
      <xdr:row>16</xdr:row>
      <xdr:rowOff>144349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003800" y="2885051"/>
          <a:ext cx="647700" cy="50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19116</xdr:rowOff>
    </xdr:from>
    <xdr:ext cx="762000" cy="259045"/>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638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2589</xdr:rowOff>
    </xdr:from>
    <xdr:to>
      <xdr:col>29</xdr:col>
      <xdr:colOff>177800</xdr:colOff>
      <xdr:row>16</xdr:row>
      <xdr:rowOff>104189</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bwMode="auto">
        <a:xfrm>
          <a:off x="5600700" y="27934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144349</xdr:rowOff>
    </xdr:from>
    <xdr:to>
      <xdr:col>26</xdr:col>
      <xdr:colOff>50800</xdr:colOff>
      <xdr:row>16</xdr:row>
      <xdr:rowOff>164009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4305300" y="2935174"/>
          <a:ext cx="698500" cy="19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52049</xdr:rowOff>
    </xdr:from>
    <xdr:to>
      <xdr:col>26</xdr:col>
      <xdr:colOff>101600</xdr:colOff>
      <xdr:row>16</xdr:row>
      <xdr:rowOff>153649</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4953000" y="2842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163826</xdr:rowOff>
    </xdr:from>
    <xdr:ext cx="736600" cy="25904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611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164009</xdr:rowOff>
    </xdr:from>
    <xdr:to>
      <xdr:col>22</xdr:col>
      <xdr:colOff>114300</xdr:colOff>
      <xdr:row>17</xdr:row>
      <xdr:rowOff>2800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3606800" y="2954834"/>
          <a:ext cx="698500" cy="102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68632</xdr:rowOff>
    </xdr:from>
    <xdr:to>
      <xdr:col>22</xdr:col>
      <xdr:colOff>165100</xdr:colOff>
      <xdr:row>16</xdr:row>
      <xdr:rowOff>170232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254500" y="2859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8959</xdr:rowOff>
    </xdr:from>
    <xdr:ext cx="7620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62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2800</xdr:rowOff>
    </xdr:from>
    <xdr:to>
      <xdr:col>18</xdr:col>
      <xdr:colOff>177800</xdr:colOff>
      <xdr:row>17</xdr:row>
      <xdr:rowOff>21660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2908300" y="2965075"/>
          <a:ext cx="698500" cy="188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77744</xdr:rowOff>
    </xdr:from>
    <xdr:to>
      <xdr:col>19</xdr:col>
      <xdr:colOff>38100</xdr:colOff>
      <xdr:row>17</xdr:row>
      <xdr:rowOff>7894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3556000" y="28685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18071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63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84936</xdr:rowOff>
    </xdr:from>
    <xdr:to>
      <xdr:col>15</xdr:col>
      <xdr:colOff>101600</xdr:colOff>
      <xdr:row>17</xdr:row>
      <xdr:rowOff>15086</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2857500" y="2875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25263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264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43426</xdr:rowOff>
    </xdr:from>
    <xdr:to>
      <xdr:col>29</xdr:col>
      <xdr:colOff>177800</xdr:colOff>
      <xdr:row>16</xdr:row>
      <xdr:rowOff>145026</xdr:rowOff>
    </xdr:to>
    <xdr:sp macro="" textlink="">
      <xdr:nvSpPr>
        <xdr:cNvPr id="66" name="楕円 65">
          <a:extLst>
            <a:ext uri="{FF2B5EF4-FFF2-40B4-BE49-F238E27FC236}">
              <a16:creationId xmlns:a16="http://schemas.microsoft.com/office/drawing/2014/main" id="{00000000-0008-0000-0500-000042000000}"/>
            </a:ext>
          </a:extLst>
        </xdr:cNvPr>
        <xdr:cNvSpPr/>
      </xdr:nvSpPr>
      <xdr:spPr bwMode="auto">
        <a:xfrm>
          <a:off x="5600700" y="28342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15503</xdr:rowOff>
    </xdr:from>
    <xdr:ext cx="762000" cy="259045"/>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806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93549</xdr:rowOff>
    </xdr:from>
    <xdr:to>
      <xdr:col>26</xdr:col>
      <xdr:colOff>101600</xdr:colOff>
      <xdr:row>17</xdr:row>
      <xdr:rowOff>23699</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4953000" y="2884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8476</xdr:rowOff>
    </xdr:from>
    <xdr:ext cx="7366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2970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113209</xdr:rowOff>
    </xdr:from>
    <xdr:to>
      <xdr:col>22</xdr:col>
      <xdr:colOff>165100</xdr:colOff>
      <xdr:row>17</xdr:row>
      <xdr:rowOff>43359</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254500" y="2904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28136</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299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123450</xdr:rowOff>
    </xdr:from>
    <xdr:to>
      <xdr:col>19</xdr:col>
      <xdr:colOff>38100</xdr:colOff>
      <xdr:row>17</xdr:row>
      <xdr:rowOff>53600</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3556000" y="2914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38377</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300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142310</xdr:rowOff>
    </xdr:from>
    <xdr:to>
      <xdr:col>15</xdr:col>
      <xdr:colOff>101600</xdr:colOff>
      <xdr:row>17</xdr:row>
      <xdr:rowOff>72460</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2857500" y="2933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57237</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301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175267</xdr:rowOff>
    </xdr:from>
    <xdr:to>
      <xdr:col>29</xdr:col>
      <xdr:colOff>127000</xdr:colOff>
      <xdr:row>37</xdr:row>
      <xdr:rowOff>114852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099817"/>
          <a:ext cx="0" cy="11397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86929</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1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114852</xdr:rowOff>
    </xdr:from>
    <xdr:to>
      <xdr:col>30</xdr:col>
      <xdr:colOff>25400</xdr:colOff>
      <xdr:row>37</xdr:row>
      <xdr:rowOff>114852</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2395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90194</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58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175267</xdr:rowOff>
    </xdr:from>
    <xdr:to>
      <xdr:col>30</xdr:col>
      <xdr:colOff>25400</xdr:colOff>
      <xdr:row>33</xdr:row>
      <xdr:rowOff>175267</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099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208398</xdr:rowOff>
    </xdr:from>
    <xdr:to>
      <xdr:col>29</xdr:col>
      <xdr:colOff>127000</xdr:colOff>
      <xdr:row>35</xdr:row>
      <xdr:rowOff>217428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6818748"/>
          <a:ext cx="647700" cy="9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202204</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8125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196786</xdr:rowOff>
    </xdr:from>
    <xdr:to>
      <xdr:col>29</xdr:col>
      <xdr:colOff>177800</xdr:colOff>
      <xdr:row>35</xdr:row>
      <xdr:rowOff>298386</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807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208398</xdr:rowOff>
    </xdr:from>
    <xdr:to>
      <xdr:col>26</xdr:col>
      <xdr:colOff>50800</xdr:colOff>
      <xdr:row>37</xdr:row>
      <xdr:rowOff>3899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6818748"/>
          <a:ext cx="698500" cy="309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178205</xdr:rowOff>
    </xdr:from>
    <xdr:to>
      <xdr:col>26</xdr:col>
      <xdr:colOff>101600</xdr:colOff>
      <xdr:row>35</xdr:row>
      <xdr:rowOff>279805</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7885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264582</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87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3899</xdr:rowOff>
    </xdr:from>
    <xdr:to>
      <xdr:col>22</xdr:col>
      <xdr:colOff>114300</xdr:colOff>
      <xdr:row>37</xdr:row>
      <xdr:rowOff>54844</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7128599"/>
          <a:ext cx="698500" cy="509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188573</xdr:rowOff>
    </xdr:from>
    <xdr:to>
      <xdr:col>22</xdr:col>
      <xdr:colOff>165100</xdr:colOff>
      <xdr:row>35</xdr:row>
      <xdr:rowOff>290173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798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300350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567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54844</xdr:rowOff>
    </xdr:from>
    <xdr:to>
      <xdr:col>18</xdr:col>
      <xdr:colOff>177800</xdr:colOff>
      <xdr:row>38</xdr:row>
      <xdr:rowOff>42369</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2908300" y="7179544"/>
          <a:ext cx="698500" cy="330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211221</xdr:rowOff>
    </xdr:from>
    <xdr:to>
      <xdr:col>19</xdr:col>
      <xdr:colOff>38100</xdr:colOff>
      <xdr:row>35</xdr:row>
      <xdr:rowOff>312821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8215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322998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590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250426</xdr:rowOff>
    </xdr:from>
    <xdr:to>
      <xdr:col>15</xdr:col>
      <xdr:colOff>101600</xdr:colOff>
      <xdr:row>36</xdr:row>
      <xdr:rowOff>9126</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8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19303</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629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166628</xdr:rowOff>
    </xdr:from>
    <xdr:to>
      <xdr:col>29</xdr:col>
      <xdr:colOff>177800</xdr:colOff>
      <xdr:row>35</xdr:row>
      <xdr:rowOff>268228</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776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11705</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62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157598</xdr:rowOff>
    </xdr:from>
    <xdr:to>
      <xdr:col>26</xdr:col>
      <xdr:colOff>101600</xdr:colOff>
      <xdr:row>35</xdr:row>
      <xdr:rowOff>259198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767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269375</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536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124549</xdr:rowOff>
    </xdr:from>
    <xdr:to>
      <xdr:col>22</xdr:col>
      <xdr:colOff>165100</xdr:colOff>
      <xdr:row>37</xdr:row>
      <xdr:rowOff>54699</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7077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39476</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7164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4044</xdr:rowOff>
    </xdr:from>
    <xdr:to>
      <xdr:col>19</xdr:col>
      <xdr:colOff>38100</xdr:colOff>
      <xdr:row>37</xdr:row>
      <xdr:rowOff>105644</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71287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90421</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7215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334469</xdr:rowOff>
    </xdr:from>
    <xdr:to>
      <xdr:col>15</xdr:col>
      <xdr:colOff>101600</xdr:colOff>
      <xdr:row>38</xdr:row>
      <xdr:rowOff>93169</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74591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77946</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7545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福岡県芦屋町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12,728
12,598
11.58
9,899,073
9,498,549
360,258
4,286,557
11,179,380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97025</xdr:rowOff>
    </xdr:from>
    <xdr:to>
      <xdr:col>24</xdr:col>
      <xdr:colOff>62865</xdr:colOff>
      <xdr:row>37</xdr:row>
      <xdr:rowOff>1548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240525"/>
          <a:ext cx="1270" cy="110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5375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4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1548</xdr:rowOff>
    </xdr:from>
    <xdr:to>
      <xdr:col>24</xdr:col>
      <xdr:colOff>152400</xdr:colOff>
      <xdr:row>37</xdr:row>
      <xdr:rowOff>1548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4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43702</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15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97025</xdr:rowOff>
    </xdr:from>
    <xdr:to>
      <xdr:col>24</xdr:col>
      <xdr:colOff>152400</xdr:colOff>
      <xdr:row>30</xdr:row>
      <xdr:rowOff>97025</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240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121979</xdr:rowOff>
    </xdr:from>
    <xdr:to>
      <xdr:col>24</xdr:col>
      <xdr:colOff>63500</xdr:colOff>
      <xdr:row>36</xdr:row>
      <xdr:rowOff>14381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6122729"/>
          <a:ext cx="838200" cy="63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73857</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59031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50980</xdr:rowOff>
    </xdr:from>
    <xdr:to>
      <xdr:col>24</xdr:col>
      <xdr:colOff>114300</xdr:colOff>
      <xdr:row>35</xdr:row>
      <xdr:rowOff>152580</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5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14381</xdr:rowOff>
    </xdr:from>
    <xdr:to>
      <xdr:col>19</xdr:col>
      <xdr:colOff>177800</xdr:colOff>
      <xdr:row>36</xdr:row>
      <xdr:rowOff>20549</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186581"/>
          <a:ext cx="889000" cy="6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95603</xdr:rowOff>
    </xdr:from>
    <xdr:to>
      <xdr:col>20</xdr:col>
      <xdr:colOff>38100</xdr:colOff>
      <xdr:row>36</xdr:row>
      <xdr:rowOff>25753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096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42280</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5871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20549</xdr:rowOff>
    </xdr:from>
    <xdr:to>
      <xdr:col>15</xdr:col>
      <xdr:colOff>50800</xdr:colOff>
      <xdr:row>36</xdr:row>
      <xdr:rowOff>38151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192749"/>
          <a:ext cx="889000" cy="17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106013</xdr:rowOff>
    </xdr:from>
    <xdr:to>
      <xdr:col>15</xdr:col>
      <xdr:colOff>101600</xdr:colOff>
      <xdr:row>36</xdr:row>
      <xdr:rowOff>36163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0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52690</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5881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33886</xdr:rowOff>
    </xdr:from>
    <xdr:to>
      <xdr:col>10</xdr:col>
      <xdr:colOff>114300</xdr:colOff>
      <xdr:row>36</xdr:row>
      <xdr:rowOff>38151</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1130300" y="6206086"/>
          <a:ext cx="889000" cy="4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114380</xdr:rowOff>
    </xdr:from>
    <xdr:to>
      <xdr:col>10</xdr:col>
      <xdr:colOff>165100</xdr:colOff>
      <xdr:row>36</xdr:row>
      <xdr:rowOff>44530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61057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5890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120945</xdr:rowOff>
    </xdr:from>
    <xdr:to>
      <xdr:col>6</xdr:col>
      <xdr:colOff>38100</xdr:colOff>
      <xdr:row>36</xdr:row>
      <xdr:rowOff>51095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67622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30795" y="5896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71179</xdr:rowOff>
    </xdr:from>
    <xdr:to>
      <xdr:col>24</xdr:col>
      <xdr:colOff>114300</xdr:colOff>
      <xdr:row>36</xdr:row>
      <xdr:rowOff>1329</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607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49606</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6050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135031</xdr:rowOff>
    </xdr:from>
    <xdr:to>
      <xdr:col>20</xdr:col>
      <xdr:colOff>38100</xdr:colOff>
      <xdr:row>36</xdr:row>
      <xdr:rowOff>65181</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13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56308</xdr:rowOff>
    </xdr:from>
    <xdr:ext cx="59901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497795" y="6228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141199</xdr:rowOff>
    </xdr:from>
    <xdr:to>
      <xdr:col>15</xdr:col>
      <xdr:colOff>101600</xdr:colOff>
      <xdr:row>36</xdr:row>
      <xdr:rowOff>71349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141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62476</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08795" y="6234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158801</xdr:rowOff>
    </xdr:from>
    <xdr:to>
      <xdr:col>10</xdr:col>
      <xdr:colOff>165100</xdr:colOff>
      <xdr:row>36</xdr:row>
      <xdr:rowOff>88951</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15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80078</xdr:rowOff>
    </xdr:from>
    <xdr:ext cx="534377"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52111" y="625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154536</xdr:rowOff>
    </xdr:from>
    <xdr:to>
      <xdr:col>6</xdr:col>
      <xdr:colOff>38100</xdr:colOff>
      <xdr:row>36</xdr:row>
      <xdr:rowOff>84686</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15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75813</xdr:rowOff>
    </xdr:from>
    <xdr:ext cx="534377"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63111" y="6248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11093</xdr:rowOff>
    </xdr:from>
    <xdr:to>
      <xdr:col>24</xdr:col>
      <xdr:colOff>62865</xdr:colOff>
      <xdr:row>58</xdr:row>
      <xdr:rowOff>91191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755043"/>
          <a:ext cx="1270" cy="1280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95018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39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91191</xdr:rowOff>
    </xdr:from>
    <xdr:to>
      <xdr:col>24</xdr:col>
      <xdr:colOff>152400</xdr:colOff>
      <xdr:row>58</xdr:row>
      <xdr:rowOff>91191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35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129220</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3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11093</xdr:rowOff>
    </xdr:from>
    <xdr:to>
      <xdr:col>24</xdr:col>
      <xdr:colOff>152400</xdr:colOff>
      <xdr:row>51</xdr:row>
      <xdr:rowOff>11093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75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63028</xdr:rowOff>
    </xdr:from>
    <xdr:to>
      <xdr:col>24</xdr:col>
      <xdr:colOff>63500</xdr:colOff>
      <xdr:row>57</xdr:row>
      <xdr:rowOff>92880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835678"/>
          <a:ext cx="838200" cy="29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4005</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766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25578</xdr:rowOff>
    </xdr:from>
    <xdr:to>
      <xdr:col>24</xdr:col>
      <xdr:colOff>114300</xdr:colOff>
      <xdr:row>57</xdr:row>
      <xdr:rowOff>127178</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71642</xdr:rowOff>
    </xdr:from>
    <xdr:to>
      <xdr:col>19</xdr:col>
      <xdr:colOff>177800</xdr:colOff>
      <xdr:row>57</xdr:row>
      <xdr:rowOff>92880</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844292"/>
          <a:ext cx="889000" cy="21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52863</xdr:rowOff>
    </xdr:from>
    <xdr:to>
      <xdr:col>20</xdr:col>
      <xdr:colOff>38100</xdr:colOff>
      <xdr:row>57</xdr:row>
      <xdr:rowOff>154463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145590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8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71642</xdr:rowOff>
    </xdr:from>
    <xdr:to>
      <xdr:col>15</xdr:col>
      <xdr:colOff>50800</xdr:colOff>
      <xdr:row>57</xdr:row>
      <xdr:rowOff>114789</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844292"/>
          <a:ext cx="889000" cy="4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49542</xdr:rowOff>
    </xdr:from>
    <xdr:to>
      <xdr:col>15</xdr:col>
      <xdr:colOff>101600</xdr:colOff>
      <xdr:row>57</xdr:row>
      <xdr:rowOff>151142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2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142269</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114789</xdr:rowOff>
    </xdr:from>
    <xdr:to>
      <xdr:col>10</xdr:col>
      <xdr:colOff>114300</xdr:colOff>
      <xdr:row>57</xdr:row>
      <xdr:rowOff>143426</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887439"/>
          <a:ext cx="889000" cy="28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77536</xdr:rowOff>
    </xdr:from>
    <xdr:to>
      <xdr:col>10</xdr:col>
      <xdr:colOff>165100</xdr:colOff>
      <xdr:row>58</xdr:row>
      <xdr:rowOff>7686</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170263</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94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80138</xdr:rowOff>
    </xdr:from>
    <xdr:to>
      <xdr:col>6</xdr:col>
      <xdr:colOff>38100</xdr:colOff>
      <xdr:row>58</xdr:row>
      <xdr:rowOff>10288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2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26815</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62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12228</xdr:rowOff>
    </xdr:from>
    <xdr:to>
      <xdr:col>24</xdr:col>
      <xdr:colOff>114300</xdr:colOff>
      <xdr:row>57</xdr:row>
      <xdr:rowOff>113828</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78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35105</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636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42080</xdr:rowOff>
    </xdr:from>
    <xdr:to>
      <xdr:col>20</xdr:col>
      <xdr:colOff>38100</xdr:colOff>
      <xdr:row>57</xdr:row>
      <xdr:rowOff>143680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81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160207</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589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20842</xdr:rowOff>
    </xdr:from>
    <xdr:to>
      <xdr:col>15</xdr:col>
      <xdr:colOff>101600</xdr:colOff>
      <xdr:row>57</xdr:row>
      <xdr:rowOff>122442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793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138969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568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63989</xdr:rowOff>
    </xdr:from>
    <xdr:to>
      <xdr:col>10</xdr:col>
      <xdr:colOff>165100</xdr:colOff>
      <xdr:row>57</xdr:row>
      <xdr:rowOff>165589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836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10666</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6118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92626</xdr:rowOff>
    </xdr:from>
    <xdr:to>
      <xdr:col>6</xdr:col>
      <xdr:colOff>38100</xdr:colOff>
      <xdr:row>58</xdr:row>
      <xdr:rowOff>22776</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865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13903</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958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144775</xdr:rowOff>
    </xdr:from>
    <xdr:to>
      <xdr:col>24</xdr:col>
      <xdr:colOff>62865</xdr:colOff>
      <xdr:row>78</xdr:row>
      <xdr:rowOff>120681</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317725"/>
          <a:ext cx="1270" cy="117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124508</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976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120681</xdr:rowOff>
    </xdr:from>
    <xdr:to>
      <xdr:col>24</xdr:col>
      <xdr:colOff>152400</xdr:colOff>
      <xdr:row>78</xdr:row>
      <xdr:rowOff>120681</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49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91452</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9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144775</xdr:rowOff>
    </xdr:from>
    <xdr:to>
      <xdr:col>24</xdr:col>
      <xdr:colOff>152400</xdr:colOff>
      <xdr:row>71</xdr:row>
      <xdr:rowOff>144775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31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81612</xdr:rowOff>
    </xdr:from>
    <xdr:to>
      <xdr:col>24</xdr:col>
      <xdr:colOff>63500</xdr:colOff>
      <xdr:row>78</xdr:row>
      <xdr:rowOff>91008</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454712"/>
          <a:ext cx="838200" cy="9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113811</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144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90934</xdr:rowOff>
    </xdr:from>
    <xdr:to>
      <xdr:col>24</xdr:col>
      <xdr:colOff>114300</xdr:colOff>
      <xdr:row>78</xdr:row>
      <xdr:rowOff>21084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292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81201</xdr:rowOff>
    </xdr:from>
    <xdr:to>
      <xdr:col>19</xdr:col>
      <xdr:colOff>177800</xdr:colOff>
      <xdr:row>78</xdr:row>
      <xdr:rowOff>91008</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454301"/>
          <a:ext cx="889000" cy="9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99758</xdr:rowOff>
    </xdr:from>
    <xdr:to>
      <xdr:col>20</xdr:col>
      <xdr:colOff>38100</xdr:colOff>
      <xdr:row>78</xdr:row>
      <xdr:rowOff>29908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46435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076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81156</xdr:rowOff>
    </xdr:from>
    <xdr:to>
      <xdr:col>15</xdr:col>
      <xdr:colOff>50800</xdr:colOff>
      <xdr:row>78</xdr:row>
      <xdr:rowOff>81201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454256"/>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99918</xdr:rowOff>
    </xdr:from>
    <xdr:to>
      <xdr:col>15</xdr:col>
      <xdr:colOff>101600</xdr:colOff>
      <xdr:row>78</xdr:row>
      <xdr:rowOff>30068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01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46595</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07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78778</xdr:rowOff>
    </xdr:from>
    <xdr:to>
      <xdr:col>10</xdr:col>
      <xdr:colOff>114300</xdr:colOff>
      <xdr:row>78</xdr:row>
      <xdr:rowOff>81156</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451878"/>
          <a:ext cx="889000" cy="2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103805</xdr:rowOff>
    </xdr:from>
    <xdr:to>
      <xdr:col>10</xdr:col>
      <xdr:colOff>165100</xdr:colOff>
      <xdr:row>78</xdr:row>
      <xdr:rowOff>33955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0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50482</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080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122870</xdr:rowOff>
    </xdr:from>
    <xdr:to>
      <xdr:col>6</xdr:col>
      <xdr:colOff>38100</xdr:colOff>
      <xdr:row>78</xdr:row>
      <xdr:rowOff>53020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2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69547</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09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30812</xdr:rowOff>
    </xdr:from>
    <xdr:to>
      <xdr:col>24</xdr:col>
      <xdr:colOff>114300</xdr:colOff>
      <xdr:row>78</xdr:row>
      <xdr:rowOff>132412</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40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117189</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318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40208</xdr:rowOff>
    </xdr:from>
    <xdr:to>
      <xdr:col>20</xdr:col>
      <xdr:colOff>38100</xdr:colOff>
      <xdr:row>78</xdr:row>
      <xdr:rowOff>141808</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4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132935</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506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30401</xdr:rowOff>
    </xdr:from>
    <xdr:to>
      <xdr:col>15</xdr:col>
      <xdr:colOff>101600</xdr:colOff>
      <xdr:row>78</xdr:row>
      <xdr:rowOff>132001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403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123128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496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30356</xdr:rowOff>
    </xdr:from>
    <xdr:to>
      <xdr:col>10</xdr:col>
      <xdr:colOff>165100</xdr:colOff>
      <xdr:row>78</xdr:row>
      <xdr:rowOff>131956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403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123083</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496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27978</xdr:rowOff>
    </xdr:from>
    <xdr:to>
      <xdr:col>6</xdr:col>
      <xdr:colOff>38100</xdr:colOff>
      <xdr:row>78</xdr:row>
      <xdr:rowOff>129578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40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120705</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493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89190</xdr:rowOff>
    </xdr:from>
    <xdr:to>
      <xdr:col>24</xdr:col>
      <xdr:colOff>62865</xdr:colOff>
      <xdr:row>99</xdr:row>
      <xdr:rowOff>115762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19690"/>
          <a:ext cx="1270" cy="1569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119589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93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115762</xdr:rowOff>
    </xdr:from>
    <xdr:to>
      <xdr:col>24</xdr:col>
      <xdr:colOff>152400</xdr:colOff>
      <xdr:row>99</xdr:row>
      <xdr:rowOff>115762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8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35867</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9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89190</xdr:rowOff>
    </xdr:from>
    <xdr:to>
      <xdr:col>24</xdr:col>
      <xdr:colOff>152400</xdr:colOff>
      <xdr:row>90</xdr:row>
      <xdr:rowOff>89190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19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26228</xdr:rowOff>
    </xdr:from>
    <xdr:to>
      <xdr:col>24</xdr:col>
      <xdr:colOff>63500</xdr:colOff>
      <xdr:row>94</xdr:row>
      <xdr:rowOff>38071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142528"/>
          <a:ext cx="838200" cy="11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96141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124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117714</xdr:rowOff>
    </xdr:from>
    <xdr:to>
      <xdr:col>24</xdr:col>
      <xdr:colOff>114300</xdr:colOff>
      <xdr:row>95</xdr:row>
      <xdr:rowOff>47864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234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26228</xdr:rowOff>
    </xdr:from>
    <xdr:to>
      <xdr:col>19</xdr:col>
      <xdr:colOff>177800</xdr:colOff>
      <xdr:row>94</xdr:row>
      <xdr:rowOff>143108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142528"/>
          <a:ext cx="889000" cy="11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16411</xdr:rowOff>
    </xdr:from>
    <xdr:to>
      <xdr:col>20</xdr:col>
      <xdr:colOff>38100</xdr:colOff>
      <xdr:row>95</xdr:row>
      <xdr:rowOff>118011</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04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109138</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39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170800</xdr:rowOff>
    </xdr:from>
    <xdr:to>
      <xdr:col>15</xdr:col>
      <xdr:colOff>50800</xdr:colOff>
      <xdr:row>94</xdr:row>
      <xdr:rowOff>143108</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115650"/>
          <a:ext cx="889000" cy="143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108234</xdr:rowOff>
    </xdr:from>
    <xdr:to>
      <xdr:col>15</xdr:col>
      <xdr:colOff>101600</xdr:colOff>
      <xdr:row>96</xdr:row>
      <xdr:rowOff>38384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39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29511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48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170800</xdr:rowOff>
    </xdr:from>
    <xdr:to>
      <xdr:col>10</xdr:col>
      <xdr:colOff>114300</xdr:colOff>
      <xdr:row>95</xdr:row>
      <xdr:rowOff>107184</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115650"/>
          <a:ext cx="889000" cy="2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166864</xdr:rowOff>
    </xdr:from>
    <xdr:to>
      <xdr:col>10</xdr:col>
      <xdr:colOff>165100</xdr:colOff>
      <xdr:row>95</xdr:row>
      <xdr:rowOff>97014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88141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375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60913</xdr:rowOff>
    </xdr:from>
    <xdr:to>
      <xdr:col>6</xdr:col>
      <xdr:colOff>38100</xdr:colOff>
      <xdr:row>96</xdr:row>
      <xdr:rowOff>162513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153640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61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158721</xdr:rowOff>
    </xdr:from>
    <xdr:to>
      <xdr:col>24</xdr:col>
      <xdr:colOff>114300</xdr:colOff>
      <xdr:row>94</xdr:row>
      <xdr:rowOff>88871</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103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10148</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5954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146878</xdr:rowOff>
    </xdr:from>
    <xdr:to>
      <xdr:col>20</xdr:col>
      <xdr:colOff>38100</xdr:colOff>
      <xdr:row>94</xdr:row>
      <xdr:rowOff>77028</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09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93555</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5866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92308</xdr:rowOff>
    </xdr:from>
    <xdr:to>
      <xdr:col>15</xdr:col>
      <xdr:colOff>101600</xdr:colOff>
      <xdr:row>95</xdr:row>
      <xdr:rowOff>22458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208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38985</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5983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120000</xdr:rowOff>
    </xdr:from>
    <xdr:to>
      <xdr:col>10</xdr:col>
      <xdr:colOff>165100</xdr:colOff>
      <xdr:row>94</xdr:row>
      <xdr:rowOff>50150</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0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66677</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584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56384</xdr:rowOff>
    </xdr:from>
    <xdr:to>
      <xdr:col>6</xdr:col>
      <xdr:colOff>38100</xdr:colOff>
      <xdr:row>95</xdr:row>
      <xdr:rowOff>157984</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34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3061</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63111" y="16119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121196</xdr:rowOff>
    </xdr:from>
    <xdr:to>
      <xdr:col>54</xdr:col>
      <xdr:colOff>189865</xdr:colOff>
      <xdr:row>38</xdr:row>
      <xdr:rowOff>92592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264696"/>
          <a:ext cx="1270" cy="1342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96419</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61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92592</xdr:rowOff>
    </xdr:from>
    <xdr:to>
      <xdr:col>55</xdr:col>
      <xdr:colOff>88900</xdr:colOff>
      <xdr:row>38</xdr:row>
      <xdr:rowOff>92592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6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67873</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03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121196</xdr:rowOff>
    </xdr:from>
    <xdr:to>
      <xdr:col>55</xdr:col>
      <xdr:colOff>88900</xdr:colOff>
      <xdr:row>30</xdr:row>
      <xdr:rowOff>121196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26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134334</xdr:rowOff>
    </xdr:from>
    <xdr:to>
      <xdr:col>55</xdr:col>
      <xdr:colOff>0</xdr:colOff>
      <xdr:row>37</xdr:row>
      <xdr:rowOff>47486</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6306534"/>
          <a:ext cx="838200" cy="84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171350</xdr:rowOff>
    </xdr:from>
    <xdr:ext cx="599010"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1721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148473</xdr:rowOff>
    </xdr:from>
    <xdr:to>
      <xdr:col>55</xdr:col>
      <xdr:colOff>50800</xdr:colOff>
      <xdr:row>37</xdr:row>
      <xdr:rowOff>78623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32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124505</xdr:rowOff>
    </xdr:from>
    <xdr:to>
      <xdr:col>50</xdr:col>
      <xdr:colOff>114300</xdr:colOff>
      <xdr:row>36</xdr:row>
      <xdr:rowOff>134334</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8750300" y="6296705"/>
          <a:ext cx="889000" cy="9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15314</xdr:rowOff>
    </xdr:from>
    <xdr:to>
      <xdr:col>50</xdr:col>
      <xdr:colOff>165100</xdr:colOff>
      <xdr:row>37</xdr:row>
      <xdr:rowOff>116914</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35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108041</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39795" y="6451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124505</xdr:rowOff>
    </xdr:from>
    <xdr:to>
      <xdr:col>45</xdr:col>
      <xdr:colOff>177800</xdr:colOff>
      <xdr:row>37</xdr:row>
      <xdr:rowOff>73775</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7861300" y="6296705"/>
          <a:ext cx="889000" cy="12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20121</xdr:rowOff>
    </xdr:from>
    <xdr:to>
      <xdr:col>46</xdr:col>
      <xdr:colOff>38100</xdr:colOff>
      <xdr:row>37</xdr:row>
      <xdr:rowOff>121721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36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112848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50795" y="645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2644</xdr:rowOff>
    </xdr:from>
    <xdr:to>
      <xdr:col>41</xdr:col>
      <xdr:colOff>50800</xdr:colOff>
      <xdr:row>37</xdr:row>
      <xdr:rowOff>73775</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6003394"/>
          <a:ext cx="889000" cy="414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42798</xdr:rowOff>
    </xdr:from>
    <xdr:to>
      <xdr:col>41</xdr:col>
      <xdr:colOff>101600</xdr:colOff>
      <xdr:row>37</xdr:row>
      <xdr:rowOff>144398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38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135525</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61795" y="6479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55083</xdr:rowOff>
    </xdr:from>
    <xdr:to>
      <xdr:col>36</xdr:col>
      <xdr:colOff>165100</xdr:colOff>
      <xdr:row>35</xdr:row>
      <xdr:rowOff>156683</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605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147810</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6148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168136</xdr:rowOff>
    </xdr:from>
    <xdr:to>
      <xdr:col>55</xdr:col>
      <xdr:colOff>50800</xdr:colOff>
      <xdr:row>37</xdr:row>
      <xdr:rowOff>98286</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340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146563</xdr:rowOff>
    </xdr:from>
    <xdr:ext cx="599010"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318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83534</xdr:rowOff>
    </xdr:from>
    <xdr:to>
      <xdr:col>50</xdr:col>
      <xdr:colOff>165100</xdr:colOff>
      <xdr:row>37</xdr:row>
      <xdr:rowOff>13684</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25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30211</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39795" y="6030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73705</xdr:rowOff>
    </xdr:from>
    <xdr:to>
      <xdr:col>46</xdr:col>
      <xdr:colOff>38100</xdr:colOff>
      <xdr:row>37</xdr:row>
      <xdr:rowOff>3855</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24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20382</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50795" y="6021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22975</xdr:rowOff>
    </xdr:from>
    <xdr:to>
      <xdr:col>41</xdr:col>
      <xdr:colOff>101600</xdr:colOff>
      <xdr:row>37</xdr:row>
      <xdr:rowOff>124575</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36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141102</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61795" y="6141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123294</xdr:rowOff>
    </xdr:from>
    <xdr:to>
      <xdr:col>36</xdr:col>
      <xdr:colOff>165100</xdr:colOff>
      <xdr:row>35</xdr:row>
      <xdr:rowOff>53444</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5952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69971</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57278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139257</xdr:rowOff>
    </xdr:from>
    <xdr:to>
      <xdr:col>54</xdr:col>
      <xdr:colOff>189865</xdr:colOff>
      <xdr:row>58</xdr:row>
      <xdr:rowOff>121106</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883207"/>
          <a:ext cx="1270" cy="1181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124933</xdr:rowOff>
    </xdr:from>
    <xdr:ext cx="469744"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121106</xdr:rowOff>
    </xdr:from>
    <xdr:to>
      <xdr:col>55</xdr:col>
      <xdr:colOff>88900</xdr:colOff>
      <xdr:row>58</xdr:row>
      <xdr:rowOff>121106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65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85934</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65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525,194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139257</xdr:rowOff>
    </xdr:from>
    <xdr:to>
      <xdr:col>55</xdr:col>
      <xdr:colOff>88900</xdr:colOff>
      <xdr:row>51</xdr:row>
      <xdr:rowOff>139257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883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118635</xdr:rowOff>
    </xdr:from>
    <xdr:to>
      <xdr:col>55</xdr:col>
      <xdr:colOff>0</xdr:colOff>
      <xdr:row>57</xdr:row>
      <xdr:rowOff>129834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9639300" y="9891285"/>
          <a:ext cx="838200" cy="11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25645</xdr:rowOff>
    </xdr:from>
    <xdr:ext cx="599010"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6268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2768</xdr:rowOff>
    </xdr:from>
    <xdr:to>
      <xdr:col>55</xdr:col>
      <xdr:colOff>50800</xdr:colOff>
      <xdr:row>57</xdr:row>
      <xdr:rowOff>104368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775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118635</xdr:rowOff>
    </xdr:from>
    <xdr:to>
      <xdr:col>50</xdr:col>
      <xdr:colOff>114300</xdr:colOff>
      <xdr:row>58</xdr:row>
      <xdr:rowOff>34098</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8750300" y="9891285"/>
          <a:ext cx="889000" cy="86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22663</xdr:rowOff>
    </xdr:from>
    <xdr:to>
      <xdr:col>50</xdr:col>
      <xdr:colOff>165100</xdr:colOff>
      <xdr:row>57</xdr:row>
      <xdr:rowOff>124263</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7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140790</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39795" y="957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22753</xdr:rowOff>
    </xdr:from>
    <xdr:to>
      <xdr:col>45</xdr:col>
      <xdr:colOff>177800</xdr:colOff>
      <xdr:row>58</xdr:row>
      <xdr:rowOff>34098</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966853"/>
          <a:ext cx="889000" cy="11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51551</xdr:rowOff>
    </xdr:from>
    <xdr:to>
      <xdr:col>46</xdr:col>
      <xdr:colOff>38100</xdr:colOff>
      <xdr:row>57</xdr:row>
      <xdr:rowOff>153151</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82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169678</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599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33728</xdr:rowOff>
    </xdr:from>
    <xdr:to>
      <xdr:col>41</xdr:col>
      <xdr:colOff>50800</xdr:colOff>
      <xdr:row>58</xdr:row>
      <xdr:rowOff>22753</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6972300" y="9806378"/>
          <a:ext cx="889000" cy="160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36875</xdr:rowOff>
    </xdr:from>
    <xdr:to>
      <xdr:col>41</xdr:col>
      <xdr:colOff>101600</xdr:colOff>
      <xdr:row>57</xdr:row>
      <xdr:rowOff>138475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80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155002</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584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163803</xdr:rowOff>
    </xdr:from>
    <xdr:to>
      <xdr:col>36</xdr:col>
      <xdr:colOff>165100</xdr:colOff>
      <xdr:row>57</xdr:row>
      <xdr:rowOff>93953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7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85080</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672795" y="9857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79034</xdr:rowOff>
    </xdr:from>
    <xdr:to>
      <xdr:col>55</xdr:col>
      <xdr:colOff>50800</xdr:colOff>
      <xdr:row>58</xdr:row>
      <xdr:rowOff>9184</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851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57461</xdr:rowOff>
    </xdr:from>
    <xdr:ext cx="534377"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830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67835</xdr:rowOff>
    </xdr:from>
    <xdr:to>
      <xdr:col>50</xdr:col>
      <xdr:colOff>165100</xdr:colOff>
      <xdr:row>57</xdr:row>
      <xdr:rowOff>169435</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84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160562</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72111" y="993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154748</xdr:rowOff>
    </xdr:from>
    <xdr:to>
      <xdr:col>46</xdr:col>
      <xdr:colOff>38100</xdr:colOff>
      <xdr:row>58</xdr:row>
      <xdr:rowOff>84898</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92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76025</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83111" y="10020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143403</xdr:rowOff>
    </xdr:from>
    <xdr:to>
      <xdr:col>41</xdr:col>
      <xdr:colOff>101600</xdr:colOff>
      <xdr:row>58</xdr:row>
      <xdr:rowOff>73553</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916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64680</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94111" y="10008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154378</xdr:rowOff>
    </xdr:from>
    <xdr:to>
      <xdr:col>36</xdr:col>
      <xdr:colOff>165100</xdr:colOff>
      <xdr:row>57</xdr:row>
      <xdr:rowOff>84528</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755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101055</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672795" y="9530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75178</xdr:rowOff>
    </xdr:from>
    <xdr:to>
      <xdr:col>54</xdr:col>
      <xdr:colOff>189865</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248128"/>
          <a:ext cx="1270" cy="1150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21855</xdr:rowOff>
    </xdr:from>
    <xdr:ext cx="599010"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23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75178</xdr:rowOff>
    </xdr:from>
    <xdr:to>
      <xdr:col>55</xdr:col>
      <xdr:colOff>88900</xdr:colOff>
      <xdr:row>71</xdr:row>
      <xdr:rowOff>75178</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248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106251</xdr:rowOff>
    </xdr:from>
    <xdr:to>
      <xdr:col>55</xdr:col>
      <xdr:colOff>0</xdr:colOff>
      <xdr:row>78</xdr:row>
      <xdr:rowOff>22509</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9639300" y="13136451"/>
          <a:ext cx="838200" cy="259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151359</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0101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128482</xdr:rowOff>
    </xdr:from>
    <xdr:to>
      <xdr:col>55</xdr:col>
      <xdr:colOff>50800</xdr:colOff>
      <xdr:row>77</xdr:row>
      <xdr:rowOff>58632</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158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106251</xdr:rowOff>
    </xdr:from>
    <xdr:to>
      <xdr:col>50</xdr:col>
      <xdr:colOff>114300</xdr:colOff>
      <xdr:row>77</xdr:row>
      <xdr:rowOff>134094</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8750300" y="13136451"/>
          <a:ext cx="889000" cy="199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3986</xdr:rowOff>
    </xdr:from>
    <xdr:to>
      <xdr:col>50</xdr:col>
      <xdr:colOff>165100</xdr:colOff>
      <xdr:row>77</xdr:row>
      <xdr:rowOff>105586</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96713</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329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134094</xdr:rowOff>
    </xdr:from>
    <xdr:to>
      <xdr:col>45</xdr:col>
      <xdr:colOff>177800</xdr:colOff>
      <xdr:row>78</xdr:row>
      <xdr:rowOff>12529</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7861300" y="13335744"/>
          <a:ext cx="889000" cy="4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168549</xdr:rowOff>
    </xdr:from>
    <xdr:to>
      <xdr:col>46</xdr:col>
      <xdr:colOff>38100</xdr:colOff>
      <xdr:row>77</xdr:row>
      <xdr:rowOff>98699</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198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115226</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2973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4792</xdr:rowOff>
    </xdr:from>
    <xdr:to>
      <xdr:col>41</xdr:col>
      <xdr:colOff>50800</xdr:colOff>
      <xdr:row>78</xdr:row>
      <xdr:rowOff>12529</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3377892"/>
          <a:ext cx="889000" cy="7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126774</xdr:rowOff>
    </xdr:from>
    <xdr:to>
      <xdr:col>41</xdr:col>
      <xdr:colOff>101600</xdr:colOff>
      <xdr:row>77</xdr:row>
      <xdr:rowOff>56924</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156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73451</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2932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61080</xdr:rowOff>
    </xdr:from>
    <xdr:to>
      <xdr:col>36</xdr:col>
      <xdr:colOff>165100</xdr:colOff>
      <xdr:row>76</xdr:row>
      <xdr:rowOff>162680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09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7756</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2866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143159</xdr:rowOff>
    </xdr:from>
    <xdr:to>
      <xdr:col>55</xdr:col>
      <xdr:colOff>50800</xdr:colOff>
      <xdr:row>78</xdr:row>
      <xdr:rowOff>73309</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34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58086</xdr:rowOff>
    </xdr:from>
    <xdr:ext cx="378565"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2597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55451</xdr:rowOff>
    </xdr:from>
    <xdr:to>
      <xdr:col>50</xdr:col>
      <xdr:colOff>165100</xdr:colOff>
      <xdr:row>76</xdr:row>
      <xdr:rowOff>157051</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08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2127</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2860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83294</xdr:rowOff>
    </xdr:from>
    <xdr:to>
      <xdr:col>46</xdr:col>
      <xdr:colOff>38100</xdr:colOff>
      <xdr:row>78</xdr:row>
      <xdr:rowOff>13444</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284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4571</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377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133179</xdr:rowOff>
    </xdr:from>
    <xdr:to>
      <xdr:col>41</xdr:col>
      <xdr:colOff>101600</xdr:colOff>
      <xdr:row>78</xdr:row>
      <xdr:rowOff>63329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3334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54456</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26428" y="1342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125442</xdr:rowOff>
    </xdr:from>
    <xdr:to>
      <xdr:col>36</xdr:col>
      <xdr:colOff>165100</xdr:colOff>
      <xdr:row>78</xdr:row>
      <xdr:rowOff>55592</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332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46719</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37428" y="13419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153081</xdr:rowOff>
    </xdr:from>
    <xdr:to>
      <xdr:col>54</xdr:col>
      <xdr:colOff>189865</xdr:colOff>
      <xdr:row>98</xdr:row>
      <xdr:rowOff>122013</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55031"/>
          <a:ext cx="1270" cy="1169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125840</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2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122013</xdr:rowOff>
    </xdr:from>
    <xdr:to>
      <xdr:col>55</xdr:col>
      <xdr:colOff>88900</xdr:colOff>
      <xdr:row>98</xdr:row>
      <xdr:rowOff>122013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99758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530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519,147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153081</xdr:rowOff>
    </xdr:from>
    <xdr:to>
      <xdr:col>55</xdr:col>
      <xdr:colOff>88900</xdr:colOff>
      <xdr:row>91</xdr:row>
      <xdr:rowOff>153081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5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130990</xdr:rowOff>
    </xdr:from>
    <xdr:to>
      <xdr:col>55</xdr:col>
      <xdr:colOff>0</xdr:colOff>
      <xdr:row>98</xdr:row>
      <xdr:rowOff>52001</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761640"/>
          <a:ext cx="838200" cy="92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77061</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707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98634</xdr:rowOff>
    </xdr:from>
    <xdr:to>
      <xdr:col>55</xdr:col>
      <xdr:colOff>50800</xdr:colOff>
      <xdr:row>98</xdr:row>
      <xdr:rowOff>28784</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72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52001</xdr:rowOff>
    </xdr:from>
    <xdr:to>
      <xdr:col>50</xdr:col>
      <xdr:colOff>114300</xdr:colOff>
      <xdr:row>98</xdr:row>
      <xdr:rowOff>64567</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8750300" y="16854101"/>
          <a:ext cx="889000" cy="12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101530</xdr:rowOff>
    </xdr:from>
    <xdr:to>
      <xdr:col>50</xdr:col>
      <xdr:colOff>165100</xdr:colOff>
      <xdr:row>98</xdr:row>
      <xdr:rowOff>31680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7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48207</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50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29052</xdr:rowOff>
    </xdr:from>
    <xdr:to>
      <xdr:col>45</xdr:col>
      <xdr:colOff>177800</xdr:colOff>
      <xdr:row>98</xdr:row>
      <xdr:rowOff>64567</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7861300" y="16831152"/>
          <a:ext cx="889000" cy="3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135187</xdr:rowOff>
    </xdr:from>
    <xdr:to>
      <xdr:col>46</xdr:col>
      <xdr:colOff>38100</xdr:colOff>
      <xdr:row>98</xdr:row>
      <xdr:rowOff>65337</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81864</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541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49110</xdr:rowOff>
    </xdr:from>
    <xdr:to>
      <xdr:col>41</xdr:col>
      <xdr:colOff>50800</xdr:colOff>
      <xdr:row>98</xdr:row>
      <xdr:rowOff>29052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972300" y="16679760"/>
          <a:ext cx="889000" cy="151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135891</xdr:rowOff>
    </xdr:from>
    <xdr:to>
      <xdr:col>41</xdr:col>
      <xdr:colOff>101600</xdr:colOff>
      <xdr:row>98</xdr:row>
      <xdr:rowOff>66041</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82568</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541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118897</xdr:rowOff>
    </xdr:from>
    <xdr:to>
      <xdr:col>36</xdr:col>
      <xdr:colOff>165100</xdr:colOff>
      <xdr:row>98</xdr:row>
      <xdr:rowOff>49047</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4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40174</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842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80190</xdr:rowOff>
    </xdr:from>
    <xdr:to>
      <xdr:col>55</xdr:col>
      <xdr:colOff>50800</xdr:colOff>
      <xdr:row>98</xdr:row>
      <xdr:rowOff>10340</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7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103067</xdr:rowOff>
    </xdr:from>
    <xdr:ext cx="534377"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562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1201</xdr:rowOff>
    </xdr:from>
    <xdr:to>
      <xdr:col>50</xdr:col>
      <xdr:colOff>165100</xdr:colOff>
      <xdr:row>98</xdr:row>
      <xdr:rowOff>102801</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80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93928</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89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13767</xdr:rowOff>
    </xdr:from>
    <xdr:to>
      <xdr:col>46</xdr:col>
      <xdr:colOff>38100</xdr:colOff>
      <xdr:row>98</xdr:row>
      <xdr:rowOff>115367</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815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106494</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908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149702</xdr:rowOff>
    </xdr:from>
    <xdr:to>
      <xdr:col>41</xdr:col>
      <xdr:colOff>101600</xdr:colOff>
      <xdr:row>98</xdr:row>
      <xdr:rowOff>79852</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78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70979</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873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169760</xdr:rowOff>
    </xdr:from>
    <xdr:to>
      <xdr:col>36</xdr:col>
      <xdr:colOff>165100</xdr:colOff>
      <xdr:row>97</xdr:row>
      <xdr:rowOff>99910</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62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116437</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672795" y="16404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57793</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72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4470</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4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57793</xdr:rowOff>
    </xdr:from>
    <xdr:to>
      <xdr:col>86</xdr:col>
      <xdr:colOff>25400</xdr:colOff>
      <xdr:row>31</xdr:row>
      <xdr:rowOff>57793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72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50672</xdr:rowOff>
    </xdr:from>
    <xdr:ext cx="469744"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394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27795</xdr:rowOff>
    </xdr:from>
    <xdr:to>
      <xdr:col>85</xdr:col>
      <xdr:colOff>177800</xdr:colOff>
      <xdr:row>38</xdr:row>
      <xdr:rowOff>129395</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155674</xdr:rowOff>
    </xdr:from>
    <xdr:to>
      <xdr:col>81</xdr:col>
      <xdr:colOff>101600</xdr:colOff>
      <xdr:row>38</xdr:row>
      <xdr:rowOff>85824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9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102351</xdr:rowOff>
    </xdr:from>
    <xdr:ext cx="469744"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46428" y="6274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103850</xdr:rowOff>
    </xdr:from>
    <xdr:to>
      <xdr:col>76</xdr:col>
      <xdr:colOff>165100</xdr:colOff>
      <xdr:row>38</xdr:row>
      <xdr:rowOff>34000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50527</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22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102342</xdr:rowOff>
    </xdr:from>
    <xdr:to>
      <xdr:col>72</xdr:col>
      <xdr:colOff>38100</xdr:colOff>
      <xdr:row>38</xdr:row>
      <xdr:rowOff>32492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49019</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68428" y="622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140381</xdr:rowOff>
    </xdr:from>
    <xdr:to>
      <xdr:col>67</xdr:col>
      <xdr:colOff>101600</xdr:colOff>
      <xdr:row>38</xdr:row>
      <xdr:rowOff>70531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8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87058</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2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6222</xdr:rowOff>
    </xdr:from>
    <xdr:ext cx="249299"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65213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100463</xdr:rowOff>
    </xdr:from>
    <xdr:to>
      <xdr:col>85</xdr:col>
      <xdr:colOff>126364</xdr:colOff>
      <xdr:row>78</xdr:row>
      <xdr:rowOff>74544</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444863"/>
          <a:ext cx="1269" cy="1002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78371</xdr:rowOff>
    </xdr:from>
    <xdr:ext cx="534377"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45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74544</xdr:rowOff>
    </xdr:from>
    <xdr:to>
      <xdr:col>86</xdr:col>
      <xdr:colOff>25400</xdr:colOff>
      <xdr:row>78</xdr:row>
      <xdr:rowOff>74544</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44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47140</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22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100463</xdr:rowOff>
    </xdr:from>
    <xdr:to>
      <xdr:col>86</xdr:col>
      <xdr:colOff>25400</xdr:colOff>
      <xdr:row>72</xdr:row>
      <xdr:rowOff>100463</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444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43858</xdr:rowOff>
    </xdr:from>
    <xdr:to>
      <xdr:col>85</xdr:col>
      <xdr:colOff>127000</xdr:colOff>
      <xdr:row>76</xdr:row>
      <xdr:rowOff>46321</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074058"/>
          <a:ext cx="838200" cy="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119781</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49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141354</xdr:rowOff>
    </xdr:from>
    <xdr:to>
      <xdr:col>85</xdr:col>
      <xdr:colOff>177800</xdr:colOff>
      <xdr:row>77</xdr:row>
      <xdr:rowOff>71504</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17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43858</xdr:rowOff>
    </xdr:from>
    <xdr:to>
      <xdr:col>81</xdr:col>
      <xdr:colOff>50800</xdr:colOff>
      <xdr:row>76</xdr:row>
      <xdr:rowOff>52645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3074058"/>
          <a:ext cx="889000" cy="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136855</xdr:rowOff>
    </xdr:from>
    <xdr:to>
      <xdr:col>81</xdr:col>
      <xdr:colOff>101600</xdr:colOff>
      <xdr:row>77</xdr:row>
      <xdr:rowOff>67005</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16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58132</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259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39573</xdr:rowOff>
    </xdr:from>
    <xdr:to>
      <xdr:col>76</xdr:col>
      <xdr:colOff>114300</xdr:colOff>
      <xdr:row>76</xdr:row>
      <xdr:rowOff>52645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3703300" y="13069773"/>
          <a:ext cx="889000" cy="1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143216</xdr:rowOff>
    </xdr:from>
    <xdr:to>
      <xdr:col>76</xdr:col>
      <xdr:colOff>165100</xdr:colOff>
      <xdr:row>77</xdr:row>
      <xdr:rowOff>73366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17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64493</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266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39573</xdr:rowOff>
    </xdr:from>
    <xdr:to>
      <xdr:col>71</xdr:col>
      <xdr:colOff>177800</xdr:colOff>
      <xdr:row>76</xdr:row>
      <xdr:rowOff>54688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069773"/>
          <a:ext cx="889000" cy="15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158390</xdr:rowOff>
    </xdr:from>
    <xdr:to>
      <xdr:col>72</xdr:col>
      <xdr:colOff>38100</xdr:colOff>
      <xdr:row>77</xdr:row>
      <xdr:rowOff>88540</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18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79667</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281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167086</xdr:rowOff>
    </xdr:from>
    <xdr:to>
      <xdr:col>67</xdr:col>
      <xdr:colOff>101600</xdr:colOff>
      <xdr:row>77</xdr:row>
      <xdr:rowOff>97236</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1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88363</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29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166971</xdr:rowOff>
    </xdr:from>
    <xdr:to>
      <xdr:col>85</xdr:col>
      <xdr:colOff>177800</xdr:colOff>
      <xdr:row>76</xdr:row>
      <xdr:rowOff>97121</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3025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18398</xdr:rowOff>
    </xdr:from>
    <xdr:ext cx="534377"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877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164508</xdr:rowOff>
    </xdr:from>
    <xdr:to>
      <xdr:col>81</xdr:col>
      <xdr:colOff>101600</xdr:colOff>
      <xdr:row>76</xdr:row>
      <xdr:rowOff>94658</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302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111184</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279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1845</xdr:rowOff>
    </xdr:from>
    <xdr:to>
      <xdr:col>76</xdr:col>
      <xdr:colOff>165100</xdr:colOff>
      <xdr:row>76</xdr:row>
      <xdr:rowOff>103445</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303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119972</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5111" y="1280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160223</xdr:rowOff>
    </xdr:from>
    <xdr:to>
      <xdr:col>72</xdr:col>
      <xdr:colOff>38100</xdr:colOff>
      <xdr:row>76</xdr:row>
      <xdr:rowOff>90373</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01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106901</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79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3888</xdr:rowOff>
    </xdr:from>
    <xdr:to>
      <xdr:col>67</xdr:col>
      <xdr:colOff>101600</xdr:colOff>
      <xdr:row>76</xdr:row>
      <xdr:rowOff>105488</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03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122015</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809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132507</xdr:rowOff>
    </xdr:from>
    <xdr:to>
      <xdr:col>85</xdr:col>
      <xdr:colOff>126364</xdr:colOff>
      <xdr:row>99</xdr:row>
      <xdr:rowOff>42838</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34457"/>
          <a:ext cx="1269" cy="1281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46665</xdr:rowOff>
    </xdr:from>
    <xdr:ext cx="378565"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2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42838</xdr:rowOff>
    </xdr:from>
    <xdr:to>
      <xdr:col>86</xdr:col>
      <xdr:colOff>25400</xdr:colOff>
      <xdr:row>99</xdr:row>
      <xdr:rowOff>42838</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79184</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09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132507</xdr:rowOff>
    </xdr:from>
    <xdr:to>
      <xdr:col>86</xdr:col>
      <xdr:colOff>25400</xdr:colOff>
      <xdr:row>91</xdr:row>
      <xdr:rowOff>132507</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34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117835</xdr:rowOff>
    </xdr:from>
    <xdr:to>
      <xdr:col>85</xdr:col>
      <xdr:colOff>127000</xdr:colOff>
      <xdr:row>98</xdr:row>
      <xdr:rowOff>32266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748485"/>
          <a:ext cx="838200" cy="85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137217</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767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158790</xdr:rowOff>
    </xdr:from>
    <xdr:to>
      <xdr:col>85</xdr:col>
      <xdr:colOff>177800</xdr:colOff>
      <xdr:row>98</xdr:row>
      <xdr:rowOff>88940</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8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112824</xdr:rowOff>
    </xdr:from>
    <xdr:to>
      <xdr:col>81</xdr:col>
      <xdr:colOff>50800</xdr:colOff>
      <xdr:row>97</xdr:row>
      <xdr:rowOff>117835</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4592300" y="16743474"/>
          <a:ext cx="889000" cy="5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8638</xdr:rowOff>
    </xdr:from>
    <xdr:to>
      <xdr:col>81</xdr:col>
      <xdr:colOff>101600</xdr:colOff>
      <xdr:row>98</xdr:row>
      <xdr:rowOff>110238</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1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101365</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903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78409</xdr:rowOff>
    </xdr:from>
    <xdr:to>
      <xdr:col>76</xdr:col>
      <xdr:colOff>114300</xdr:colOff>
      <xdr:row>97</xdr:row>
      <xdr:rowOff>112824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3703300" y="16709059"/>
          <a:ext cx="889000" cy="34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4607</xdr:rowOff>
    </xdr:from>
    <xdr:to>
      <xdr:col>76</xdr:col>
      <xdr:colOff>165100</xdr:colOff>
      <xdr:row>98</xdr:row>
      <xdr:rowOff>106207</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8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97334</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89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78409</xdr:rowOff>
    </xdr:from>
    <xdr:to>
      <xdr:col>71</xdr:col>
      <xdr:colOff>177800</xdr:colOff>
      <xdr:row>98</xdr:row>
      <xdr:rowOff>100837</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709059"/>
          <a:ext cx="889000" cy="193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160860</xdr:rowOff>
    </xdr:from>
    <xdr:to>
      <xdr:col>72</xdr:col>
      <xdr:colOff>38100</xdr:colOff>
      <xdr:row>98</xdr:row>
      <xdr:rowOff>91010</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82137</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884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60947</xdr:rowOff>
    </xdr:from>
    <xdr:to>
      <xdr:col>67</xdr:col>
      <xdr:colOff>101600</xdr:colOff>
      <xdr:row>98</xdr:row>
      <xdr:rowOff>162547</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63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153674</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955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152916</xdr:rowOff>
    </xdr:from>
    <xdr:to>
      <xdr:col>85</xdr:col>
      <xdr:colOff>177800</xdr:colOff>
      <xdr:row>98</xdr:row>
      <xdr:rowOff>83066</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78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4343</xdr:rowOff>
    </xdr:from>
    <xdr:ext cx="534377"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634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67035</xdr:rowOff>
    </xdr:from>
    <xdr:to>
      <xdr:col>81</xdr:col>
      <xdr:colOff>101600</xdr:colOff>
      <xdr:row>97</xdr:row>
      <xdr:rowOff>168635</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697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13712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72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62024</xdr:rowOff>
    </xdr:from>
    <xdr:to>
      <xdr:col>76</xdr:col>
      <xdr:colOff>165100</xdr:colOff>
      <xdr:row>97</xdr:row>
      <xdr:rowOff>163624</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692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8701</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467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27609</xdr:rowOff>
    </xdr:from>
    <xdr:to>
      <xdr:col>72</xdr:col>
      <xdr:colOff>38100</xdr:colOff>
      <xdr:row>97</xdr:row>
      <xdr:rowOff>129209</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65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145736</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433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50037</xdr:rowOff>
    </xdr:from>
    <xdr:to>
      <xdr:col>67</xdr:col>
      <xdr:colOff>101600</xdr:colOff>
      <xdr:row>98</xdr:row>
      <xdr:rowOff>151637</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852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168164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627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36099</xdr:rowOff>
    </xdr:from>
    <xdr:to>
      <xdr:col>116</xdr:col>
      <xdr:colOff>62864</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179599"/>
          <a:ext cx="1269" cy="1475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154226</xdr:rowOff>
    </xdr:from>
    <xdr:ext cx="534377" cy="259045"/>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495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36099</xdr:rowOff>
    </xdr:from>
    <xdr:to>
      <xdr:col>116</xdr:col>
      <xdr:colOff>152400</xdr:colOff>
      <xdr:row>30</xdr:row>
      <xdr:rowOff>36099</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179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139654</xdr:rowOff>
    </xdr:from>
    <xdr:to>
      <xdr:col>116</xdr:col>
      <xdr:colOff>63500</xdr:colOff>
      <xdr:row>38</xdr:row>
      <xdr:rowOff>139654</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6547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169796</xdr:rowOff>
    </xdr:from>
    <xdr:ext cx="469744" cy="25904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3419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146919</xdr:rowOff>
    </xdr:from>
    <xdr:to>
      <xdr:col>116</xdr:col>
      <xdr:colOff>114300</xdr:colOff>
      <xdr:row>38</xdr:row>
      <xdr:rowOff>77068</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905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139654</xdr:rowOff>
    </xdr:from>
    <xdr:to>
      <xdr:col>111</xdr:col>
      <xdr:colOff>177800</xdr:colOff>
      <xdr:row>38</xdr:row>
      <xdr:rowOff>139654</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3175</xdr:rowOff>
    </xdr:from>
    <xdr:to>
      <xdr:col>112</xdr:col>
      <xdr:colOff>38100</xdr:colOff>
      <xdr:row>38</xdr:row>
      <xdr:rowOff>104775</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121302</xdr:rowOff>
    </xdr:from>
    <xdr:ext cx="469744"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428" y="629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139654</xdr:rowOff>
    </xdr:from>
    <xdr:to>
      <xdr:col>107</xdr:col>
      <xdr:colOff>50800</xdr:colOff>
      <xdr:row>38</xdr:row>
      <xdr:rowOff>139654</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9545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11588</xdr:rowOff>
    </xdr:from>
    <xdr:to>
      <xdr:col>107</xdr:col>
      <xdr:colOff>101600</xdr:colOff>
      <xdr:row>38</xdr:row>
      <xdr:rowOff>113188</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52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129715</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428" y="6301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139654</xdr:rowOff>
    </xdr:from>
    <xdr:to>
      <xdr:col>102</xdr:col>
      <xdr:colOff>114300</xdr:colOff>
      <xdr:row>38</xdr:row>
      <xdr:rowOff>139654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171379</xdr:rowOff>
    </xdr:from>
    <xdr:to>
      <xdr:col>102</xdr:col>
      <xdr:colOff>165100</xdr:colOff>
      <xdr:row>38</xdr:row>
      <xdr:rowOff>101529</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515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118056</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428" y="629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162052</xdr:rowOff>
    </xdr:from>
    <xdr:to>
      <xdr:col>98</xdr:col>
      <xdr:colOff>38100</xdr:colOff>
      <xdr:row>38</xdr:row>
      <xdr:rowOff>92202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108729</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428" y="6280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88854</xdr:rowOff>
    </xdr:from>
    <xdr:to>
      <xdr:col>116</xdr:col>
      <xdr:colOff>114300</xdr:colOff>
      <xdr:row>39</xdr:row>
      <xdr:rowOff>19004</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3781</xdr:rowOff>
    </xdr:from>
    <xdr:ext cx="249299" cy="259045"/>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8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88854</xdr:rowOff>
    </xdr:from>
    <xdr:to>
      <xdr:col>112</xdr:col>
      <xdr:colOff>38100</xdr:colOff>
      <xdr:row>39</xdr:row>
      <xdr:rowOff>19004</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10131</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98650"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88854</xdr:rowOff>
    </xdr:from>
    <xdr:to>
      <xdr:col>107</xdr:col>
      <xdr:colOff>101600</xdr:colOff>
      <xdr:row>39</xdr:row>
      <xdr:rowOff>19004</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10131</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309650"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88854</xdr:rowOff>
    </xdr:from>
    <xdr:to>
      <xdr:col>102</xdr:col>
      <xdr:colOff>165100</xdr:colOff>
      <xdr:row>39</xdr:row>
      <xdr:rowOff>19004</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10131</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650"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88854</xdr:rowOff>
    </xdr:from>
    <xdr:to>
      <xdr:col>98</xdr:col>
      <xdr:colOff>38100</xdr:colOff>
      <xdr:row>39</xdr:row>
      <xdr:rowOff>19004</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10131</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531650"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70510</xdr:rowOff>
    </xdr:from>
    <xdr:to>
      <xdr:col>116</xdr:col>
      <xdr:colOff>62864</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643010"/>
          <a:ext cx="1269" cy="1516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17187</xdr:rowOff>
    </xdr:from>
    <xdr:ext cx="534377" cy="259045"/>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41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70510</xdr:rowOff>
    </xdr:from>
    <xdr:to>
      <xdr:col>116</xdr:col>
      <xdr:colOff>152400</xdr:colOff>
      <xdr:row>50</xdr:row>
      <xdr:rowOff>70510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643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17018</xdr:rowOff>
    </xdr:from>
    <xdr:to>
      <xdr:col>116</xdr:col>
      <xdr:colOff>63500</xdr:colOff>
      <xdr:row>58</xdr:row>
      <xdr:rowOff>161722</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1323300" y="9789668"/>
          <a:ext cx="838200" cy="3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101185</xdr:rowOff>
    </xdr:from>
    <xdr:ext cx="469744" cy="259045"/>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73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78308</xdr:rowOff>
    </xdr:from>
    <xdr:to>
      <xdr:col>116</xdr:col>
      <xdr:colOff>114300</xdr:colOff>
      <xdr:row>59</xdr:row>
      <xdr:rowOff>8458</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2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17018</xdr:rowOff>
    </xdr:from>
    <xdr:to>
      <xdr:col>111</xdr:col>
      <xdr:colOff>177800</xdr:colOff>
      <xdr:row>58</xdr:row>
      <xdr:rowOff>137071</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flipV="1">
          <a:off x="20434300" y="9789668"/>
          <a:ext cx="889000" cy="291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71069</xdr:rowOff>
    </xdr:from>
    <xdr:to>
      <xdr:col>112</xdr:col>
      <xdr:colOff>38100</xdr:colOff>
      <xdr:row>59</xdr:row>
      <xdr:rowOff>1219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1001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163796</xdr:rowOff>
    </xdr:from>
    <xdr:ext cx="469744"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428" y="10107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137071</xdr:rowOff>
    </xdr:from>
    <xdr:to>
      <xdr:col>107</xdr:col>
      <xdr:colOff>50800</xdr:colOff>
      <xdr:row>59</xdr:row>
      <xdr:rowOff>3493</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flipV="1">
          <a:off x="19545300" y="10081171"/>
          <a:ext cx="889000" cy="37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55638</xdr:rowOff>
    </xdr:from>
    <xdr:to>
      <xdr:col>107</xdr:col>
      <xdr:colOff>101600</xdr:colOff>
      <xdr:row>58</xdr:row>
      <xdr:rowOff>157238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2315</xdr:rowOff>
    </xdr:from>
    <xdr:ext cx="469744"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428" y="977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3493</xdr:rowOff>
    </xdr:from>
    <xdr:to>
      <xdr:col>102</xdr:col>
      <xdr:colOff>114300</xdr:colOff>
      <xdr:row>59</xdr:row>
      <xdr:rowOff>17437</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18656300" y="10119043"/>
          <a:ext cx="889000" cy="13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55829</xdr:rowOff>
    </xdr:from>
    <xdr:to>
      <xdr:col>102</xdr:col>
      <xdr:colOff>165100</xdr:colOff>
      <xdr:row>58</xdr:row>
      <xdr:rowOff>157429</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99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2506</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428" y="977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58420</xdr:rowOff>
    </xdr:from>
    <xdr:to>
      <xdr:col>98</xdr:col>
      <xdr:colOff>38100</xdr:colOff>
      <xdr:row>58</xdr:row>
      <xdr:rowOff>160020</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5097</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428" y="9777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110922</xdr:rowOff>
    </xdr:from>
    <xdr:to>
      <xdr:col>116</xdr:col>
      <xdr:colOff>114300</xdr:colOff>
      <xdr:row>59</xdr:row>
      <xdr:rowOff>41072</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055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56735</xdr:rowOff>
    </xdr:from>
    <xdr:ext cx="469744" cy="259045"/>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00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137668</xdr:rowOff>
    </xdr:from>
    <xdr:to>
      <xdr:col>112</xdr:col>
      <xdr:colOff>38100</xdr:colOff>
      <xdr:row>57</xdr:row>
      <xdr:rowOff>67818</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973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84345</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514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86271</xdr:rowOff>
    </xdr:from>
    <xdr:to>
      <xdr:col>107</xdr:col>
      <xdr:colOff>101600</xdr:colOff>
      <xdr:row>59</xdr:row>
      <xdr:rowOff>16421</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030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7548</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199428" y="10123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124143</xdr:rowOff>
    </xdr:from>
    <xdr:to>
      <xdr:col>102</xdr:col>
      <xdr:colOff>165100</xdr:colOff>
      <xdr:row>59</xdr:row>
      <xdr:rowOff>54293</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068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45420</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10428" y="10160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138087</xdr:rowOff>
    </xdr:from>
    <xdr:to>
      <xdr:col>98</xdr:col>
      <xdr:colOff>38100</xdr:colOff>
      <xdr:row>59</xdr:row>
      <xdr:rowOff>68237</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08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59364</xdr:rowOff>
    </xdr:from>
    <xdr:ext cx="378565"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67017" y="101749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3" name="繰出金グラフ枠">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70606</xdr:rowOff>
    </xdr:from>
    <xdr:to>
      <xdr:col>116</xdr:col>
      <xdr:colOff>62864</xdr:colOff>
      <xdr:row>78</xdr:row>
      <xdr:rowOff>145701</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flipV="1">
          <a:off x="22159595" y="12072106"/>
          <a:ext cx="1269" cy="1446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149528</xdr:rowOff>
    </xdr:from>
    <xdr:ext cx="469744" cy="259045"/>
    <xdr:sp macro="" textlink="">
      <xdr:nvSpPr>
        <xdr:cNvPr id="835" name="繰出金最小値テキスト">
          <a:extLst>
            <a:ext uri="{FF2B5EF4-FFF2-40B4-BE49-F238E27FC236}">
              <a16:creationId xmlns:a16="http://schemas.microsoft.com/office/drawing/2014/main" id="{00000000-0008-0000-0600-000043030000}"/>
            </a:ext>
          </a:extLst>
        </xdr:cNvPr>
        <xdr:cNvSpPr txBox="1"/>
      </xdr:nvSpPr>
      <xdr:spPr>
        <a:xfrm>
          <a:off x="22212300" y="13522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145701</xdr:rowOff>
    </xdr:from>
    <xdr:to>
      <xdr:col>116</xdr:col>
      <xdr:colOff>152400</xdr:colOff>
      <xdr:row>78</xdr:row>
      <xdr:rowOff>145701</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22072600" y="13518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17283</xdr:rowOff>
    </xdr:from>
    <xdr:ext cx="534377" cy="259045"/>
    <xdr:sp macro="" textlink="">
      <xdr:nvSpPr>
        <xdr:cNvPr id="837" name="繰出金最大値テキスト">
          <a:extLst>
            <a:ext uri="{FF2B5EF4-FFF2-40B4-BE49-F238E27FC236}">
              <a16:creationId xmlns:a16="http://schemas.microsoft.com/office/drawing/2014/main" id="{00000000-0008-0000-0600-000045030000}"/>
            </a:ext>
          </a:extLst>
        </xdr:cNvPr>
        <xdr:cNvSpPr txBox="1"/>
      </xdr:nvSpPr>
      <xdr:spPr>
        <a:xfrm>
          <a:off x="22212300" y="1184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70606</xdr:rowOff>
    </xdr:from>
    <xdr:to>
      <xdr:col>116</xdr:col>
      <xdr:colOff>152400</xdr:colOff>
      <xdr:row>70</xdr:row>
      <xdr:rowOff>70606</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207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83655</xdr:rowOff>
    </xdr:from>
    <xdr:to>
      <xdr:col>116</xdr:col>
      <xdr:colOff>63500</xdr:colOff>
      <xdr:row>74</xdr:row>
      <xdr:rowOff>6236</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1323300" y="12599505"/>
          <a:ext cx="838200" cy="94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34606</xdr:rowOff>
    </xdr:from>
    <xdr:ext cx="534377" cy="259045"/>
    <xdr:sp macro="" textlink="">
      <xdr:nvSpPr>
        <xdr:cNvPr id="840" name="繰出金平均値テキスト">
          <a:extLst>
            <a:ext uri="{FF2B5EF4-FFF2-40B4-BE49-F238E27FC236}">
              <a16:creationId xmlns:a16="http://schemas.microsoft.com/office/drawing/2014/main" id="{00000000-0008-0000-0600-000048030000}"/>
            </a:ext>
          </a:extLst>
        </xdr:cNvPr>
        <xdr:cNvSpPr txBox="1"/>
      </xdr:nvSpPr>
      <xdr:spPr>
        <a:xfrm>
          <a:off x="22212300" y="12379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11729</xdr:rowOff>
    </xdr:from>
    <xdr:to>
      <xdr:col>116</xdr:col>
      <xdr:colOff>114300</xdr:colOff>
      <xdr:row>73</xdr:row>
      <xdr:rowOff>113329</xdr:rowOff>
    </xdr:to>
    <xdr:sp macro="" textlink="">
      <xdr:nvSpPr>
        <xdr:cNvPr id="841" name="フローチャート: 判断 840">
          <a:extLst>
            <a:ext uri="{FF2B5EF4-FFF2-40B4-BE49-F238E27FC236}">
              <a16:creationId xmlns:a16="http://schemas.microsoft.com/office/drawing/2014/main" id="{00000000-0008-0000-0600-000049030000}"/>
            </a:ext>
          </a:extLst>
        </xdr:cNvPr>
        <xdr:cNvSpPr/>
      </xdr:nvSpPr>
      <xdr:spPr>
        <a:xfrm>
          <a:off x="22110700" y="1252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6236</xdr:rowOff>
    </xdr:from>
    <xdr:to>
      <xdr:col>111</xdr:col>
      <xdr:colOff>177800</xdr:colOff>
      <xdr:row>74</xdr:row>
      <xdr:rowOff>24390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0434300" y="12693536"/>
          <a:ext cx="889000" cy="18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70821</xdr:rowOff>
    </xdr:from>
    <xdr:to>
      <xdr:col>112</xdr:col>
      <xdr:colOff>38100</xdr:colOff>
      <xdr:row>73</xdr:row>
      <xdr:rowOff>971</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1272500" y="1241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17498</xdr:rowOff>
    </xdr:from>
    <xdr:ext cx="534377"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56111" y="12190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129813</xdr:rowOff>
    </xdr:from>
    <xdr:to>
      <xdr:col>107</xdr:col>
      <xdr:colOff>50800</xdr:colOff>
      <xdr:row>74</xdr:row>
      <xdr:rowOff>24390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9545300" y="12645663"/>
          <a:ext cx="889000" cy="66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30893</xdr:rowOff>
    </xdr:from>
    <xdr:to>
      <xdr:col>107</xdr:col>
      <xdr:colOff>101600</xdr:colOff>
      <xdr:row>72</xdr:row>
      <xdr:rowOff>132493</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0383500" y="1237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149020</xdr:rowOff>
    </xdr:from>
    <xdr:ext cx="534377"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20167111" y="12150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129813</xdr:rowOff>
    </xdr:from>
    <xdr:to>
      <xdr:col>102</xdr:col>
      <xdr:colOff>114300</xdr:colOff>
      <xdr:row>73</xdr:row>
      <xdr:rowOff>132232</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18656300" y="12645663"/>
          <a:ext cx="889000" cy="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43180</xdr:rowOff>
    </xdr:from>
    <xdr:to>
      <xdr:col>102</xdr:col>
      <xdr:colOff>165100</xdr:colOff>
      <xdr:row>72</xdr:row>
      <xdr:rowOff>144780</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19494500" y="1238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161307</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9278111" y="12162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38856</xdr:rowOff>
    </xdr:from>
    <xdr:to>
      <xdr:col>98</xdr:col>
      <xdr:colOff>38100</xdr:colOff>
      <xdr:row>72</xdr:row>
      <xdr:rowOff>140456</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8605500" y="12383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156983</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8389111" y="121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32855</xdr:rowOff>
    </xdr:from>
    <xdr:to>
      <xdr:col>116</xdr:col>
      <xdr:colOff>114300</xdr:colOff>
      <xdr:row>73</xdr:row>
      <xdr:rowOff>134455</xdr:rowOff>
    </xdr:to>
    <xdr:sp macro="" textlink="">
      <xdr:nvSpPr>
        <xdr:cNvPr id="858" name="楕円 857">
          <a:extLst>
            <a:ext uri="{FF2B5EF4-FFF2-40B4-BE49-F238E27FC236}">
              <a16:creationId xmlns:a16="http://schemas.microsoft.com/office/drawing/2014/main" id="{00000000-0008-0000-0600-00005A030000}"/>
            </a:ext>
          </a:extLst>
        </xdr:cNvPr>
        <xdr:cNvSpPr/>
      </xdr:nvSpPr>
      <xdr:spPr>
        <a:xfrm>
          <a:off x="22110700" y="1254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11282</xdr:rowOff>
    </xdr:from>
    <xdr:ext cx="534377" cy="259045"/>
    <xdr:sp macro="" textlink="">
      <xdr:nvSpPr>
        <xdr:cNvPr id="859" name="繰出金該当値テキスト">
          <a:extLst>
            <a:ext uri="{FF2B5EF4-FFF2-40B4-BE49-F238E27FC236}">
              <a16:creationId xmlns:a16="http://schemas.microsoft.com/office/drawing/2014/main" id="{00000000-0008-0000-0600-00005B030000}"/>
            </a:ext>
          </a:extLst>
        </xdr:cNvPr>
        <xdr:cNvSpPr txBox="1"/>
      </xdr:nvSpPr>
      <xdr:spPr>
        <a:xfrm>
          <a:off x="22212300" y="12527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126886</xdr:rowOff>
    </xdr:from>
    <xdr:to>
      <xdr:col>112</xdr:col>
      <xdr:colOff>38100</xdr:colOff>
      <xdr:row>74</xdr:row>
      <xdr:rowOff>57036</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1272500" y="1264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48163</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2735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145040</xdr:rowOff>
    </xdr:from>
    <xdr:to>
      <xdr:col>107</xdr:col>
      <xdr:colOff>101600</xdr:colOff>
      <xdr:row>74</xdr:row>
      <xdr:rowOff>75190</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0383500" y="1266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66317</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753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79013</xdr:rowOff>
    </xdr:from>
    <xdr:to>
      <xdr:col>102</xdr:col>
      <xdr:colOff>165100</xdr:colOff>
      <xdr:row>74</xdr:row>
      <xdr:rowOff>9163</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19494500" y="1259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290</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268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81432</xdr:rowOff>
    </xdr:from>
    <xdr:to>
      <xdr:col>98</xdr:col>
      <xdr:colOff>38100</xdr:colOff>
      <xdr:row>74</xdr:row>
      <xdr:rowOff>11582</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8605500" y="12597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2709</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2690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8" name="正方形/長方形 867">
          <a:extLst>
            <a:ext uri="{FF2B5EF4-FFF2-40B4-BE49-F238E27FC236}">
              <a16:creationId xmlns:a16="http://schemas.microsoft.com/office/drawing/2014/main" id="{00000000-0008-0000-0600-00006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7" name="直線コネクタ 876">
          <a:extLst>
            <a:ext uri="{FF2B5EF4-FFF2-40B4-BE49-F238E27FC236}">
              <a16:creationId xmlns:a16="http://schemas.microsoft.com/office/drawing/2014/main" id="{00000000-0008-0000-0600-00006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2" name="前年度繰上充用金グラフ枠">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4" name="前年度繰上充用金最小値テキスト">
          <a:extLst>
            <a:ext uri="{FF2B5EF4-FFF2-40B4-BE49-F238E27FC236}">
              <a16:creationId xmlns:a16="http://schemas.microsoft.com/office/drawing/2014/main" id="{00000000-0008-0000-0600-00007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6" name="前年度繰上充用金最大値テキスト">
          <a:extLst>
            <a:ext uri="{FF2B5EF4-FFF2-40B4-BE49-F238E27FC236}">
              <a16:creationId xmlns:a16="http://schemas.microsoft.com/office/drawing/2014/main" id="{00000000-0008-0000-0600-00007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89" name="前年度繰上充用金平均値テキスト">
          <a:extLst>
            <a:ext uri="{FF2B5EF4-FFF2-40B4-BE49-F238E27FC236}">
              <a16:creationId xmlns:a16="http://schemas.microsoft.com/office/drawing/2014/main" id="{00000000-0008-0000-0600-00007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0" name="フローチャート: 判断 889">
          <a:extLst>
            <a:ext uri="{FF2B5EF4-FFF2-40B4-BE49-F238E27FC236}">
              <a16:creationId xmlns:a16="http://schemas.microsoft.com/office/drawing/2014/main" id="{00000000-0008-0000-0600-00007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楕円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8" name="前年度繰上充用金該当値テキスト">
          <a:extLst>
            <a:ext uri="{FF2B5EF4-FFF2-40B4-BE49-F238E27FC236}">
              <a16:creationId xmlns:a16="http://schemas.microsoft.com/office/drawing/2014/main" id="{00000000-0008-0000-0600-00008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7" name="正方形/長方形 916">
          <a:extLst>
            <a:ext uri="{FF2B5EF4-FFF2-40B4-BE49-F238E27FC236}">
              <a16:creationId xmlns:a16="http://schemas.microsoft.com/office/drawing/2014/main" id="{00000000-0008-0000-0600-00009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物件費、</a:t>
          </a:r>
          <a:r>
            <a:rPr kumimoji="1" lang="ja-JP" altLang="ja-JP" sz="1100">
              <a:solidFill>
                <a:schemeClr val="dk1"/>
              </a:solidFill>
              <a:effectLst/>
              <a:latin typeface="+mn-lt"/>
              <a:ea typeface="+mn-ea"/>
              <a:cs typeface="+mn-cs"/>
            </a:rPr>
            <a:t>扶助費、公債費、積立金は、類似団体と比較して一人当たりのコストが高い状況となっている。</a:t>
          </a:r>
          <a:endParaRPr lang="ja-JP" altLang="ja-JP" sz="1400">
            <a:effectLst/>
          </a:endParaRPr>
        </a:p>
        <a:p>
          <a:r>
            <a:rPr kumimoji="1" lang="ja-JP" altLang="ja-JP" sz="1100">
              <a:solidFill>
                <a:schemeClr val="dk1"/>
              </a:solidFill>
              <a:effectLst/>
              <a:latin typeface="+mn-lt"/>
              <a:ea typeface="+mn-ea"/>
              <a:cs typeface="+mn-cs"/>
            </a:rPr>
            <a:t>①</a:t>
          </a:r>
          <a:r>
            <a:rPr kumimoji="1" lang="ja-JP" altLang="en-US" sz="1100">
              <a:solidFill>
                <a:schemeClr val="dk1"/>
              </a:solidFill>
              <a:effectLst/>
              <a:latin typeface="+mn-lt"/>
              <a:ea typeface="+mn-ea"/>
              <a:cs typeface="+mn-cs"/>
            </a:rPr>
            <a:t>物件</a:t>
          </a:r>
          <a:r>
            <a:rPr kumimoji="1" lang="ja-JP" altLang="ja-JP" sz="1100">
              <a:solidFill>
                <a:schemeClr val="dk1"/>
              </a:solidFill>
              <a:effectLst/>
              <a:latin typeface="+mn-lt"/>
              <a:ea typeface="+mn-ea"/>
              <a:cs typeface="+mn-cs"/>
            </a:rPr>
            <a:t>費：</a:t>
          </a:r>
          <a:r>
            <a:rPr kumimoji="1" lang="ja-JP" altLang="en-US" sz="1100">
              <a:solidFill>
                <a:schemeClr val="dk1"/>
              </a:solidFill>
              <a:effectLst/>
              <a:latin typeface="+mn-lt"/>
              <a:ea typeface="+mn-ea"/>
              <a:cs typeface="+mn-cs"/>
            </a:rPr>
            <a:t>標準化仕様対応業務委託費及びタウンバス運行業務委託費の増や各施設の光熱水費の増などにより、前年と比較し増加している。</a:t>
          </a:r>
        </a:p>
        <a:p>
          <a:r>
            <a:rPr kumimoji="1" lang="ja-JP" altLang="ja-JP" sz="110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扶助費：町独自の子ども医療費の助成を行っているため例年高い水準にある。また、近年は障害児通所支援費が増額傾向となっている。</a:t>
          </a:r>
        </a:p>
        <a:p>
          <a:r>
            <a:rPr kumimoji="1" lang="ja-JP" altLang="ja-JP" sz="1100">
              <a:solidFill>
                <a:schemeClr val="dk1"/>
              </a:solidFill>
              <a:effectLst/>
              <a:latin typeface="+mn-lt"/>
              <a:ea typeface="+mn-ea"/>
              <a:cs typeface="+mn-cs"/>
            </a:rPr>
            <a:t>③公債費：</a:t>
          </a:r>
          <a:r>
            <a:rPr kumimoji="1" lang="ja-JP" altLang="en-US" sz="1100">
              <a:solidFill>
                <a:sysClr val="windowText" lastClr="000000"/>
              </a:solidFill>
              <a:effectLst/>
              <a:latin typeface="+mn-lt"/>
              <a:ea typeface="+mn-ea"/>
              <a:cs typeface="+mn-cs"/>
            </a:rPr>
            <a:t>芦屋小学校プール改修事業等</a:t>
          </a:r>
          <a:r>
            <a:rPr kumimoji="1" lang="ja-JP" altLang="ja-JP" sz="1100">
              <a:solidFill>
                <a:sysClr val="windowText" lastClr="000000"/>
              </a:solidFill>
              <a:effectLst/>
              <a:latin typeface="+mn-lt"/>
              <a:ea typeface="+mn-ea"/>
              <a:cs typeface="+mn-cs"/>
            </a:rPr>
            <a:t>に伴う</a:t>
          </a:r>
          <a:r>
            <a:rPr kumimoji="1" lang="ja-JP" altLang="ja-JP" sz="1100">
              <a:solidFill>
                <a:schemeClr val="dk1"/>
              </a:solidFill>
              <a:effectLst/>
              <a:latin typeface="+mn-lt"/>
              <a:ea typeface="+mn-ea"/>
              <a:cs typeface="+mn-cs"/>
            </a:rPr>
            <a:t>過疎対策事業債等の元金償還が開始されたことにより、住民一人当たりのコストが高止まりしており、また類似団体よりも高くなっている。</a:t>
          </a:r>
          <a:endParaRPr lang="ja-JP" altLang="ja-JP" sz="1400">
            <a:effectLst/>
          </a:endParaRPr>
        </a:p>
        <a:p>
          <a:r>
            <a:rPr kumimoji="1" lang="ja-JP" altLang="ja-JP" sz="1100">
              <a:solidFill>
                <a:schemeClr val="dk1"/>
              </a:solidFill>
              <a:effectLst/>
              <a:latin typeface="+mn-lt"/>
              <a:ea typeface="+mn-ea"/>
              <a:cs typeface="+mn-cs"/>
            </a:rPr>
            <a:t>④積立金：財政の健全な運営を図り、物価高騰等不測の事態に対応できる体制を整えるため、モーターボート競走事業会計繰入金を増額して財政調整基金に積立てたことにより大幅増となっている。　</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福岡県芦屋町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12,728
12,598
11.58
9,899,073
9,498,549
360,258
4,286,557
11,179,380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27115</xdr:rowOff>
    </xdr:from>
    <xdr:to>
      <xdr:col>24</xdr:col>
      <xdr:colOff>62865</xdr:colOff>
      <xdr:row>38</xdr:row>
      <xdr:rowOff>129794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42065"/>
          <a:ext cx="1270" cy="1302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133621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4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129794</xdr:rowOff>
    </xdr:from>
    <xdr:to>
      <xdr:col>24</xdr:col>
      <xdr:colOff>152400</xdr:colOff>
      <xdr:row>38</xdr:row>
      <xdr:rowOff>129794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44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145242</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1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27115</xdr:rowOff>
    </xdr:from>
    <xdr:to>
      <xdr:col>24</xdr:col>
      <xdr:colOff>152400</xdr:colOff>
      <xdr:row>31</xdr:row>
      <xdr:rowOff>27115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4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83503</xdr:rowOff>
    </xdr:from>
    <xdr:to>
      <xdr:col>24</xdr:col>
      <xdr:colOff>63500</xdr:colOff>
      <xdr:row>34</xdr:row>
      <xdr:rowOff>160084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912803"/>
          <a:ext cx="838200" cy="76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43324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4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64897</xdr:rowOff>
    </xdr:from>
    <xdr:to>
      <xdr:col>24</xdr:col>
      <xdr:colOff>114300</xdr:colOff>
      <xdr:row>35</xdr:row>
      <xdr:rowOff>166497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6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160084</xdr:rowOff>
    </xdr:from>
    <xdr:to>
      <xdr:col>19</xdr:col>
      <xdr:colOff>177800</xdr:colOff>
      <xdr:row>35</xdr:row>
      <xdr:rowOff>19495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989384"/>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130429</xdr:rowOff>
    </xdr:from>
    <xdr:to>
      <xdr:col>20</xdr:col>
      <xdr:colOff>38100</xdr:colOff>
      <xdr:row>36</xdr:row>
      <xdr:rowOff>60579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51706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19495</xdr:rowOff>
    </xdr:from>
    <xdr:to>
      <xdr:col>15</xdr:col>
      <xdr:colOff>50800</xdr:colOff>
      <xdr:row>35</xdr:row>
      <xdr:rowOff>55880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20245"/>
          <a:ext cx="889000" cy="3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144716</xdr:rowOff>
    </xdr:from>
    <xdr:to>
      <xdr:col>15</xdr:col>
      <xdr:colOff>101600</xdr:colOff>
      <xdr:row>36</xdr:row>
      <xdr:rowOff>74866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5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65993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38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55880</xdr:rowOff>
    </xdr:from>
    <xdr:to>
      <xdr:col>10</xdr:col>
      <xdr:colOff>114300</xdr:colOff>
      <xdr:row>35</xdr:row>
      <xdr:rowOff>78930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056630"/>
          <a:ext cx="889000" cy="23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12509</xdr:rowOff>
    </xdr:from>
    <xdr:to>
      <xdr:col>10</xdr:col>
      <xdr:colOff>165100</xdr:colOff>
      <xdr:row>36</xdr:row>
      <xdr:rowOff>114109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105236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77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12128</xdr:rowOff>
    </xdr:from>
    <xdr:to>
      <xdr:col>6</xdr:col>
      <xdr:colOff>38100</xdr:colOff>
      <xdr:row>36</xdr:row>
      <xdr:rowOff>113728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104855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77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32703</xdr:rowOff>
    </xdr:from>
    <xdr:to>
      <xdr:col>24</xdr:col>
      <xdr:colOff>114300</xdr:colOff>
      <xdr:row>34</xdr:row>
      <xdr:rowOff>134303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862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55580</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713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109284</xdr:rowOff>
    </xdr:from>
    <xdr:to>
      <xdr:col>20</xdr:col>
      <xdr:colOff>38100</xdr:colOff>
      <xdr:row>35</xdr:row>
      <xdr:rowOff>39434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3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55961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13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140145</xdr:rowOff>
    </xdr:from>
    <xdr:to>
      <xdr:col>15</xdr:col>
      <xdr:colOff>101600</xdr:colOff>
      <xdr:row>35</xdr:row>
      <xdr:rowOff>70295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6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86822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44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5080</xdr:rowOff>
    </xdr:from>
    <xdr:to>
      <xdr:col>10</xdr:col>
      <xdr:colOff>165100</xdr:colOff>
      <xdr:row>35</xdr:row>
      <xdr:rowOff>106680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05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123207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81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28130</xdr:rowOff>
    </xdr:from>
    <xdr:to>
      <xdr:col>6</xdr:col>
      <xdr:colOff>38100</xdr:colOff>
      <xdr:row>35</xdr:row>
      <xdr:rowOff>129730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2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146257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804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109519</xdr:rowOff>
    </xdr:from>
    <xdr:to>
      <xdr:col>24</xdr:col>
      <xdr:colOff>62865</xdr:colOff>
      <xdr:row>58</xdr:row>
      <xdr:rowOff>109203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53469"/>
          <a:ext cx="1270" cy="1199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113030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7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109203</xdr:rowOff>
    </xdr:from>
    <xdr:to>
      <xdr:col>24</xdr:col>
      <xdr:colOff>152400</xdr:colOff>
      <xdr:row>58</xdr:row>
      <xdr:rowOff>109203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3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56196</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628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685,843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109519</xdr:rowOff>
    </xdr:from>
    <xdr:to>
      <xdr:col>24</xdr:col>
      <xdr:colOff>152400</xdr:colOff>
      <xdr:row>51</xdr:row>
      <xdr:rowOff>109519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53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144643</xdr:rowOff>
    </xdr:from>
    <xdr:to>
      <xdr:col>24</xdr:col>
      <xdr:colOff>63500</xdr:colOff>
      <xdr:row>57</xdr:row>
      <xdr:rowOff>77441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745843"/>
          <a:ext cx="838200" cy="10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20325</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297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41898</xdr:rowOff>
    </xdr:from>
    <xdr:to>
      <xdr:col>24</xdr:col>
      <xdr:colOff>114300</xdr:colOff>
      <xdr:row>57</xdr:row>
      <xdr:rowOff>143498</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144643</xdr:rowOff>
    </xdr:from>
    <xdr:to>
      <xdr:col>19</xdr:col>
      <xdr:colOff>177800</xdr:colOff>
      <xdr:row>57</xdr:row>
      <xdr:rowOff>33234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45843"/>
          <a:ext cx="889000" cy="60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67231</xdr:rowOff>
    </xdr:from>
    <xdr:to>
      <xdr:col>20</xdr:col>
      <xdr:colOff>38100</xdr:colOff>
      <xdr:row>57</xdr:row>
      <xdr:rowOff>168831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3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159958</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32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33234</xdr:rowOff>
    </xdr:from>
    <xdr:to>
      <xdr:col>15</xdr:col>
      <xdr:colOff>50800</xdr:colOff>
      <xdr:row>57</xdr:row>
      <xdr:rowOff>71301</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05884"/>
          <a:ext cx="889000" cy="38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70454</xdr:rowOff>
    </xdr:from>
    <xdr:to>
      <xdr:col>15</xdr:col>
      <xdr:colOff>101600</xdr:colOff>
      <xdr:row>58</xdr:row>
      <xdr:rowOff>604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163181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935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98569</xdr:rowOff>
    </xdr:from>
    <xdr:to>
      <xdr:col>10</xdr:col>
      <xdr:colOff>114300</xdr:colOff>
      <xdr:row>57</xdr:row>
      <xdr:rowOff>71301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99769"/>
          <a:ext cx="889000" cy="144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67270</xdr:rowOff>
    </xdr:from>
    <xdr:to>
      <xdr:col>10</xdr:col>
      <xdr:colOff>165100</xdr:colOff>
      <xdr:row>57</xdr:row>
      <xdr:rowOff>168870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159997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932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70541</xdr:rowOff>
    </xdr:from>
    <xdr:to>
      <xdr:col>6</xdr:col>
      <xdr:colOff>38100</xdr:colOff>
      <xdr:row>57</xdr:row>
      <xdr:rowOff>691</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71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163268</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764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26641</xdr:rowOff>
    </xdr:from>
    <xdr:to>
      <xdr:col>24</xdr:col>
      <xdr:colOff>114300</xdr:colOff>
      <xdr:row>57</xdr:row>
      <xdr:rowOff>128241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99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49518</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50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93843</xdr:rowOff>
    </xdr:from>
    <xdr:to>
      <xdr:col>20</xdr:col>
      <xdr:colOff>38100</xdr:colOff>
      <xdr:row>57</xdr:row>
      <xdr:rowOff>23993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40520</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7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153884</xdr:rowOff>
    </xdr:from>
    <xdr:to>
      <xdr:col>15</xdr:col>
      <xdr:colOff>101600</xdr:colOff>
      <xdr:row>57</xdr:row>
      <xdr:rowOff>84034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5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100561</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530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20501</xdr:rowOff>
    </xdr:from>
    <xdr:to>
      <xdr:col>10</xdr:col>
      <xdr:colOff>165100</xdr:colOff>
      <xdr:row>57</xdr:row>
      <xdr:rowOff>122101</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9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138628</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68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47769</xdr:rowOff>
    </xdr:from>
    <xdr:to>
      <xdr:col>6</xdr:col>
      <xdr:colOff>38100</xdr:colOff>
      <xdr:row>56</xdr:row>
      <xdr:rowOff>149369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648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165896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424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131090</xdr:rowOff>
    </xdr:from>
    <xdr:to>
      <xdr:col>24</xdr:col>
      <xdr:colOff>62865</xdr:colOff>
      <xdr:row>79</xdr:row>
      <xdr:rowOff>53212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32590"/>
          <a:ext cx="1270" cy="1465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57039</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60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53212</xdr:rowOff>
    </xdr:from>
    <xdr:to>
      <xdr:col>24</xdr:col>
      <xdr:colOff>152400</xdr:colOff>
      <xdr:row>79</xdr:row>
      <xdr:rowOff>53212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77767</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07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341,130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131090</xdr:rowOff>
    </xdr:from>
    <xdr:to>
      <xdr:col>24</xdr:col>
      <xdr:colOff>152400</xdr:colOff>
      <xdr:row>70</xdr:row>
      <xdr:rowOff>131090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32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27496</xdr:rowOff>
    </xdr:from>
    <xdr:to>
      <xdr:col>24</xdr:col>
      <xdr:colOff>63500</xdr:colOff>
      <xdr:row>77</xdr:row>
      <xdr:rowOff>40678</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3797300" y="13229146"/>
          <a:ext cx="838200" cy="13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101513</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9602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78636</xdr:rowOff>
    </xdr:from>
    <xdr:to>
      <xdr:col>24</xdr:col>
      <xdr:colOff>114300</xdr:colOff>
      <xdr:row>77</xdr:row>
      <xdr:rowOff>8786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10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142680</xdr:rowOff>
    </xdr:from>
    <xdr:to>
      <xdr:col>19</xdr:col>
      <xdr:colOff>177800</xdr:colOff>
      <xdr:row>77</xdr:row>
      <xdr:rowOff>27496</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908300" y="13172880"/>
          <a:ext cx="889000" cy="56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166426</xdr:rowOff>
    </xdr:from>
    <xdr:to>
      <xdr:col>20</xdr:col>
      <xdr:colOff>38100</xdr:colOff>
      <xdr:row>77</xdr:row>
      <xdr:rowOff>96576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87703</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289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142680</xdr:rowOff>
    </xdr:from>
    <xdr:to>
      <xdr:col>15</xdr:col>
      <xdr:colOff>50800</xdr:colOff>
      <xdr:row>77</xdr:row>
      <xdr:rowOff>60787</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172880"/>
          <a:ext cx="889000" cy="89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72296</xdr:rowOff>
    </xdr:from>
    <xdr:to>
      <xdr:col>15</xdr:col>
      <xdr:colOff>101600</xdr:colOff>
      <xdr:row>78</xdr:row>
      <xdr:rowOff>2446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27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165023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366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60787</xdr:rowOff>
    </xdr:from>
    <xdr:to>
      <xdr:col>10</xdr:col>
      <xdr:colOff>114300</xdr:colOff>
      <xdr:row>78</xdr:row>
      <xdr:rowOff>52908</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262437"/>
          <a:ext cx="889000" cy="163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22431</xdr:rowOff>
    </xdr:from>
    <xdr:to>
      <xdr:col>10</xdr:col>
      <xdr:colOff>165100</xdr:colOff>
      <xdr:row>77</xdr:row>
      <xdr:rowOff>124031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2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115158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316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46327</xdr:rowOff>
    </xdr:from>
    <xdr:to>
      <xdr:col>6</xdr:col>
      <xdr:colOff>38100</xdr:colOff>
      <xdr:row>78</xdr:row>
      <xdr:rowOff>147927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1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139054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1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161328</xdr:rowOff>
    </xdr:from>
    <xdr:to>
      <xdr:col>24</xdr:col>
      <xdr:colOff>114300</xdr:colOff>
      <xdr:row>77</xdr:row>
      <xdr:rowOff>91478</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3191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139755</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3169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148146</xdr:rowOff>
    </xdr:from>
    <xdr:to>
      <xdr:col>20</xdr:col>
      <xdr:colOff>38100</xdr:colOff>
      <xdr:row>77</xdr:row>
      <xdr:rowOff>78296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17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94822</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953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91880</xdr:rowOff>
    </xdr:from>
    <xdr:to>
      <xdr:col>15</xdr:col>
      <xdr:colOff>101600</xdr:colOff>
      <xdr:row>77</xdr:row>
      <xdr:rowOff>22030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2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38557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897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9987</xdr:rowOff>
    </xdr:from>
    <xdr:to>
      <xdr:col>10</xdr:col>
      <xdr:colOff>165100</xdr:colOff>
      <xdr:row>77</xdr:row>
      <xdr:rowOff>111587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21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128114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986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2108</xdr:rowOff>
    </xdr:from>
    <xdr:to>
      <xdr:col>6</xdr:col>
      <xdr:colOff>38100</xdr:colOff>
      <xdr:row>78</xdr:row>
      <xdr:rowOff>103708</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7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120235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150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89660</xdr:rowOff>
    </xdr:from>
    <xdr:to>
      <xdr:col>24</xdr:col>
      <xdr:colOff>62865</xdr:colOff>
      <xdr:row>98</xdr:row>
      <xdr:rowOff>15478</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691610"/>
          <a:ext cx="1270" cy="1125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19305</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8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15478</xdr:rowOff>
    </xdr:from>
    <xdr:to>
      <xdr:col>24</xdr:col>
      <xdr:colOff>152400</xdr:colOff>
      <xdr:row>98</xdr:row>
      <xdr:rowOff>15478</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817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36337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466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273,445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89660</xdr:rowOff>
    </xdr:from>
    <xdr:to>
      <xdr:col>24</xdr:col>
      <xdr:colOff>152400</xdr:colOff>
      <xdr:row>91</xdr:row>
      <xdr:rowOff>89660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691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84708</xdr:rowOff>
    </xdr:from>
    <xdr:to>
      <xdr:col>24</xdr:col>
      <xdr:colOff>63500</xdr:colOff>
      <xdr:row>97</xdr:row>
      <xdr:rowOff>47208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543908"/>
          <a:ext cx="838200" cy="133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119815</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4075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96938</xdr:rowOff>
    </xdr:from>
    <xdr:to>
      <xdr:col>24</xdr:col>
      <xdr:colOff>114300</xdr:colOff>
      <xdr:row>97</xdr:row>
      <xdr:rowOff>27088</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5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84708</xdr:rowOff>
    </xdr:from>
    <xdr:to>
      <xdr:col>19</xdr:col>
      <xdr:colOff>177800</xdr:colOff>
      <xdr:row>96</xdr:row>
      <xdr:rowOff>151766</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543908"/>
          <a:ext cx="889000" cy="67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117658</xdr:rowOff>
    </xdr:from>
    <xdr:to>
      <xdr:col>20</xdr:col>
      <xdr:colOff>38100</xdr:colOff>
      <xdr:row>97</xdr:row>
      <xdr:rowOff>47808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57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38935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669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151766</xdr:rowOff>
    </xdr:from>
    <xdr:to>
      <xdr:col>15</xdr:col>
      <xdr:colOff>50800</xdr:colOff>
      <xdr:row>97</xdr:row>
      <xdr:rowOff>13106</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610966"/>
          <a:ext cx="889000" cy="32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115463</xdr:rowOff>
    </xdr:from>
    <xdr:to>
      <xdr:col>15</xdr:col>
      <xdr:colOff>101600</xdr:colOff>
      <xdr:row>97</xdr:row>
      <xdr:rowOff>45613</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574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36740</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67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13106</xdr:rowOff>
    </xdr:from>
    <xdr:to>
      <xdr:col>10</xdr:col>
      <xdr:colOff>114300</xdr:colOff>
      <xdr:row>97</xdr:row>
      <xdr:rowOff>29611</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643756"/>
          <a:ext cx="889000" cy="16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121041</xdr:rowOff>
    </xdr:from>
    <xdr:to>
      <xdr:col>10</xdr:col>
      <xdr:colOff>165100</xdr:colOff>
      <xdr:row>97</xdr:row>
      <xdr:rowOff>51191</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580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67718</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355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153064</xdr:rowOff>
    </xdr:from>
    <xdr:to>
      <xdr:col>6</xdr:col>
      <xdr:colOff>38100</xdr:colOff>
      <xdr:row>97</xdr:row>
      <xdr:rowOff>83214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61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74341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704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167858</xdr:rowOff>
    </xdr:from>
    <xdr:to>
      <xdr:col>24</xdr:col>
      <xdr:colOff>114300</xdr:colOff>
      <xdr:row>97</xdr:row>
      <xdr:rowOff>98008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627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146285</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605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33908</xdr:rowOff>
    </xdr:from>
    <xdr:to>
      <xdr:col>20</xdr:col>
      <xdr:colOff>38100</xdr:colOff>
      <xdr:row>96</xdr:row>
      <xdr:rowOff>135508</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49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152035</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268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100966</xdr:rowOff>
    </xdr:from>
    <xdr:to>
      <xdr:col>15</xdr:col>
      <xdr:colOff>101600</xdr:colOff>
      <xdr:row>97</xdr:row>
      <xdr:rowOff>31116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560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47643</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335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133756</xdr:rowOff>
    </xdr:from>
    <xdr:to>
      <xdr:col>10</xdr:col>
      <xdr:colOff>165100</xdr:colOff>
      <xdr:row>97</xdr:row>
      <xdr:rowOff>63906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59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55033</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685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150261</xdr:rowOff>
    </xdr:from>
    <xdr:to>
      <xdr:col>6</xdr:col>
      <xdr:colOff>38100</xdr:colOff>
      <xdr:row>97</xdr:row>
      <xdr:rowOff>80411</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60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96938</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38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25727</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40677"/>
          <a:ext cx="1270" cy="14447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143854</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1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25727</xdr:rowOff>
    </xdr:from>
    <xdr:to>
      <xdr:col>55</xdr:col>
      <xdr:colOff>88900</xdr:colOff>
      <xdr:row>31</xdr:row>
      <xdr:rowOff>25727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4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95122</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3877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72245</xdr:rowOff>
    </xdr:from>
    <xdr:to>
      <xdr:col>55</xdr:col>
      <xdr:colOff>50800</xdr:colOff>
      <xdr:row>39</xdr:row>
      <xdr:rowOff>2395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8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68980</xdr:rowOff>
    </xdr:from>
    <xdr:to>
      <xdr:col>50</xdr:col>
      <xdr:colOff>165100</xdr:colOff>
      <xdr:row>38</xdr:row>
      <xdr:rowOff>170580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15656</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59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31424</xdr:rowOff>
    </xdr:from>
    <xdr:to>
      <xdr:col>46</xdr:col>
      <xdr:colOff>38100</xdr:colOff>
      <xdr:row>38</xdr:row>
      <xdr:rowOff>133024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4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149550</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2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149969</xdr:rowOff>
    </xdr:from>
    <xdr:to>
      <xdr:col>41</xdr:col>
      <xdr:colOff>101600</xdr:colOff>
      <xdr:row>38</xdr:row>
      <xdr:rowOff>80119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96646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6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49058</xdr:rowOff>
    </xdr:from>
    <xdr:to>
      <xdr:col>36</xdr:col>
      <xdr:colOff>165100</xdr:colOff>
      <xdr:row>38</xdr:row>
      <xdr:rowOff>150658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6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167185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39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73546</xdr:rowOff>
    </xdr:from>
    <xdr:to>
      <xdr:col>54</xdr:col>
      <xdr:colOff>189865</xdr:colOff>
      <xdr:row>59</xdr:row>
      <xdr:rowOff>31966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46046"/>
          <a:ext cx="1270" cy="1501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35793</xdr:rowOff>
    </xdr:from>
    <xdr:ext cx="378565"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151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31966</xdr:rowOff>
    </xdr:from>
    <xdr:to>
      <xdr:col>55</xdr:col>
      <xdr:colOff>88900</xdr:colOff>
      <xdr:row>59</xdr:row>
      <xdr:rowOff>31966</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147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20223</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2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73546</xdr:rowOff>
    </xdr:from>
    <xdr:to>
      <xdr:col>55</xdr:col>
      <xdr:colOff>88900</xdr:colOff>
      <xdr:row>50</xdr:row>
      <xdr:rowOff>73546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46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93116</xdr:rowOff>
    </xdr:from>
    <xdr:to>
      <xdr:col>55</xdr:col>
      <xdr:colOff>0</xdr:colOff>
      <xdr:row>58</xdr:row>
      <xdr:rowOff>117361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10037216"/>
          <a:ext cx="838200" cy="24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134180</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63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111303</xdr:rowOff>
    </xdr:from>
    <xdr:to>
      <xdr:col>55</xdr:col>
      <xdr:colOff>50800</xdr:colOff>
      <xdr:row>57</xdr:row>
      <xdr:rowOff>41453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712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107886</xdr:rowOff>
    </xdr:from>
    <xdr:to>
      <xdr:col>50</xdr:col>
      <xdr:colOff>114300</xdr:colOff>
      <xdr:row>58</xdr:row>
      <xdr:rowOff>117361</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10051986"/>
          <a:ext cx="889000" cy="9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117437</xdr:rowOff>
    </xdr:from>
    <xdr:to>
      <xdr:col>50</xdr:col>
      <xdr:colOff>165100</xdr:colOff>
      <xdr:row>57</xdr:row>
      <xdr:rowOff>47587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64114</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493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97816</xdr:rowOff>
    </xdr:from>
    <xdr:to>
      <xdr:col>45</xdr:col>
      <xdr:colOff>177800</xdr:colOff>
      <xdr:row>58</xdr:row>
      <xdr:rowOff>107886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7861300" y="10041916"/>
          <a:ext cx="889000" cy="10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110706</xdr:rowOff>
    </xdr:from>
    <xdr:to>
      <xdr:col>46</xdr:col>
      <xdr:colOff>38100</xdr:colOff>
      <xdr:row>57</xdr:row>
      <xdr:rowOff>40856</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711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57383</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48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148831</xdr:rowOff>
    </xdr:from>
    <xdr:to>
      <xdr:col>41</xdr:col>
      <xdr:colOff>50800</xdr:colOff>
      <xdr:row>58</xdr:row>
      <xdr:rowOff>97816</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6972300" y="9921481"/>
          <a:ext cx="889000" cy="120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123990</xdr:rowOff>
    </xdr:from>
    <xdr:to>
      <xdr:col>41</xdr:col>
      <xdr:colOff>101600</xdr:colOff>
      <xdr:row>57</xdr:row>
      <xdr:rowOff>54140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2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70667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50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87211</xdr:rowOff>
    </xdr:from>
    <xdr:to>
      <xdr:col>36</xdr:col>
      <xdr:colOff>165100</xdr:colOff>
      <xdr:row>57</xdr:row>
      <xdr:rowOff>17361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688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33888</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46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42316</xdr:rowOff>
    </xdr:from>
    <xdr:to>
      <xdr:col>55</xdr:col>
      <xdr:colOff>50800</xdr:colOff>
      <xdr:row>58</xdr:row>
      <xdr:rowOff>143916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98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128693</xdr:rowOff>
    </xdr:from>
    <xdr:ext cx="469744"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901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66561</xdr:rowOff>
    </xdr:from>
    <xdr:to>
      <xdr:col>50</xdr:col>
      <xdr:colOff>165100</xdr:colOff>
      <xdr:row>58</xdr:row>
      <xdr:rowOff>168161</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1001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159288</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04428" y="10103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57086</xdr:rowOff>
    </xdr:from>
    <xdr:to>
      <xdr:col>46</xdr:col>
      <xdr:colOff>38100</xdr:colOff>
      <xdr:row>58</xdr:row>
      <xdr:rowOff>158686</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1000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149813</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515428" y="10093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47016</xdr:rowOff>
    </xdr:from>
    <xdr:to>
      <xdr:col>41</xdr:col>
      <xdr:colOff>101600</xdr:colOff>
      <xdr:row>58</xdr:row>
      <xdr:rowOff>148616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9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139743</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626428" y="10083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98031</xdr:rowOff>
    </xdr:from>
    <xdr:to>
      <xdr:col>36</xdr:col>
      <xdr:colOff>165100</xdr:colOff>
      <xdr:row>58</xdr:row>
      <xdr:rowOff>28181</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870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19308</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96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113605</xdr:rowOff>
    </xdr:from>
    <xdr:to>
      <xdr:col>54</xdr:col>
      <xdr:colOff>189865</xdr:colOff>
      <xdr:row>79</xdr:row>
      <xdr:rowOff>37215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115105"/>
          <a:ext cx="1270" cy="146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41042</xdr:rowOff>
    </xdr:from>
    <xdr:ext cx="469744"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8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37215</xdr:rowOff>
    </xdr:from>
    <xdr:to>
      <xdr:col>55</xdr:col>
      <xdr:colOff>88900</xdr:colOff>
      <xdr:row>79</xdr:row>
      <xdr:rowOff>37215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81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60282</xdr:rowOff>
    </xdr:from>
    <xdr:ext cx="599010"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1890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386,849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113605</xdr:rowOff>
    </xdr:from>
    <xdr:to>
      <xdr:col>55</xdr:col>
      <xdr:colOff>88900</xdr:colOff>
      <xdr:row>70</xdr:row>
      <xdr:rowOff>113605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11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73493</xdr:rowOff>
    </xdr:from>
    <xdr:to>
      <xdr:col>55</xdr:col>
      <xdr:colOff>0</xdr:colOff>
      <xdr:row>78</xdr:row>
      <xdr:rowOff>102347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9639300" y="13446593"/>
          <a:ext cx="838200" cy="28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71896</xdr:rowOff>
    </xdr:from>
    <xdr:ext cx="534377"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444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93469</xdr:rowOff>
    </xdr:from>
    <xdr:to>
      <xdr:col>55</xdr:col>
      <xdr:colOff>50800</xdr:colOff>
      <xdr:row>79</xdr:row>
      <xdr:rowOff>23619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466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73493</xdr:rowOff>
    </xdr:from>
    <xdr:to>
      <xdr:col>50</xdr:col>
      <xdr:colOff>114300</xdr:colOff>
      <xdr:row>78</xdr:row>
      <xdr:rowOff>98361</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8750300" y="13446593"/>
          <a:ext cx="889000" cy="24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86328</xdr:rowOff>
    </xdr:from>
    <xdr:to>
      <xdr:col>50</xdr:col>
      <xdr:colOff>165100</xdr:colOff>
      <xdr:row>79</xdr:row>
      <xdr:rowOff>16478</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45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7605</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372111" y="1355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98361</xdr:rowOff>
    </xdr:from>
    <xdr:to>
      <xdr:col>45</xdr:col>
      <xdr:colOff>177800</xdr:colOff>
      <xdr:row>78</xdr:row>
      <xdr:rowOff>119450</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7861300" y="13471461"/>
          <a:ext cx="889000" cy="2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60858</xdr:rowOff>
    </xdr:from>
    <xdr:to>
      <xdr:col>46</xdr:col>
      <xdr:colOff>38100</xdr:colOff>
      <xdr:row>78</xdr:row>
      <xdr:rowOff>162458</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43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153585</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483111" y="1352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119450</xdr:rowOff>
    </xdr:from>
    <xdr:to>
      <xdr:col>41</xdr:col>
      <xdr:colOff>50800</xdr:colOff>
      <xdr:row>78</xdr:row>
      <xdr:rowOff>132728</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6972300" y="13492550"/>
          <a:ext cx="889000" cy="13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64638</xdr:rowOff>
    </xdr:from>
    <xdr:to>
      <xdr:col>41</xdr:col>
      <xdr:colOff>101600</xdr:colOff>
      <xdr:row>78</xdr:row>
      <xdr:rowOff>166238</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43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11315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594111" y="13212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55254</xdr:rowOff>
    </xdr:from>
    <xdr:to>
      <xdr:col>36</xdr:col>
      <xdr:colOff>165100</xdr:colOff>
      <xdr:row>78</xdr:row>
      <xdr:rowOff>156854</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42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1931</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203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51547</xdr:rowOff>
    </xdr:from>
    <xdr:to>
      <xdr:col>55</xdr:col>
      <xdr:colOff>50800</xdr:colOff>
      <xdr:row>78</xdr:row>
      <xdr:rowOff>153147</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342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10924</xdr:rowOff>
    </xdr:from>
    <xdr:ext cx="534377"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3212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22693</xdr:rowOff>
    </xdr:from>
    <xdr:to>
      <xdr:col>50</xdr:col>
      <xdr:colOff>165100</xdr:colOff>
      <xdr:row>78</xdr:row>
      <xdr:rowOff>124293</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3395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140820</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372111" y="1317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47561</xdr:rowOff>
    </xdr:from>
    <xdr:to>
      <xdr:col>46</xdr:col>
      <xdr:colOff>38100</xdr:colOff>
      <xdr:row>78</xdr:row>
      <xdr:rowOff>149161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42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165688</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483111" y="1319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68650</xdr:rowOff>
    </xdr:from>
    <xdr:to>
      <xdr:col>41</xdr:col>
      <xdr:colOff>101600</xdr:colOff>
      <xdr:row>78</xdr:row>
      <xdr:rowOff>170250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44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161377</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594111" y="13534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81928</xdr:rowOff>
    </xdr:from>
    <xdr:to>
      <xdr:col>36</xdr:col>
      <xdr:colOff>165100</xdr:colOff>
      <xdr:row>79</xdr:row>
      <xdr:rowOff>12078</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3455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3205</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3547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129040</xdr:rowOff>
    </xdr:from>
    <xdr:to>
      <xdr:col>54</xdr:col>
      <xdr:colOff>189865</xdr:colOff>
      <xdr:row>99</xdr:row>
      <xdr:rowOff>40680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559540"/>
          <a:ext cx="1270" cy="1454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44507</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701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40680</xdr:rowOff>
    </xdr:from>
    <xdr:to>
      <xdr:col>55</xdr:col>
      <xdr:colOff>88900</xdr:colOff>
      <xdr:row>99</xdr:row>
      <xdr:rowOff>40680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701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75717</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334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463,264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129040</xdr:rowOff>
    </xdr:from>
    <xdr:to>
      <xdr:col>55</xdr:col>
      <xdr:colOff>88900</xdr:colOff>
      <xdr:row>90</xdr:row>
      <xdr:rowOff>129040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55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32489</xdr:rowOff>
    </xdr:from>
    <xdr:to>
      <xdr:col>55</xdr:col>
      <xdr:colOff>0</xdr:colOff>
      <xdr:row>98</xdr:row>
      <xdr:rowOff>116024</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834589"/>
          <a:ext cx="838200" cy="8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4522</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6351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153095</xdr:rowOff>
    </xdr:from>
    <xdr:to>
      <xdr:col>55</xdr:col>
      <xdr:colOff>50800</xdr:colOff>
      <xdr:row>98</xdr:row>
      <xdr:rowOff>83245</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78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116024</xdr:rowOff>
    </xdr:from>
    <xdr:to>
      <xdr:col>50</xdr:col>
      <xdr:colOff>114300</xdr:colOff>
      <xdr:row>98</xdr:row>
      <xdr:rowOff>118123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8750300" y="16918124"/>
          <a:ext cx="889000" cy="2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170112</xdr:rowOff>
    </xdr:from>
    <xdr:to>
      <xdr:col>50</xdr:col>
      <xdr:colOff>165100</xdr:colOff>
      <xdr:row>98</xdr:row>
      <xdr:rowOff>100262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800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116789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57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118123</xdr:rowOff>
    </xdr:from>
    <xdr:to>
      <xdr:col>45</xdr:col>
      <xdr:colOff>177800</xdr:colOff>
      <xdr:row>98</xdr:row>
      <xdr:rowOff>129919</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7861300" y="16920223"/>
          <a:ext cx="889000" cy="11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11450</xdr:rowOff>
    </xdr:from>
    <xdr:to>
      <xdr:col>46</xdr:col>
      <xdr:colOff>38100</xdr:colOff>
      <xdr:row>98</xdr:row>
      <xdr:rowOff>113050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129577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588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52980</xdr:rowOff>
    </xdr:from>
    <xdr:to>
      <xdr:col>41</xdr:col>
      <xdr:colOff>50800</xdr:colOff>
      <xdr:row>98</xdr:row>
      <xdr:rowOff>129919</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6972300" y="16855080"/>
          <a:ext cx="889000" cy="76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21225</xdr:rowOff>
    </xdr:from>
    <xdr:to>
      <xdr:col>41</xdr:col>
      <xdr:colOff>101600</xdr:colOff>
      <xdr:row>98</xdr:row>
      <xdr:rowOff>122825</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82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139352</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598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13351</xdr:rowOff>
    </xdr:from>
    <xdr:to>
      <xdr:col>36</xdr:col>
      <xdr:colOff>165100</xdr:colOff>
      <xdr:row>98</xdr:row>
      <xdr:rowOff>114951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815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106078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90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153139</xdr:rowOff>
    </xdr:from>
    <xdr:to>
      <xdr:col>55</xdr:col>
      <xdr:colOff>50800</xdr:colOff>
      <xdr:row>98</xdr:row>
      <xdr:rowOff>83289</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783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131566</xdr:rowOff>
    </xdr:from>
    <xdr:ext cx="534377"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762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65224</xdr:rowOff>
    </xdr:from>
    <xdr:to>
      <xdr:col>50</xdr:col>
      <xdr:colOff>165100</xdr:colOff>
      <xdr:row>98</xdr:row>
      <xdr:rowOff>166824</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86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157951</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960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67323</xdr:rowOff>
    </xdr:from>
    <xdr:to>
      <xdr:col>46</xdr:col>
      <xdr:colOff>38100</xdr:colOff>
      <xdr:row>98</xdr:row>
      <xdr:rowOff>168923</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869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160050</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962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79119</xdr:rowOff>
    </xdr:from>
    <xdr:to>
      <xdr:col>41</xdr:col>
      <xdr:colOff>101600</xdr:colOff>
      <xdr:row>99</xdr:row>
      <xdr:rowOff>9269</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88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396</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6973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2180</xdr:rowOff>
    </xdr:from>
    <xdr:to>
      <xdr:col>36</xdr:col>
      <xdr:colOff>165100</xdr:colOff>
      <xdr:row>98</xdr:row>
      <xdr:rowOff>103780</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8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120307</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6579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107582</xdr:rowOff>
    </xdr:from>
    <xdr:to>
      <xdr:col>85</xdr:col>
      <xdr:colOff>126364</xdr:colOff>
      <xdr:row>38</xdr:row>
      <xdr:rowOff>42692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079632"/>
          <a:ext cx="1269" cy="1478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46519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561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42692</xdr:rowOff>
    </xdr:from>
    <xdr:to>
      <xdr:col>86</xdr:col>
      <xdr:colOff>25400</xdr:colOff>
      <xdr:row>38</xdr:row>
      <xdr:rowOff>42692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557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54259</xdr:rowOff>
    </xdr:from>
    <xdr:ext cx="599010"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4854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104,467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107582</xdr:rowOff>
    </xdr:from>
    <xdr:to>
      <xdr:col>86</xdr:col>
      <xdr:colOff>25400</xdr:colOff>
      <xdr:row>29</xdr:row>
      <xdr:rowOff>107582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079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65780</xdr:rowOff>
    </xdr:from>
    <xdr:to>
      <xdr:col>85</xdr:col>
      <xdr:colOff>127000</xdr:colOff>
      <xdr:row>37</xdr:row>
      <xdr:rowOff>113836</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409430"/>
          <a:ext cx="838200" cy="4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67706</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068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44829</xdr:rowOff>
    </xdr:from>
    <xdr:to>
      <xdr:col>85</xdr:col>
      <xdr:colOff>177800</xdr:colOff>
      <xdr:row>36</xdr:row>
      <xdr:rowOff>146429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21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84967</xdr:rowOff>
    </xdr:from>
    <xdr:to>
      <xdr:col>81</xdr:col>
      <xdr:colOff>50800</xdr:colOff>
      <xdr:row>37</xdr:row>
      <xdr:rowOff>113836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428617"/>
          <a:ext cx="889000" cy="28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86630</xdr:rowOff>
    </xdr:from>
    <xdr:to>
      <xdr:col>81</xdr:col>
      <xdr:colOff>101600</xdr:colOff>
      <xdr:row>37</xdr:row>
      <xdr:rowOff>16780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25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33307</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03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78746</xdr:rowOff>
    </xdr:from>
    <xdr:to>
      <xdr:col>76</xdr:col>
      <xdr:colOff>114300</xdr:colOff>
      <xdr:row>37</xdr:row>
      <xdr:rowOff>84967</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079496"/>
          <a:ext cx="889000" cy="34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118079</xdr:rowOff>
    </xdr:from>
    <xdr:to>
      <xdr:col>76</xdr:col>
      <xdr:colOff>165100</xdr:colOff>
      <xdr:row>37</xdr:row>
      <xdr:rowOff>48229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90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64756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065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78746</xdr:rowOff>
    </xdr:from>
    <xdr:to>
      <xdr:col>71</xdr:col>
      <xdr:colOff>177800</xdr:colOff>
      <xdr:row>36</xdr:row>
      <xdr:rowOff>165760</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079496"/>
          <a:ext cx="889000" cy="25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93635</xdr:rowOff>
    </xdr:from>
    <xdr:to>
      <xdr:col>72</xdr:col>
      <xdr:colOff>38100</xdr:colOff>
      <xdr:row>37</xdr:row>
      <xdr:rowOff>23785</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6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14912</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358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36469</xdr:rowOff>
    </xdr:from>
    <xdr:to>
      <xdr:col>67</xdr:col>
      <xdr:colOff>101600</xdr:colOff>
      <xdr:row>36</xdr:row>
      <xdr:rowOff>138069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208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154596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598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14980</xdr:rowOff>
    </xdr:from>
    <xdr:to>
      <xdr:col>85</xdr:col>
      <xdr:colOff>177800</xdr:colOff>
      <xdr:row>37</xdr:row>
      <xdr:rowOff>116580</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35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164857</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337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63036</xdr:rowOff>
    </xdr:from>
    <xdr:to>
      <xdr:col>81</xdr:col>
      <xdr:colOff>101600</xdr:colOff>
      <xdr:row>37</xdr:row>
      <xdr:rowOff>164636</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40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155763</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499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34167</xdr:rowOff>
    </xdr:from>
    <xdr:to>
      <xdr:col>76</xdr:col>
      <xdr:colOff>165100</xdr:colOff>
      <xdr:row>37</xdr:row>
      <xdr:rowOff>135767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377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126894</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470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27946</xdr:rowOff>
    </xdr:from>
    <xdr:to>
      <xdr:col>72</xdr:col>
      <xdr:colOff>38100</xdr:colOff>
      <xdr:row>35</xdr:row>
      <xdr:rowOff>129546</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02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146073</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5803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114960</xdr:rowOff>
    </xdr:from>
    <xdr:to>
      <xdr:col>67</xdr:col>
      <xdr:colOff>101600</xdr:colOff>
      <xdr:row>37</xdr:row>
      <xdr:rowOff>45110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2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36237</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37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119135</xdr:rowOff>
    </xdr:from>
    <xdr:to>
      <xdr:col>85</xdr:col>
      <xdr:colOff>126364</xdr:colOff>
      <xdr:row>57</xdr:row>
      <xdr:rowOff>142027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863085"/>
          <a:ext cx="1269" cy="1051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145854</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1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142027</xdr:rowOff>
    </xdr:from>
    <xdr:to>
      <xdr:col>86</xdr:col>
      <xdr:colOff>25400</xdr:colOff>
      <xdr:row>57</xdr:row>
      <xdr:rowOff>142027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1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65812</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38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266,998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119135</xdr:rowOff>
    </xdr:from>
    <xdr:to>
      <xdr:col>86</xdr:col>
      <xdr:colOff>25400</xdr:colOff>
      <xdr:row>51</xdr:row>
      <xdr:rowOff>119135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863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86582</xdr:rowOff>
    </xdr:from>
    <xdr:to>
      <xdr:col>85</xdr:col>
      <xdr:colOff>127000</xdr:colOff>
      <xdr:row>57</xdr:row>
      <xdr:rowOff>22643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687782"/>
          <a:ext cx="838200" cy="10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44820</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474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21943</xdr:rowOff>
    </xdr:from>
    <xdr:to>
      <xdr:col>85</xdr:col>
      <xdr:colOff>177800</xdr:colOff>
      <xdr:row>56</xdr:row>
      <xdr:rowOff>123543</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22643</xdr:rowOff>
    </xdr:from>
    <xdr:to>
      <xdr:col>81</xdr:col>
      <xdr:colOff>50800</xdr:colOff>
      <xdr:row>57</xdr:row>
      <xdr:rowOff>40167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795293"/>
          <a:ext cx="889000" cy="17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64463</xdr:rowOff>
    </xdr:from>
    <xdr:to>
      <xdr:col>81</xdr:col>
      <xdr:colOff>101600</xdr:colOff>
      <xdr:row>56</xdr:row>
      <xdr:rowOff>166063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66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11140</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440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32308</xdr:rowOff>
    </xdr:from>
    <xdr:to>
      <xdr:col>76</xdr:col>
      <xdr:colOff>114300</xdr:colOff>
      <xdr:row>57</xdr:row>
      <xdr:rowOff>40167</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3703300" y="9804958"/>
          <a:ext cx="889000" cy="7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112588</xdr:rowOff>
    </xdr:from>
    <xdr:to>
      <xdr:col>76</xdr:col>
      <xdr:colOff>165100</xdr:colOff>
      <xdr:row>57</xdr:row>
      <xdr:rowOff>42738</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71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59265</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48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155770</xdr:rowOff>
    </xdr:from>
    <xdr:to>
      <xdr:col>71</xdr:col>
      <xdr:colOff>177800</xdr:colOff>
      <xdr:row>57</xdr:row>
      <xdr:rowOff>32308</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585520"/>
          <a:ext cx="889000" cy="219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115157</xdr:rowOff>
    </xdr:from>
    <xdr:to>
      <xdr:col>72</xdr:col>
      <xdr:colOff>38100</xdr:colOff>
      <xdr:row>57</xdr:row>
      <xdr:rowOff>45307</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71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61834</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491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65610</xdr:rowOff>
    </xdr:from>
    <xdr:to>
      <xdr:col>67</xdr:col>
      <xdr:colOff>101600</xdr:colOff>
      <xdr:row>56</xdr:row>
      <xdr:rowOff>167210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66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158337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759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35782</xdr:rowOff>
    </xdr:from>
    <xdr:to>
      <xdr:col>85</xdr:col>
      <xdr:colOff>177800</xdr:colOff>
      <xdr:row>56</xdr:row>
      <xdr:rowOff>137382</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636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14209</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615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143293</xdr:rowOff>
    </xdr:from>
    <xdr:to>
      <xdr:col>81</xdr:col>
      <xdr:colOff>101600</xdr:colOff>
      <xdr:row>57</xdr:row>
      <xdr:rowOff>73443</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744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64570</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837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160817</xdr:rowOff>
    </xdr:from>
    <xdr:to>
      <xdr:col>76</xdr:col>
      <xdr:colOff>165100</xdr:colOff>
      <xdr:row>57</xdr:row>
      <xdr:rowOff>90967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762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82094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854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152958</xdr:rowOff>
    </xdr:from>
    <xdr:to>
      <xdr:col>72</xdr:col>
      <xdr:colOff>38100</xdr:colOff>
      <xdr:row>57</xdr:row>
      <xdr:rowOff>83108</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754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74235</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846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104970</xdr:rowOff>
    </xdr:from>
    <xdr:to>
      <xdr:col>67</xdr:col>
      <xdr:colOff>101600</xdr:colOff>
      <xdr:row>56</xdr:row>
      <xdr:rowOff>35120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53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51647</xdr:rowOff>
    </xdr:from>
    <xdr:ext cx="59901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14795" y="9309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57793</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230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4470</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00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56,083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57793</xdr:rowOff>
    </xdr:from>
    <xdr:to>
      <xdr:col>86</xdr:col>
      <xdr:colOff>25400</xdr:colOff>
      <xdr:row>71</xdr:row>
      <xdr:rowOff>57793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23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50672</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252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27795</xdr:rowOff>
    </xdr:from>
    <xdr:to>
      <xdr:col>85</xdr:col>
      <xdr:colOff>177800</xdr:colOff>
      <xdr:row>78</xdr:row>
      <xdr:rowOff>129395</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0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155674</xdr:rowOff>
    </xdr:from>
    <xdr:to>
      <xdr:col>81</xdr:col>
      <xdr:colOff>101600</xdr:colOff>
      <xdr:row>78</xdr:row>
      <xdr:rowOff>85824</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35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102351</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132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102960</xdr:rowOff>
    </xdr:from>
    <xdr:to>
      <xdr:col>76</xdr:col>
      <xdr:colOff>165100</xdr:colOff>
      <xdr:row>78</xdr:row>
      <xdr:rowOff>33110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3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49637</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079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102319</xdr:rowOff>
    </xdr:from>
    <xdr:to>
      <xdr:col>72</xdr:col>
      <xdr:colOff>38100</xdr:colOff>
      <xdr:row>78</xdr:row>
      <xdr:rowOff>32469</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30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48996</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079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140357</xdr:rowOff>
    </xdr:from>
    <xdr:to>
      <xdr:col>67</xdr:col>
      <xdr:colOff>101600</xdr:colOff>
      <xdr:row>78</xdr:row>
      <xdr:rowOff>70507</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34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87034</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17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6222</xdr:rowOff>
    </xdr:from>
    <xdr:ext cx="249299"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3793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100464</xdr:rowOff>
    </xdr:from>
    <xdr:to>
      <xdr:col>85</xdr:col>
      <xdr:colOff>126364</xdr:colOff>
      <xdr:row>98</xdr:row>
      <xdr:rowOff>74544</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873864"/>
          <a:ext cx="1269" cy="1002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78371</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688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74544</xdr:rowOff>
    </xdr:from>
    <xdr:to>
      <xdr:col>86</xdr:col>
      <xdr:colOff>25400</xdr:colOff>
      <xdr:row>98</xdr:row>
      <xdr:rowOff>74544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6876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47141</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649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233,582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100464</xdr:rowOff>
    </xdr:from>
    <xdr:to>
      <xdr:col>86</xdr:col>
      <xdr:colOff>25400</xdr:colOff>
      <xdr:row>92</xdr:row>
      <xdr:rowOff>100464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87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43858</xdr:rowOff>
    </xdr:from>
    <xdr:to>
      <xdr:col>85</xdr:col>
      <xdr:colOff>127000</xdr:colOff>
      <xdr:row>96</xdr:row>
      <xdr:rowOff>46321</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5481300" y="16503058"/>
          <a:ext cx="838200" cy="2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119781</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578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141354</xdr:rowOff>
    </xdr:from>
    <xdr:to>
      <xdr:col>85</xdr:col>
      <xdr:colOff>177800</xdr:colOff>
      <xdr:row>97</xdr:row>
      <xdr:rowOff>71504</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60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43858</xdr:rowOff>
    </xdr:from>
    <xdr:to>
      <xdr:col>81</xdr:col>
      <xdr:colOff>50800</xdr:colOff>
      <xdr:row>96</xdr:row>
      <xdr:rowOff>52645</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503058"/>
          <a:ext cx="889000" cy="8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136838</xdr:rowOff>
    </xdr:from>
    <xdr:to>
      <xdr:col>81</xdr:col>
      <xdr:colOff>101600</xdr:colOff>
      <xdr:row>97</xdr:row>
      <xdr:rowOff>66988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9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58115</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68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39573</xdr:rowOff>
    </xdr:from>
    <xdr:to>
      <xdr:col>76</xdr:col>
      <xdr:colOff>114300</xdr:colOff>
      <xdr:row>96</xdr:row>
      <xdr:rowOff>52645</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3703300" y="16498773"/>
          <a:ext cx="889000" cy="1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143188</xdr:rowOff>
    </xdr:from>
    <xdr:to>
      <xdr:col>76</xdr:col>
      <xdr:colOff>165100</xdr:colOff>
      <xdr:row>97</xdr:row>
      <xdr:rowOff>73338</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60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64465</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69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39573</xdr:rowOff>
    </xdr:from>
    <xdr:to>
      <xdr:col>71</xdr:col>
      <xdr:colOff>177800</xdr:colOff>
      <xdr:row>96</xdr:row>
      <xdr:rowOff>54688</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498773"/>
          <a:ext cx="889000" cy="15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158390</xdr:rowOff>
    </xdr:from>
    <xdr:to>
      <xdr:col>72</xdr:col>
      <xdr:colOff>38100</xdr:colOff>
      <xdr:row>97</xdr:row>
      <xdr:rowOff>88540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79667</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71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167086</xdr:rowOff>
    </xdr:from>
    <xdr:to>
      <xdr:col>67</xdr:col>
      <xdr:colOff>101600</xdr:colOff>
      <xdr:row>97</xdr:row>
      <xdr:rowOff>97236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62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88363</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719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166971</xdr:rowOff>
    </xdr:from>
    <xdr:to>
      <xdr:col>85</xdr:col>
      <xdr:colOff>177800</xdr:colOff>
      <xdr:row>96</xdr:row>
      <xdr:rowOff>97121</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6454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18398</xdr:rowOff>
    </xdr:from>
    <xdr:ext cx="534377"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6306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164508</xdr:rowOff>
    </xdr:from>
    <xdr:to>
      <xdr:col>81</xdr:col>
      <xdr:colOff>101600</xdr:colOff>
      <xdr:row>96</xdr:row>
      <xdr:rowOff>94658</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452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111185</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622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1845</xdr:rowOff>
    </xdr:from>
    <xdr:to>
      <xdr:col>76</xdr:col>
      <xdr:colOff>165100</xdr:colOff>
      <xdr:row>96</xdr:row>
      <xdr:rowOff>103445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46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119972</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623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160223</xdr:rowOff>
    </xdr:from>
    <xdr:to>
      <xdr:col>72</xdr:col>
      <xdr:colOff>38100</xdr:colOff>
      <xdr:row>96</xdr:row>
      <xdr:rowOff>90373</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44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106900</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223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3888</xdr:rowOff>
    </xdr:from>
    <xdr:to>
      <xdr:col>67</xdr:col>
      <xdr:colOff>101600</xdr:colOff>
      <xdr:row>96</xdr:row>
      <xdr:rowOff>105488</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46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122015</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23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107043</xdr:rowOff>
    </xdr:from>
    <xdr:to>
      <xdr:col>116</xdr:col>
      <xdr:colOff>62864</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250543"/>
          <a:ext cx="1269"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53720</xdr:rowOff>
    </xdr:from>
    <xdr:ext cx="469744"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02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107043</xdr:rowOff>
    </xdr:from>
    <xdr:to>
      <xdr:col>116</xdr:col>
      <xdr:colOff>152400</xdr:colOff>
      <xdr:row>30</xdr:row>
      <xdr:rowOff>107043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25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30</xdr:row>
      <xdr:rowOff>107043</xdr:rowOff>
    </xdr:from>
    <xdr:to>
      <xdr:col>116</xdr:col>
      <xdr:colOff>63500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1323300" y="5250543"/>
          <a:ext cx="838200" cy="1534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136560</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65166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158133</xdr:rowOff>
    </xdr:from>
    <xdr:to>
      <xdr:col>116</xdr:col>
      <xdr:colOff>114300</xdr:colOff>
      <xdr:row>39</xdr:row>
      <xdr:rowOff>88283</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673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25872</xdr:rowOff>
    </xdr:from>
    <xdr:to>
      <xdr:col>112</xdr:col>
      <xdr:colOff>38100</xdr:colOff>
      <xdr:row>39</xdr:row>
      <xdr:rowOff>127472</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712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143999</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487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27505</xdr:rowOff>
    </xdr:from>
    <xdr:to>
      <xdr:col>107</xdr:col>
      <xdr:colOff>101600</xdr:colOff>
      <xdr:row>39</xdr:row>
      <xdr:rowOff>129105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71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145632</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4892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10523</xdr:rowOff>
    </xdr:from>
    <xdr:to>
      <xdr:col>102</xdr:col>
      <xdr:colOff>165100</xdr:colOff>
      <xdr:row>39</xdr:row>
      <xdr:rowOff>112123</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697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128650</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472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33710</xdr:rowOff>
    </xdr:from>
    <xdr:to>
      <xdr:col>98</xdr:col>
      <xdr:colOff>38100</xdr:colOff>
      <xdr:row>39</xdr:row>
      <xdr:rowOff>135310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151837</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99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30</xdr:row>
      <xdr:rowOff>56243</xdr:rowOff>
    </xdr:from>
    <xdr:to>
      <xdr:col>116</xdr:col>
      <xdr:colOff>114300</xdr:colOff>
      <xdr:row>30</xdr:row>
      <xdr:rowOff>157843</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519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30</xdr:row>
      <xdr:rowOff>9270</xdr:rowOff>
    </xdr:from>
    <xdr:ext cx="469744"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5152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総務費、商工費、公債費</a:t>
          </a:r>
          <a:r>
            <a:rPr kumimoji="1" lang="ja-JP" altLang="en-US" sz="1100">
              <a:solidFill>
                <a:schemeClr val="dk1"/>
              </a:solidFill>
              <a:effectLst/>
              <a:latin typeface="+mn-lt"/>
              <a:ea typeface="+mn-ea"/>
              <a:cs typeface="+mn-cs"/>
            </a:rPr>
            <a:t>、諸支出金</a:t>
          </a:r>
          <a:r>
            <a:rPr kumimoji="1" lang="ja-JP" altLang="ja-JP" sz="1100">
              <a:solidFill>
                <a:schemeClr val="dk1"/>
              </a:solidFill>
              <a:effectLst/>
              <a:latin typeface="+mn-lt"/>
              <a:ea typeface="+mn-ea"/>
              <a:cs typeface="+mn-cs"/>
            </a:rPr>
            <a:t>は、類似団体と比較して一人当たりのコストが高い状況となっている。</a:t>
          </a:r>
          <a:endParaRPr lang="ja-JP" altLang="ja-JP" sz="1400">
            <a:effectLst/>
          </a:endParaRPr>
        </a:p>
        <a:p>
          <a:r>
            <a:rPr kumimoji="1" lang="ja-JP" altLang="ja-JP" sz="1100">
              <a:solidFill>
                <a:schemeClr val="dk1"/>
              </a:solidFill>
              <a:effectLst/>
              <a:latin typeface="+mn-lt"/>
              <a:ea typeface="+mn-ea"/>
              <a:cs typeface="+mn-cs"/>
            </a:rPr>
            <a:t>①総務費：</a:t>
          </a:r>
          <a:r>
            <a:rPr kumimoji="1" lang="ja-JP" altLang="en-US" sz="1100">
              <a:solidFill>
                <a:schemeClr val="dk1"/>
              </a:solidFill>
              <a:effectLst/>
              <a:latin typeface="+mn-lt"/>
              <a:ea typeface="+mn-ea"/>
              <a:cs typeface="+mn-cs"/>
            </a:rPr>
            <a:t>収蔵展示施設改修工事費の皆減及び財政調整基金積立金元金の減により、一人当たりのコストは減少している。</a:t>
          </a:r>
          <a:endParaRPr lang="ja-JP" altLang="ja-JP" sz="1400">
            <a:effectLst/>
          </a:endParaRPr>
        </a:p>
        <a:p>
          <a:r>
            <a:rPr kumimoji="1" lang="ja-JP" altLang="ja-JP" sz="110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商工費：生活応援商品券発行事業補助金の減により、一人当たりのコストは減少している。</a:t>
          </a:r>
        </a:p>
        <a:p>
          <a:r>
            <a:rPr kumimoji="1" lang="ja-JP" altLang="ja-JP" sz="1100">
              <a:solidFill>
                <a:schemeClr val="dk1"/>
              </a:solidFill>
              <a:effectLst/>
              <a:latin typeface="+mn-lt"/>
              <a:ea typeface="+mn-ea"/>
              <a:cs typeface="+mn-cs"/>
            </a:rPr>
            <a:t>③</a:t>
          </a:r>
          <a:r>
            <a:rPr kumimoji="1" lang="ja-JP" altLang="en-US" sz="1100">
              <a:solidFill>
                <a:schemeClr val="dk1"/>
              </a:solidFill>
              <a:effectLst/>
              <a:latin typeface="+mn-lt"/>
              <a:ea typeface="+mn-ea"/>
              <a:cs typeface="+mn-cs"/>
            </a:rPr>
            <a:t>公債費：芦屋小学校プール改修事業等に伴う過疎対策事業債等の元金償還が開始されたことにより、住民一人当たりのコストが高止まりしており、また類似団体よりも高くなっている。</a:t>
          </a:r>
          <a:endParaRPr lang="ja-JP" altLang="ja-JP" sz="1400">
            <a:effectLst/>
          </a:endParaRPr>
        </a:p>
        <a:p>
          <a:r>
            <a:rPr kumimoji="1" lang="ja-JP" altLang="ja-JP" sz="1100">
              <a:solidFill>
                <a:schemeClr val="dk1"/>
              </a:solidFill>
              <a:effectLst/>
              <a:latin typeface="+mn-lt"/>
              <a:ea typeface="+mn-ea"/>
              <a:cs typeface="+mn-cs"/>
            </a:rPr>
            <a:t>④</a:t>
          </a:r>
          <a:r>
            <a:rPr kumimoji="1" lang="ja-JP" altLang="en-US" sz="1100">
              <a:solidFill>
                <a:schemeClr val="dk1"/>
              </a:solidFill>
              <a:effectLst/>
              <a:latin typeface="+mn-lt"/>
              <a:ea typeface="+mn-ea"/>
              <a:cs typeface="+mn-cs"/>
            </a:rPr>
            <a:t>諸支出金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用地購入費（普通財産）の皆増によるもの。</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福岡県芦屋町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6</a:t>
          </a:r>
          <a:r>
            <a:rPr kumimoji="1" lang="ja-JP" altLang="ja-JP" sz="1000">
              <a:solidFill>
                <a:schemeClr val="dk1"/>
              </a:solidFill>
              <a:effectLst/>
              <a:latin typeface="+mn-lt"/>
              <a:ea typeface="+mn-ea"/>
              <a:cs typeface="+mn-cs"/>
            </a:rPr>
            <a:t>年度も令和</a:t>
          </a:r>
          <a:r>
            <a:rPr kumimoji="1" lang="en-US" altLang="ja-JP" sz="1000">
              <a:solidFill>
                <a:schemeClr val="dk1"/>
              </a:solidFill>
              <a:effectLst/>
              <a:latin typeface="+mn-lt"/>
              <a:ea typeface="+mn-ea"/>
              <a:cs typeface="+mn-cs"/>
            </a:rPr>
            <a:t>5</a:t>
          </a:r>
          <a:r>
            <a:rPr kumimoji="1" lang="ja-JP" altLang="ja-JP" sz="1000">
              <a:solidFill>
                <a:schemeClr val="dk1"/>
              </a:solidFill>
              <a:effectLst/>
              <a:latin typeface="+mn-lt"/>
              <a:ea typeface="+mn-ea"/>
              <a:cs typeface="+mn-cs"/>
            </a:rPr>
            <a:t>年度に引き続き、財政調整基金残高の標準財政規模比は高水準となっている。これは、財政の健全な運営を図り、物価高騰等不測の事態に対応できる体制を整えるため、モーターボート競走事業会計繰入金を増額して財政調整基金に積立てたためである。</a:t>
          </a:r>
          <a:endParaRPr lang="ja-JP" altLang="ja-JP" sz="1100">
            <a:effectLst/>
          </a:endParaRPr>
        </a:p>
        <a:p>
          <a:r>
            <a:rPr kumimoji="1" lang="ja-JP" altLang="ja-JP" sz="1000">
              <a:solidFill>
                <a:schemeClr val="dk1"/>
              </a:solidFill>
              <a:effectLst/>
              <a:latin typeface="+mn-lt"/>
              <a:ea typeface="+mn-ea"/>
              <a:cs typeface="+mn-cs"/>
            </a:rPr>
            <a:t>　また、実質単年度収支は、財政調整基金の積立額に対して取り崩し額が大きかったため、マイナスとなっている。</a:t>
          </a:r>
          <a:endParaRPr lang="ja-JP" altLang="ja-JP" sz="1100">
            <a:effectLst/>
          </a:endParaRPr>
        </a:p>
        <a:p>
          <a:r>
            <a:rPr kumimoji="1" lang="ja-JP" altLang="ja-JP"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2</a:t>
          </a:r>
          <a:r>
            <a:rPr kumimoji="1" lang="ja-JP" altLang="ja-JP" sz="1000">
              <a:solidFill>
                <a:schemeClr val="dk1"/>
              </a:solidFill>
              <a:effectLst/>
              <a:latin typeface="+mn-lt"/>
              <a:ea typeface="+mn-ea"/>
              <a:cs typeface="+mn-cs"/>
            </a:rPr>
            <a:t>年度からは公共施設の整備等について特定目的基金による対応を行っており、財政調整基金の大幅な取り崩しを抑制し、実質単年度収支比率の改善を図っている。</a:t>
          </a:r>
          <a:endParaRPr lang="ja-JP" altLang="ja-JP" sz="11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福岡県芦屋町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連結実質赤字比率については毎年黒字を維持している。</a:t>
          </a:r>
          <a:endParaRPr lang="ja-JP" altLang="ja-JP" sz="1400">
            <a:effectLst/>
          </a:endParaRPr>
        </a:p>
        <a:p>
          <a:r>
            <a:rPr kumimoji="1" lang="ja-JP" altLang="ja-JP" sz="1100">
              <a:solidFill>
                <a:schemeClr val="dk1"/>
              </a:solidFill>
              <a:effectLst/>
              <a:latin typeface="+mn-lt"/>
              <a:ea typeface="+mn-ea"/>
              <a:cs typeface="+mn-cs"/>
            </a:rPr>
            <a:t>　しかしながら、国民健康保険特別会計への赤字補填財源繰出として、令和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年度は皆減となったが、平成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千万円、令和元年度は</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千万、令和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千万円、令和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千万円、令和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千万円</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年度は</a:t>
          </a:r>
          <a:r>
            <a:rPr kumimoji="1" lang="en-US" altLang="ja-JP" sz="1100">
              <a:solidFill>
                <a:schemeClr val="dk1"/>
              </a:solidFill>
              <a:effectLst/>
              <a:latin typeface="+mn-lt"/>
              <a:ea typeface="+mn-ea"/>
              <a:cs typeface="+mn-cs"/>
            </a:rPr>
            <a:t>3.4</a:t>
          </a:r>
          <a:r>
            <a:rPr kumimoji="1" lang="ja-JP" altLang="en-US" sz="1100">
              <a:solidFill>
                <a:schemeClr val="dk1"/>
              </a:solidFill>
              <a:effectLst/>
              <a:latin typeface="+mn-lt"/>
              <a:ea typeface="+mn-ea"/>
              <a:cs typeface="+mn-cs"/>
            </a:rPr>
            <a:t>千万円</a:t>
          </a:r>
          <a:r>
            <a:rPr kumimoji="1" lang="ja-JP" altLang="ja-JP" sz="1100">
              <a:solidFill>
                <a:schemeClr val="dk1"/>
              </a:solidFill>
              <a:effectLst/>
              <a:latin typeface="+mn-lt"/>
              <a:ea typeface="+mn-ea"/>
              <a:cs typeface="+mn-cs"/>
            </a:rPr>
            <a:t>と一般会計からの繰出が多額になっており、令和</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年度以降も赤字補填財源繰出が予定されているため、国保会計の赤字対策が今後の課題となる。</a:t>
          </a:r>
          <a:endParaRPr lang="ja-JP" altLang="ja-JP" sz="1400">
            <a:effectLst/>
          </a:endParaRPr>
        </a:p>
        <a:p>
          <a:r>
            <a:rPr kumimoji="1" lang="ja-JP" altLang="ja-JP" sz="1100">
              <a:solidFill>
                <a:schemeClr val="dk1"/>
              </a:solidFill>
              <a:effectLst/>
              <a:latin typeface="+mn-lt"/>
              <a:ea typeface="+mn-ea"/>
              <a:cs typeface="+mn-cs"/>
            </a:rPr>
            <a:t>　また、モーターボート競走事業会計は、スマートフォン等による電話投票の売上げやモーニングレースが好調であり、標準財政規模比は良好な値となっている。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9899073</v>
      </c>
      <c r="BO4" s="436"/>
      <c r="BP4" s="436"/>
      <c r="BQ4" s="436"/>
      <c r="BR4" s="436"/>
      <c r="BS4" s="436"/>
      <c r="BT4" s="436"/>
      <c r="BU4" s="437"/>
      <c r="BV4" s="435">
        <v>10528422</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8.4</v>
      </c>
      <c r="CU4" s="576"/>
      <c r="CV4" s="576"/>
      <c r="CW4" s="576"/>
      <c r="CX4" s="576"/>
      <c r="CY4" s="576"/>
      <c r="CZ4" s="576"/>
      <c r="DA4" s="577"/>
      <c r="DB4" s="575">
        <v>9.6</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9498549</v>
      </c>
      <c r="BO5" s="407"/>
      <c r="BP5" s="407"/>
      <c r="BQ5" s="407"/>
      <c r="BR5" s="407"/>
      <c r="BS5" s="407"/>
      <c r="BT5" s="407"/>
      <c r="BU5" s="408"/>
      <c r="BV5" s="406">
        <v>10108857</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99.9</v>
      </c>
      <c r="CU5" s="404"/>
      <c r="CV5" s="404"/>
      <c r="CW5" s="404"/>
      <c r="CX5" s="404"/>
      <c r="CY5" s="404"/>
      <c r="CZ5" s="404"/>
      <c r="DA5" s="405"/>
      <c r="DB5" s="403">
        <v>99.7</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400524</v>
      </c>
      <c r="BO6" s="407"/>
      <c r="BP6" s="407"/>
      <c r="BQ6" s="407"/>
      <c r="BR6" s="407"/>
      <c r="BS6" s="407"/>
      <c r="BT6" s="407"/>
      <c r="BU6" s="408"/>
      <c r="BV6" s="406">
        <v>419565</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99.9</v>
      </c>
      <c r="CU6" s="550"/>
      <c r="CV6" s="550"/>
      <c r="CW6" s="550"/>
      <c r="CX6" s="550"/>
      <c r="CY6" s="550"/>
      <c r="CZ6" s="550"/>
      <c r="DA6" s="551"/>
      <c r="DB6" s="549">
        <v>99.7</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40266</v>
      </c>
      <c r="BO7" s="407"/>
      <c r="BP7" s="407"/>
      <c r="BQ7" s="407"/>
      <c r="BR7" s="407"/>
      <c r="BS7" s="407"/>
      <c r="BT7" s="407"/>
      <c r="BU7" s="408"/>
      <c r="BV7" s="406">
        <v>18336</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4286557</v>
      </c>
      <c r="CU7" s="407"/>
      <c r="CV7" s="407"/>
      <c r="CW7" s="407"/>
      <c r="CX7" s="407"/>
      <c r="CY7" s="407"/>
      <c r="CZ7" s="407"/>
      <c r="DA7" s="408"/>
      <c r="DB7" s="406">
        <v>4176028</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360258</v>
      </c>
      <c r="BO8" s="407"/>
      <c r="BP8" s="407"/>
      <c r="BQ8" s="407"/>
      <c r="BR8" s="407"/>
      <c r="BS8" s="407"/>
      <c r="BT8" s="407"/>
      <c r="BU8" s="408"/>
      <c r="BV8" s="406">
        <v>401229</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0.34</v>
      </c>
      <c r="CU8" s="510"/>
      <c r="CV8" s="510"/>
      <c r="CW8" s="510"/>
      <c r="CX8" s="510"/>
      <c r="CY8" s="510"/>
      <c r="CZ8" s="510"/>
      <c r="DA8" s="511"/>
      <c r="DB8" s="509">
        <v>0.34</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13545</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-40971</v>
      </c>
      <c r="BO9" s="407"/>
      <c r="BP9" s="407"/>
      <c r="BQ9" s="407"/>
      <c r="BR9" s="407"/>
      <c r="BS9" s="407"/>
      <c r="BT9" s="407"/>
      <c r="BU9" s="408"/>
      <c r="BV9" s="406">
        <v>41044</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13.7</v>
      </c>
      <c r="CU9" s="404"/>
      <c r="CV9" s="404"/>
      <c r="CW9" s="404"/>
      <c r="CX9" s="404"/>
      <c r="CY9" s="404"/>
      <c r="CZ9" s="404"/>
      <c r="DA9" s="405"/>
      <c r="DB9" s="403">
        <v>13</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14208</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150263</v>
      </c>
      <c r="BO10" s="407"/>
      <c r="BP10" s="407"/>
      <c r="BQ10" s="407"/>
      <c r="BR10" s="407"/>
      <c r="BS10" s="407"/>
      <c r="BT10" s="407"/>
      <c r="BU10" s="408"/>
      <c r="BV10" s="406">
        <v>340261</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12728</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440595</v>
      </c>
      <c r="BO12" s="407"/>
      <c r="BP12" s="407"/>
      <c r="BQ12" s="407"/>
      <c r="BR12" s="407"/>
      <c r="BS12" s="407"/>
      <c r="BT12" s="407"/>
      <c r="BU12" s="408"/>
      <c r="BV12" s="406">
        <v>627238</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12598</v>
      </c>
      <c r="S13" s="494"/>
      <c r="T13" s="494"/>
      <c r="U13" s="494"/>
      <c r="V13" s="495"/>
      <c r="W13" s="496" t="s">
        <v>131</v>
      </c>
      <c r="X13" s="392"/>
      <c r="Y13" s="392"/>
      <c r="Z13" s="392"/>
      <c r="AA13" s="392"/>
      <c r="AB13" s="393"/>
      <c r="AC13" s="359">
        <v>158</v>
      </c>
      <c r="AD13" s="360"/>
      <c r="AE13" s="360"/>
      <c r="AF13" s="360"/>
      <c r="AG13" s="361"/>
      <c r="AH13" s="359">
        <v>200</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-331303</v>
      </c>
      <c r="BO13" s="407"/>
      <c r="BP13" s="407"/>
      <c r="BQ13" s="407"/>
      <c r="BR13" s="407"/>
      <c r="BS13" s="407"/>
      <c r="BT13" s="407"/>
      <c r="BU13" s="408"/>
      <c r="BV13" s="406">
        <v>-245933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8.3000000000000007</v>
      </c>
      <c r="CU13" s="404"/>
      <c r="CV13" s="404"/>
      <c r="CW13" s="404"/>
      <c r="CX13" s="404"/>
      <c r="CY13" s="404"/>
      <c r="CZ13" s="404"/>
      <c r="DA13" s="405"/>
      <c r="DB13" s="403">
        <v>5.7</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12942</v>
      </c>
      <c r="S14" s="494"/>
      <c r="T14" s="494"/>
      <c r="U14" s="494"/>
      <c r="V14" s="495"/>
      <c r="W14" s="497"/>
      <c r="X14" s="395"/>
      <c r="Y14" s="395"/>
      <c r="Z14" s="395"/>
      <c r="AA14" s="395"/>
      <c r="AB14" s="396"/>
      <c r="AC14" s="486">
        <v>2.5</v>
      </c>
      <c r="AD14" s="487"/>
      <c r="AE14" s="487"/>
      <c r="AF14" s="487"/>
      <c r="AG14" s="488"/>
      <c r="AH14" s="486">
        <v>3.2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12825</v>
      </c>
      <c r="S15" s="494"/>
      <c r="T15" s="494"/>
      <c r="U15" s="494"/>
      <c r="V15" s="495"/>
      <c r="W15" s="496" t="s">
        <v>137</v>
      </c>
      <c r="X15" s="392"/>
      <c r="Y15" s="392"/>
      <c r="Z15" s="392"/>
      <c r="AA15" s="392"/>
      <c r="AB15" s="393"/>
      <c r="AC15" s="359">
        <v>1425</v>
      </c>
      <c r="AD15" s="360"/>
      <c r="AE15" s="360"/>
      <c r="AF15" s="360"/>
      <c r="AG15" s="361"/>
      <c r="AH15" s="359">
        <v>1427</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1310959</v>
      </c>
      <c r="BO15" s="436"/>
      <c r="BP15" s="436"/>
      <c r="BQ15" s="436"/>
      <c r="BR15" s="436"/>
      <c r="BS15" s="436"/>
      <c r="BT15" s="436"/>
      <c r="BU15" s="437"/>
      <c r="BV15" s="435">
        <v>1313775</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22.7</v>
      </c>
      <c r="AD16" s="487"/>
      <c r="AE16" s="487"/>
      <c r="AF16" s="487"/>
      <c r="AG16" s="488"/>
      <c r="AH16" s="486">
        <v>22.8</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3956979</v>
      </c>
      <c r="BO16" s="407"/>
      <c r="BP16" s="407"/>
      <c r="BQ16" s="407"/>
      <c r="BR16" s="407"/>
      <c r="BS16" s="407"/>
      <c r="BT16" s="407"/>
      <c r="BU16" s="408"/>
      <c r="BV16" s="406">
        <v>3828397</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4681</v>
      </c>
      <c r="AD17" s="360"/>
      <c r="AE17" s="360"/>
      <c r="AF17" s="360"/>
      <c r="AG17" s="361"/>
      <c r="AH17" s="359">
        <v>4636</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1630121</v>
      </c>
      <c r="BO17" s="407"/>
      <c r="BP17" s="407"/>
      <c r="BQ17" s="407"/>
      <c r="BR17" s="407"/>
      <c r="BS17" s="407"/>
      <c r="BT17" s="407"/>
      <c r="BU17" s="408"/>
      <c r="BV17" s="406">
        <v>1634458</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11.58</v>
      </c>
      <c r="M18" s="459"/>
      <c r="N18" s="459"/>
      <c r="O18" s="459"/>
      <c r="P18" s="459"/>
      <c r="Q18" s="459"/>
      <c r="R18" s="460"/>
      <c r="S18" s="460"/>
      <c r="T18" s="460"/>
      <c r="U18" s="460"/>
      <c r="V18" s="461"/>
      <c r="W18" s="477"/>
      <c r="X18" s="478"/>
      <c r="Y18" s="478"/>
      <c r="Z18" s="478"/>
      <c r="AA18" s="478"/>
      <c r="AB18" s="502"/>
      <c r="AC18" s="376">
        <v>74.7</v>
      </c>
      <c r="AD18" s="377"/>
      <c r="AE18" s="377"/>
      <c r="AF18" s="377"/>
      <c r="AG18" s="462"/>
      <c r="AH18" s="376">
        <v>74</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4627010</v>
      </c>
      <c r="BO18" s="407"/>
      <c r="BP18" s="407"/>
      <c r="BQ18" s="407"/>
      <c r="BR18" s="407"/>
      <c r="BS18" s="407"/>
      <c r="BT18" s="407"/>
      <c r="BU18" s="408"/>
      <c r="BV18" s="406">
        <v>4437165</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1170</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6721789</v>
      </c>
      <c r="BO19" s="407"/>
      <c r="BP19" s="407"/>
      <c r="BQ19" s="407"/>
      <c r="BR19" s="407"/>
      <c r="BS19" s="407"/>
      <c r="BT19" s="407"/>
      <c r="BU19" s="408"/>
      <c r="BV19" s="406">
        <v>7084053</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5599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11179380</v>
      </c>
      <c r="BO22" s="436"/>
      <c r="BP22" s="436"/>
      <c r="BQ22" s="436"/>
      <c r="BR22" s="436"/>
      <c r="BS22" s="436"/>
      <c r="BT22" s="436"/>
      <c r="BU22" s="437"/>
      <c r="BV22" s="435">
        <v>11658003</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10774106</v>
      </c>
      <c r="BO23" s="407"/>
      <c r="BP23" s="407"/>
      <c r="BQ23" s="407"/>
      <c r="BR23" s="407"/>
      <c r="BS23" s="407"/>
      <c r="BT23" s="407"/>
      <c r="BU23" s="408"/>
      <c r="BV23" s="406">
        <v>11248785</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7440</v>
      </c>
      <c r="R24" s="360"/>
      <c r="S24" s="360"/>
      <c r="T24" s="360"/>
      <c r="U24" s="360"/>
      <c r="V24" s="361"/>
      <c r="W24" s="449"/>
      <c r="X24" s="386"/>
      <c r="Y24" s="387"/>
      <c r="Z24" s="362" t="s">
        <v>162</v>
      </c>
      <c r="AA24" s="363"/>
      <c r="AB24" s="363"/>
      <c r="AC24" s="363"/>
      <c r="AD24" s="363"/>
      <c r="AE24" s="363"/>
      <c r="AF24" s="363"/>
      <c r="AG24" s="364"/>
      <c r="AH24" s="359">
        <v>153</v>
      </c>
      <c r="AI24" s="360"/>
      <c r="AJ24" s="360"/>
      <c r="AK24" s="360"/>
      <c r="AL24" s="361"/>
      <c r="AM24" s="359">
        <v>446454</v>
      </c>
      <c r="AN24" s="360"/>
      <c r="AO24" s="360"/>
      <c r="AP24" s="360"/>
      <c r="AQ24" s="360"/>
      <c r="AR24" s="361"/>
      <c r="AS24" s="359">
        <v>2918</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9475983</v>
      </c>
      <c r="BO24" s="407"/>
      <c r="BP24" s="407"/>
      <c r="BQ24" s="407"/>
      <c r="BR24" s="407"/>
      <c r="BS24" s="407"/>
      <c r="BT24" s="407"/>
      <c r="BU24" s="408"/>
      <c r="BV24" s="406">
        <v>9706449</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6210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271894</v>
      </c>
      <c r="BO25" s="436"/>
      <c r="BP25" s="436"/>
      <c r="BQ25" s="436"/>
      <c r="BR25" s="436"/>
      <c r="BS25" s="436"/>
      <c r="BT25" s="436"/>
      <c r="BU25" s="437"/>
      <c r="BV25" s="435">
        <v>43421</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5810</v>
      </c>
      <c r="R26" s="360"/>
      <c r="S26" s="360"/>
      <c r="T26" s="360"/>
      <c r="U26" s="360"/>
      <c r="V26" s="361"/>
      <c r="W26" s="449"/>
      <c r="X26" s="386"/>
      <c r="Y26" s="387"/>
      <c r="Z26" s="362" t="s">
        <v>168</v>
      </c>
      <c r="AA26" s="417"/>
      <c r="AB26" s="417"/>
      <c r="AC26" s="417"/>
      <c r="AD26" s="417"/>
      <c r="AE26" s="417"/>
      <c r="AF26" s="417"/>
      <c r="AG26" s="418"/>
      <c r="AH26" s="359">
        <v>4</v>
      </c>
      <c r="AI26" s="360"/>
      <c r="AJ26" s="360"/>
      <c r="AK26" s="360"/>
      <c r="AL26" s="361"/>
      <c r="AM26" s="359">
        <v>10164</v>
      </c>
      <c r="AN26" s="360"/>
      <c r="AO26" s="360"/>
      <c r="AP26" s="360"/>
      <c r="AQ26" s="360"/>
      <c r="AR26" s="361"/>
      <c r="AS26" s="359">
        <v>2541</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v>850000</v>
      </c>
      <c r="BO26" s="407"/>
      <c r="BP26" s="407"/>
      <c r="BQ26" s="407"/>
      <c r="BR26" s="407"/>
      <c r="BS26" s="407"/>
      <c r="BT26" s="407"/>
      <c r="BU26" s="408"/>
      <c r="BV26" s="406">
        <v>1040000</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3450</v>
      </c>
      <c r="R27" s="360"/>
      <c r="S27" s="360"/>
      <c r="T27" s="360"/>
      <c r="U27" s="360"/>
      <c r="V27" s="361"/>
      <c r="W27" s="449"/>
      <c r="X27" s="386"/>
      <c r="Y27" s="387"/>
      <c r="Z27" s="362" t="s">
        <v>171</v>
      </c>
      <c r="AA27" s="363"/>
      <c r="AB27" s="363"/>
      <c r="AC27" s="363"/>
      <c r="AD27" s="363"/>
      <c r="AE27" s="363"/>
      <c r="AF27" s="363"/>
      <c r="AG27" s="364"/>
      <c r="AH27" s="359" t="s">
        <v>122</v>
      </c>
      <c r="AI27" s="360"/>
      <c r="AJ27" s="360"/>
      <c r="AK27" s="360"/>
      <c r="AL27" s="361"/>
      <c r="AM27" s="359" t="s">
        <v>122</v>
      </c>
      <c r="AN27" s="360"/>
      <c r="AO27" s="360"/>
      <c r="AP27" s="360"/>
      <c r="AQ27" s="360"/>
      <c r="AR27" s="361"/>
      <c r="AS27" s="359" t="s">
        <v>122</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299442</v>
      </c>
      <c r="BO27" s="441"/>
      <c r="BP27" s="441"/>
      <c r="BQ27" s="441"/>
      <c r="BR27" s="441"/>
      <c r="BS27" s="441"/>
      <c r="BT27" s="441"/>
      <c r="BU27" s="442"/>
      <c r="BV27" s="440">
        <v>359192</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3180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1556682</v>
      </c>
      <c r="BO28" s="436"/>
      <c r="BP28" s="436"/>
      <c r="BQ28" s="436"/>
      <c r="BR28" s="436"/>
      <c r="BS28" s="436"/>
      <c r="BT28" s="436"/>
      <c r="BU28" s="437"/>
      <c r="BV28" s="435">
        <v>1497887</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10</v>
      </c>
      <c r="M29" s="360"/>
      <c r="N29" s="360"/>
      <c r="O29" s="360"/>
      <c r="P29" s="361"/>
      <c r="Q29" s="359">
        <v>2980</v>
      </c>
      <c r="R29" s="360"/>
      <c r="S29" s="360"/>
      <c r="T29" s="360"/>
      <c r="U29" s="360"/>
      <c r="V29" s="361"/>
      <c r="W29" s="450"/>
      <c r="X29" s="451"/>
      <c r="Y29" s="452"/>
      <c r="Z29" s="362" t="s">
        <v>177</v>
      </c>
      <c r="AA29" s="363"/>
      <c r="AB29" s="363"/>
      <c r="AC29" s="363"/>
      <c r="AD29" s="363"/>
      <c r="AE29" s="363"/>
      <c r="AF29" s="363"/>
      <c r="AG29" s="364"/>
      <c r="AH29" s="359">
        <v>153</v>
      </c>
      <c r="AI29" s="360"/>
      <c r="AJ29" s="360"/>
      <c r="AK29" s="360"/>
      <c r="AL29" s="361"/>
      <c r="AM29" s="359">
        <v>446454</v>
      </c>
      <c r="AN29" s="360"/>
      <c r="AO29" s="360"/>
      <c r="AP29" s="360"/>
      <c r="AQ29" s="360"/>
      <c r="AR29" s="361"/>
      <c r="AS29" s="359">
        <v>2918</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95827</v>
      </c>
      <c r="BO29" s="407"/>
      <c r="BP29" s="407"/>
      <c r="BQ29" s="407"/>
      <c r="BR29" s="407"/>
      <c r="BS29" s="407"/>
      <c r="BT29" s="407"/>
      <c r="BU29" s="408"/>
      <c r="BV29" s="406">
        <v>95784</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95.5</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3240234</v>
      </c>
      <c r="BO30" s="441"/>
      <c r="BP30" s="441"/>
      <c r="BQ30" s="441"/>
      <c r="BR30" s="441"/>
      <c r="BS30" s="441"/>
      <c r="BT30" s="441"/>
      <c r="BU30" s="442"/>
      <c r="BV30" s="440">
        <v>3300533</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186</v>
      </c>
      <c r="D33" s="358"/>
      <c r="E33" s="357" t="s">
        <v>187</v>
      </c>
      <c r="F33" s="357"/>
      <c r="G33" s="357"/>
      <c r="H33" s="357"/>
      <c r="I33" s="357"/>
      <c r="J33" s="357"/>
      <c r="K33" s="357"/>
      <c r="L33" s="357"/>
      <c r="M33" s="357"/>
      <c r="N33" s="357"/>
      <c r="O33" s="357"/>
      <c r="P33" s="357"/>
      <c r="Q33" s="357"/>
      <c r="R33" s="357"/>
      <c r="S33" s="357"/>
      <c r="T33" s="188"/>
      <c r="U33" s="358" t="s">
        <v>186</v>
      </c>
      <c r="V33" s="358"/>
      <c r="W33" s="357" t="s">
        <v>187</v>
      </c>
      <c r="X33" s="357"/>
      <c r="Y33" s="357"/>
      <c r="Z33" s="357"/>
      <c r="AA33" s="357"/>
      <c r="AB33" s="357"/>
      <c r="AC33" s="357"/>
      <c r="AD33" s="357"/>
      <c r="AE33" s="357"/>
      <c r="AF33" s="357"/>
      <c r="AG33" s="357"/>
      <c r="AH33" s="357"/>
      <c r="AI33" s="357"/>
      <c r="AJ33" s="357"/>
      <c r="AK33" s="357"/>
      <c r="AL33" s="188"/>
      <c r="AM33" s="358" t="s">
        <v>186</v>
      </c>
      <c r="AN33" s="358"/>
      <c r="AO33" s="357" t="s">
        <v>187</v>
      </c>
      <c r="AP33" s="357"/>
      <c r="AQ33" s="357"/>
      <c r="AR33" s="357"/>
      <c r="AS33" s="357"/>
      <c r="AT33" s="357"/>
      <c r="AU33" s="357"/>
      <c r="AV33" s="357"/>
      <c r="AW33" s="357"/>
      <c r="AX33" s="357"/>
      <c r="AY33" s="357"/>
      <c r="AZ33" s="357"/>
      <c r="BA33" s="357"/>
      <c r="BB33" s="357"/>
      <c r="BC33" s="357"/>
      <c r="BD33" s="189"/>
      <c r="BE33" s="357" t="s">
        <v>188</v>
      </c>
      <c r="BF33" s="357"/>
      <c r="BG33" s="357" t="s">
        <v>189</v>
      </c>
      <c r="BH33" s="357"/>
      <c r="BI33" s="357"/>
      <c r="BJ33" s="357"/>
      <c r="BK33" s="357"/>
      <c r="BL33" s="357"/>
      <c r="BM33" s="357"/>
      <c r="BN33" s="357"/>
      <c r="BO33" s="357"/>
      <c r="BP33" s="357"/>
      <c r="BQ33" s="357"/>
      <c r="BR33" s="357"/>
      <c r="BS33" s="357"/>
      <c r="BT33" s="357"/>
      <c r="BU33" s="357"/>
      <c r="BV33" s="189"/>
      <c r="BW33" s="358" t="s">
        <v>188</v>
      </c>
      <c r="BX33" s="358"/>
      <c r="BY33" s="357" t="s">
        <v>190</v>
      </c>
      <c r="BZ33" s="357"/>
      <c r="CA33" s="357"/>
      <c r="CB33" s="357"/>
      <c r="CC33" s="357"/>
      <c r="CD33" s="357"/>
      <c r="CE33" s="357"/>
      <c r="CF33" s="357"/>
      <c r="CG33" s="357"/>
      <c r="CH33" s="357"/>
      <c r="CI33" s="357"/>
      <c r="CJ33" s="357"/>
      <c r="CK33" s="357"/>
      <c r="CL33" s="357"/>
      <c r="CM33" s="357"/>
      <c r="CN33" s="188"/>
      <c r="CO33" s="358" t="s">
        <v>186</v>
      </c>
      <c r="CP33" s="358"/>
      <c r="CQ33" s="357" t="s">
        <v>191</v>
      </c>
      <c r="CR33" s="357"/>
      <c r="CS33" s="357"/>
      <c r="CT33" s="357"/>
      <c r="CU33" s="357"/>
      <c r="CV33" s="357"/>
      <c r="CW33" s="357"/>
      <c r="CX33" s="357"/>
      <c r="CY33" s="357"/>
      <c r="CZ33" s="357"/>
      <c r="DA33" s="357"/>
      <c r="DB33" s="357"/>
      <c r="DC33" s="357"/>
      <c r="DD33" s="357"/>
      <c r="DE33" s="357"/>
      <c r="DF33" s="188"/>
      <c r="DG33" s="356" t="s">
        <v>192</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4</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6</v>
      </c>
      <c r="AN34" s="354"/>
      <c r="AO34" s="355" t="str">
        <f>IF('各会計、関係団体の財政状況及び健全化判断比率'!B30="","",'各会計、関係団体の財政状況及び健全化判断比率'!B30)</f>
        <v>公共下水道事業会計</v>
      </c>
      <c r="AP34" s="355"/>
      <c r="AQ34" s="355"/>
      <c r="AR34" s="355"/>
      <c r="AS34" s="355"/>
      <c r="AT34" s="355"/>
      <c r="AU34" s="355"/>
      <c r="AV34" s="355"/>
      <c r="AW34" s="355"/>
      <c r="AX34" s="355"/>
      <c r="AY34" s="355"/>
      <c r="AZ34" s="355"/>
      <c r="BA34" s="355"/>
      <c r="BB34" s="355"/>
      <c r="BC34" s="355"/>
      <c r="BD34" s="163"/>
      <c r="BE34" s="354">
        <f>IF(BG34="","",MAX(C34:D43,U34:V43,AM34:AN43)+1)</f>
        <v>8</v>
      </c>
      <c r="BF34" s="354"/>
      <c r="BG34" s="355" t="str">
        <f>IF('各会計、関係団体の財政状況及び健全化判断比率'!B32="","",'各会計、関係団体の財政状況及び健全化判断比率'!B32)</f>
        <v>国民宿舎特別会計</v>
      </c>
      <c r="BH34" s="355"/>
      <c r="BI34" s="355"/>
      <c r="BJ34" s="355"/>
      <c r="BK34" s="355"/>
      <c r="BL34" s="355"/>
      <c r="BM34" s="355"/>
      <c r="BN34" s="355"/>
      <c r="BO34" s="355"/>
      <c r="BP34" s="355"/>
      <c r="BQ34" s="355"/>
      <c r="BR34" s="355"/>
      <c r="BS34" s="355"/>
      <c r="BT34" s="355"/>
      <c r="BU34" s="355"/>
      <c r="BV34" s="163"/>
      <c r="BW34" s="354">
        <f>IF(BY34="","",MAX(C34:D43,U34:V43,AM34:AN43,BE34:BF43)+1)</f>
        <v>9</v>
      </c>
      <c r="BX34" s="354"/>
      <c r="BY34" s="355" t="str">
        <f>IF('各会計、関係団体の財政状況及び健全化判断比率'!B68="","",'各会計、関係団体の財政状況及び健全化判断比率'!B68)</f>
        <v>福岡県市町村消防団員等公務災害補償組合</v>
      </c>
      <c r="BZ34" s="355"/>
      <c r="CA34" s="355"/>
      <c r="CB34" s="355"/>
      <c r="CC34" s="355"/>
      <c r="CD34" s="355"/>
      <c r="CE34" s="355"/>
      <c r="CF34" s="355"/>
      <c r="CG34" s="355"/>
      <c r="CH34" s="355"/>
      <c r="CI34" s="355"/>
      <c r="CJ34" s="355"/>
      <c r="CK34" s="355"/>
      <c r="CL34" s="355"/>
      <c r="CM34" s="355"/>
      <c r="CN34" s="163"/>
      <c r="CO34" s="354">
        <f>IF(CQ34="","",MAX(C34:D43,U34:V43,AM34:AN43,BE34:BF43,BW34:BX43)+1)</f>
        <v>18</v>
      </c>
      <c r="CP34" s="354"/>
      <c r="CQ34" s="355" t="str">
        <f>IF('各会計、関係団体の財政状況及び健全化判断比率'!BS7="","",'各会計、関係団体の財政状況及び健全化判断比率'!BS7)</f>
        <v>地方独立行政法人芦屋中央病院</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給食センター特別会計</v>
      </c>
      <c r="F35" s="355"/>
      <c r="G35" s="355"/>
      <c r="H35" s="355"/>
      <c r="I35" s="355"/>
      <c r="J35" s="355"/>
      <c r="K35" s="355"/>
      <c r="L35" s="355"/>
      <c r="M35" s="355"/>
      <c r="N35" s="355"/>
      <c r="O35" s="355"/>
      <c r="P35" s="355"/>
      <c r="Q35" s="355"/>
      <c r="R35" s="355"/>
      <c r="S35" s="355"/>
      <c r="T35" s="163"/>
      <c r="U35" s="354">
        <f>IF(W35="","",U34+1)</f>
        <v>5</v>
      </c>
      <c r="V35" s="354"/>
      <c r="W35" s="355" t="str">
        <f>IF('各会計、関係団体の財政状況及び健全化判断比率'!B29="","",'各会計、関係団体の財政状況及び健全化判断比率'!B29)</f>
        <v>後期高齢者医療特別会計</v>
      </c>
      <c r="X35" s="355"/>
      <c r="Y35" s="355"/>
      <c r="Z35" s="355"/>
      <c r="AA35" s="355"/>
      <c r="AB35" s="355"/>
      <c r="AC35" s="355"/>
      <c r="AD35" s="355"/>
      <c r="AE35" s="355"/>
      <c r="AF35" s="355"/>
      <c r="AG35" s="355"/>
      <c r="AH35" s="355"/>
      <c r="AI35" s="355"/>
      <c r="AJ35" s="355"/>
      <c r="AK35" s="355"/>
      <c r="AL35" s="163"/>
      <c r="AM35" s="354">
        <f t="shared" ref="AM35:AM43" si="0">IF(AO35="","",AM34+1)</f>
        <v>7</v>
      </c>
      <c r="AN35" s="354"/>
      <c r="AO35" s="355" t="str">
        <f>IF('各会計、関係団体の財政状況及び健全化判断比率'!B31="","",'各会計、関係団体の財政状況及び健全化判断比率'!B31)</f>
        <v>モーターボート競走事業会計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10</v>
      </c>
      <c r="BX35" s="354"/>
      <c r="BY35" s="355" t="str">
        <f>IF('各会計、関係団体の財政状況及び健全化判断比率'!B69="","",'各会計、関係団体の財政状況及び健全化判断比率'!B69)</f>
        <v>福岡県自治会館管理組合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f>IF(E36="","",C35+1)</f>
        <v>3</v>
      </c>
      <c r="D36" s="354"/>
      <c r="E36" s="355" t="str">
        <f>IF('各会計、関係団体の財政状況及び健全化判断比率'!B9="","",'各会計、関係団体の財政状況及び健全化判断比率'!B9)</f>
        <v>地方独立行政法人芦屋中央病院貸付金特別会計</v>
      </c>
      <c r="F36" s="355"/>
      <c r="G36" s="355"/>
      <c r="H36" s="355"/>
      <c r="I36" s="355"/>
      <c r="J36" s="355"/>
      <c r="K36" s="355"/>
      <c r="L36" s="355"/>
      <c r="M36" s="355"/>
      <c r="N36" s="355"/>
      <c r="O36" s="355"/>
      <c r="P36" s="355"/>
      <c r="Q36" s="355"/>
      <c r="R36" s="355"/>
      <c r="S36" s="355"/>
      <c r="T36" s="163"/>
      <c r="U36" s="354" t="str">
        <f t="shared" ref="U36:U43" si="4">IF(W36="","",U35+1)</f>
        <v/>
      </c>
      <c r="V36" s="354"/>
      <c r="W36" s="355"/>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11</v>
      </c>
      <c r="BX36" s="354"/>
      <c r="BY36" s="355" t="str">
        <f>IF('各会計、関係団体の財政状況及び健全化判断比率'!B70="","",'各会計、関係団体の財政状況及び健全化判断比率'!B70)</f>
        <v>遠賀・中間地域広域行政事務組合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12</v>
      </c>
      <c r="BX37" s="354"/>
      <c r="BY37" s="355" t="str">
        <f>IF('各会計、関係団体の財政状況及び健全化判断比率'!B71="","",'各会計、関係団体の財政状況及び健全化判断比率'!B71)</f>
        <v>福岡県自治振興組合（一般会計）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13</v>
      </c>
      <c r="BX38" s="354"/>
      <c r="BY38" s="355" t="str">
        <f>IF('各会計、関係団体の財政状況及び健全化判断比率'!B72="","",'各会計、関係団体の財政状況及び健全化判断比率'!B72)</f>
        <v>福岡県自治振興組合（公文書館事業特別会計）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14</v>
      </c>
      <c r="BX39" s="354"/>
      <c r="BY39" s="355" t="str">
        <f>IF('各会計、関係団体の財政状況及び健全化判断比率'!B73="","",'各会計、関係団体の財政状況及び健全化判断比率'!B73)</f>
        <v>福岡県介護保険広域連合（一般会計）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15</v>
      </c>
      <c r="BX40" s="354"/>
      <c r="BY40" s="355" t="str">
        <f>IF('各会計、関係団体の財政状況及び健全化判断比率'!B74="","",'各会計、関係団体の財政状況及び健全化判断比率'!B74)</f>
        <v>福岡県介護保険広域連合（介護保険事業特別会計）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16</v>
      </c>
      <c r="BX41" s="354"/>
      <c r="BY41" s="355" t="str">
        <f>IF('各会計、関係団体の財政状況及び健全化判断比率'!B75="","",'各会計、関係団体の財政状況及び健全化判断比率'!B75)</f>
        <v>福岡県後期高齢者医療広域連合（一般会計）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17</v>
      </c>
      <c r="BX42" s="354"/>
      <c r="BY42" s="355" t="str">
        <f>IF('各会計、関係団体の財政状況及び健全化判断比率'!B76="","",'各会計、関係団体の財政状況及び健全化判断比率'!B76)</f>
        <v>福岡県後期高齢者医療広域連合（後期高齢者医療特別会計）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2cfjgvBYb4fWBNQ42thZXNNKCpGEy4qvoNrA7jv2ahqfhcltWttjourp3+mNycJcYihTlVYWNZX0tr8eph9F9Q==" saltValue="XHFAeAV9SjziAAv7vQ3d1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6" t="s">
        <v>536</v>
      </c>
      <c r="D34" s="1136"/>
      <c r="E34" s="1137"/>
      <c r="F34" s="32">
        <v>548.11</v>
      </c>
      <c r="G34" s="33">
        <v>662.26</v>
      </c>
      <c r="H34" s="33">
        <v>796.14</v>
      </c>
      <c r="I34" s="33">
        <v>956.38</v>
      </c>
      <c r="J34" s="34">
        <v>1053.04</v>
      </c>
      <c r="K34" s="22"/>
      <c r="L34" s="22"/>
      <c r="M34" s="22"/>
      <c r="N34" s="22"/>
      <c r="O34" s="22"/>
      <c r="P34" s="22"/>
    </row>
    <row r="35" spans="1:16" ht="39" customHeight="1" x14ac:dyDescent="0.15">
      <c r="A35" s="22"/>
      <c r="B35" s="35"/>
      <c r="C35" s="1132" t="s">
        <v>537</v>
      </c>
      <c r="D35" s="1132"/>
      <c r="E35" s="1133"/>
      <c r="F35" s="36">
        <v>15.81</v>
      </c>
      <c r="G35" s="37">
        <v>15.53</v>
      </c>
      <c r="H35" s="37">
        <v>17.07</v>
      </c>
      <c r="I35" s="37">
        <v>17.78</v>
      </c>
      <c r="J35" s="38">
        <v>18.18</v>
      </c>
      <c r="K35" s="22"/>
      <c r="L35" s="22"/>
      <c r="M35" s="22"/>
      <c r="N35" s="22"/>
      <c r="O35" s="22"/>
      <c r="P35" s="22"/>
    </row>
    <row r="36" spans="1:16" ht="39" customHeight="1" x14ac:dyDescent="0.15">
      <c r="A36" s="22"/>
      <c r="B36" s="35"/>
      <c r="C36" s="1132" t="s">
        <v>538</v>
      </c>
      <c r="D36" s="1132"/>
      <c r="E36" s="1133"/>
      <c r="F36" s="36">
        <v>9.14</v>
      </c>
      <c r="G36" s="37">
        <v>7.63</v>
      </c>
      <c r="H36" s="37">
        <v>8.57</v>
      </c>
      <c r="I36" s="37">
        <v>9.5500000000000007</v>
      </c>
      <c r="J36" s="38">
        <v>8.35</v>
      </c>
      <c r="K36" s="22"/>
      <c r="L36" s="22"/>
      <c r="M36" s="22"/>
      <c r="N36" s="22"/>
      <c r="O36" s="22"/>
      <c r="P36" s="22"/>
    </row>
    <row r="37" spans="1:16" ht="39" customHeight="1" x14ac:dyDescent="0.15">
      <c r="A37" s="22"/>
      <c r="B37" s="35"/>
      <c r="C37" s="1132" t="s">
        <v>539</v>
      </c>
      <c r="D37" s="1132"/>
      <c r="E37" s="1133"/>
      <c r="F37" s="36">
        <v>1.43</v>
      </c>
      <c r="G37" s="37">
        <v>1.43</v>
      </c>
      <c r="H37" s="37">
        <v>0.7</v>
      </c>
      <c r="I37" s="37">
        <v>0.67</v>
      </c>
      <c r="J37" s="38">
        <v>0.38</v>
      </c>
      <c r="K37" s="22"/>
      <c r="L37" s="22"/>
      <c r="M37" s="22"/>
      <c r="N37" s="22"/>
      <c r="O37" s="22"/>
      <c r="P37" s="22"/>
    </row>
    <row r="38" spans="1:16" ht="39" customHeight="1" x14ac:dyDescent="0.15">
      <c r="A38" s="22"/>
      <c r="B38" s="35"/>
      <c r="C38" s="1132" t="s">
        <v>540</v>
      </c>
      <c r="D38" s="1132"/>
      <c r="E38" s="1133"/>
      <c r="F38" s="36">
        <v>0.19</v>
      </c>
      <c r="G38" s="37">
        <v>0.19</v>
      </c>
      <c r="H38" s="37">
        <v>0.21</v>
      </c>
      <c r="I38" s="37">
        <v>0.2</v>
      </c>
      <c r="J38" s="38">
        <v>0.2</v>
      </c>
      <c r="K38" s="22"/>
      <c r="L38" s="22"/>
      <c r="M38" s="22"/>
      <c r="N38" s="22"/>
      <c r="O38" s="22"/>
      <c r="P38" s="22"/>
    </row>
    <row r="39" spans="1:16" ht="39" customHeight="1" x14ac:dyDescent="0.15">
      <c r="A39" s="22"/>
      <c r="B39" s="35"/>
      <c r="C39" s="1132" t="s">
        <v>541</v>
      </c>
      <c r="D39" s="1132"/>
      <c r="E39" s="1133"/>
      <c r="F39" s="36">
        <v>0.06</v>
      </c>
      <c r="G39" s="37">
        <v>0.02</v>
      </c>
      <c r="H39" s="37">
        <v>0</v>
      </c>
      <c r="I39" s="37">
        <v>0.05</v>
      </c>
      <c r="J39" s="38">
        <v>0.15</v>
      </c>
      <c r="K39" s="22"/>
      <c r="L39" s="22"/>
      <c r="M39" s="22"/>
      <c r="N39" s="22"/>
      <c r="O39" s="22"/>
      <c r="P39" s="22"/>
    </row>
    <row r="40" spans="1:16" ht="39" customHeight="1" x14ac:dyDescent="0.15">
      <c r="A40" s="22"/>
      <c r="B40" s="35"/>
      <c r="C40" s="1132" t="s">
        <v>542</v>
      </c>
      <c r="D40" s="1132"/>
      <c r="E40" s="1133"/>
      <c r="F40" s="36">
        <v>0.05</v>
      </c>
      <c r="G40" s="37">
        <v>0.03</v>
      </c>
      <c r="H40" s="37">
        <v>0.04</v>
      </c>
      <c r="I40" s="37">
        <v>0.05</v>
      </c>
      <c r="J40" s="38">
        <v>0.04</v>
      </c>
      <c r="K40" s="22"/>
      <c r="L40" s="22"/>
      <c r="M40" s="22"/>
      <c r="N40" s="22"/>
      <c r="O40" s="22"/>
      <c r="P40" s="22"/>
    </row>
    <row r="41" spans="1:16" ht="39" customHeight="1" x14ac:dyDescent="0.15">
      <c r="A41" s="22"/>
      <c r="B41" s="35"/>
      <c r="C41" s="1132" t="s">
        <v>543</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544</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545</v>
      </c>
      <c r="D43" s="1134"/>
      <c r="E43" s="1135"/>
      <c r="F43" s="41" t="s">
        <v>489</v>
      </c>
      <c r="G43" s="42" t="s">
        <v>489</v>
      </c>
      <c r="H43" s="42" t="s">
        <v>489</v>
      </c>
      <c r="I43" s="42" t="s">
        <v>489</v>
      </c>
      <c r="J43" s="43" t="s">
        <v>489</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KpRoaKjCnnlNBWxpvwkhm/3Y5Jc8l/9WkqeUzfzsLcmeEX2W6CyrN9zO3BxWvAiadWGpsvXm19fEYxrQzhVyA==" saltValue="t8HQe6rQj+1iRHXTtdK62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1297</v>
      </c>
      <c r="L45" s="58">
        <v>1317</v>
      </c>
      <c r="M45" s="58">
        <v>1260</v>
      </c>
      <c r="N45" s="58">
        <v>1266</v>
      </c>
      <c r="O45" s="59">
        <v>1233</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489</v>
      </c>
      <c r="L46" s="62" t="s">
        <v>489</v>
      </c>
      <c r="M46" s="62" t="s">
        <v>489</v>
      </c>
      <c r="N46" s="62" t="s">
        <v>489</v>
      </c>
      <c r="O46" s="63" t="s">
        <v>489</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489</v>
      </c>
      <c r="L47" s="62" t="s">
        <v>489</v>
      </c>
      <c r="M47" s="62" t="s">
        <v>489</v>
      </c>
      <c r="N47" s="62" t="s">
        <v>489</v>
      </c>
      <c r="O47" s="63" t="s">
        <v>489</v>
      </c>
      <c r="P47" s="46"/>
      <c r="Q47" s="46"/>
      <c r="R47" s="46"/>
      <c r="S47" s="46"/>
      <c r="T47" s="46"/>
      <c r="U47" s="46"/>
    </row>
    <row r="48" spans="1:21" ht="30.75" customHeight="1" x14ac:dyDescent="0.15">
      <c r="A48" s="46"/>
      <c r="B48" s="1163"/>
      <c r="C48" s="1164"/>
      <c r="D48" s="60"/>
      <c r="E48" s="1140" t="s">
        <v>13</v>
      </c>
      <c r="F48" s="1140"/>
      <c r="G48" s="1140"/>
      <c r="H48" s="1140"/>
      <c r="I48" s="1140"/>
      <c r="J48" s="1141"/>
      <c r="K48" s="61">
        <v>111</v>
      </c>
      <c r="L48" s="62">
        <v>115</v>
      </c>
      <c r="M48" s="62">
        <v>116</v>
      </c>
      <c r="N48" s="62">
        <v>116</v>
      </c>
      <c r="O48" s="63">
        <v>100</v>
      </c>
      <c r="P48" s="46"/>
      <c r="Q48" s="46"/>
      <c r="R48" s="46"/>
      <c r="S48" s="46"/>
      <c r="T48" s="46"/>
      <c r="U48" s="46"/>
    </row>
    <row r="49" spans="1:21" ht="30.75" customHeight="1" x14ac:dyDescent="0.15">
      <c r="A49" s="46"/>
      <c r="B49" s="1163"/>
      <c r="C49" s="1164"/>
      <c r="D49" s="60"/>
      <c r="E49" s="1140" t="s">
        <v>14</v>
      </c>
      <c r="F49" s="1140"/>
      <c r="G49" s="1140"/>
      <c r="H49" s="1140"/>
      <c r="I49" s="1140"/>
      <c r="J49" s="1141"/>
      <c r="K49" s="61">
        <v>56</v>
      </c>
      <c r="L49" s="62">
        <v>46</v>
      </c>
      <c r="M49" s="62">
        <v>31</v>
      </c>
      <c r="N49" s="62">
        <v>29</v>
      </c>
      <c r="O49" s="63">
        <v>31</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489</v>
      </c>
      <c r="L50" s="62" t="s">
        <v>489</v>
      </c>
      <c r="M50" s="62" t="s">
        <v>489</v>
      </c>
      <c r="N50" s="62" t="s">
        <v>489</v>
      </c>
      <c r="O50" s="63" t="s">
        <v>489</v>
      </c>
      <c r="P50" s="46"/>
      <c r="Q50" s="46"/>
      <c r="R50" s="46"/>
      <c r="S50" s="46"/>
      <c r="T50" s="46"/>
      <c r="U50" s="46"/>
    </row>
    <row r="51" spans="1:21" ht="30.75" customHeight="1" x14ac:dyDescent="0.15">
      <c r="A51" s="46"/>
      <c r="B51" s="1165"/>
      <c r="C51" s="1166"/>
      <c r="D51" s="64"/>
      <c r="E51" s="1140" t="s">
        <v>16</v>
      </c>
      <c r="F51" s="1140"/>
      <c r="G51" s="1140"/>
      <c r="H51" s="1140"/>
      <c r="I51" s="1140"/>
      <c r="J51" s="1141"/>
      <c r="K51" s="61">
        <v>0</v>
      </c>
      <c r="L51" s="62">
        <v>0</v>
      </c>
      <c r="M51" s="62">
        <v>0</v>
      </c>
      <c r="N51" s="62" t="s">
        <v>489</v>
      </c>
      <c r="O51" s="63" t="s">
        <v>489</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1652</v>
      </c>
      <c r="L52" s="62">
        <v>1392</v>
      </c>
      <c r="M52" s="62">
        <v>1282</v>
      </c>
      <c r="N52" s="62">
        <v>1042</v>
      </c>
      <c r="O52" s="63">
        <v>1008</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-188</v>
      </c>
      <c r="L53" s="67">
        <v>86</v>
      </c>
      <c r="M53" s="67">
        <v>125</v>
      </c>
      <c r="N53" s="67">
        <v>369</v>
      </c>
      <c r="O53" s="68">
        <v>356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546</v>
      </c>
      <c r="L57" s="79" t="s">
        <v>547</v>
      </c>
      <c r="M57" s="79" t="s">
        <v>548</v>
      </c>
      <c r="N57" s="79" t="s">
        <v>549</v>
      </c>
      <c r="O57" s="80" t="s">
        <v>550</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HgTmOHRZ63t7fVc4HiHvZXfUAUt3T7SR67HWDfAZ1n5bIZbPmDOFCsUhjIPR6lvz2Bc7tPwZzDc9TZeWAEIvdw==" saltValue="nJZLznWESlxnsM5NNRp4x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81" t="s">
        <v>30</v>
      </c>
      <c r="C41" s="1182"/>
      <c r="D41" s="103"/>
      <c r="E41" s="1183" t="s">
        <v>31</v>
      </c>
      <c r="F41" s="1183"/>
      <c r="G41" s="1183"/>
      <c r="H41" s="1184"/>
      <c r="I41" s="330">
        <v>13297</v>
      </c>
      <c r="J41" s="331">
        <v>12540</v>
      </c>
      <c r="K41" s="331">
        <v>11873</v>
      </c>
      <c r="L41" s="331">
        <v>11759</v>
      </c>
      <c r="M41" s="332">
        <v>11264</v>
      </c>
    </row>
    <row r="42" spans="2:13" ht="27.75" customHeight="1" x14ac:dyDescent="0.15">
      <c r="B42" s="1171"/>
      <c r="C42" s="1172"/>
      <c r="D42" s="104"/>
      <c r="E42" s="1175" t="s">
        <v>32</v>
      </c>
      <c r="F42" s="1175"/>
      <c r="G42" s="1175"/>
      <c r="H42" s="1176"/>
      <c r="I42" s="333" t="s">
        <v>489</v>
      </c>
      <c r="J42" s="334" t="s">
        <v>489</v>
      </c>
      <c r="K42" s="334" t="s">
        <v>489</v>
      </c>
      <c r="L42" s="334" t="s">
        <v>489</v>
      </c>
      <c r="M42" s="335" t="s">
        <v>489</v>
      </c>
    </row>
    <row r="43" spans="2:13" ht="27.75" customHeight="1" x14ac:dyDescent="0.15">
      <c r="B43" s="1171"/>
      <c r="C43" s="1172"/>
      <c r="D43" s="104"/>
      <c r="E43" s="1175" t="s">
        <v>33</v>
      </c>
      <c r="F43" s="1175"/>
      <c r="G43" s="1175"/>
      <c r="H43" s="1176"/>
      <c r="I43" s="333">
        <v>521</v>
      </c>
      <c r="J43" s="334">
        <v>419</v>
      </c>
      <c r="K43" s="334">
        <v>410</v>
      </c>
      <c r="L43" s="334">
        <v>522</v>
      </c>
      <c r="M43" s="335">
        <v>620</v>
      </c>
    </row>
    <row r="44" spans="2:13" ht="27.75" customHeight="1" x14ac:dyDescent="0.15">
      <c r="B44" s="1171"/>
      <c r="C44" s="1172"/>
      <c r="D44" s="104"/>
      <c r="E44" s="1175" t="s">
        <v>34</v>
      </c>
      <c r="F44" s="1175"/>
      <c r="G44" s="1175"/>
      <c r="H44" s="1176"/>
      <c r="I44" s="333">
        <v>257</v>
      </c>
      <c r="J44" s="334">
        <v>233</v>
      </c>
      <c r="K44" s="334">
        <v>220</v>
      </c>
      <c r="L44" s="334">
        <v>195</v>
      </c>
      <c r="M44" s="335">
        <v>185</v>
      </c>
    </row>
    <row r="45" spans="2:13" ht="27.75" customHeight="1" x14ac:dyDescent="0.15">
      <c r="B45" s="1171"/>
      <c r="C45" s="1172"/>
      <c r="D45" s="104"/>
      <c r="E45" s="1175" t="s">
        <v>35</v>
      </c>
      <c r="F45" s="1175"/>
      <c r="G45" s="1175"/>
      <c r="H45" s="1176"/>
      <c r="I45" s="333">
        <v>699</v>
      </c>
      <c r="J45" s="334">
        <v>776</v>
      </c>
      <c r="K45" s="334">
        <v>775</v>
      </c>
      <c r="L45" s="334">
        <v>824</v>
      </c>
      <c r="M45" s="335">
        <v>855</v>
      </c>
    </row>
    <row r="46" spans="2:13" ht="27.75" customHeight="1" x14ac:dyDescent="0.15">
      <c r="B46" s="1171"/>
      <c r="C46" s="1172"/>
      <c r="D46" s="105"/>
      <c r="E46" s="1175" t="s">
        <v>36</v>
      </c>
      <c r="F46" s="1175"/>
      <c r="G46" s="1175"/>
      <c r="H46" s="1176"/>
      <c r="I46" s="333">
        <v>819</v>
      </c>
      <c r="J46" s="334">
        <v>641</v>
      </c>
      <c r="K46" s="334">
        <v>443</v>
      </c>
      <c r="L46" s="334">
        <v>252</v>
      </c>
      <c r="M46" s="335">
        <v>161</v>
      </c>
    </row>
    <row r="47" spans="2:13" ht="27.75" customHeight="1" x14ac:dyDescent="0.15">
      <c r="B47" s="1171"/>
      <c r="C47" s="1172"/>
      <c r="D47" s="106"/>
      <c r="E47" s="1185" t="s">
        <v>37</v>
      </c>
      <c r="F47" s="1186"/>
      <c r="G47" s="1186"/>
      <c r="H47" s="1187"/>
      <c r="I47" s="333" t="s">
        <v>489</v>
      </c>
      <c r="J47" s="334" t="s">
        <v>489</v>
      </c>
      <c r="K47" s="334" t="s">
        <v>489</v>
      </c>
      <c r="L47" s="334" t="s">
        <v>489</v>
      </c>
      <c r="M47" s="335" t="s">
        <v>489</v>
      </c>
    </row>
    <row r="48" spans="2:13" ht="27.75" customHeight="1" x14ac:dyDescent="0.15">
      <c r="B48" s="1171"/>
      <c r="C48" s="1172"/>
      <c r="D48" s="104"/>
      <c r="E48" s="1175" t="s">
        <v>38</v>
      </c>
      <c r="F48" s="1175"/>
      <c r="G48" s="1175"/>
      <c r="H48" s="1176"/>
      <c r="I48" s="333" t="s">
        <v>489</v>
      </c>
      <c r="J48" s="334" t="s">
        <v>489</v>
      </c>
      <c r="K48" s="334" t="s">
        <v>489</v>
      </c>
      <c r="L48" s="334" t="s">
        <v>489</v>
      </c>
      <c r="M48" s="335" t="s">
        <v>489</v>
      </c>
    </row>
    <row r="49" spans="2:13" ht="27.75" customHeight="1" x14ac:dyDescent="0.15">
      <c r="B49" s="1173"/>
      <c r="C49" s="1174"/>
      <c r="D49" s="104"/>
      <c r="E49" s="1175" t="s">
        <v>39</v>
      </c>
      <c r="F49" s="1175"/>
      <c r="G49" s="1175"/>
      <c r="H49" s="1176"/>
      <c r="I49" s="333" t="s">
        <v>489</v>
      </c>
      <c r="J49" s="334" t="s">
        <v>489</v>
      </c>
      <c r="K49" s="334" t="s">
        <v>489</v>
      </c>
      <c r="L49" s="334" t="s">
        <v>489</v>
      </c>
      <c r="M49" s="335" t="s">
        <v>489</v>
      </c>
    </row>
    <row r="50" spans="2:13" ht="27.75" customHeight="1" x14ac:dyDescent="0.15">
      <c r="B50" s="1169" t="s">
        <v>40</v>
      </c>
      <c r="C50" s="1170"/>
      <c r="D50" s="107"/>
      <c r="E50" s="1175" t="s">
        <v>41</v>
      </c>
      <c r="F50" s="1175"/>
      <c r="G50" s="1175"/>
      <c r="H50" s="1176"/>
      <c r="I50" s="333">
        <v>3882</v>
      </c>
      <c r="J50" s="334">
        <v>4830</v>
      </c>
      <c r="K50" s="334">
        <v>5089</v>
      </c>
      <c r="L50" s="334">
        <v>5092</v>
      </c>
      <c r="M50" s="335">
        <v>5090</v>
      </c>
    </row>
    <row r="51" spans="2:13" ht="27.75" customHeight="1" x14ac:dyDescent="0.15">
      <c r="B51" s="1171"/>
      <c r="C51" s="1172"/>
      <c r="D51" s="104"/>
      <c r="E51" s="1175" t="s">
        <v>42</v>
      </c>
      <c r="F51" s="1175"/>
      <c r="G51" s="1175"/>
      <c r="H51" s="1176"/>
      <c r="I51" s="333">
        <v>5434</v>
      </c>
      <c r="J51" s="334">
        <v>4990</v>
      </c>
      <c r="K51" s="334">
        <v>4610</v>
      </c>
      <c r="L51" s="334">
        <v>2728</v>
      </c>
      <c r="M51" s="335">
        <v>2051</v>
      </c>
    </row>
    <row r="52" spans="2:13" ht="27.75" customHeight="1" x14ac:dyDescent="0.15">
      <c r="B52" s="1173"/>
      <c r="C52" s="1174"/>
      <c r="D52" s="104"/>
      <c r="E52" s="1175" t="s">
        <v>43</v>
      </c>
      <c r="F52" s="1175"/>
      <c r="G52" s="1175"/>
      <c r="H52" s="1176"/>
      <c r="I52" s="333">
        <v>9111</v>
      </c>
      <c r="J52" s="334">
        <v>8871</v>
      </c>
      <c r="K52" s="334">
        <v>8515</v>
      </c>
      <c r="L52" s="334">
        <v>8739</v>
      </c>
      <c r="M52" s="335">
        <v>8450</v>
      </c>
    </row>
    <row r="53" spans="2:13" ht="27.75" customHeight="1" thickBot="1" x14ac:dyDescent="0.2">
      <c r="B53" s="1177" t="s">
        <v>19</v>
      </c>
      <c r="C53" s="1178"/>
      <c r="D53" s="108"/>
      <c r="E53" s="1179" t="s">
        <v>44</v>
      </c>
      <c r="F53" s="1179"/>
      <c r="G53" s="1179"/>
      <c r="H53" s="1180"/>
      <c r="I53" s="336">
        <v>-2834</v>
      </c>
      <c r="J53" s="337">
        <v>-4082</v>
      </c>
      <c r="K53" s="337">
        <v>-4492</v>
      </c>
      <c r="L53" s="337">
        <v>-3006</v>
      </c>
      <c r="M53" s="338">
        <v>-2507</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lgdzCZdy+lwfQytyptJwj6qxtTYZILcOXOgsEy8tCIh8nXV0MrizR1nryQ9NqLOhA7REi5dqeZSgJsNhgXIu8Q==" saltValue="+TgFVu8dFoxpgHqcw/ecJ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6" t="s">
        <v>46</v>
      </c>
      <c r="D55" s="1196"/>
      <c r="E55" s="1197"/>
      <c r="F55" s="339">
        <v>1477</v>
      </c>
      <c r="G55" s="339">
        <v>1498</v>
      </c>
      <c r="H55" s="340">
        <v>1557</v>
      </c>
    </row>
    <row r="56" spans="2:8" ht="52.5" customHeight="1" x14ac:dyDescent="0.15">
      <c r="B56" s="120"/>
      <c r="C56" s="1198" t="s">
        <v>47</v>
      </c>
      <c r="D56" s="1198"/>
      <c r="E56" s="1199"/>
      <c r="F56" s="341">
        <v>96</v>
      </c>
      <c r="G56" s="341">
        <v>96</v>
      </c>
      <c r="H56" s="342">
        <v>96</v>
      </c>
    </row>
    <row r="57" spans="2:8" ht="53.25" customHeight="1" x14ac:dyDescent="0.15">
      <c r="B57" s="120"/>
      <c r="C57" s="1200" t="s">
        <v>48</v>
      </c>
      <c r="D57" s="1200"/>
      <c r="E57" s="1201"/>
      <c r="F57" s="343">
        <v>3318</v>
      </c>
      <c r="G57" s="343">
        <v>3301</v>
      </c>
      <c r="H57" s="344">
        <v>3240</v>
      </c>
    </row>
    <row r="58" spans="2:8" ht="45.75" customHeight="1" x14ac:dyDescent="0.15">
      <c r="B58" s="121"/>
      <c r="C58" s="1188" t="s">
        <v>563</v>
      </c>
      <c r="D58" s="1189"/>
      <c r="E58" s="1190"/>
      <c r="F58" s="345">
        <v>1305</v>
      </c>
      <c r="G58" s="345">
        <v>1206</v>
      </c>
      <c r="H58" s="346">
        <v>1106</v>
      </c>
    </row>
    <row r="59" spans="2:8" ht="45.75" customHeight="1" x14ac:dyDescent="0.15">
      <c r="B59" s="121"/>
      <c r="C59" s="1188" t="s">
        <v>564</v>
      </c>
      <c r="D59" s="1189"/>
      <c r="E59" s="1190"/>
      <c r="F59" s="345">
        <v>931</v>
      </c>
      <c r="G59" s="345">
        <v>1032</v>
      </c>
      <c r="H59" s="346">
        <v>1083</v>
      </c>
    </row>
    <row r="60" spans="2:8" ht="45.75" customHeight="1" x14ac:dyDescent="0.15">
      <c r="B60" s="121"/>
      <c r="C60" s="1188" t="s">
        <v>565</v>
      </c>
      <c r="D60" s="1189"/>
      <c r="E60" s="1190"/>
      <c r="F60" s="345">
        <v>286</v>
      </c>
      <c r="G60" s="345">
        <v>300</v>
      </c>
      <c r="H60" s="346">
        <v>313</v>
      </c>
    </row>
    <row r="61" spans="2:8" ht="45.75" customHeight="1" x14ac:dyDescent="0.15">
      <c r="B61" s="121"/>
      <c r="C61" s="1188" t="s">
        <v>566</v>
      </c>
      <c r="D61" s="1189"/>
      <c r="E61" s="1190"/>
      <c r="F61" s="345">
        <v>293</v>
      </c>
      <c r="G61" s="345">
        <v>293</v>
      </c>
      <c r="H61" s="346">
        <v>293</v>
      </c>
    </row>
    <row r="62" spans="2:8" ht="45.75" customHeight="1" thickBot="1" x14ac:dyDescent="0.2">
      <c r="B62" s="122"/>
      <c r="C62" s="1191" t="s">
        <v>567</v>
      </c>
      <c r="D62" s="1192"/>
      <c r="E62" s="1193"/>
      <c r="F62" s="347">
        <v>161</v>
      </c>
      <c r="G62" s="347">
        <v>151</v>
      </c>
      <c r="H62" s="348">
        <v>153</v>
      </c>
    </row>
    <row r="63" spans="2:8" ht="52.5" customHeight="1" thickBot="1" x14ac:dyDescent="0.2">
      <c r="B63" s="123"/>
      <c r="C63" s="1194" t="s">
        <v>49</v>
      </c>
      <c r="D63" s="1194"/>
      <c r="E63" s="1195"/>
      <c r="F63" s="349">
        <v>4890</v>
      </c>
      <c r="G63" s="349">
        <v>4894</v>
      </c>
      <c r="H63" s="350">
        <v>4893</v>
      </c>
    </row>
    <row r="64" spans="2:8" x14ac:dyDescent="0.15"/>
  </sheetData>
  <sheetProtection algorithmName="SHA-512" hashValue="je/9WmL5FOw1EhyCCFS2IsPZPPvkCxnqsXW7XNso73skn/G0HeaB1VJG4dPyZ8EMzXA+2Jm5d+8/3Dj/0C7byg==" saltValue="ImDoSZvvNJF5Kk/+lsoBi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121357</v>
      </c>
      <c r="E3" s="142"/>
      <c r="F3" s="143">
        <v>117234</v>
      </c>
      <c r="G3" s="144"/>
      <c r="H3" s="145"/>
    </row>
    <row r="4" spans="1:8" x14ac:dyDescent="0.15">
      <c r="A4" s="146"/>
      <c r="B4" s="147"/>
      <c r="C4" s="148"/>
      <c r="D4" s="149">
        <v>80545</v>
      </c>
      <c r="E4" s="150"/>
      <c r="F4" s="151">
        <v>59796</v>
      </c>
      <c r="G4" s="152"/>
      <c r="H4" s="153"/>
    </row>
    <row r="5" spans="1:8" x14ac:dyDescent="0.15">
      <c r="A5" s="134" t="s">
        <v>521</v>
      </c>
      <c r="B5" s="139"/>
      <c r="C5" s="140"/>
      <c r="D5" s="141">
        <v>51158</v>
      </c>
      <c r="E5" s="142"/>
      <c r="F5" s="143">
        <v>97758</v>
      </c>
      <c r="G5" s="144"/>
      <c r="H5" s="145"/>
    </row>
    <row r="6" spans="1:8" x14ac:dyDescent="0.15">
      <c r="A6" s="146"/>
      <c r="B6" s="147"/>
      <c r="C6" s="148"/>
      <c r="D6" s="149">
        <v>17943</v>
      </c>
      <c r="E6" s="150"/>
      <c r="F6" s="151">
        <v>45946</v>
      </c>
      <c r="G6" s="152"/>
      <c r="H6" s="153"/>
    </row>
    <row r="7" spans="1:8" x14ac:dyDescent="0.15">
      <c r="A7" s="134" t="s">
        <v>522</v>
      </c>
      <c r="B7" s="139"/>
      <c r="C7" s="140"/>
      <c r="D7" s="141">
        <v>46195</v>
      </c>
      <c r="E7" s="142"/>
      <c r="F7" s="143">
        <v>91338</v>
      </c>
      <c r="G7" s="144"/>
      <c r="H7" s="145"/>
    </row>
    <row r="8" spans="1:8" x14ac:dyDescent="0.15">
      <c r="A8" s="146"/>
      <c r="B8" s="147"/>
      <c r="C8" s="148"/>
      <c r="D8" s="149">
        <v>36852</v>
      </c>
      <c r="E8" s="150"/>
      <c r="F8" s="151">
        <v>43989</v>
      </c>
      <c r="G8" s="152"/>
      <c r="H8" s="153"/>
    </row>
    <row r="9" spans="1:8" x14ac:dyDescent="0.15">
      <c r="A9" s="134" t="s">
        <v>523</v>
      </c>
      <c r="B9" s="139"/>
      <c r="C9" s="140"/>
      <c r="D9" s="141">
        <v>84215</v>
      </c>
      <c r="E9" s="142"/>
      <c r="F9" s="143">
        <v>103975</v>
      </c>
      <c r="G9" s="144"/>
      <c r="H9" s="145"/>
    </row>
    <row r="10" spans="1:8" x14ac:dyDescent="0.15">
      <c r="A10" s="146"/>
      <c r="B10" s="147"/>
      <c r="C10" s="148"/>
      <c r="D10" s="149">
        <v>80175</v>
      </c>
      <c r="E10" s="150"/>
      <c r="F10" s="151">
        <v>52698</v>
      </c>
      <c r="G10" s="152"/>
      <c r="H10" s="153"/>
    </row>
    <row r="11" spans="1:8" x14ac:dyDescent="0.15">
      <c r="A11" s="134" t="s">
        <v>524</v>
      </c>
      <c r="B11" s="139"/>
      <c r="C11" s="140"/>
      <c r="D11" s="141">
        <v>79316</v>
      </c>
      <c r="E11" s="142"/>
      <c r="F11" s="143">
        <v>112678</v>
      </c>
      <c r="G11" s="144"/>
      <c r="H11" s="145"/>
    </row>
    <row r="12" spans="1:8" x14ac:dyDescent="0.15">
      <c r="A12" s="146"/>
      <c r="B12" s="147"/>
      <c r="C12" s="154"/>
      <c r="D12" s="149">
        <v>59162</v>
      </c>
      <c r="E12" s="150"/>
      <c r="F12" s="151">
        <v>55165</v>
      </c>
      <c r="G12" s="152"/>
      <c r="H12" s="153"/>
    </row>
    <row r="13" spans="1:8" x14ac:dyDescent="0.15">
      <c r="A13" s="134"/>
      <c r="B13" s="139"/>
      <c r="C13" s="140"/>
      <c r="D13" s="141">
        <v>76448</v>
      </c>
      <c r="E13" s="142"/>
      <c r="F13" s="143">
        <v>104597</v>
      </c>
      <c r="G13" s="155"/>
      <c r="H13" s="145"/>
    </row>
    <row r="14" spans="1:8" x14ac:dyDescent="0.15">
      <c r="A14" s="146"/>
      <c r="B14" s="147"/>
      <c r="C14" s="148"/>
      <c r="D14" s="149">
        <v>54935</v>
      </c>
      <c r="E14" s="150"/>
      <c r="F14" s="151">
        <v>51519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9.1999999999999993</v>
      </c>
      <c r="C19" s="156">
        <f>ROUND(VALUE(SUBSTITUTE(実質収支比率等に係る経年分析!G$48,"▲","-")),2)</f>
        <v>7.67</v>
      </c>
      <c r="D19" s="156">
        <f>ROUND(VALUE(SUBSTITUTE(実質収支比率等に係る経年分析!H$48,"▲","-")),2)</f>
        <v>8.6300000000000008</v>
      </c>
      <c r="E19" s="156">
        <f>ROUND(VALUE(SUBSTITUTE(実質収支比率等に係る経年分析!I$48,"▲","-")),2)</f>
        <v>9.61</v>
      </c>
      <c r="F19" s="156">
        <f>ROUND(VALUE(SUBSTITUTE(実質収支比率等に係る経年分析!J$48,"▲","-")),2)</f>
        <v>8.4</v>
      </c>
    </row>
    <row r="20" spans="1:11" x14ac:dyDescent="0.15">
      <c r="A20" s="156" t="s">
        <v>53</v>
      </c>
      <c r="B20" s="156">
        <f>ROUND(VALUE(SUBSTITUTE(実質収支比率等に係る経年分析!F$47,"▲","-")),2)</f>
        <v>16.87</v>
      </c>
      <c r="C20" s="156">
        <f>ROUND(VALUE(SUBSTITUTE(実質収支比率等に係る経年分析!G$47,"▲","-")),2)</f>
        <v>37.380000000000003</v>
      </c>
      <c r="D20" s="156">
        <f>ROUND(VALUE(SUBSTITUTE(実質収支比率等に係る経年分析!H$47,"▲","-")),2)</f>
        <v>35.369999999999997</v>
      </c>
      <c r="E20" s="156">
        <f>ROUND(VALUE(SUBSTITUTE(実質収支比率等に係る経年分析!I$47,"▲","-")),2)</f>
        <v>35.869999999999997</v>
      </c>
      <c r="F20" s="156">
        <f>ROUND(VALUE(SUBSTITUTE(実質収支比率等に係る経年分析!J$47,"▲","-")),2)</f>
        <v>36.32</v>
      </c>
    </row>
    <row r="21" spans="1:11" x14ac:dyDescent="0.15">
      <c r="A21" s="156" t="s">
        <v>54</v>
      </c>
      <c r="B21" s="156">
        <f>IF(ISNUMBER(VALUE(SUBSTITUTE(実質収支比率等に係る経年分析!F$49,"▲","-"))),ROUND(VALUE(SUBSTITUTE(実質収支比率等に係る経年分析!F$49,"▲","-")),2),NA())</f>
        <v>-4.3</v>
      </c>
      <c r="C21" s="156">
        <f>IF(ISNUMBER(VALUE(SUBSTITUTE(実質収支比率等に係る経年分析!G$49,"▲","-"))),ROUND(VALUE(SUBSTITUTE(実質収支比率等に係る経年分析!G$49,"▲","-")),2),NA())</f>
        <v>13.28</v>
      </c>
      <c r="D21" s="156">
        <f>IF(ISNUMBER(VALUE(SUBSTITUTE(実質収支比率等に係る経年分析!H$49,"▲","-"))),ROUND(VALUE(SUBSTITUTE(実質収支比率等に係る経年分析!H$49,"▲","-")),2),NA())</f>
        <v>-8.99</v>
      </c>
      <c r="E21" s="156">
        <f>IF(ISNUMBER(VALUE(SUBSTITUTE(実質収支比率等に係る経年分析!I$49,"▲","-"))),ROUND(VALUE(SUBSTITUTE(実質収支比率等に係る経年分析!I$49,"▲","-")),2),NA())</f>
        <v>-5.89</v>
      </c>
      <c r="F21" s="156">
        <f>IF(ISNUMBER(VALUE(SUBSTITUTE(実質収支比率等に係る経年分析!J$49,"▲","-"))),ROUND(VALUE(SUBSTITUTE(実質収支比率等に係る経年分析!J$49,"▲","-")),2),NA())</f>
        <v>-7.73</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地方独立行政法人芦屋中央病院貸付金特別会計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給食センター特別会計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0.05</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0.03</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0.04</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0.05</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0.04</v>
      </c>
    </row>
    <row r="31" spans="1:11" x14ac:dyDescent="0.15">
      <c r="A31" s="157" t="str">
        <f>IF(連結実質赤字比率に係る赤字・黒字の構成分析!C$39="",NA(),連結実質赤字比率に係る赤字・黒字の構成分析!C$39)</f>
        <v>国民宿舎特別会計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0.05</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0.15</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0.21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0.2</v>
      </c>
    </row>
    <row r="33" spans="1:16" x14ac:dyDescent="0.15">
      <c r="A33" s="157" t="str">
        <f>IF(連結実質赤字比率に係る赤字・黒字の構成分析!C$37="",NA(),連結実質赤字比率に係る赤字・黒字の構成分析!C$37)</f>
        <v>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1.43</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1.43</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0.7</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0.67</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0.38</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9.14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7.63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8.57</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9.5500000000000007</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8.35</v>
      </c>
    </row>
    <row r="35" spans="1:16" x14ac:dyDescent="0.15">
      <c r="A35" s="157" t="str">
        <f>IF(連結実質赤字比率に係る赤字・黒字の構成分析!C$35="",NA(),連結実質赤字比率に係る赤字・黒字の構成分析!C$35)</f>
        <v>公共下水道事業会計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15.81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15.53</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17.07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17.78</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18.18</v>
      </c>
    </row>
    <row r="36" spans="1:16" x14ac:dyDescent="0.15">
      <c r="A36" s="157" t="str">
        <f>IF(連結実質赤字比率に係る赤字・黒字の構成分析!C$34="",NA(),連結実質赤字比率に係る赤字・黒字の構成分析!C$34)</f>
        <v>モーターボート競走事業会計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548.11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662.26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796.14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956.38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1053.04</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1652</v>
      </c>
      <c r="E42" s="158"/>
      <c r="F42" s="158"/>
      <c r="G42" s="158">
        <f>'実質公債費比率（分子）の構造'!L$52</f>
        <v>1392</v>
      </c>
      <c r="H42" s="158"/>
      <c r="I42" s="158"/>
      <c r="J42" s="158">
        <f>'実質公債費比率（分子）の構造'!M$52</f>
        <v>1282</v>
      </c>
      <c r="K42" s="158"/>
      <c r="L42" s="158"/>
      <c r="M42" s="158">
        <f>'実質公債費比率（分子）の構造'!N$52</f>
        <v>1042</v>
      </c>
      <c r="N42" s="158"/>
      <c r="O42" s="158"/>
      <c r="P42" s="158">
        <f>'実質公債費比率（分子）の構造'!O$52</f>
        <v>1008</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56</v>
      </c>
      <c r="C45" s="158"/>
      <c r="D45" s="158"/>
      <c r="E45" s="158">
        <f>'実質公債費比率（分子）の構造'!L$49</f>
        <v>46</v>
      </c>
      <c r="F45" s="158"/>
      <c r="G45" s="158"/>
      <c r="H45" s="158">
        <f>'実質公債費比率（分子）の構造'!M$49</f>
        <v>31</v>
      </c>
      <c r="I45" s="158"/>
      <c r="J45" s="158"/>
      <c r="K45" s="158">
        <f>'実質公債費比率（分子）の構造'!N$49</f>
        <v>29</v>
      </c>
      <c r="L45" s="158"/>
      <c r="M45" s="158"/>
      <c r="N45" s="158">
        <f>'実質公債費比率（分子）の構造'!O$49</f>
        <v>31</v>
      </c>
      <c r="O45" s="158"/>
      <c r="P45" s="158"/>
    </row>
    <row r="46" spans="1:16" x14ac:dyDescent="0.15">
      <c r="A46" s="158" t="s">
        <v>64</v>
      </c>
      <c r="B46" s="158">
        <f>'実質公債費比率（分子）の構造'!K$48</f>
        <v>111</v>
      </c>
      <c r="C46" s="158"/>
      <c r="D46" s="158"/>
      <c r="E46" s="158">
        <f>'実質公債費比率（分子）の構造'!L$48</f>
        <v>115</v>
      </c>
      <c r="F46" s="158"/>
      <c r="G46" s="158"/>
      <c r="H46" s="158">
        <f>'実質公債費比率（分子）の構造'!M$48</f>
        <v>116</v>
      </c>
      <c r="I46" s="158"/>
      <c r="J46" s="158"/>
      <c r="K46" s="158">
        <f>'実質公債費比率（分子）の構造'!N$48</f>
        <v>116</v>
      </c>
      <c r="L46" s="158"/>
      <c r="M46" s="158"/>
      <c r="N46" s="158">
        <f>'実質公債費比率（分子）の構造'!O$48</f>
        <v>100</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1297</v>
      </c>
      <c r="C49" s="158"/>
      <c r="D49" s="158"/>
      <c r="E49" s="158">
        <f>'実質公債費比率（分子）の構造'!L$45</f>
        <v>1317</v>
      </c>
      <c r="F49" s="158"/>
      <c r="G49" s="158"/>
      <c r="H49" s="158">
        <f>'実質公債費比率（分子）の構造'!M$45</f>
        <v>1260</v>
      </c>
      <c r="I49" s="158"/>
      <c r="J49" s="158"/>
      <c r="K49" s="158">
        <f>'実質公債費比率（分子）の構造'!N$45</f>
        <v>1266</v>
      </c>
      <c r="L49" s="158"/>
      <c r="M49" s="158"/>
      <c r="N49" s="158">
        <f>'実質公債費比率（分子）の構造'!O$45</f>
        <v>1233</v>
      </c>
      <c r="O49" s="158"/>
      <c r="P49" s="158"/>
    </row>
    <row r="50" spans="1:16" x14ac:dyDescent="0.15">
      <c r="A50" s="158" t="s">
        <v>67</v>
      </c>
      <c r="B50" s="158" t="e">
        <f>NA()</f>
        <v>#N/A</v>
      </c>
      <c r="C50" s="158">
        <f>IF(ISNUMBER('実質公債費比率（分子）の構造'!K$53),'実質公債費比率（分子）の構造'!K$53,NA())</f>
        <v>-188</v>
      </c>
      <c r="D50" s="158" t="e">
        <f>NA()</f>
        <v>#N/A</v>
      </c>
      <c r="E50" s="158" t="e">
        <f>NA()</f>
        <v>#N/A</v>
      </c>
      <c r="F50" s="158">
        <f>IF(ISNUMBER('実質公債費比率（分子）の構造'!L$53),'実質公債費比率（分子）の構造'!L$53,NA())</f>
        <v>86</v>
      </c>
      <c r="G50" s="158" t="e">
        <f>NA()</f>
        <v>#N/A</v>
      </c>
      <c r="H50" s="158" t="e">
        <f>NA()</f>
        <v>#N/A</v>
      </c>
      <c r="I50" s="158">
        <f>IF(ISNUMBER('実質公債費比率（分子）の構造'!M$53),'実質公債費比率（分子）の構造'!M$53,NA())</f>
        <v>125</v>
      </c>
      <c r="J50" s="158" t="e">
        <f>NA()</f>
        <v>#N/A</v>
      </c>
      <c r="K50" s="158" t="e">
        <f>NA()</f>
        <v>#N/A</v>
      </c>
      <c r="L50" s="158">
        <f>IF(ISNUMBER('実質公債費比率（分子）の構造'!N$53),'実質公債費比率（分子）の構造'!N$53,NA())</f>
        <v>369</v>
      </c>
      <c r="M50" s="158" t="e">
        <f>NA()</f>
        <v>#N/A</v>
      </c>
      <c r="N50" s="158" t="e">
        <f>NA()</f>
        <v>#N/A</v>
      </c>
      <c r="O50" s="158">
        <f>IF(ISNUMBER('実質公債費比率（分子）の構造'!O$53),'実質公債費比率（分子）の構造'!O$53,NA())</f>
        <v>356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9111</v>
      </c>
      <c r="E56" s="157"/>
      <c r="F56" s="157"/>
      <c r="G56" s="157">
        <f>'将来負担比率（分子）の構造'!J$52</f>
        <v>8871</v>
      </c>
      <c r="H56" s="157"/>
      <c r="I56" s="157"/>
      <c r="J56" s="157">
        <f>'将来負担比率（分子）の構造'!K$52</f>
        <v>8515</v>
      </c>
      <c r="K56" s="157"/>
      <c r="L56" s="157"/>
      <c r="M56" s="157">
        <f>'将来負担比率（分子）の構造'!L$52</f>
        <v>8739</v>
      </c>
      <c r="N56" s="157"/>
      <c r="O56" s="157"/>
      <c r="P56" s="157">
        <f>'将来負担比率（分子）の構造'!M$52</f>
        <v>8450</v>
      </c>
    </row>
    <row r="57" spans="1:16" x14ac:dyDescent="0.15">
      <c r="A57" s="157" t="s">
        <v>42</v>
      </c>
      <c r="B57" s="157"/>
      <c r="C57" s="157"/>
      <c r="D57" s="157">
        <f>'将来負担比率（分子）の構造'!I$51</f>
        <v>5434</v>
      </c>
      <c r="E57" s="157"/>
      <c r="F57" s="157"/>
      <c r="G57" s="157">
        <f>'将来負担比率（分子）の構造'!J$51</f>
        <v>4990</v>
      </c>
      <c r="H57" s="157"/>
      <c r="I57" s="157"/>
      <c r="J57" s="157">
        <f>'将来負担比率（分子）の構造'!K$51</f>
        <v>4610</v>
      </c>
      <c r="K57" s="157"/>
      <c r="L57" s="157"/>
      <c r="M57" s="157">
        <f>'将来負担比率（分子）の構造'!L$51</f>
        <v>2728</v>
      </c>
      <c r="N57" s="157"/>
      <c r="O57" s="157"/>
      <c r="P57" s="157">
        <f>'将来負担比率（分子）の構造'!M$51</f>
        <v>2051</v>
      </c>
    </row>
    <row r="58" spans="1:16" x14ac:dyDescent="0.15">
      <c r="A58" s="157" t="s">
        <v>41</v>
      </c>
      <c r="B58" s="157"/>
      <c r="C58" s="157"/>
      <c r="D58" s="157">
        <f>'将来負担比率（分子）の構造'!I$50</f>
        <v>3882</v>
      </c>
      <c r="E58" s="157"/>
      <c r="F58" s="157"/>
      <c r="G58" s="157">
        <f>'将来負担比率（分子）の構造'!J$50</f>
        <v>4830</v>
      </c>
      <c r="H58" s="157"/>
      <c r="I58" s="157"/>
      <c r="J58" s="157">
        <f>'将来負担比率（分子）の構造'!K$50</f>
        <v>5089</v>
      </c>
      <c r="K58" s="157"/>
      <c r="L58" s="157"/>
      <c r="M58" s="157">
        <f>'将来負担比率（分子）の構造'!L$50</f>
        <v>5092</v>
      </c>
      <c r="N58" s="157"/>
      <c r="O58" s="157"/>
      <c r="P58" s="157">
        <f>'将来負担比率（分子）の構造'!M$50</f>
        <v>5090</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819</v>
      </c>
      <c r="C61" s="157"/>
      <c r="D61" s="157"/>
      <c r="E61" s="157">
        <f>'将来負担比率（分子）の構造'!J$46</f>
        <v>641</v>
      </c>
      <c r="F61" s="157"/>
      <c r="G61" s="157"/>
      <c r="H61" s="157">
        <f>'将来負担比率（分子）の構造'!K$46</f>
        <v>443</v>
      </c>
      <c r="I61" s="157"/>
      <c r="J61" s="157"/>
      <c r="K61" s="157">
        <f>'将来負担比率（分子）の構造'!L$46</f>
        <v>252</v>
      </c>
      <c r="L61" s="157"/>
      <c r="M61" s="157"/>
      <c r="N61" s="157">
        <f>'将来負担比率（分子）の構造'!M$46</f>
        <v>161</v>
      </c>
      <c r="O61" s="157"/>
      <c r="P61" s="157"/>
    </row>
    <row r="62" spans="1:16" x14ac:dyDescent="0.15">
      <c r="A62" s="157" t="s">
        <v>35</v>
      </c>
      <c r="B62" s="157">
        <f>'将来負担比率（分子）の構造'!I$45</f>
        <v>699</v>
      </c>
      <c r="C62" s="157"/>
      <c r="D62" s="157"/>
      <c r="E62" s="157">
        <f>'将来負担比率（分子）の構造'!J$45</f>
        <v>776</v>
      </c>
      <c r="F62" s="157"/>
      <c r="G62" s="157"/>
      <c r="H62" s="157">
        <f>'将来負担比率（分子）の構造'!K$45</f>
        <v>775</v>
      </c>
      <c r="I62" s="157"/>
      <c r="J62" s="157"/>
      <c r="K62" s="157">
        <f>'将来負担比率（分子）の構造'!L$45</f>
        <v>824</v>
      </c>
      <c r="L62" s="157"/>
      <c r="M62" s="157"/>
      <c r="N62" s="157">
        <f>'将来負担比率（分子）の構造'!M$45</f>
        <v>855</v>
      </c>
      <c r="O62" s="157"/>
      <c r="P62" s="157"/>
    </row>
    <row r="63" spans="1:16" x14ac:dyDescent="0.15">
      <c r="A63" s="157" t="s">
        <v>34</v>
      </c>
      <c r="B63" s="157">
        <f>'将来負担比率（分子）の構造'!I$44</f>
        <v>257</v>
      </c>
      <c r="C63" s="157"/>
      <c r="D63" s="157"/>
      <c r="E63" s="157">
        <f>'将来負担比率（分子）の構造'!J$44</f>
        <v>233</v>
      </c>
      <c r="F63" s="157"/>
      <c r="G63" s="157"/>
      <c r="H63" s="157">
        <f>'将来負担比率（分子）の構造'!K$44</f>
        <v>220</v>
      </c>
      <c r="I63" s="157"/>
      <c r="J63" s="157"/>
      <c r="K63" s="157">
        <f>'将来負担比率（分子）の構造'!L$44</f>
        <v>195</v>
      </c>
      <c r="L63" s="157"/>
      <c r="M63" s="157"/>
      <c r="N63" s="157">
        <f>'将来負担比率（分子）の構造'!M$44</f>
        <v>185</v>
      </c>
      <c r="O63" s="157"/>
      <c r="P63" s="157"/>
    </row>
    <row r="64" spans="1:16" x14ac:dyDescent="0.15">
      <c r="A64" s="157" t="s">
        <v>33</v>
      </c>
      <c r="B64" s="157">
        <f>'将来負担比率（分子）の構造'!I$43</f>
        <v>521</v>
      </c>
      <c r="C64" s="157"/>
      <c r="D64" s="157"/>
      <c r="E64" s="157">
        <f>'将来負担比率（分子）の構造'!J$43</f>
        <v>419</v>
      </c>
      <c r="F64" s="157"/>
      <c r="G64" s="157"/>
      <c r="H64" s="157">
        <f>'将来負担比率（分子）の構造'!K$43</f>
        <v>410</v>
      </c>
      <c r="I64" s="157"/>
      <c r="J64" s="157"/>
      <c r="K64" s="157">
        <f>'将来負担比率（分子）の構造'!L$43</f>
        <v>522</v>
      </c>
      <c r="L64" s="157"/>
      <c r="M64" s="157"/>
      <c r="N64" s="157">
        <f>'将来負担比率（分子）の構造'!M$43</f>
        <v>620</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13297</v>
      </c>
      <c r="C66" s="157"/>
      <c r="D66" s="157"/>
      <c r="E66" s="157">
        <f>'将来負担比率（分子）の構造'!J$41</f>
        <v>12540</v>
      </c>
      <c r="F66" s="157"/>
      <c r="G66" s="157"/>
      <c r="H66" s="157">
        <f>'将来負担比率（分子）の構造'!K$41</f>
        <v>11873</v>
      </c>
      <c r="I66" s="157"/>
      <c r="J66" s="157"/>
      <c r="K66" s="157">
        <f>'将来負担比率（分子）の構造'!L$41</f>
        <v>11759</v>
      </c>
      <c r="L66" s="157"/>
      <c r="M66" s="157"/>
      <c r="N66" s="157">
        <f>'将来負担比率（分子）の構造'!M$41</f>
        <v>11264</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1477</v>
      </c>
      <c r="C72" s="161">
        <f>基金残高に係る経年分析!G55</f>
        <v>1498</v>
      </c>
      <c r="D72" s="161">
        <f>基金残高に係る経年分析!H55</f>
        <v>1557</v>
      </c>
    </row>
    <row r="73" spans="1:16" x14ac:dyDescent="0.15">
      <c r="A73" s="160" t="s">
        <v>74</v>
      </c>
      <c r="B73" s="161">
        <f>基金残高に係る経年分析!F56</f>
        <v>96</v>
      </c>
      <c r="C73" s="161">
        <f>基金残高に係る経年分析!G56</f>
        <v>96</v>
      </c>
      <c r="D73" s="161">
        <f>基金残高に係る経年分析!H56</f>
        <v>96</v>
      </c>
    </row>
    <row r="74" spans="1:16" x14ac:dyDescent="0.15">
      <c r="A74" s="160" t="s">
        <v>75</v>
      </c>
      <c r="B74" s="161">
        <f>基金残高に係る経年分析!F57</f>
        <v>3318</v>
      </c>
      <c r="C74" s="161">
        <f>基金残高に係る経年分析!G57</f>
        <v>3301</v>
      </c>
      <c r="D74" s="161">
        <f>基金残高に係る経年分析!H57</f>
        <v>3240</v>
      </c>
    </row>
  </sheetData>
  <sheetProtection algorithmName="SHA-512" hashValue="dB1SrtIkLru7lAsTc3SNHpVBNBqHjCwpD8u0I04gAwZmRbssF5+UUqZwVHrz6sz7u6dj1Eo8GbB6uPMMOGGQog==" saltValue="S0PHW9CqRt0qWbzakVo6A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1197448</v>
      </c>
      <c r="S5" s="664"/>
      <c r="T5" s="664"/>
      <c r="U5" s="664"/>
      <c r="V5" s="664"/>
      <c r="W5" s="664"/>
      <c r="X5" s="664"/>
      <c r="Y5" s="689"/>
      <c r="Z5" s="702">
        <v>12.1</v>
      </c>
      <c r="AA5" s="702"/>
      <c r="AB5" s="702"/>
      <c r="AC5" s="702"/>
      <c r="AD5" s="703">
        <v>1197448</v>
      </c>
      <c r="AE5" s="703"/>
      <c r="AF5" s="703"/>
      <c r="AG5" s="703"/>
      <c r="AH5" s="703"/>
      <c r="AI5" s="703"/>
      <c r="AJ5" s="703"/>
      <c r="AK5" s="703"/>
      <c r="AL5" s="690">
        <v>25.9</v>
      </c>
      <c r="AM5" s="672"/>
      <c r="AN5" s="672"/>
      <c r="AO5" s="691"/>
      <c r="AP5" s="666" t="s">
        <v>216</v>
      </c>
      <c r="AQ5" s="667"/>
      <c r="AR5" s="667"/>
      <c r="AS5" s="667"/>
      <c r="AT5" s="667"/>
      <c r="AU5" s="667"/>
      <c r="AV5" s="667"/>
      <c r="AW5" s="667"/>
      <c r="AX5" s="667"/>
      <c r="AY5" s="667"/>
      <c r="AZ5" s="667"/>
      <c r="BA5" s="667"/>
      <c r="BB5" s="667"/>
      <c r="BC5" s="667"/>
      <c r="BD5" s="667"/>
      <c r="BE5" s="667"/>
      <c r="BF5" s="668"/>
      <c r="BG5" s="608">
        <v>1197448</v>
      </c>
      <c r="BH5" s="609"/>
      <c r="BI5" s="609"/>
      <c r="BJ5" s="609"/>
      <c r="BK5" s="609"/>
      <c r="BL5" s="609"/>
      <c r="BM5" s="609"/>
      <c r="BN5" s="610"/>
      <c r="BO5" s="646">
        <v>100</v>
      </c>
      <c r="BP5" s="646"/>
      <c r="BQ5" s="646"/>
      <c r="BR5" s="646"/>
      <c r="BS5" s="647" t="s">
        <v>122</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34785</v>
      </c>
      <c r="S6" s="609"/>
      <c r="T6" s="609"/>
      <c r="U6" s="609"/>
      <c r="V6" s="609"/>
      <c r="W6" s="609"/>
      <c r="X6" s="609"/>
      <c r="Y6" s="610"/>
      <c r="Z6" s="646">
        <v>0.4</v>
      </c>
      <c r="AA6" s="646"/>
      <c r="AB6" s="646"/>
      <c r="AC6" s="646"/>
      <c r="AD6" s="647">
        <v>34785</v>
      </c>
      <c r="AE6" s="647"/>
      <c r="AF6" s="647"/>
      <c r="AG6" s="647"/>
      <c r="AH6" s="647"/>
      <c r="AI6" s="647"/>
      <c r="AJ6" s="647"/>
      <c r="AK6" s="647"/>
      <c r="AL6" s="611">
        <v>0.8</v>
      </c>
      <c r="AM6" s="612"/>
      <c r="AN6" s="612"/>
      <c r="AO6" s="648"/>
      <c r="AP6" s="605" t="s">
        <v>221</v>
      </c>
      <c r="AQ6" s="606"/>
      <c r="AR6" s="606"/>
      <c r="AS6" s="606"/>
      <c r="AT6" s="606"/>
      <c r="AU6" s="606"/>
      <c r="AV6" s="606"/>
      <c r="AW6" s="606"/>
      <c r="AX6" s="606"/>
      <c r="AY6" s="606"/>
      <c r="AZ6" s="606"/>
      <c r="BA6" s="606"/>
      <c r="BB6" s="606"/>
      <c r="BC6" s="606"/>
      <c r="BD6" s="606"/>
      <c r="BE6" s="606"/>
      <c r="BF6" s="607"/>
      <c r="BG6" s="608">
        <v>1197448</v>
      </c>
      <c r="BH6" s="609"/>
      <c r="BI6" s="609"/>
      <c r="BJ6" s="609"/>
      <c r="BK6" s="609"/>
      <c r="BL6" s="609"/>
      <c r="BM6" s="609"/>
      <c r="BN6" s="610"/>
      <c r="BO6" s="646">
        <v>100</v>
      </c>
      <c r="BP6" s="646"/>
      <c r="BQ6" s="646"/>
      <c r="BR6" s="646"/>
      <c r="BS6" s="647" t="s">
        <v>122</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105577</v>
      </c>
      <c r="CS6" s="609"/>
      <c r="CT6" s="609"/>
      <c r="CU6" s="609"/>
      <c r="CV6" s="609"/>
      <c r="CW6" s="609"/>
      <c r="CX6" s="609"/>
      <c r="CY6" s="610"/>
      <c r="CZ6" s="690">
        <v>1.1000000000000001</v>
      </c>
      <c r="DA6" s="672"/>
      <c r="DB6" s="672"/>
      <c r="DC6" s="692"/>
      <c r="DD6" s="614" t="s">
        <v>122</v>
      </c>
      <c r="DE6" s="609"/>
      <c r="DF6" s="609"/>
      <c r="DG6" s="609"/>
      <c r="DH6" s="609"/>
      <c r="DI6" s="609"/>
      <c r="DJ6" s="609"/>
      <c r="DK6" s="609"/>
      <c r="DL6" s="609"/>
      <c r="DM6" s="609"/>
      <c r="DN6" s="609"/>
      <c r="DO6" s="609"/>
      <c r="DP6" s="610"/>
      <c r="DQ6" s="614">
        <v>105577</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566</v>
      </c>
      <c r="S7" s="609"/>
      <c r="T7" s="609"/>
      <c r="U7" s="609"/>
      <c r="V7" s="609"/>
      <c r="W7" s="609"/>
      <c r="X7" s="609"/>
      <c r="Y7" s="610"/>
      <c r="Z7" s="646">
        <v>0</v>
      </c>
      <c r="AA7" s="646"/>
      <c r="AB7" s="646"/>
      <c r="AC7" s="646"/>
      <c r="AD7" s="647">
        <v>566</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598575</v>
      </c>
      <c r="BH7" s="609"/>
      <c r="BI7" s="609"/>
      <c r="BJ7" s="609"/>
      <c r="BK7" s="609"/>
      <c r="BL7" s="609"/>
      <c r="BM7" s="609"/>
      <c r="BN7" s="610"/>
      <c r="BO7" s="646">
        <v>50</v>
      </c>
      <c r="BP7" s="646"/>
      <c r="BQ7" s="646"/>
      <c r="BR7" s="646"/>
      <c r="BS7" s="647" t="s">
        <v>122</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2070622</v>
      </c>
      <c r="CS7" s="609"/>
      <c r="CT7" s="609"/>
      <c r="CU7" s="609"/>
      <c r="CV7" s="609"/>
      <c r="CW7" s="609"/>
      <c r="CX7" s="609"/>
      <c r="CY7" s="610"/>
      <c r="CZ7" s="646">
        <v>21.8</v>
      </c>
      <c r="DA7" s="646"/>
      <c r="DB7" s="646"/>
      <c r="DC7" s="646"/>
      <c r="DD7" s="614">
        <v>87231</v>
      </c>
      <c r="DE7" s="609"/>
      <c r="DF7" s="609"/>
      <c r="DG7" s="609"/>
      <c r="DH7" s="609"/>
      <c r="DI7" s="609"/>
      <c r="DJ7" s="609"/>
      <c r="DK7" s="609"/>
      <c r="DL7" s="609"/>
      <c r="DM7" s="609"/>
      <c r="DN7" s="609"/>
      <c r="DO7" s="609"/>
      <c r="DP7" s="610"/>
      <c r="DQ7" s="614">
        <v>1621918</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11659</v>
      </c>
      <c r="S8" s="609"/>
      <c r="T8" s="609"/>
      <c r="U8" s="609"/>
      <c r="V8" s="609"/>
      <c r="W8" s="609"/>
      <c r="X8" s="609"/>
      <c r="Y8" s="610"/>
      <c r="Z8" s="646">
        <v>0.1</v>
      </c>
      <c r="AA8" s="646"/>
      <c r="AB8" s="646"/>
      <c r="AC8" s="646"/>
      <c r="AD8" s="647">
        <v>11659</v>
      </c>
      <c r="AE8" s="647"/>
      <c r="AF8" s="647"/>
      <c r="AG8" s="647"/>
      <c r="AH8" s="647"/>
      <c r="AI8" s="647"/>
      <c r="AJ8" s="647"/>
      <c r="AK8" s="647"/>
      <c r="AL8" s="611">
        <v>0.3</v>
      </c>
      <c r="AM8" s="612"/>
      <c r="AN8" s="612"/>
      <c r="AO8" s="648"/>
      <c r="AP8" s="605" t="s">
        <v>227</v>
      </c>
      <c r="AQ8" s="606"/>
      <c r="AR8" s="606"/>
      <c r="AS8" s="606"/>
      <c r="AT8" s="606"/>
      <c r="AU8" s="606"/>
      <c r="AV8" s="606"/>
      <c r="AW8" s="606"/>
      <c r="AX8" s="606"/>
      <c r="AY8" s="606"/>
      <c r="AZ8" s="606"/>
      <c r="BA8" s="606"/>
      <c r="BB8" s="606"/>
      <c r="BC8" s="606"/>
      <c r="BD8" s="606"/>
      <c r="BE8" s="606"/>
      <c r="BF8" s="607"/>
      <c r="BG8" s="608">
        <v>19214</v>
      </c>
      <c r="BH8" s="609"/>
      <c r="BI8" s="609"/>
      <c r="BJ8" s="609"/>
      <c r="BK8" s="609"/>
      <c r="BL8" s="609"/>
      <c r="BM8" s="609"/>
      <c r="BN8" s="610"/>
      <c r="BO8" s="646">
        <v>1.6</v>
      </c>
      <c r="BP8" s="646"/>
      <c r="BQ8" s="646"/>
      <c r="BR8" s="646"/>
      <c r="BS8" s="647" t="s">
        <v>122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2488257</v>
      </c>
      <c r="CS8" s="609"/>
      <c r="CT8" s="609"/>
      <c r="CU8" s="609"/>
      <c r="CV8" s="609"/>
      <c r="CW8" s="609"/>
      <c r="CX8" s="609"/>
      <c r="CY8" s="610"/>
      <c r="CZ8" s="646">
        <v>26.2</v>
      </c>
      <c r="DA8" s="646"/>
      <c r="DB8" s="646"/>
      <c r="DC8" s="646"/>
      <c r="DD8" s="614">
        <v>18337</v>
      </c>
      <c r="DE8" s="609"/>
      <c r="DF8" s="609"/>
      <c r="DG8" s="609"/>
      <c r="DH8" s="609"/>
      <c r="DI8" s="609"/>
      <c r="DJ8" s="609"/>
      <c r="DK8" s="609"/>
      <c r="DL8" s="609"/>
      <c r="DM8" s="609"/>
      <c r="DN8" s="609"/>
      <c r="DO8" s="609"/>
      <c r="DP8" s="610"/>
      <c r="DQ8" s="614">
        <v>1236786</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16337</v>
      </c>
      <c r="S9" s="609"/>
      <c r="T9" s="609"/>
      <c r="U9" s="609"/>
      <c r="V9" s="609"/>
      <c r="W9" s="609"/>
      <c r="X9" s="609"/>
      <c r="Y9" s="610"/>
      <c r="Z9" s="646">
        <v>0.2</v>
      </c>
      <c r="AA9" s="646"/>
      <c r="AB9" s="646"/>
      <c r="AC9" s="646"/>
      <c r="AD9" s="647">
        <v>16337</v>
      </c>
      <c r="AE9" s="647"/>
      <c r="AF9" s="647"/>
      <c r="AG9" s="647"/>
      <c r="AH9" s="647"/>
      <c r="AI9" s="647"/>
      <c r="AJ9" s="647"/>
      <c r="AK9" s="647"/>
      <c r="AL9" s="611">
        <v>0.4</v>
      </c>
      <c r="AM9" s="612"/>
      <c r="AN9" s="612"/>
      <c r="AO9" s="648"/>
      <c r="AP9" s="605" t="s">
        <v>230</v>
      </c>
      <c r="AQ9" s="606"/>
      <c r="AR9" s="606"/>
      <c r="AS9" s="606"/>
      <c r="AT9" s="606"/>
      <c r="AU9" s="606"/>
      <c r="AV9" s="606"/>
      <c r="AW9" s="606"/>
      <c r="AX9" s="606"/>
      <c r="AY9" s="606"/>
      <c r="AZ9" s="606"/>
      <c r="BA9" s="606"/>
      <c r="BB9" s="606"/>
      <c r="BC9" s="606"/>
      <c r="BD9" s="606"/>
      <c r="BE9" s="606"/>
      <c r="BF9" s="607"/>
      <c r="BG9" s="608">
        <v>532135</v>
      </c>
      <c r="BH9" s="609"/>
      <c r="BI9" s="609"/>
      <c r="BJ9" s="609"/>
      <c r="BK9" s="609"/>
      <c r="BL9" s="609"/>
      <c r="BM9" s="609"/>
      <c r="BN9" s="610"/>
      <c r="BO9" s="646">
        <v>44.4</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734786</v>
      </c>
      <c r="CS9" s="609"/>
      <c r="CT9" s="609"/>
      <c r="CU9" s="609"/>
      <c r="CV9" s="609"/>
      <c r="CW9" s="609"/>
      <c r="CX9" s="609"/>
      <c r="CY9" s="610"/>
      <c r="CZ9" s="646">
        <v>7.7</v>
      </c>
      <c r="DA9" s="646"/>
      <c r="DB9" s="646"/>
      <c r="DC9" s="646"/>
      <c r="DD9" s="614">
        <v>506</v>
      </c>
      <c r="DE9" s="609"/>
      <c r="DF9" s="609"/>
      <c r="DG9" s="609"/>
      <c r="DH9" s="609"/>
      <c r="DI9" s="609"/>
      <c r="DJ9" s="609"/>
      <c r="DK9" s="609"/>
      <c r="DL9" s="609"/>
      <c r="DM9" s="609"/>
      <c r="DN9" s="609"/>
      <c r="DO9" s="609"/>
      <c r="DP9" s="610"/>
      <c r="DQ9" s="614">
        <v>658673</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26224</v>
      </c>
      <c r="BH10" s="609"/>
      <c r="BI10" s="609"/>
      <c r="BJ10" s="609"/>
      <c r="BK10" s="609"/>
      <c r="BL10" s="609"/>
      <c r="BM10" s="609"/>
      <c r="BN10" s="610"/>
      <c r="BO10" s="646">
        <v>2.2000000000000002</v>
      </c>
      <c r="BP10" s="646"/>
      <c r="BQ10" s="646"/>
      <c r="BR10" s="646"/>
      <c r="BS10" s="647" t="s">
        <v>122</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328758</v>
      </c>
      <c r="S11" s="609"/>
      <c r="T11" s="609"/>
      <c r="U11" s="609"/>
      <c r="V11" s="609"/>
      <c r="W11" s="609"/>
      <c r="X11" s="609"/>
      <c r="Y11" s="610"/>
      <c r="Z11" s="611">
        <v>3.3</v>
      </c>
      <c r="AA11" s="612"/>
      <c r="AB11" s="612"/>
      <c r="AC11" s="613"/>
      <c r="AD11" s="614">
        <v>328758</v>
      </c>
      <c r="AE11" s="609"/>
      <c r="AF11" s="609"/>
      <c r="AG11" s="609"/>
      <c r="AH11" s="609"/>
      <c r="AI11" s="609"/>
      <c r="AJ11" s="609"/>
      <c r="AK11" s="610"/>
      <c r="AL11" s="611">
        <v>7.1</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21002</v>
      </c>
      <c r="BH11" s="609"/>
      <c r="BI11" s="609"/>
      <c r="BJ11" s="609"/>
      <c r="BK11" s="609"/>
      <c r="BL11" s="609"/>
      <c r="BM11" s="609"/>
      <c r="BN11" s="610"/>
      <c r="BO11" s="646">
        <v>1.8</v>
      </c>
      <c r="BP11" s="646"/>
      <c r="BQ11" s="646"/>
      <c r="BR11" s="646"/>
      <c r="BS11" s="647" t="s">
        <v>122</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123055</v>
      </c>
      <c r="CS11" s="609"/>
      <c r="CT11" s="609"/>
      <c r="CU11" s="609"/>
      <c r="CV11" s="609"/>
      <c r="CW11" s="609"/>
      <c r="CX11" s="609"/>
      <c r="CY11" s="610"/>
      <c r="CZ11" s="646">
        <v>1.3</v>
      </c>
      <c r="DA11" s="646"/>
      <c r="DB11" s="646"/>
      <c r="DC11" s="646"/>
      <c r="DD11" s="614">
        <v>35206</v>
      </c>
      <c r="DE11" s="609"/>
      <c r="DF11" s="609"/>
      <c r="DG11" s="609"/>
      <c r="DH11" s="609"/>
      <c r="DI11" s="609"/>
      <c r="DJ11" s="609"/>
      <c r="DK11" s="609"/>
      <c r="DL11" s="609"/>
      <c r="DM11" s="609"/>
      <c r="DN11" s="609"/>
      <c r="DO11" s="609"/>
      <c r="DP11" s="610"/>
      <c r="DQ11" s="614">
        <v>80363</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454348</v>
      </c>
      <c r="BH12" s="609"/>
      <c r="BI12" s="609"/>
      <c r="BJ12" s="609"/>
      <c r="BK12" s="609"/>
      <c r="BL12" s="609"/>
      <c r="BM12" s="609"/>
      <c r="BN12" s="610"/>
      <c r="BO12" s="646">
        <v>37.9</v>
      </c>
      <c r="BP12" s="646"/>
      <c r="BQ12" s="646"/>
      <c r="BR12" s="646"/>
      <c r="BS12" s="647" t="s">
        <v>122</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379345</v>
      </c>
      <c r="CS12" s="609"/>
      <c r="CT12" s="609"/>
      <c r="CU12" s="609"/>
      <c r="CV12" s="609"/>
      <c r="CW12" s="609"/>
      <c r="CX12" s="609"/>
      <c r="CY12" s="610"/>
      <c r="CZ12" s="646">
        <v>4</v>
      </c>
      <c r="DA12" s="646"/>
      <c r="DB12" s="646"/>
      <c r="DC12" s="646"/>
      <c r="DD12" s="614">
        <v>601</v>
      </c>
      <c r="DE12" s="609"/>
      <c r="DF12" s="609"/>
      <c r="DG12" s="609"/>
      <c r="DH12" s="609"/>
      <c r="DI12" s="609"/>
      <c r="DJ12" s="609"/>
      <c r="DK12" s="609"/>
      <c r="DL12" s="609"/>
      <c r="DM12" s="609"/>
      <c r="DN12" s="609"/>
      <c r="DO12" s="609"/>
      <c r="DP12" s="610"/>
      <c r="DQ12" s="614">
        <v>363182</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434716</v>
      </c>
      <c r="BH13" s="609"/>
      <c r="BI13" s="609"/>
      <c r="BJ13" s="609"/>
      <c r="BK13" s="609"/>
      <c r="BL13" s="609"/>
      <c r="BM13" s="609"/>
      <c r="BN13" s="610"/>
      <c r="BO13" s="646">
        <v>36.299999999999997</v>
      </c>
      <c r="BP13" s="646"/>
      <c r="BQ13" s="646"/>
      <c r="BR13" s="646"/>
      <c r="BS13" s="647" t="s">
        <v>122</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926963</v>
      </c>
      <c r="CS13" s="609"/>
      <c r="CT13" s="609"/>
      <c r="CU13" s="609"/>
      <c r="CV13" s="609"/>
      <c r="CW13" s="609"/>
      <c r="CX13" s="609"/>
      <c r="CY13" s="610"/>
      <c r="CZ13" s="646">
        <v>9.8000000000000007</v>
      </c>
      <c r="DA13" s="646"/>
      <c r="DB13" s="646"/>
      <c r="DC13" s="646"/>
      <c r="DD13" s="614">
        <v>477058</v>
      </c>
      <c r="DE13" s="609"/>
      <c r="DF13" s="609"/>
      <c r="DG13" s="609"/>
      <c r="DH13" s="609"/>
      <c r="DI13" s="609"/>
      <c r="DJ13" s="609"/>
      <c r="DK13" s="609"/>
      <c r="DL13" s="609"/>
      <c r="DM13" s="609"/>
      <c r="DN13" s="609"/>
      <c r="DO13" s="609"/>
      <c r="DP13" s="610"/>
      <c r="DQ13" s="614">
        <v>446950</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46187</v>
      </c>
      <c r="BH14" s="609"/>
      <c r="BI14" s="609"/>
      <c r="BJ14" s="609"/>
      <c r="BK14" s="609"/>
      <c r="BL14" s="609"/>
      <c r="BM14" s="609"/>
      <c r="BN14" s="610"/>
      <c r="BO14" s="646">
        <v>3.9</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293093</v>
      </c>
      <c r="CS14" s="609"/>
      <c r="CT14" s="609"/>
      <c r="CU14" s="609"/>
      <c r="CV14" s="609"/>
      <c r="CW14" s="609"/>
      <c r="CX14" s="609"/>
      <c r="CY14" s="610"/>
      <c r="CZ14" s="646">
        <v>3.1</v>
      </c>
      <c r="DA14" s="646"/>
      <c r="DB14" s="646"/>
      <c r="DC14" s="646"/>
      <c r="DD14" s="614">
        <v>16992</v>
      </c>
      <c r="DE14" s="609"/>
      <c r="DF14" s="609"/>
      <c r="DG14" s="609"/>
      <c r="DH14" s="609"/>
      <c r="DI14" s="609"/>
      <c r="DJ14" s="609"/>
      <c r="DK14" s="609"/>
      <c r="DL14" s="609"/>
      <c r="DM14" s="609"/>
      <c r="DN14" s="609"/>
      <c r="DO14" s="609"/>
      <c r="DP14" s="610"/>
      <c r="DQ14" s="614">
        <v>280675</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6575</v>
      </c>
      <c r="S15" s="609"/>
      <c r="T15" s="609"/>
      <c r="U15" s="609"/>
      <c r="V15" s="609"/>
      <c r="W15" s="609"/>
      <c r="X15" s="609"/>
      <c r="Y15" s="610"/>
      <c r="Z15" s="646">
        <v>0.1</v>
      </c>
      <c r="AA15" s="646"/>
      <c r="AB15" s="646"/>
      <c r="AC15" s="646"/>
      <c r="AD15" s="647">
        <v>6575</v>
      </c>
      <c r="AE15" s="647"/>
      <c r="AF15" s="647"/>
      <c r="AG15" s="647"/>
      <c r="AH15" s="647"/>
      <c r="AI15" s="647"/>
      <c r="AJ15" s="647"/>
      <c r="AK15" s="647"/>
      <c r="AL15" s="611">
        <v>0.1</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98338</v>
      </c>
      <c r="BH15" s="609"/>
      <c r="BI15" s="609"/>
      <c r="BJ15" s="609"/>
      <c r="BK15" s="609"/>
      <c r="BL15" s="609"/>
      <c r="BM15" s="609"/>
      <c r="BN15" s="610"/>
      <c r="BO15" s="646">
        <v>8.1999999999999993</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1102472</v>
      </c>
      <c r="CS15" s="609"/>
      <c r="CT15" s="609"/>
      <c r="CU15" s="609"/>
      <c r="CV15" s="609"/>
      <c r="CW15" s="609"/>
      <c r="CX15" s="609"/>
      <c r="CY15" s="610"/>
      <c r="CZ15" s="646">
        <v>11.6</v>
      </c>
      <c r="DA15" s="646"/>
      <c r="DB15" s="646"/>
      <c r="DC15" s="646"/>
      <c r="DD15" s="614">
        <v>313788</v>
      </c>
      <c r="DE15" s="609"/>
      <c r="DF15" s="609"/>
      <c r="DG15" s="609"/>
      <c r="DH15" s="609"/>
      <c r="DI15" s="609"/>
      <c r="DJ15" s="609"/>
      <c r="DK15" s="609"/>
      <c r="DL15" s="609"/>
      <c r="DM15" s="609"/>
      <c r="DN15" s="609"/>
      <c r="DO15" s="609"/>
      <c r="DP15" s="610"/>
      <c r="DQ15" s="614">
        <v>603949</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29016</v>
      </c>
      <c r="S16" s="609"/>
      <c r="T16" s="609"/>
      <c r="U16" s="609"/>
      <c r="V16" s="609"/>
      <c r="W16" s="609"/>
      <c r="X16" s="609"/>
      <c r="Y16" s="610"/>
      <c r="Z16" s="646">
        <v>0.3</v>
      </c>
      <c r="AA16" s="646"/>
      <c r="AB16" s="646"/>
      <c r="AC16" s="646"/>
      <c r="AD16" s="647">
        <v>29016</v>
      </c>
      <c r="AE16" s="647"/>
      <c r="AF16" s="647"/>
      <c r="AG16" s="647"/>
      <c r="AH16" s="647"/>
      <c r="AI16" s="647"/>
      <c r="AJ16" s="647"/>
      <c r="AK16" s="647"/>
      <c r="AL16" s="611">
        <v>0.6</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65795</v>
      </c>
      <c r="S17" s="609"/>
      <c r="T17" s="609"/>
      <c r="U17" s="609"/>
      <c r="V17" s="609"/>
      <c r="W17" s="609"/>
      <c r="X17" s="609"/>
      <c r="Y17" s="610"/>
      <c r="Z17" s="646">
        <v>0.7</v>
      </c>
      <c r="AA17" s="646"/>
      <c r="AB17" s="646"/>
      <c r="AC17" s="646"/>
      <c r="AD17" s="647">
        <v>65795</v>
      </c>
      <c r="AE17" s="647"/>
      <c r="AF17" s="647"/>
      <c r="AG17" s="647"/>
      <c r="AH17" s="647"/>
      <c r="AI17" s="647"/>
      <c r="AJ17" s="647"/>
      <c r="AK17" s="647"/>
      <c r="AL17" s="611">
        <v>1.4</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1214561</v>
      </c>
      <c r="CS17" s="609"/>
      <c r="CT17" s="609"/>
      <c r="CU17" s="609"/>
      <c r="CV17" s="609"/>
      <c r="CW17" s="609"/>
      <c r="CX17" s="609"/>
      <c r="CY17" s="610"/>
      <c r="CZ17" s="646">
        <v>12.8</v>
      </c>
      <c r="DA17" s="646"/>
      <c r="DB17" s="646"/>
      <c r="DC17" s="646"/>
      <c r="DD17" s="614" t="s">
        <v>122</v>
      </c>
      <c r="DE17" s="609"/>
      <c r="DF17" s="609"/>
      <c r="DG17" s="609"/>
      <c r="DH17" s="609"/>
      <c r="DI17" s="609"/>
      <c r="DJ17" s="609"/>
      <c r="DK17" s="609"/>
      <c r="DL17" s="609"/>
      <c r="DM17" s="609"/>
      <c r="DN17" s="609"/>
      <c r="DO17" s="609"/>
      <c r="DP17" s="610"/>
      <c r="DQ17" s="614">
        <v>923192</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11611</v>
      </c>
      <c r="S18" s="609"/>
      <c r="T18" s="609"/>
      <c r="U18" s="609"/>
      <c r="V18" s="609"/>
      <c r="W18" s="609"/>
      <c r="X18" s="609"/>
      <c r="Y18" s="610"/>
      <c r="Z18" s="646">
        <v>0.1</v>
      </c>
      <c r="AA18" s="646"/>
      <c r="AB18" s="646"/>
      <c r="AC18" s="646"/>
      <c r="AD18" s="647">
        <v>11611</v>
      </c>
      <c r="AE18" s="647"/>
      <c r="AF18" s="647"/>
      <c r="AG18" s="647"/>
      <c r="AH18" s="647"/>
      <c r="AI18" s="647"/>
      <c r="AJ18" s="647"/>
      <c r="AK18" s="647"/>
      <c r="AL18" s="611">
        <v>0.3</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v>59818</v>
      </c>
      <c r="CS18" s="609"/>
      <c r="CT18" s="609"/>
      <c r="CU18" s="609"/>
      <c r="CV18" s="609"/>
      <c r="CW18" s="609"/>
      <c r="CX18" s="609"/>
      <c r="CY18" s="610"/>
      <c r="CZ18" s="646">
        <v>0.6</v>
      </c>
      <c r="DA18" s="646"/>
      <c r="DB18" s="646"/>
      <c r="DC18" s="646"/>
      <c r="DD18" s="614">
        <v>59818</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53866</v>
      </c>
      <c r="S19" s="609"/>
      <c r="T19" s="609"/>
      <c r="U19" s="609"/>
      <c r="V19" s="609"/>
      <c r="W19" s="609"/>
      <c r="X19" s="609"/>
      <c r="Y19" s="610"/>
      <c r="Z19" s="646">
        <v>0.5</v>
      </c>
      <c r="AA19" s="646"/>
      <c r="AB19" s="646"/>
      <c r="AC19" s="646"/>
      <c r="AD19" s="647">
        <v>53866</v>
      </c>
      <c r="AE19" s="647"/>
      <c r="AF19" s="647"/>
      <c r="AG19" s="647"/>
      <c r="AH19" s="647"/>
      <c r="AI19" s="647"/>
      <c r="AJ19" s="647"/>
      <c r="AK19" s="647"/>
      <c r="AL19" s="611">
        <v>1.2</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t="s">
        <v>122</v>
      </c>
      <c r="BH19" s="609"/>
      <c r="BI19" s="609"/>
      <c r="BJ19" s="609"/>
      <c r="BK19" s="609"/>
      <c r="BL19" s="609"/>
      <c r="BM19" s="609"/>
      <c r="BN19" s="610"/>
      <c r="BO19" s="646" t="s">
        <v>122</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v>318</v>
      </c>
      <c r="S20" s="609"/>
      <c r="T20" s="609"/>
      <c r="U20" s="609"/>
      <c r="V20" s="609"/>
      <c r="W20" s="609"/>
      <c r="X20" s="609"/>
      <c r="Y20" s="610"/>
      <c r="Z20" s="646">
        <v>0</v>
      </c>
      <c r="AA20" s="646"/>
      <c r="AB20" s="646"/>
      <c r="AC20" s="646"/>
      <c r="AD20" s="647">
        <v>318</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t="s">
        <v>122</v>
      </c>
      <c r="BH20" s="609"/>
      <c r="BI20" s="609"/>
      <c r="BJ20" s="609"/>
      <c r="BK20" s="609"/>
      <c r="BL20" s="609"/>
      <c r="BM20" s="609"/>
      <c r="BN20" s="610"/>
      <c r="BO20" s="646" t="s">
        <v>122</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9498549</v>
      </c>
      <c r="CS20" s="609"/>
      <c r="CT20" s="609"/>
      <c r="CU20" s="609"/>
      <c r="CV20" s="609"/>
      <c r="CW20" s="609"/>
      <c r="CX20" s="609"/>
      <c r="CY20" s="610"/>
      <c r="CZ20" s="646">
        <v>100</v>
      </c>
      <c r="DA20" s="646"/>
      <c r="DB20" s="646"/>
      <c r="DC20" s="646"/>
      <c r="DD20" s="614">
        <v>1009537</v>
      </c>
      <c r="DE20" s="609"/>
      <c r="DF20" s="609"/>
      <c r="DG20" s="609"/>
      <c r="DH20" s="609"/>
      <c r="DI20" s="609"/>
      <c r="DJ20" s="609"/>
      <c r="DK20" s="609"/>
      <c r="DL20" s="609"/>
      <c r="DM20" s="609"/>
      <c r="DN20" s="609"/>
      <c r="DO20" s="609"/>
      <c r="DP20" s="610"/>
      <c r="DQ20" s="614">
        <v>6321265</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2689467</v>
      </c>
      <c r="S21" s="609"/>
      <c r="T21" s="609"/>
      <c r="U21" s="609"/>
      <c r="V21" s="609"/>
      <c r="W21" s="609"/>
      <c r="X21" s="609"/>
      <c r="Y21" s="610"/>
      <c r="Z21" s="646">
        <v>27.2</v>
      </c>
      <c r="AA21" s="646"/>
      <c r="AB21" s="646"/>
      <c r="AC21" s="646"/>
      <c r="AD21" s="647">
        <v>2646020</v>
      </c>
      <c r="AE21" s="647"/>
      <c r="AF21" s="647"/>
      <c r="AG21" s="647"/>
      <c r="AH21" s="647"/>
      <c r="AI21" s="647"/>
      <c r="AJ21" s="647"/>
      <c r="AK21" s="647"/>
      <c r="AL21" s="611">
        <v>57.1</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t="s">
        <v>122</v>
      </c>
      <c r="BH21" s="609"/>
      <c r="BI21" s="609"/>
      <c r="BJ21" s="609"/>
      <c r="BK21" s="609"/>
      <c r="BL21" s="609"/>
      <c r="BM21" s="609"/>
      <c r="BN21" s="610"/>
      <c r="BO21" s="646" t="s">
        <v>122</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2646020</v>
      </c>
      <c r="S22" s="609"/>
      <c r="T22" s="609"/>
      <c r="U22" s="609"/>
      <c r="V22" s="609"/>
      <c r="W22" s="609"/>
      <c r="X22" s="609"/>
      <c r="Y22" s="610"/>
      <c r="Z22" s="646">
        <v>26.7</v>
      </c>
      <c r="AA22" s="646"/>
      <c r="AB22" s="646"/>
      <c r="AC22" s="646"/>
      <c r="AD22" s="647">
        <v>2646020</v>
      </c>
      <c r="AE22" s="647"/>
      <c r="AF22" s="647"/>
      <c r="AG22" s="647"/>
      <c r="AH22" s="647"/>
      <c r="AI22" s="647"/>
      <c r="AJ22" s="647"/>
      <c r="AK22" s="647"/>
      <c r="AL22" s="611">
        <v>57.1</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43447</v>
      </c>
      <c r="S23" s="609"/>
      <c r="T23" s="609"/>
      <c r="U23" s="609"/>
      <c r="V23" s="609"/>
      <c r="W23" s="609"/>
      <c r="X23" s="609"/>
      <c r="Y23" s="610"/>
      <c r="Z23" s="646">
        <v>0.4</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4151062</v>
      </c>
      <c r="CS24" s="664"/>
      <c r="CT24" s="664"/>
      <c r="CU24" s="664"/>
      <c r="CV24" s="664"/>
      <c r="CW24" s="664"/>
      <c r="CX24" s="664"/>
      <c r="CY24" s="689"/>
      <c r="CZ24" s="690">
        <v>43.7</v>
      </c>
      <c r="DA24" s="672"/>
      <c r="DB24" s="672"/>
      <c r="DC24" s="692"/>
      <c r="DD24" s="688">
        <v>2586546</v>
      </c>
      <c r="DE24" s="664"/>
      <c r="DF24" s="664"/>
      <c r="DG24" s="664"/>
      <c r="DH24" s="664"/>
      <c r="DI24" s="664"/>
      <c r="DJ24" s="664"/>
      <c r="DK24" s="689"/>
      <c r="DL24" s="688">
        <v>2393351</v>
      </c>
      <c r="DM24" s="664"/>
      <c r="DN24" s="664"/>
      <c r="DO24" s="664"/>
      <c r="DP24" s="664"/>
      <c r="DQ24" s="664"/>
      <c r="DR24" s="664"/>
      <c r="DS24" s="664"/>
      <c r="DT24" s="664"/>
      <c r="DU24" s="664"/>
      <c r="DV24" s="689"/>
      <c r="DW24" s="690">
        <v>51.7</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4380406</v>
      </c>
      <c r="S25" s="609"/>
      <c r="T25" s="609"/>
      <c r="U25" s="609"/>
      <c r="V25" s="609"/>
      <c r="W25" s="609"/>
      <c r="X25" s="609"/>
      <c r="Y25" s="610"/>
      <c r="Z25" s="646">
        <v>44.3</v>
      </c>
      <c r="AA25" s="646"/>
      <c r="AB25" s="646"/>
      <c r="AC25" s="646"/>
      <c r="AD25" s="647">
        <v>4336959</v>
      </c>
      <c r="AE25" s="647"/>
      <c r="AF25" s="647"/>
      <c r="AG25" s="647"/>
      <c r="AH25" s="647"/>
      <c r="AI25" s="647"/>
      <c r="AJ25" s="647"/>
      <c r="AK25" s="647"/>
      <c r="AL25" s="611">
        <v>93.6</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1481234</v>
      </c>
      <c r="CS25" s="621"/>
      <c r="CT25" s="621"/>
      <c r="CU25" s="621"/>
      <c r="CV25" s="621"/>
      <c r="CW25" s="621"/>
      <c r="CX25" s="621"/>
      <c r="CY25" s="622"/>
      <c r="CZ25" s="611">
        <v>15.6</v>
      </c>
      <c r="DA25" s="623"/>
      <c r="DB25" s="623"/>
      <c r="DC25" s="624"/>
      <c r="DD25" s="614">
        <v>1217771</v>
      </c>
      <c r="DE25" s="621"/>
      <c r="DF25" s="621"/>
      <c r="DG25" s="621"/>
      <c r="DH25" s="621"/>
      <c r="DI25" s="621"/>
      <c r="DJ25" s="621"/>
      <c r="DK25" s="622"/>
      <c r="DL25" s="614">
        <v>1145931</v>
      </c>
      <c r="DM25" s="621"/>
      <c r="DN25" s="621"/>
      <c r="DO25" s="621"/>
      <c r="DP25" s="621"/>
      <c r="DQ25" s="621"/>
      <c r="DR25" s="621"/>
      <c r="DS25" s="621"/>
      <c r="DT25" s="621"/>
      <c r="DU25" s="621"/>
      <c r="DV25" s="622"/>
      <c r="DW25" s="611">
        <v>24.7</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1224</v>
      </c>
      <c r="S26" s="609"/>
      <c r="T26" s="609"/>
      <c r="U26" s="609"/>
      <c r="V26" s="609"/>
      <c r="W26" s="609"/>
      <c r="X26" s="609"/>
      <c r="Y26" s="610"/>
      <c r="Z26" s="646">
        <v>0</v>
      </c>
      <c r="AA26" s="646"/>
      <c r="AB26" s="646"/>
      <c r="AC26" s="646"/>
      <c r="AD26" s="647">
        <v>1224</v>
      </c>
      <c r="AE26" s="647"/>
      <c r="AF26" s="647"/>
      <c r="AG26" s="647"/>
      <c r="AH26" s="647"/>
      <c r="AI26" s="647"/>
      <c r="AJ26" s="647"/>
      <c r="AK26" s="647"/>
      <c r="AL26" s="611">
        <v>0</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868919</v>
      </c>
      <c r="CS26" s="609"/>
      <c r="CT26" s="609"/>
      <c r="CU26" s="609"/>
      <c r="CV26" s="609"/>
      <c r="CW26" s="609"/>
      <c r="CX26" s="609"/>
      <c r="CY26" s="610"/>
      <c r="CZ26" s="611">
        <v>9.1</v>
      </c>
      <c r="DA26" s="623"/>
      <c r="DB26" s="623"/>
      <c r="DC26" s="624"/>
      <c r="DD26" s="614">
        <v>659735</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319423</v>
      </c>
      <c r="S27" s="609"/>
      <c r="T27" s="609"/>
      <c r="U27" s="609"/>
      <c r="V27" s="609"/>
      <c r="W27" s="609"/>
      <c r="X27" s="609"/>
      <c r="Y27" s="610"/>
      <c r="Z27" s="646">
        <v>3.2</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1197448</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1455267</v>
      </c>
      <c r="CS27" s="621"/>
      <c r="CT27" s="621"/>
      <c r="CU27" s="621"/>
      <c r="CV27" s="621"/>
      <c r="CW27" s="621"/>
      <c r="CX27" s="621"/>
      <c r="CY27" s="622"/>
      <c r="CZ27" s="611">
        <v>15.3</v>
      </c>
      <c r="DA27" s="623"/>
      <c r="DB27" s="623"/>
      <c r="DC27" s="624"/>
      <c r="DD27" s="614">
        <v>445583</v>
      </c>
      <c r="DE27" s="621"/>
      <c r="DF27" s="621"/>
      <c r="DG27" s="621"/>
      <c r="DH27" s="621"/>
      <c r="DI27" s="621"/>
      <c r="DJ27" s="621"/>
      <c r="DK27" s="622"/>
      <c r="DL27" s="614">
        <v>324228</v>
      </c>
      <c r="DM27" s="621"/>
      <c r="DN27" s="621"/>
      <c r="DO27" s="621"/>
      <c r="DP27" s="621"/>
      <c r="DQ27" s="621"/>
      <c r="DR27" s="621"/>
      <c r="DS27" s="621"/>
      <c r="DT27" s="621"/>
      <c r="DU27" s="621"/>
      <c r="DV27" s="622"/>
      <c r="DW27" s="611">
        <v>7</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185765</v>
      </c>
      <c r="S28" s="609"/>
      <c r="T28" s="609"/>
      <c r="U28" s="609"/>
      <c r="V28" s="609"/>
      <c r="W28" s="609"/>
      <c r="X28" s="609"/>
      <c r="Y28" s="610"/>
      <c r="Z28" s="646">
        <v>1.9</v>
      </c>
      <c r="AA28" s="646"/>
      <c r="AB28" s="646"/>
      <c r="AC28" s="646"/>
      <c r="AD28" s="647" t="s">
        <v>122</v>
      </c>
      <c r="AE28" s="647"/>
      <c r="AF28" s="647"/>
      <c r="AG28" s="647"/>
      <c r="AH28" s="647"/>
      <c r="AI28" s="647"/>
      <c r="AJ28" s="647"/>
      <c r="AK28" s="647"/>
      <c r="AL28" s="611" t="s">
        <v>122</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1214561</v>
      </c>
      <c r="CS28" s="609"/>
      <c r="CT28" s="609"/>
      <c r="CU28" s="609"/>
      <c r="CV28" s="609"/>
      <c r="CW28" s="609"/>
      <c r="CX28" s="609"/>
      <c r="CY28" s="610"/>
      <c r="CZ28" s="611">
        <v>12.8</v>
      </c>
      <c r="DA28" s="623"/>
      <c r="DB28" s="623"/>
      <c r="DC28" s="624"/>
      <c r="DD28" s="614">
        <v>923192</v>
      </c>
      <c r="DE28" s="609"/>
      <c r="DF28" s="609"/>
      <c r="DG28" s="609"/>
      <c r="DH28" s="609"/>
      <c r="DI28" s="609"/>
      <c r="DJ28" s="609"/>
      <c r="DK28" s="610"/>
      <c r="DL28" s="614">
        <v>923192</v>
      </c>
      <c r="DM28" s="609"/>
      <c r="DN28" s="609"/>
      <c r="DO28" s="609"/>
      <c r="DP28" s="609"/>
      <c r="DQ28" s="609"/>
      <c r="DR28" s="609"/>
      <c r="DS28" s="609"/>
      <c r="DT28" s="609"/>
      <c r="DU28" s="609"/>
      <c r="DV28" s="610"/>
      <c r="DW28" s="611">
        <v>19.899999999999999</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6128</v>
      </c>
      <c r="S29" s="609"/>
      <c r="T29" s="609"/>
      <c r="U29" s="609"/>
      <c r="V29" s="609"/>
      <c r="W29" s="609"/>
      <c r="X29" s="609"/>
      <c r="Y29" s="610"/>
      <c r="Z29" s="646">
        <v>0.1</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1214561</v>
      </c>
      <c r="CS29" s="621"/>
      <c r="CT29" s="621"/>
      <c r="CU29" s="621"/>
      <c r="CV29" s="621"/>
      <c r="CW29" s="621"/>
      <c r="CX29" s="621"/>
      <c r="CY29" s="622"/>
      <c r="CZ29" s="611">
        <v>12.8</v>
      </c>
      <c r="DA29" s="623"/>
      <c r="DB29" s="623"/>
      <c r="DC29" s="624"/>
      <c r="DD29" s="614">
        <v>923192</v>
      </c>
      <c r="DE29" s="621"/>
      <c r="DF29" s="621"/>
      <c r="DG29" s="621"/>
      <c r="DH29" s="621"/>
      <c r="DI29" s="621"/>
      <c r="DJ29" s="621"/>
      <c r="DK29" s="622"/>
      <c r="DL29" s="614">
        <v>923192</v>
      </c>
      <c r="DM29" s="621"/>
      <c r="DN29" s="621"/>
      <c r="DO29" s="621"/>
      <c r="DP29" s="621"/>
      <c r="DQ29" s="621"/>
      <c r="DR29" s="621"/>
      <c r="DS29" s="621"/>
      <c r="DT29" s="621"/>
      <c r="DU29" s="621"/>
      <c r="DV29" s="622"/>
      <c r="DW29" s="611">
        <v>19.899999999999999</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1314326</v>
      </c>
      <c r="S30" s="609"/>
      <c r="T30" s="609"/>
      <c r="U30" s="609"/>
      <c r="V30" s="609"/>
      <c r="W30" s="609"/>
      <c r="X30" s="609"/>
      <c r="Y30" s="610"/>
      <c r="Z30" s="646">
        <v>13.3</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3"/>
      <c r="BI30" s="683"/>
      <c r="BJ30" s="683"/>
      <c r="BK30" s="683"/>
      <c r="BL30" s="683"/>
      <c r="BM30" s="683"/>
      <c r="BN30" s="683"/>
      <c r="BO30" s="683"/>
      <c r="BP30" s="683"/>
      <c r="BQ30" s="684"/>
      <c r="BR30" s="660"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1191222</v>
      </c>
      <c r="CS30" s="609"/>
      <c r="CT30" s="609"/>
      <c r="CU30" s="609"/>
      <c r="CV30" s="609"/>
      <c r="CW30" s="609"/>
      <c r="CX30" s="609"/>
      <c r="CY30" s="610"/>
      <c r="CZ30" s="611">
        <v>12.5</v>
      </c>
      <c r="DA30" s="623"/>
      <c r="DB30" s="623"/>
      <c r="DC30" s="624"/>
      <c r="DD30" s="614">
        <v>902601</v>
      </c>
      <c r="DE30" s="609"/>
      <c r="DF30" s="609"/>
      <c r="DG30" s="609"/>
      <c r="DH30" s="609"/>
      <c r="DI30" s="609"/>
      <c r="DJ30" s="609"/>
      <c r="DK30" s="610"/>
      <c r="DL30" s="614">
        <v>902601</v>
      </c>
      <c r="DM30" s="609"/>
      <c r="DN30" s="609"/>
      <c r="DO30" s="609"/>
      <c r="DP30" s="609"/>
      <c r="DQ30" s="609"/>
      <c r="DR30" s="609"/>
      <c r="DS30" s="609"/>
      <c r="DT30" s="609"/>
      <c r="DU30" s="609"/>
      <c r="DV30" s="610"/>
      <c r="DW30" s="611">
        <v>19.5</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v>270564</v>
      </c>
      <c r="S31" s="609"/>
      <c r="T31" s="609"/>
      <c r="U31" s="609"/>
      <c r="V31" s="609"/>
      <c r="W31" s="609"/>
      <c r="X31" s="609"/>
      <c r="Y31" s="610"/>
      <c r="Z31" s="646">
        <v>2.7</v>
      </c>
      <c r="AA31" s="646"/>
      <c r="AB31" s="646"/>
      <c r="AC31" s="646"/>
      <c r="AD31" s="647">
        <v>270564</v>
      </c>
      <c r="AE31" s="647"/>
      <c r="AF31" s="647"/>
      <c r="AG31" s="647"/>
      <c r="AH31" s="647"/>
      <c r="AI31" s="647"/>
      <c r="AJ31" s="647"/>
      <c r="AK31" s="647"/>
      <c r="AL31" s="611">
        <v>5.8</v>
      </c>
      <c r="AM31" s="612"/>
      <c r="AN31" s="612"/>
      <c r="AO31" s="648"/>
      <c r="AP31" s="678" t="s">
        <v>298</v>
      </c>
      <c r="AQ31" s="679"/>
      <c r="AR31" s="679"/>
      <c r="AS31" s="679"/>
      <c r="AT31" s="680" t="s">
        <v>299</v>
      </c>
      <c r="AU31" s="200"/>
      <c r="AV31" s="200"/>
      <c r="AW31" s="200"/>
      <c r="AX31" s="666" t="s">
        <v>177</v>
      </c>
      <c r="AY31" s="667"/>
      <c r="AZ31" s="667"/>
      <c r="BA31" s="667"/>
      <c r="BB31" s="667"/>
      <c r="BC31" s="667"/>
      <c r="BD31" s="667"/>
      <c r="BE31" s="667"/>
      <c r="BF31" s="668"/>
      <c r="BG31" s="670">
        <v>99.3</v>
      </c>
      <c r="BH31" s="671"/>
      <c r="BI31" s="671"/>
      <c r="BJ31" s="671"/>
      <c r="BK31" s="671"/>
      <c r="BL31" s="671"/>
      <c r="BM31" s="672">
        <v>98.8</v>
      </c>
      <c r="BN31" s="671"/>
      <c r="BO31" s="671"/>
      <c r="BP31" s="671"/>
      <c r="BQ31" s="673"/>
      <c r="BR31" s="670">
        <v>99.4</v>
      </c>
      <c r="BS31" s="671"/>
      <c r="BT31" s="671"/>
      <c r="BU31" s="671"/>
      <c r="BV31" s="671"/>
      <c r="BW31" s="671"/>
      <c r="BX31" s="672">
        <v>98.8</v>
      </c>
      <c r="BY31" s="671"/>
      <c r="BZ31" s="671"/>
      <c r="CA31" s="671"/>
      <c r="CB31" s="673"/>
      <c r="CD31" s="629"/>
      <c r="CE31" s="630"/>
      <c r="CF31" s="605" t="s">
        <v>300</v>
      </c>
      <c r="CG31" s="606"/>
      <c r="CH31" s="606"/>
      <c r="CI31" s="606"/>
      <c r="CJ31" s="606"/>
      <c r="CK31" s="606"/>
      <c r="CL31" s="606"/>
      <c r="CM31" s="606"/>
      <c r="CN31" s="606"/>
      <c r="CO31" s="606"/>
      <c r="CP31" s="606"/>
      <c r="CQ31" s="607"/>
      <c r="CR31" s="608">
        <v>23339</v>
      </c>
      <c r="CS31" s="621"/>
      <c r="CT31" s="621"/>
      <c r="CU31" s="621"/>
      <c r="CV31" s="621"/>
      <c r="CW31" s="621"/>
      <c r="CX31" s="621"/>
      <c r="CY31" s="622"/>
      <c r="CZ31" s="611">
        <v>0.2</v>
      </c>
      <c r="DA31" s="623"/>
      <c r="DB31" s="623"/>
      <c r="DC31" s="624"/>
      <c r="DD31" s="614">
        <v>20591</v>
      </c>
      <c r="DE31" s="621"/>
      <c r="DF31" s="621"/>
      <c r="DG31" s="621"/>
      <c r="DH31" s="621"/>
      <c r="DI31" s="621"/>
      <c r="DJ31" s="621"/>
      <c r="DK31" s="622"/>
      <c r="DL31" s="614">
        <v>20591</v>
      </c>
      <c r="DM31" s="621"/>
      <c r="DN31" s="621"/>
      <c r="DO31" s="621"/>
      <c r="DP31" s="621"/>
      <c r="DQ31" s="621"/>
      <c r="DR31" s="621"/>
      <c r="DS31" s="621"/>
      <c r="DT31" s="621"/>
      <c r="DU31" s="621"/>
      <c r="DV31" s="622"/>
      <c r="DW31" s="611">
        <v>0.4</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484529</v>
      </c>
      <c r="S32" s="609"/>
      <c r="T32" s="609"/>
      <c r="U32" s="609"/>
      <c r="V32" s="609"/>
      <c r="W32" s="609"/>
      <c r="X32" s="609"/>
      <c r="Y32" s="610"/>
      <c r="Z32" s="646">
        <v>4.9000000000000004</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302</v>
      </c>
      <c r="AX32" s="605" t="s">
        <v>303</v>
      </c>
      <c r="AY32" s="606"/>
      <c r="AZ32" s="606"/>
      <c r="BA32" s="606"/>
      <c r="BB32" s="606"/>
      <c r="BC32" s="606"/>
      <c r="BD32" s="606"/>
      <c r="BE32" s="606"/>
      <c r="BF32" s="607"/>
      <c r="BG32" s="674">
        <v>99.2</v>
      </c>
      <c r="BH32" s="621"/>
      <c r="BI32" s="621"/>
      <c r="BJ32" s="621"/>
      <c r="BK32" s="621"/>
      <c r="BL32" s="621"/>
      <c r="BM32" s="612">
        <v>98.5</v>
      </c>
      <c r="BN32" s="621"/>
      <c r="BO32" s="621"/>
      <c r="BP32" s="621"/>
      <c r="BQ32" s="644"/>
      <c r="BR32" s="674">
        <v>99.3</v>
      </c>
      <c r="BS32" s="621"/>
      <c r="BT32" s="621"/>
      <c r="BU32" s="621"/>
      <c r="BV32" s="621"/>
      <c r="BW32" s="621"/>
      <c r="BX32" s="612">
        <v>98.6</v>
      </c>
      <c r="BY32" s="621"/>
      <c r="BZ32" s="621"/>
      <c r="CA32" s="621"/>
      <c r="CB32" s="644"/>
      <c r="CD32" s="631"/>
      <c r="CE32" s="632"/>
      <c r="CF32" s="605" t="s">
        <v>304</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36109</v>
      </c>
      <c r="S33" s="609"/>
      <c r="T33" s="609"/>
      <c r="U33" s="609"/>
      <c r="V33" s="609"/>
      <c r="W33" s="609"/>
      <c r="X33" s="609"/>
      <c r="Y33" s="610"/>
      <c r="Z33" s="646">
        <v>0.4</v>
      </c>
      <c r="AA33" s="646"/>
      <c r="AB33" s="646"/>
      <c r="AC33" s="646"/>
      <c r="AD33" s="647">
        <v>23197</v>
      </c>
      <c r="AE33" s="647"/>
      <c r="AF33" s="647"/>
      <c r="AG33" s="647"/>
      <c r="AH33" s="647"/>
      <c r="AI33" s="647"/>
      <c r="AJ33" s="647"/>
      <c r="AK33" s="647"/>
      <c r="AL33" s="611">
        <v>0.5</v>
      </c>
      <c r="AM33" s="612"/>
      <c r="AN33" s="612"/>
      <c r="AO33" s="648"/>
      <c r="AP33" s="651"/>
      <c r="AQ33" s="652"/>
      <c r="AR33" s="652"/>
      <c r="AS33" s="652"/>
      <c r="AT33" s="682"/>
      <c r="AU33" s="201"/>
      <c r="AV33" s="201"/>
      <c r="AW33" s="201"/>
      <c r="AX33" s="589" t="s">
        <v>306</v>
      </c>
      <c r="AY33" s="590"/>
      <c r="AZ33" s="590"/>
      <c r="BA33" s="590"/>
      <c r="BB33" s="590"/>
      <c r="BC33" s="590"/>
      <c r="BD33" s="590"/>
      <c r="BE33" s="590"/>
      <c r="BF33" s="591"/>
      <c r="BG33" s="669">
        <v>99.4</v>
      </c>
      <c r="BH33" s="593"/>
      <c r="BI33" s="593"/>
      <c r="BJ33" s="593"/>
      <c r="BK33" s="593"/>
      <c r="BL33" s="593"/>
      <c r="BM33" s="639">
        <v>98.9</v>
      </c>
      <c r="BN33" s="593"/>
      <c r="BO33" s="593"/>
      <c r="BP33" s="593"/>
      <c r="BQ33" s="656"/>
      <c r="BR33" s="669">
        <v>99.5</v>
      </c>
      <c r="BS33" s="593"/>
      <c r="BT33" s="593"/>
      <c r="BU33" s="593"/>
      <c r="BV33" s="593"/>
      <c r="BW33" s="593"/>
      <c r="BX33" s="639">
        <v>98.8</v>
      </c>
      <c r="BY33" s="593"/>
      <c r="BZ33" s="593"/>
      <c r="CA33" s="593"/>
      <c r="CB33" s="656"/>
      <c r="CD33" s="605" t="s">
        <v>307</v>
      </c>
      <c r="CE33" s="606"/>
      <c r="CF33" s="606"/>
      <c r="CG33" s="606"/>
      <c r="CH33" s="606"/>
      <c r="CI33" s="606"/>
      <c r="CJ33" s="606"/>
      <c r="CK33" s="606"/>
      <c r="CL33" s="606"/>
      <c r="CM33" s="606"/>
      <c r="CN33" s="606"/>
      <c r="CO33" s="606"/>
      <c r="CP33" s="606"/>
      <c r="CQ33" s="607"/>
      <c r="CR33" s="608">
        <v>4337950</v>
      </c>
      <c r="CS33" s="621"/>
      <c r="CT33" s="621"/>
      <c r="CU33" s="621"/>
      <c r="CV33" s="621"/>
      <c r="CW33" s="621"/>
      <c r="CX33" s="621"/>
      <c r="CY33" s="622"/>
      <c r="CZ33" s="611">
        <v>45.7</v>
      </c>
      <c r="DA33" s="623"/>
      <c r="DB33" s="623"/>
      <c r="DC33" s="624"/>
      <c r="DD33" s="614">
        <v>3572171</v>
      </c>
      <c r="DE33" s="621"/>
      <c r="DF33" s="621"/>
      <c r="DG33" s="621"/>
      <c r="DH33" s="621"/>
      <c r="DI33" s="621"/>
      <c r="DJ33" s="621"/>
      <c r="DK33" s="622"/>
      <c r="DL33" s="614">
        <v>2233659</v>
      </c>
      <c r="DM33" s="621"/>
      <c r="DN33" s="621"/>
      <c r="DO33" s="621"/>
      <c r="DP33" s="621"/>
      <c r="DQ33" s="621"/>
      <c r="DR33" s="621"/>
      <c r="DS33" s="621"/>
      <c r="DT33" s="621"/>
      <c r="DU33" s="621"/>
      <c r="DV33" s="622"/>
      <c r="DW33" s="611">
        <v>48.2</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36124</v>
      </c>
      <c r="S34" s="609"/>
      <c r="T34" s="609"/>
      <c r="U34" s="609"/>
      <c r="V34" s="609"/>
      <c r="W34" s="609"/>
      <c r="X34" s="609"/>
      <c r="Y34" s="610"/>
      <c r="Z34" s="646">
        <v>0.4</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309</v>
      </c>
      <c r="CE34" s="606"/>
      <c r="CF34" s="606"/>
      <c r="CG34" s="606"/>
      <c r="CH34" s="606"/>
      <c r="CI34" s="606"/>
      <c r="CJ34" s="606"/>
      <c r="CK34" s="606"/>
      <c r="CL34" s="606"/>
      <c r="CM34" s="606"/>
      <c r="CN34" s="606"/>
      <c r="CO34" s="606"/>
      <c r="CP34" s="606"/>
      <c r="CQ34" s="607"/>
      <c r="CR34" s="608">
        <v>1476174</v>
      </c>
      <c r="CS34" s="609"/>
      <c r="CT34" s="609"/>
      <c r="CU34" s="609"/>
      <c r="CV34" s="609"/>
      <c r="CW34" s="609"/>
      <c r="CX34" s="609"/>
      <c r="CY34" s="610"/>
      <c r="CZ34" s="611">
        <v>15.5</v>
      </c>
      <c r="DA34" s="623"/>
      <c r="DB34" s="623"/>
      <c r="DC34" s="624"/>
      <c r="DD34" s="614">
        <v>982540</v>
      </c>
      <c r="DE34" s="609"/>
      <c r="DF34" s="609"/>
      <c r="DG34" s="609"/>
      <c r="DH34" s="609"/>
      <c r="DI34" s="609"/>
      <c r="DJ34" s="609"/>
      <c r="DK34" s="610"/>
      <c r="DL34" s="614">
        <v>751505</v>
      </c>
      <c r="DM34" s="609"/>
      <c r="DN34" s="609"/>
      <c r="DO34" s="609"/>
      <c r="DP34" s="609"/>
      <c r="DQ34" s="609"/>
      <c r="DR34" s="609"/>
      <c r="DS34" s="609"/>
      <c r="DT34" s="609"/>
      <c r="DU34" s="609"/>
      <c r="DV34" s="610"/>
      <c r="DW34" s="611">
        <v>16.2</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1023872</v>
      </c>
      <c r="S35" s="609"/>
      <c r="T35" s="609"/>
      <c r="U35" s="609"/>
      <c r="V35" s="609"/>
      <c r="W35" s="609"/>
      <c r="X35" s="609"/>
      <c r="Y35" s="610"/>
      <c r="Z35" s="646">
        <v>10.3</v>
      </c>
      <c r="AA35" s="646"/>
      <c r="AB35" s="646"/>
      <c r="AC35" s="646"/>
      <c r="AD35" s="647" t="s">
        <v>122</v>
      </c>
      <c r="AE35" s="647"/>
      <c r="AF35" s="647"/>
      <c r="AG35" s="647"/>
      <c r="AH35" s="647"/>
      <c r="AI35" s="647"/>
      <c r="AJ35" s="647"/>
      <c r="AK35" s="647"/>
      <c r="AL35" s="611" t="s">
        <v>122</v>
      </c>
      <c r="AM35" s="612"/>
      <c r="AN35" s="612"/>
      <c r="AO35" s="648"/>
      <c r="AP35" s="204"/>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32338</v>
      </c>
      <c r="CS35" s="621"/>
      <c r="CT35" s="621"/>
      <c r="CU35" s="621"/>
      <c r="CV35" s="621"/>
      <c r="CW35" s="621"/>
      <c r="CX35" s="621"/>
      <c r="CY35" s="622"/>
      <c r="CZ35" s="611">
        <v>0.3</v>
      </c>
      <c r="DA35" s="623"/>
      <c r="DB35" s="623"/>
      <c r="DC35" s="624"/>
      <c r="DD35" s="614">
        <v>12282</v>
      </c>
      <c r="DE35" s="621"/>
      <c r="DF35" s="621"/>
      <c r="DG35" s="621"/>
      <c r="DH35" s="621"/>
      <c r="DI35" s="621"/>
      <c r="DJ35" s="621"/>
      <c r="DK35" s="622"/>
      <c r="DL35" s="614">
        <v>12282</v>
      </c>
      <c r="DM35" s="621"/>
      <c r="DN35" s="621"/>
      <c r="DO35" s="621"/>
      <c r="DP35" s="621"/>
      <c r="DQ35" s="621"/>
      <c r="DR35" s="621"/>
      <c r="DS35" s="621"/>
      <c r="DT35" s="621"/>
      <c r="DU35" s="621"/>
      <c r="DV35" s="622"/>
      <c r="DW35" s="611">
        <v>0.3</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70437</v>
      </c>
      <c r="S36" s="609"/>
      <c r="T36" s="609"/>
      <c r="U36" s="609"/>
      <c r="V36" s="609"/>
      <c r="W36" s="609"/>
      <c r="X36" s="609"/>
      <c r="Y36" s="610"/>
      <c r="Z36" s="646">
        <v>0.7</v>
      </c>
      <c r="AA36" s="646"/>
      <c r="AB36" s="646"/>
      <c r="AC36" s="646"/>
      <c r="AD36" s="647" t="s">
        <v>122</v>
      </c>
      <c r="AE36" s="647"/>
      <c r="AF36" s="647"/>
      <c r="AG36" s="647"/>
      <c r="AH36" s="647"/>
      <c r="AI36" s="647"/>
      <c r="AJ36" s="647"/>
      <c r="AK36" s="647"/>
      <c r="AL36" s="611" t="s">
        <v>122</v>
      </c>
      <c r="AM36" s="612"/>
      <c r="AN36" s="612"/>
      <c r="AO36" s="648"/>
      <c r="AP36" s="204"/>
      <c r="AQ36" s="657" t="s">
        <v>315</v>
      </c>
      <c r="AR36" s="658"/>
      <c r="AS36" s="658"/>
      <c r="AT36" s="658"/>
      <c r="AU36" s="658"/>
      <c r="AV36" s="658"/>
      <c r="AW36" s="658"/>
      <c r="AX36" s="658"/>
      <c r="AY36" s="659"/>
      <c r="AZ36" s="663">
        <v>826565</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16574</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1536741</v>
      </c>
      <c r="CS36" s="609"/>
      <c r="CT36" s="609"/>
      <c r="CU36" s="609"/>
      <c r="CV36" s="609"/>
      <c r="CW36" s="609"/>
      <c r="CX36" s="609"/>
      <c r="CY36" s="610"/>
      <c r="CZ36" s="611">
        <v>16.2</v>
      </c>
      <c r="DA36" s="623"/>
      <c r="DB36" s="623"/>
      <c r="DC36" s="624"/>
      <c r="DD36" s="614">
        <v>1453194</v>
      </c>
      <c r="DE36" s="609"/>
      <c r="DF36" s="609"/>
      <c r="DG36" s="609"/>
      <c r="DH36" s="609"/>
      <c r="DI36" s="609"/>
      <c r="DJ36" s="609"/>
      <c r="DK36" s="610"/>
      <c r="DL36" s="614">
        <v>1009809</v>
      </c>
      <c r="DM36" s="609"/>
      <c r="DN36" s="609"/>
      <c r="DO36" s="609"/>
      <c r="DP36" s="609"/>
      <c r="DQ36" s="609"/>
      <c r="DR36" s="609"/>
      <c r="DS36" s="609"/>
      <c r="DT36" s="609"/>
      <c r="DU36" s="609"/>
      <c r="DV36" s="610"/>
      <c r="DW36" s="611">
        <v>21.8</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1057566</v>
      </c>
      <c r="S37" s="609"/>
      <c r="T37" s="609"/>
      <c r="U37" s="609"/>
      <c r="V37" s="609"/>
      <c r="W37" s="609"/>
      <c r="X37" s="609"/>
      <c r="Y37" s="610"/>
      <c r="Z37" s="646">
        <v>10.7</v>
      </c>
      <c r="AA37" s="646"/>
      <c r="AB37" s="646"/>
      <c r="AC37" s="646"/>
      <c r="AD37" s="647">
        <v>13</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165446</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-42790</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439609</v>
      </c>
      <c r="CS37" s="621"/>
      <c r="CT37" s="621"/>
      <c r="CU37" s="621"/>
      <c r="CV37" s="621"/>
      <c r="CW37" s="621"/>
      <c r="CX37" s="621"/>
      <c r="CY37" s="622"/>
      <c r="CZ37" s="611">
        <v>4.5999999999999996</v>
      </c>
      <c r="DA37" s="623"/>
      <c r="DB37" s="623"/>
      <c r="DC37" s="624"/>
      <c r="DD37" s="614">
        <v>439609</v>
      </c>
      <c r="DE37" s="621"/>
      <c r="DF37" s="621"/>
      <c r="DG37" s="621"/>
      <c r="DH37" s="621"/>
      <c r="DI37" s="621"/>
      <c r="DJ37" s="621"/>
      <c r="DK37" s="622"/>
      <c r="DL37" s="614">
        <v>417298</v>
      </c>
      <c r="DM37" s="621"/>
      <c r="DN37" s="621"/>
      <c r="DO37" s="621"/>
      <c r="DP37" s="621"/>
      <c r="DQ37" s="621"/>
      <c r="DR37" s="621"/>
      <c r="DS37" s="621"/>
      <c r="DT37" s="621"/>
      <c r="DU37" s="621"/>
      <c r="DV37" s="622"/>
      <c r="DW37" s="611">
        <v>9</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712600</v>
      </c>
      <c r="S38" s="609"/>
      <c r="T38" s="609"/>
      <c r="U38" s="609"/>
      <c r="V38" s="609"/>
      <c r="W38" s="609"/>
      <c r="X38" s="609"/>
      <c r="Y38" s="610"/>
      <c r="Z38" s="646">
        <v>7.2</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35531</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1579</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661119</v>
      </c>
      <c r="CS38" s="609"/>
      <c r="CT38" s="609"/>
      <c r="CU38" s="609"/>
      <c r="CV38" s="609"/>
      <c r="CW38" s="609"/>
      <c r="CX38" s="609"/>
      <c r="CY38" s="610"/>
      <c r="CZ38" s="611">
        <v>7</v>
      </c>
      <c r="DA38" s="623"/>
      <c r="DB38" s="623"/>
      <c r="DC38" s="624"/>
      <c r="DD38" s="614">
        <v>559713</v>
      </c>
      <c r="DE38" s="609"/>
      <c r="DF38" s="609"/>
      <c r="DG38" s="609"/>
      <c r="DH38" s="609"/>
      <c r="DI38" s="609"/>
      <c r="DJ38" s="609"/>
      <c r="DK38" s="610"/>
      <c r="DL38" s="614">
        <v>460063</v>
      </c>
      <c r="DM38" s="609"/>
      <c r="DN38" s="609"/>
      <c r="DO38" s="609"/>
      <c r="DP38" s="609"/>
      <c r="DQ38" s="609"/>
      <c r="DR38" s="609"/>
      <c r="DS38" s="609"/>
      <c r="DT38" s="609"/>
      <c r="DU38" s="609"/>
      <c r="DV38" s="610"/>
      <c r="DW38" s="611">
        <v>9.9</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2394</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613466</v>
      </c>
      <c r="CS39" s="621"/>
      <c r="CT39" s="621"/>
      <c r="CU39" s="621"/>
      <c r="CV39" s="621"/>
      <c r="CW39" s="621"/>
      <c r="CX39" s="621"/>
      <c r="CY39" s="622"/>
      <c r="CZ39" s="611">
        <v>6.5</v>
      </c>
      <c r="DA39" s="623"/>
      <c r="DB39" s="623"/>
      <c r="DC39" s="624"/>
      <c r="DD39" s="614">
        <v>564442</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t="s">
        <v>122</v>
      </c>
      <c r="S40" s="609"/>
      <c r="T40" s="609"/>
      <c r="U40" s="609"/>
      <c r="V40" s="609"/>
      <c r="W40" s="609"/>
      <c r="X40" s="609"/>
      <c r="Y40" s="610"/>
      <c r="Z40" s="646" t="s">
        <v>122</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5"/>
      <c r="BM40" s="606" t="s">
        <v>333</v>
      </c>
      <c r="BN40" s="606"/>
      <c r="BO40" s="606"/>
      <c r="BP40" s="606"/>
      <c r="BQ40" s="606"/>
      <c r="BR40" s="606"/>
      <c r="BS40" s="606"/>
      <c r="BT40" s="606"/>
      <c r="BU40" s="607"/>
      <c r="BV40" s="608">
        <v>86</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18112</v>
      </c>
      <c r="CS40" s="609"/>
      <c r="CT40" s="609"/>
      <c r="CU40" s="609"/>
      <c r="CV40" s="609"/>
      <c r="CW40" s="609"/>
      <c r="CX40" s="609"/>
      <c r="CY40" s="610"/>
      <c r="CZ40" s="611">
        <v>0.2</v>
      </c>
      <c r="DA40" s="623"/>
      <c r="DB40" s="623"/>
      <c r="DC40" s="624"/>
      <c r="DD40" s="614" t="s">
        <v>122</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9899073</v>
      </c>
      <c r="S41" s="633"/>
      <c r="T41" s="633"/>
      <c r="U41" s="633"/>
      <c r="V41" s="633"/>
      <c r="W41" s="633"/>
      <c r="X41" s="633"/>
      <c r="Y41" s="636"/>
      <c r="Z41" s="637">
        <v>100</v>
      </c>
      <c r="AA41" s="637"/>
      <c r="AB41" s="637"/>
      <c r="AC41" s="637"/>
      <c r="AD41" s="638">
        <v>4631957</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163479</v>
      </c>
      <c r="BA41" s="609"/>
      <c r="BB41" s="609"/>
      <c r="BC41" s="609"/>
      <c r="BD41" s="621"/>
      <c r="BE41" s="621"/>
      <c r="BF41" s="644"/>
      <c r="BG41" s="649"/>
      <c r="BH41" s="650"/>
      <c r="BI41" s="650"/>
      <c r="BJ41" s="650"/>
      <c r="BK41" s="650"/>
      <c r="BL41" s="205"/>
      <c r="BM41" s="606" t="s">
        <v>337</v>
      </c>
      <c r="BN41" s="606"/>
      <c r="BO41" s="606"/>
      <c r="BP41" s="606"/>
      <c r="BQ41" s="606"/>
      <c r="BR41" s="606"/>
      <c r="BS41" s="606"/>
      <c r="BT41" s="606"/>
      <c r="BU41" s="607"/>
      <c r="BV41" s="608">
        <v>1</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462109</v>
      </c>
      <c r="BA42" s="633"/>
      <c r="BB42" s="633"/>
      <c r="BC42" s="633"/>
      <c r="BD42" s="593"/>
      <c r="BE42" s="593"/>
      <c r="BF42" s="656"/>
      <c r="BG42" s="651"/>
      <c r="BH42" s="652"/>
      <c r="BI42" s="652"/>
      <c r="BJ42" s="652"/>
      <c r="BK42" s="652"/>
      <c r="BL42" s="206"/>
      <c r="BM42" s="590" t="s">
        <v>340</v>
      </c>
      <c r="BN42" s="590"/>
      <c r="BO42" s="590"/>
      <c r="BP42" s="590"/>
      <c r="BQ42" s="590"/>
      <c r="BR42" s="590"/>
      <c r="BS42" s="590"/>
      <c r="BT42" s="590"/>
      <c r="BU42" s="591"/>
      <c r="BV42" s="592">
        <v>429</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1009537</v>
      </c>
      <c r="CS42" s="621"/>
      <c r="CT42" s="621"/>
      <c r="CU42" s="621"/>
      <c r="CV42" s="621"/>
      <c r="CW42" s="621"/>
      <c r="CX42" s="621"/>
      <c r="CY42" s="622"/>
      <c r="CZ42" s="611">
        <v>10.6</v>
      </c>
      <c r="DA42" s="623"/>
      <c r="DB42" s="623"/>
      <c r="DC42" s="624"/>
      <c r="DD42" s="614">
        <v>162548</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26021</v>
      </c>
      <c r="CS43" s="621"/>
      <c r="CT43" s="621"/>
      <c r="CU43" s="621"/>
      <c r="CV43" s="621"/>
      <c r="CW43" s="621"/>
      <c r="CX43" s="621"/>
      <c r="CY43" s="622"/>
      <c r="CZ43" s="611">
        <v>0.3</v>
      </c>
      <c r="DA43" s="623"/>
      <c r="DB43" s="623"/>
      <c r="DC43" s="624"/>
      <c r="DD43" s="614">
        <v>26021</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1009537</v>
      </c>
      <c r="CS44" s="609"/>
      <c r="CT44" s="609"/>
      <c r="CU44" s="609"/>
      <c r="CV44" s="609"/>
      <c r="CW44" s="609"/>
      <c r="CX44" s="609"/>
      <c r="CY44" s="610"/>
      <c r="CZ44" s="611">
        <v>10.6</v>
      </c>
      <c r="DA44" s="612"/>
      <c r="DB44" s="612"/>
      <c r="DC44" s="613"/>
      <c r="DD44" s="614">
        <v>162548</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256519</v>
      </c>
      <c r="CS45" s="621"/>
      <c r="CT45" s="621"/>
      <c r="CU45" s="621"/>
      <c r="CV45" s="621"/>
      <c r="CW45" s="621"/>
      <c r="CX45" s="621"/>
      <c r="CY45" s="622"/>
      <c r="CZ45" s="611">
        <v>2.7</v>
      </c>
      <c r="DA45" s="623"/>
      <c r="DB45" s="623"/>
      <c r="DC45" s="624"/>
      <c r="DD45" s="614">
        <v>9404</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753018</v>
      </c>
      <c r="CS46" s="609"/>
      <c r="CT46" s="609"/>
      <c r="CU46" s="609"/>
      <c r="CV46" s="609"/>
      <c r="CW46" s="609"/>
      <c r="CX46" s="609"/>
      <c r="CY46" s="610"/>
      <c r="CZ46" s="611">
        <v>7.9</v>
      </c>
      <c r="DA46" s="612"/>
      <c r="DB46" s="612"/>
      <c r="DC46" s="613"/>
      <c r="DD46" s="614">
        <v>153144</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9498549</v>
      </c>
      <c r="CS49" s="593"/>
      <c r="CT49" s="593"/>
      <c r="CU49" s="593"/>
      <c r="CV49" s="593"/>
      <c r="CW49" s="593"/>
      <c r="CX49" s="593"/>
      <c r="CY49" s="594"/>
      <c r="CZ49" s="595">
        <v>100</v>
      </c>
      <c r="DA49" s="596"/>
      <c r="DB49" s="596"/>
      <c r="DC49" s="597"/>
      <c r="DD49" s="598">
        <v>6321265</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c20s7lqnFPjhQxHZcp5bWf4DWeHE1uCBYAmYYqHuMamAkGqXMTV9jeuVHDDTGGX1QlbVVJUtji9dFEr3zZbPA==" saltValue="RJjDxBXyqYmwMOFuHbF+2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374</v>
      </c>
      <c r="C7" s="1035"/>
      <c r="D7" s="1035"/>
      <c r="E7" s="1035"/>
      <c r="F7" s="1035"/>
      <c r="G7" s="1035"/>
      <c r="H7" s="1035"/>
      <c r="I7" s="1035"/>
      <c r="J7" s="1035"/>
      <c r="K7" s="1035"/>
      <c r="L7" s="1035"/>
      <c r="M7" s="1035"/>
      <c r="N7" s="1035"/>
      <c r="O7" s="1035"/>
      <c r="P7" s="1036"/>
      <c r="Q7" s="1089">
        <v>9707</v>
      </c>
      <c r="R7" s="1090"/>
      <c r="S7" s="1090"/>
      <c r="T7" s="1090"/>
      <c r="U7" s="1090"/>
      <c r="V7" s="1090">
        <v>9309</v>
      </c>
      <c r="W7" s="1090"/>
      <c r="X7" s="1090"/>
      <c r="Y7" s="1090"/>
      <c r="Z7" s="1090"/>
      <c r="AA7" s="1090">
        <v>399</v>
      </c>
      <c r="AB7" s="1090"/>
      <c r="AC7" s="1090"/>
      <c r="AD7" s="1090"/>
      <c r="AE7" s="1091"/>
      <c r="AF7" s="1092">
        <v>358</v>
      </c>
      <c r="AG7" s="1093"/>
      <c r="AH7" s="1093"/>
      <c r="AI7" s="1093"/>
      <c r="AJ7" s="1094"/>
      <c r="AK7" s="1095">
        <v>1024</v>
      </c>
      <c r="AL7" s="1096"/>
      <c r="AM7" s="1096"/>
      <c r="AN7" s="1096"/>
      <c r="AO7" s="1096"/>
      <c r="AP7" s="1096">
        <v>7960</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t="s">
        <v>561</v>
      </c>
      <c r="BS7" s="1086" t="s">
        <v>562</v>
      </c>
      <c r="BT7" s="1087"/>
      <c r="BU7" s="1087"/>
      <c r="BV7" s="1087"/>
      <c r="BW7" s="1087"/>
      <c r="BX7" s="1087"/>
      <c r="BY7" s="1087"/>
      <c r="BZ7" s="1087"/>
      <c r="CA7" s="1087"/>
      <c r="CB7" s="1087"/>
      <c r="CC7" s="1087"/>
      <c r="CD7" s="1087"/>
      <c r="CE7" s="1087"/>
      <c r="CF7" s="1087"/>
      <c r="CG7" s="1099"/>
      <c r="CH7" s="1083">
        <v>92</v>
      </c>
      <c r="CI7" s="1084"/>
      <c r="CJ7" s="1084"/>
      <c r="CK7" s="1084"/>
      <c r="CL7" s="1085"/>
      <c r="CM7" s="1083">
        <v>2921</v>
      </c>
      <c r="CN7" s="1084"/>
      <c r="CO7" s="1084"/>
      <c r="CP7" s="1084"/>
      <c r="CQ7" s="1085"/>
      <c r="CR7" s="1083">
        <v>3067</v>
      </c>
      <c r="CS7" s="1084"/>
      <c r="CT7" s="1084"/>
      <c r="CU7" s="1084"/>
      <c r="CV7" s="1085"/>
      <c r="CW7" s="1083">
        <v>310</v>
      </c>
      <c r="CX7" s="1084"/>
      <c r="CY7" s="1084"/>
      <c r="CZ7" s="1084"/>
      <c r="DA7" s="1085"/>
      <c r="DB7" s="1083">
        <v>1738</v>
      </c>
      <c r="DC7" s="1084"/>
      <c r="DD7" s="1084"/>
      <c r="DE7" s="1084"/>
      <c r="DF7" s="1085"/>
      <c r="DG7" s="1083" t="s">
        <v>551</v>
      </c>
      <c r="DH7" s="1084"/>
      <c r="DI7" s="1084"/>
      <c r="DJ7" s="1084"/>
      <c r="DK7" s="1085"/>
      <c r="DL7" s="1083" t="s">
        <v>551</v>
      </c>
      <c r="DM7" s="1084"/>
      <c r="DN7" s="1084"/>
      <c r="DO7" s="1084"/>
      <c r="DP7" s="1085"/>
      <c r="DQ7" s="1083">
        <v>161</v>
      </c>
      <c r="DR7" s="1084"/>
      <c r="DS7" s="1084"/>
      <c r="DT7" s="1084"/>
      <c r="DU7" s="1085"/>
      <c r="DV7" s="1086"/>
      <c r="DW7" s="1087"/>
      <c r="DX7" s="1087"/>
      <c r="DY7" s="1087"/>
      <c r="DZ7" s="1088"/>
      <c r="EA7" s="216"/>
    </row>
    <row r="8" spans="1:131" s="217" customFormat="1" ht="26.25" customHeight="1" x14ac:dyDescent="0.15">
      <c r="A8" s="220">
        <v>2</v>
      </c>
      <c r="B8" s="1017" t="s">
        <v>375</v>
      </c>
      <c r="C8" s="1018"/>
      <c r="D8" s="1018"/>
      <c r="E8" s="1018"/>
      <c r="F8" s="1018"/>
      <c r="G8" s="1018"/>
      <c r="H8" s="1018"/>
      <c r="I8" s="1018"/>
      <c r="J8" s="1018"/>
      <c r="K8" s="1018"/>
      <c r="L8" s="1018"/>
      <c r="M8" s="1018"/>
      <c r="N8" s="1018"/>
      <c r="O8" s="1018"/>
      <c r="P8" s="1019"/>
      <c r="Q8" s="1025">
        <v>158</v>
      </c>
      <c r="R8" s="1026"/>
      <c r="S8" s="1026"/>
      <c r="T8" s="1026"/>
      <c r="U8" s="1026"/>
      <c r="V8" s="1026">
        <v>156</v>
      </c>
      <c r="W8" s="1026"/>
      <c r="X8" s="1026"/>
      <c r="Y8" s="1026"/>
      <c r="Z8" s="1026"/>
      <c r="AA8" s="1026">
        <v>2</v>
      </c>
      <c r="AB8" s="1026"/>
      <c r="AC8" s="1026"/>
      <c r="AD8" s="1026"/>
      <c r="AE8" s="1027"/>
      <c r="AF8" s="1022">
        <v>2</v>
      </c>
      <c r="AG8" s="1023"/>
      <c r="AH8" s="1023"/>
      <c r="AI8" s="1023"/>
      <c r="AJ8" s="1024"/>
      <c r="AK8" s="1067">
        <v>127</v>
      </c>
      <c r="AL8" s="1068"/>
      <c r="AM8" s="1068"/>
      <c r="AN8" s="1068"/>
      <c r="AO8" s="1068"/>
      <c r="AP8" s="1068" t="s">
        <v>551</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6"/>
    </row>
    <row r="9" spans="1:131" s="217" customFormat="1" ht="26.25" customHeight="1" x14ac:dyDescent="0.15">
      <c r="A9" s="220">
        <v>3</v>
      </c>
      <c r="B9" s="1017" t="s">
        <v>376</v>
      </c>
      <c r="C9" s="1018"/>
      <c r="D9" s="1018"/>
      <c r="E9" s="1018"/>
      <c r="F9" s="1018"/>
      <c r="G9" s="1018"/>
      <c r="H9" s="1018"/>
      <c r="I9" s="1018"/>
      <c r="J9" s="1018"/>
      <c r="K9" s="1018"/>
      <c r="L9" s="1018"/>
      <c r="M9" s="1018"/>
      <c r="N9" s="1018"/>
      <c r="O9" s="1018"/>
      <c r="P9" s="1019"/>
      <c r="Q9" s="1025">
        <v>292</v>
      </c>
      <c r="R9" s="1026"/>
      <c r="S9" s="1026"/>
      <c r="T9" s="1026"/>
      <c r="U9" s="1026"/>
      <c r="V9" s="1026">
        <v>292</v>
      </c>
      <c r="W9" s="1026"/>
      <c r="X9" s="1026"/>
      <c r="Y9" s="1026"/>
      <c r="Z9" s="1026"/>
      <c r="AA9" s="1026" t="s">
        <v>551</v>
      </c>
      <c r="AB9" s="1026"/>
      <c r="AC9" s="1026"/>
      <c r="AD9" s="1026"/>
      <c r="AE9" s="1027"/>
      <c r="AF9" s="1022" t="s">
        <v>122</v>
      </c>
      <c r="AG9" s="1023"/>
      <c r="AH9" s="1023"/>
      <c r="AI9" s="1023"/>
      <c r="AJ9" s="1024"/>
      <c r="AK9" s="1067" t="s">
        <v>551</v>
      </c>
      <c r="AL9" s="1068"/>
      <c r="AM9" s="1068"/>
      <c r="AN9" s="1068"/>
      <c r="AO9" s="1068"/>
      <c r="AP9" s="1068">
        <v>3304</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377</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378</v>
      </c>
      <c r="B23" s="924" t="s">
        <v>379</v>
      </c>
      <c r="C23" s="925"/>
      <c r="D23" s="925"/>
      <c r="E23" s="925"/>
      <c r="F23" s="925"/>
      <c r="G23" s="925"/>
      <c r="H23" s="925"/>
      <c r="I23" s="925"/>
      <c r="J23" s="925"/>
      <c r="K23" s="925"/>
      <c r="L23" s="925"/>
      <c r="M23" s="925"/>
      <c r="N23" s="925"/>
      <c r="O23" s="925"/>
      <c r="P23" s="935"/>
      <c r="Q23" s="1054">
        <v>9899</v>
      </c>
      <c r="R23" s="1048"/>
      <c r="S23" s="1048"/>
      <c r="T23" s="1048"/>
      <c r="U23" s="1048"/>
      <c r="V23" s="1048">
        <v>9499</v>
      </c>
      <c r="W23" s="1048"/>
      <c r="X23" s="1048"/>
      <c r="Y23" s="1048"/>
      <c r="Z23" s="1048"/>
      <c r="AA23" s="1048">
        <v>401</v>
      </c>
      <c r="AB23" s="1048"/>
      <c r="AC23" s="1048"/>
      <c r="AD23" s="1048"/>
      <c r="AE23" s="1055"/>
      <c r="AF23" s="1056">
        <v>360</v>
      </c>
      <c r="AG23" s="1048"/>
      <c r="AH23" s="1048"/>
      <c r="AI23" s="1048"/>
      <c r="AJ23" s="1057"/>
      <c r="AK23" s="1058"/>
      <c r="AL23" s="1059"/>
      <c r="AM23" s="1059"/>
      <c r="AN23" s="1059"/>
      <c r="AO23" s="1059"/>
      <c r="AP23" s="1048">
        <v>11264</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380</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381</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382</v>
      </c>
      <c r="R26" s="989"/>
      <c r="S26" s="989"/>
      <c r="T26" s="989"/>
      <c r="U26" s="990"/>
      <c r="V26" s="988" t="s">
        <v>383</v>
      </c>
      <c r="W26" s="989"/>
      <c r="X26" s="989"/>
      <c r="Y26" s="989"/>
      <c r="Z26" s="990"/>
      <c r="AA26" s="988" t="s">
        <v>384</v>
      </c>
      <c r="AB26" s="989"/>
      <c r="AC26" s="989"/>
      <c r="AD26" s="989"/>
      <c r="AE26" s="989"/>
      <c r="AF26" s="1042" t="s">
        <v>385</v>
      </c>
      <c r="AG26" s="995"/>
      <c r="AH26" s="995"/>
      <c r="AI26" s="995"/>
      <c r="AJ26" s="1043"/>
      <c r="AK26" s="989" t="s">
        <v>386</v>
      </c>
      <c r="AL26" s="989"/>
      <c r="AM26" s="989"/>
      <c r="AN26" s="989"/>
      <c r="AO26" s="990"/>
      <c r="AP26" s="988" t="s">
        <v>387</v>
      </c>
      <c r="AQ26" s="989"/>
      <c r="AR26" s="989"/>
      <c r="AS26" s="989"/>
      <c r="AT26" s="990"/>
      <c r="AU26" s="988" t="s">
        <v>388</v>
      </c>
      <c r="AV26" s="989"/>
      <c r="AW26" s="989"/>
      <c r="AX26" s="989"/>
      <c r="AY26" s="990"/>
      <c r="AZ26" s="988" t="s">
        <v>389</v>
      </c>
      <c r="BA26" s="989"/>
      <c r="BB26" s="989"/>
      <c r="BC26" s="989"/>
      <c r="BD26" s="990"/>
      <c r="BE26" s="988" t="s">
        <v>364</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390</v>
      </c>
      <c r="C28" s="1035"/>
      <c r="D28" s="1035"/>
      <c r="E28" s="1035"/>
      <c r="F28" s="1035"/>
      <c r="G28" s="1035"/>
      <c r="H28" s="1035"/>
      <c r="I28" s="1035"/>
      <c r="J28" s="1035"/>
      <c r="K28" s="1035"/>
      <c r="L28" s="1035"/>
      <c r="M28" s="1035"/>
      <c r="N28" s="1035"/>
      <c r="O28" s="1035"/>
      <c r="P28" s="1036"/>
      <c r="Q28" s="1037">
        <v>1517</v>
      </c>
      <c r="R28" s="1038"/>
      <c r="S28" s="1038"/>
      <c r="T28" s="1038"/>
      <c r="U28" s="1038"/>
      <c r="V28" s="1038">
        <v>1500</v>
      </c>
      <c r="W28" s="1038"/>
      <c r="X28" s="1038"/>
      <c r="Y28" s="1038"/>
      <c r="Z28" s="1038"/>
      <c r="AA28" s="1038">
        <v>17</v>
      </c>
      <c r="AB28" s="1038"/>
      <c r="AC28" s="1038"/>
      <c r="AD28" s="1038"/>
      <c r="AE28" s="1039"/>
      <c r="AF28" s="1040">
        <v>17</v>
      </c>
      <c r="AG28" s="1038"/>
      <c r="AH28" s="1038"/>
      <c r="AI28" s="1038"/>
      <c r="AJ28" s="1041"/>
      <c r="AK28" s="1029">
        <v>163</v>
      </c>
      <c r="AL28" s="1030"/>
      <c r="AM28" s="1030"/>
      <c r="AN28" s="1030"/>
      <c r="AO28" s="1030"/>
      <c r="AP28" s="1030"/>
      <c r="AQ28" s="1030"/>
      <c r="AR28" s="1030"/>
      <c r="AS28" s="1030"/>
      <c r="AT28" s="1030"/>
      <c r="AU28" s="1030"/>
      <c r="AV28" s="1030"/>
      <c r="AW28" s="1030"/>
      <c r="AX28" s="1030"/>
      <c r="AY28" s="1030"/>
      <c r="AZ28" s="1031"/>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391</v>
      </c>
      <c r="C29" s="1018"/>
      <c r="D29" s="1018"/>
      <c r="E29" s="1018"/>
      <c r="F29" s="1018"/>
      <c r="G29" s="1018"/>
      <c r="H29" s="1018"/>
      <c r="I29" s="1018"/>
      <c r="J29" s="1018"/>
      <c r="K29" s="1018"/>
      <c r="L29" s="1018"/>
      <c r="M29" s="1018"/>
      <c r="N29" s="1018"/>
      <c r="O29" s="1018"/>
      <c r="P29" s="1019"/>
      <c r="Q29" s="1025">
        <v>279</v>
      </c>
      <c r="R29" s="1026"/>
      <c r="S29" s="1026"/>
      <c r="T29" s="1026"/>
      <c r="U29" s="1026"/>
      <c r="V29" s="1026">
        <v>270</v>
      </c>
      <c r="W29" s="1026"/>
      <c r="X29" s="1026"/>
      <c r="Y29" s="1026"/>
      <c r="Z29" s="1026"/>
      <c r="AA29" s="1026">
        <v>9</v>
      </c>
      <c r="AB29" s="1026"/>
      <c r="AC29" s="1026"/>
      <c r="AD29" s="1026"/>
      <c r="AE29" s="1027"/>
      <c r="AF29" s="1022">
        <v>9</v>
      </c>
      <c r="AG29" s="1023"/>
      <c r="AH29" s="1023"/>
      <c r="AI29" s="1023"/>
      <c r="AJ29" s="1024"/>
      <c r="AK29" s="967">
        <v>74</v>
      </c>
      <c r="AL29" s="958"/>
      <c r="AM29" s="958"/>
      <c r="AN29" s="958"/>
      <c r="AO29" s="958"/>
      <c r="AP29" s="958"/>
      <c r="AQ29" s="958"/>
      <c r="AR29" s="958"/>
      <c r="AS29" s="958"/>
      <c r="AT29" s="958"/>
      <c r="AU29" s="958"/>
      <c r="AV29" s="958"/>
      <c r="AW29" s="958"/>
      <c r="AX29" s="958"/>
      <c r="AY29" s="958"/>
      <c r="AZ29" s="1028"/>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392</v>
      </c>
      <c r="C30" s="1018"/>
      <c r="D30" s="1018"/>
      <c r="E30" s="1018"/>
      <c r="F30" s="1018"/>
      <c r="G30" s="1018"/>
      <c r="H30" s="1018"/>
      <c r="I30" s="1018"/>
      <c r="J30" s="1018"/>
      <c r="K30" s="1018"/>
      <c r="L30" s="1018"/>
      <c r="M30" s="1018"/>
      <c r="N30" s="1018"/>
      <c r="O30" s="1018"/>
      <c r="P30" s="1019"/>
      <c r="Q30" s="1025">
        <v>689</v>
      </c>
      <c r="R30" s="1026"/>
      <c r="S30" s="1026"/>
      <c r="T30" s="1026"/>
      <c r="U30" s="1026"/>
      <c r="V30" s="1026">
        <v>709</v>
      </c>
      <c r="W30" s="1026"/>
      <c r="X30" s="1026"/>
      <c r="Y30" s="1026"/>
      <c r="Z30" s="1026"/>
      <c r="AA30" s="1026">
        <v>-20</v>
      </c>
      <c r="AB30" s="1026"/>
      <c r="AC30" s="1026"/>
      <c r="AD30" s="1026"/>
      <c r="AE30" s="1027"/>
      <c r="AF30" s="1022">
        <v>780</v>
      </c>
      <c r="AG30" s="1023"/>
      <c r="AH30" s="1023"/>
      <c r="AI30" s="1023"/>
      <c r="AJ30" s="1024"/>
      <c r="AK30" s="967">
        <v>165</v>
      </c>
      <c r="AL30" s="958"/>
      <c r="AM30" s="958"/>
      <c r="AN30" s="958"/>
      <c r="AO30" s="958"/>
      <c r="AP30" s="958">
        <v>964</v>
      </c>
      <c r="AQ30" s="958"/>
      <c r="AR30" s="958"/>
      <c r="AS30" s="958"/>
      <c r="AT30" s="958"/>
      <c r="AU30" s="958">
        <v>620</v>
      </c>
      <c r="AV30" s="958"/>
      <c r="AW30" s="958"/>
      <c r="AX30" s="958"/>
      <c r="AY30" s="958"/>
      <c r="AZ30" s="1028"/>
      <c r="BA30" s="1028"/>
      <c r="BB30" s="1028"/>
      <c r="BC30" s="1028"/>
      <c r="BD30" s="1028"/>
      <c r="BE30" s="959" t="s">
        <v>393</v>
      </c>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394</v>
      </c>
      <c r="C31" s="1018"/>
      <c r="D31" s="1018"/>
      <c r="E31" s="1018"/>
      <c r="F31" s="1018"/>
      <c r="G31" s="1018"/>
      <c r="H31" s="1018"/>
      <c r="I31" s="1018"/>
      <c r="J31" s="1018"/>
      <c r="K31" s="1018"/>
      <c r="L31" s="1018"/>
      <c r="M31" s="1018"/>
      <c r="N31" s="1018"/>
      <c r="O31" s="1018"/>
      <c r="P31" s="1019"/>
      <c r="Q31" s="1025">
        <v>131792</v>
      </c>
      <c r="R31" s="1026"/>
      <c r="S31" s="1026"/>
      <c r="T31" s="1026"/>
      <c r="U31" s="1026"/>
      <c r="V31" s="1026">
        <v>129667</v>
      </c>
      <c r="W31" s="1026"/>
      <c r="X31" s="1026"/>
      <c r="Y31" s="1026"/>
      <c r="Z31" s="1026"/>
      <c r="AA31" s="1026">
        <v>2125</v>
      </c>
      <c r="AB31" s="1026"/>
      <c r="AC31" s="1026"/>
      <c r="AD31" s="1026"/>
      <c r="AE31" s="1027"/>
      <c r="AF31" s="1022">
        <v>45140</v>
      </c>
      <c r="AG31" s="1023"/>
      <c r="AH31" s="1023"/>
      <c r="AI31" s="1023"/>
      <c r="AJ31" s="1024"/>
      <c r="AK31" s="967" t="s">
        <v>551</v>
      </c>
      <c r="AL31" s="958"/>
      <c r="AM31" s="958"/>
      <c r="AN31" s="958"/>
      <c r="AO31" s="958"/>
      <c r="AP31" s="958" t="s">
        <v>551</v>
      </c>
      <c r="AQ31" s="958"/>
      <c r="AR31" s="958"/>
      <c r="AS31" s="958"/>
      <c r="AT31" s="958"/>
      <c r="AU31" s="958" t="s">
        <v>551</v>
      </c>
      <c r="AV31" s="958"/>
      <c r="AW31" s="958"/>
      <c r="AX31" s="958"/>
      <c r="AY31" s="958"/>
      <c r="AZ31" s="1028"/>
      <c r="BA31" s="1028"/>
      <c r="BB31" s="1028"/>
      <c r="BC31" s="1028"/>
      <c r="BD31" s="1028"/>
      <c r="BE31" s="959" t="s">
        <v>393</v>
      </c>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395</v>
      </c>
      <c r="C32" s="1018"/>
      <c r="D32" s="1018"/>
      <c r="E32" s="1018"/>
      <c r="F32" s="1018"/>
      <c r="G32" s="1018"/>
      <c r="H32" s="1018"/>
      <c r="I32" s="1018"/>
      <c r="J32" s="1018"/>
      <c r="K32" s="1018"/>
      <c r="L32" s="1018"/>
      <c r="M32" s="1018"/>
      <c r="N32" s="1018"/>
      <c r="O32" s="1018"/>
      <c r="P32" s="1019"/>
      <c r="Q32" s="1025">
        <v>46</v>
      </c>
      <c r="R32" s="1026"/>
      <c r="S32" s="1026"/>
      <c r="T32" s="1026"/>
      <c r="U32" s="1026"/>
      <c r="V32" s="1026">
        <v>40</v>
      </c>
      <c r="W32" s="1026"/>
      <c r="X32" s="1026"/>
      <c r="Y32" s="1026"/>
      <c r="Z32" s="1026"/>
      <c r="AA32" s="1026">
        <v>7</v>
      </c>
      <c r="AB32" s="1026"/>
      <c r="AC32" s="1026"/>
      <c r="AD32" s="1026"/>
      <c r="AE32" s="1027"/>
      <c r="AF32" s="1022">
        <v>7</v>
      </c>
      <c r="AG32" s="1023"/>
      <c r="AH32" s="1023"/>
      <c r="AI32" s="1023"/>
      <c r="AJ32" s="1024"/>
      <c r="AK32" s="967">
        <v>36</v>
      </c>
      <c r="AL32" s="958"/>
      <c r="AM32" s="958"/>
      <c r="AN32" s="958"/>
      <c r="AO32" s="958"/>
      <c r="AP32" s="958" t="s">
        <v>551</v>
      </c>
      <c r="AQ32" s="958"/>
      <c r="AR32" s="958"/>
      <c r="AS32" s="958"/>
      <c r="AT32" s="958"/>
      <c r="AU32" s="958" t="s">
        <v>551</v>
      </c>
      <c r="AV32" s="958"/>
      <c r="AW32" s="958"/>
      <c r="AX32" s="958"/>
      <c r="AY32" s="958"/>
      <c r="AZ32" s="1028"/>
      <c r="BA32" s="1028"/>
      <c r="BB32" s="1028"/>
      <c r="BC32" s="1028"/>
      <c r="BD32" s="1028"/>
      <c r="BE32" s="959" t="s">
        <v>396</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397</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378</v>
      </c>
      <c r="B63" s="924" t="s">
        <v>398</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45951</v>
      </c>
      <c r="AG63" s="946"/>
      <c r="AH63" s="946"/>
      <c r="AI63" s="946"/>
      <c r="AJ63" s="1009"/>
      <c r="AK63" s="1010"/>
      <c r="AL63" s="950"/>
      <c r="AM63" s="950"/>
      <c r="AN63" s="950"/>
      <c r="AO63" s="950"/>
      <c r="AP63" s="946">
        <v>964</v>
      </c>
      <c r="AQ63" s="946"/>
      <c r="AR63" s="946"/>
      <c r="AS63" s="946"/>
      <c r="AT63" s="946"/>
      <c r="AU63" s="946">
        <v>620</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400</v>
      </c>
      <c r="B66" s="983"/>
      <c r="C66" s="983"/>
      <c r="D66" s="983"/>
      <c r="E66" s="983"/>
      <c r="F66" s="983"/>
      <c r="G66" s="983"/>
      <c r="H66" s="983"/>
      <c r="I66" s="983"/>
      <c r="J66" s="983"/>
      <c r="K66" s="983"/>
      <c r="L66" s="983"/>
      <c r="M66" s="983"/>
      <c r="N66" s="983"/>
      <c r="O66" s="983"/>
      <c r="P66" s="984"/>
      <c r="Q66" s="988" t="s">
        <v>382</v>
      </c>
      <c r="R66" s="989"/>
      <c r="S66" s="989"/>
      <c r="T66" s="989"/>
      <c r="U66" s="990"/>
      <c r="V66" s="988" t="s">
        <v>383</v>
      </c>
      <c r="W66" s="989"/>
      <c r="X66" s="989"/>
      <c r="Y66" s="989"/>
      <c r="Z66" s="990"/>
      <c r="AA66" s="988" t="s">
        <v>384</v>
      </c>
      <c r="AB66" s="989"/>
      <c r="AC66" s="989"/>
      <c r="AD66" s="989"/>
      <c r="AE66" s="990"/>
      <c r="AF66" s="994" t="s">
        <v>385</v>
      </c>
      <c r="AG66" s="995"/>
      <c r="AH66" s="995"/>
      <c r="AI66" s="995"/>
      <c r="AJ66" s="996"/>
      <c r="AK66" s="988" t="s">
        <v>386</v>
      </c>
      <c r="AL66" s="983"/>
      <c r="AM66" s="983"/>
      <c r="AN66" s="983"/>
      <c r="AO66" s="984"/>
      <c r="AP66" s="988" t="s">
        <v>387</v>
      </c>
      <c r="AQ66" s="989"/>
      <c r="AR66" s="989"/>
      <c r="AS66" s="989"/>
      <c r="AT66" s="990"/>
      <c r="AU66" s="988" t="s">
        <v>401</v>
      </c>
      <c r="AV66" s="989"/>
      <c r="AW66" s="989"/>
      <c r="AX66" s="989"/>
      <c r="AY66" s="990"/>
      <c r="AZ66" s="988" t="s">
        <v>364</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552</v>
      </c>
      <c r="C68" s="973"/>
      <c r="D68" s="973"/>
      <c r="E68" s="973"/>
      <c r="F68" s="973"/>
      <c r="G68" s="973"/>
      <c r="H68" s="973"/>
      <c r="I68" s="973"/>
      <c r="J68" s="973"/>
      <c r="K68" s="973"/>
      <c r="L68" s="973"/>
      <c r="M68" s="973"/>
      <c r="N68" s="973"/>
      <c r="O68" s="973"/>
      <c r="P68" s="974"/>
      <c r="Q68" s="975">
        <v>90</v>
      </c>
      <c r="R68" s="969"/>
      <c r="S68" s="969"/>
      <c r="T68" s="969"/>
      <c r="U68" s="969"/>
      <c r="V68" s="969">
        <v>88</v>
      </c>
      <c r="W68" s="969"/>
      <c r="X68" s="969"/>
      <c r="Y68" s="969"/>
      <c r="Z68" s="969"/>
      <c r="AA68" s="969">
        <v>1</v>
      </c>
      <c r="AB68" s="969"/>
      <c r="AC68" s="969"/>
      <c r="AD68" s="969"/>
      <c r="AE68" s="969"/>
      <c r="AF68" s="969">
        <v>1</v>
      </c>
      <c r="AG68" s="969"/>
      <c r="AH68" s="969"/>
      <c r="AI68" s="969"/>
      <c r="AJ68" s="969"/>
      <c r="AK68" s="969" t="s">
        <v>551</v>
      </c>
      <c r="AL68" s="969"/>
      <c r="AM68" s="969"/>
      <c r="AN68" s="969"/>
      <c r="AO68" s="969"/>
      <c r="AP68" s="969" t="s">
        <v>551</v>
      </c>
      <c r="AQ68" s="969"/>
      <c r="AR68" s="969"/>
      <c r="AS68" s="969"/>
      <c r="AT68" s="969"/>
      <c r="AU68" s="969" t="s">
        <v>551</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553</v>
      </c>
      <c r="C69" s="962"/>
      <c r="D69" s="962"/>
      <c r="E69" s="962"/>
      <c r="F69" s="962"/>
      <c r="G69" s="962"/>
      <c r="H69" s="962"/>
      <c r="I69" s="962"/>
      <c r="J69" s="962"/>
      <c r="K69" s="962"/>
      <c r="L69" s="962"/>
      <c r="M69" s="962"/>
      <c r="N69" s="962"/>
      <c r="O69" s="962"/>
      <c r="P69" s="963"/>
      <c r="Q69" s="964">
        <v>217</v>
      </c>
      <c r="R69" s="958"/>
      <c r="S69" s="958"/>
      <c r="T69" s="958"/>
      <c r="U69" s="958"/>
      <c r="V69" s="958">
        <v>198</v>
      </c>
      <c r="W69" s="958"/>
      <c r="X69" s="958"/>
      <c r="Y69" s="958"/>
      <c r="Z69" s="958"/>
      <c r="AA69" s="958">
        <v>18</v>
      </c>
      <c r="AB69" s="958"/>
      <c r="AC69" s="958"/>
      <c r="AD69" s="958"/>
      <c r="AE69" s="958"/>
      <c r="AF69" s="958">
        <v>18</v>
      </c>
      <c r="AG69" s="958"/>
      <c r="AH69" s="958"/>
      <c r="AI69" s="958"/>
      <c r="AJ69" s="958"/>
      <c r="AK69" s="958" t="s">
        <v>551</v>
      </c>
      <c r="AL69" s="958"/>
      <c r="AM69" s="958"/>
      <c r="AN69" s="958"/>
      <c r="AO69" s="958"/>
      <c r="AP69" s="958" t="s">
        <v>551</v>
      </c>
      <c r="AQ69" s="958"/>
      <c r="AR69" s="958"/>
      <c r="AS69" s="958"/>
      <c r="AT69" s="958"/>
      <c r="AU69" s="958" t="s">
        <v>551</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554</v>
      </c>
      <c r="C70" s="962"/>
      <c r="D70" s="962"/>
      <c r="E70" s="962"/>
      <c r="F70" s="962"/>
      <c r="G70" s="962"/>
      <c r="H70" s="962"/>
      <c r="I70" s="962"/>
      <c r="J70" s="962"/>
      <c r="K70" s="962"/>
      <c r="L70" s="962"/>
      <c r="M70" s="962"/>
      <c r="N70" s="962"/>
      <c r="O70" s="962"/>
      <c r="P70" s="963"/>
      <c r="Q70" s="964">
        <v>4361</v>
      </c>
      <c r="R70" s="958"/>
      <c r="S70" s="958"/>
      <c r="T70" s="958"/>
      <c r="U70" s="958"/>
      <c r="V70" s="958">
        <v>4281</v>
      </c>
      <c r="W70" s="958"/>
      <c r="X70" s="958"/>
      <c r="Y70" s="958"/>
      <c r="Z70" s="958"/>
      <c r="AA70" s="958">
        <v>80</v>
      </c>
      <c r="AB70" s="958"/>
      <c r="AC70" s="958"/>
      <c r="AD70" s="958"/>
      <c r="AE70" s="958"/>
      <c r="AF70" s="958">
        <v>74</v>
      </c>
      <c r="AG70" s="958"/>
      <c r="AH70" s="958"/>
      <c r="AI70" s="958"/>
      <c r="AJ70" s="958"/>
      <c r="AK70" s="958">
        <v>90</v>
      </c>
      <c r="AL70" s="958"/>
      <c r="AM70" s="958"/>
      <c r="AN70" s="958"/>
      <c r="AO70" s="958"/>
      <c r="AP70" s="958">
        <v>1198</v>
      </c>
      <c r="AQ70" s="958"/>
      <c r="AR70" s="958"/>
      <c r="AS70" s="958"/>
      <c r="AT70" s="958"/>
      <c r="AU70" s="958">
        <v>185</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555</v>
      </c>
      <c r="C71" s="962"/>
      <c r="D71" s="962"/>
      <c r="E71" s="962"/>
      <c r="F71" s="962"/>
      <c r="G71" s="962"/>
      <c r="H71" s="962"/>
      <c r="I71" s="962"/>
      <c r="J71" s="962"/>
      <c r="K71" s="962"/>
      <c r="L71" s="962"/>
      <c r="M71" s="962"/>
      <c r="N71" s="962"/>
      <c r="O71" s="962"/>
      <c r="P71" s="963"/>
      <c r="Q71" s="964">
        <v>257</v>
      </c>
      <c r="R71" s="958"/>
      <c r="S71" s="958"/>
      <c r="T71" s="958"/>
      <c r="U71" s="958"/>
      <c r="V71" s="958">
        <v>256</v>
      </c>
      <c r="W71" s="958"/>
      <c r="X71" s="958"/>
      <c r="Y71" s="958"/>
      <c r="Z71" s="958"/>
      <c r="AA71" s="958">
        <v>1</v>
      </c>
      <c r="AB71" s="958"/>
      <c r="AC71" s="958"/>
      <c r="AD71" s="958"/>
      <c r="AE71" s="958"/>
      <c r="AF71" s="958">
        <v>1</v>
      </c>
      <c r="AG71" s="958"/>
      <c r="AH71" s="958"/>
      <c r="AI71" s="958"/>
      <c r="AJ71" s="958"/>
      <c r="AK71" s="958">
        <v>57</v>
      </c>
      <c r="AL71" s="958"/>
      <c r="AM71" s="958"/>
      <c r="AN71" s="958"/>
      <c r="AO71" s="958"/>
      <c r="AP71" s="958" t="s">
        <v>551</v>
      </c>
      <c r="AQ71" s="958"/>
      <c r="AR71" s="958"/>
      <c r="AS71" s="958"/>
      <c r="AT71" s="958"/>
      <c r="AU71" s="958" t="s">
        <v>551</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556</v>
      </c>
      <c r="C72" s="962"/>
      <c r="D72" s="962"/>
      <c r="E72" s="962"/>
      <c r="F72" s="962"/>
      <c r="G72" s="962"/>
      <c r="H72" s="962"/>
      <c r="I72" s="962"/>
      <c r="J72" s="962"/>
      <c r="K72" s="962"/>
      <c r="L72" s="962"/>
      <c r="M72" s="962"/>
      <c r="N72" s="962"/>
      <c r="O72" s="962"/>
      <c r="P72" s="963"/>
      <c r="Q72" s="964">
        <v>73</v>
      </c>
      <c r="R72" s="958"/>
      <c r="S72" s="958"/>
      <c r="T72" s="958"/>
      <c r="U72" s="958"/>
      <c r="V72" s="958">
        <v>73</v>
      </c>
      <c r="W72" s="958"/>
      <c r="X72" s="958"/>
      <c r="Y72" s="958"/>
      <c r="Z72" s="958"/>
      <c r="AA72" s="958" t="s">
        <v>551</v>
      </c>
      <c r="AB72" s="958"/>
      <c r="AC72" s="958"/>
      <c r="AD72" s="958"/>
      <c r="AE72" s="958"/>
      <c r="AF72" s="958" t="s">
        <v>551</v>
      </c>
      <c r="AG72" s="958"/>
      <c r="AH72" s="958"/>
      <c r="AI72" s="958"/>
      <c r="AJ72" s="958"/>
      <c r="AK72" s="958" t="s">
        <v>551</v>
      </c>
      <c r="AL72" s="958"/>
      <c r="AM72" s="958"/>
      <c r="AN72" s="958"/>
      <c r="AO72" s="958"/>
      <c r="AP72" s="958" t="s">
        <v>551</v>
      </c>
      <c r="AQ72" s="958"/>
      <c r="AR72" s="958"/>
      <c r="AS72" s="958"/>
      <c r="AT72" s="958"/>
      <c r="AU72" s="958" t="s">
        <v>551</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557</v>
      </c>
      <c r="C73" s="962"/>
      <c r="D73" s="962"/>
      <c r="E73" s="962"/>
      <c r="F73" s="962"/>
      <c r="G73" s="962"/>
      <c r="H73" s="962"/>
      <c r="I73" s="962"/>
      <c r="J73" s="962"/>
      <c r="K73" s="962"/>
      <c r="L73" s="962"/>
      <c r="M73" s="962"/>
      <c r="N73" s="962"/>
      <c r="O73" s="962"/>
      <c r="P73" s="963"/>
      <c r="Q73" s="964">
        <v>1716</v>
      </c>
      <c r="R73" s="958"/>
      <c r="S73" s="958"/>
      <c r="T73" s="958"/>
      <c r="U73" s="958"/>
      <c r="V73" s="958">
        <v>1668</v>
      </c>
      <c r="W73" s="958"/>
      <c r="X73" s="958"/>
      <c r="Y73" s="958"/>
      <c r="Z73" s="958"/>
      <c r="AA73" s="958">
        <v>48</v>
      </c>
      <c r="AB73" s="958"/>
      <c r="AC73" s="958"/>
      <c r="AD73" s="958"/>
      <c r="AE73" s="958"/>
      <c r="AF73" s="958">
        <v>48</v>
      </c>
      <c r="AG73" s="958"/>
      <c r="AH73" s="958"/>
      <c r="AI73" s="958"/>
      <c r="AJ73" s="958"/>
      <c r="AK73" s="958" t="s">
        <v>551</v>
      </c>
      <c r="AL73" s="958"/>
      <c r="AM73" s="958"/>
      <c r="AN73" s="958"/>
      <c r="AO73" s="958"/>
      <c r="AP73" s="958" t="s">
        <v>551</v>
      </c>
      <c r="AQ73" s="958"/>
      <c r="AR73" s="958"/>
      <c r="AS73" s="958"/>
      <c r="AT73" s="958"/>
      <c r="AU73" s="958" t="s">
        <v>551</v>
      </c>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558</v>
      </c>
      <c r="C74" s="962"/>
      <c r="D74" s="962"/>
      <c r="E74" s="962"/>
      <c r="F74" s="962"/>
      <c r="G74" s="962"/>
      <c r="H74" s="962"/>
      <c r="I74" s="962"/>
      <c r="J74" s="962"/>
      <c r="K74" s="962"/>
      <c r="L74" s="962"/>
      <c r="M74" s="962"/>
      <c r="N74" s="962"/>
      <c r="O74" s="962"/>
      <c r="P74" s="963"/>
      <c r="Q74" s="964">
        <v>75239</v>
      </c>
      <c r="R74" s="958"/>
      <c r="S74" s="958"/>
      <c r="T74" s="958"/>
      <c r="U74" s="958"/>
      <c r="V74" s="958">
        <v>72711</v>
      </c>
      <c r="W74" s="958"/>
      <c r="X74" s="958"/>
      <c r="Y74" s="958"/>
      <c r="Z74" s="958"/>
      <c r="AA74" s="958">
        <v>2528</v>
      </c>
      <c r="AB74" s="958"/>
      <c r="AC74" s="958"/>
      <c r="AD74" s="958"/>
      <c r="AE74" s="958"/>
      <c r="AF74" s="958">
        <v>2528</v>
      </c>
      <c r="AG74" s="958"/>
      <c r="AH74" s="958"/>
      <c r="AI74" s="958"/>
      <c r="AJ74" s="958"/>
      <c r="AK74" s="958">
        <v>2373</v>
      </c>
      <c r="AL74" s="958"/>
      <c r="AM74" s="958"/>
      <c r="AN74" s="958"/>
      <c r="AO74" s="958"/>
      <c r="AP74" s="958" t="s">
        <v>551</v>
      </c>
      <c r="AQ74" s="958"/>
      <c r="AR74" s="958"/>
      <c r="AS74" s="958"/>
      <c r="AT74" s="958"/>
      <c r="AU74" s="958" t="s">
        <v>551</v>
      </c>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t="s">
        <v>559</v>
      </c>
      <c r="C75" s="962"/>
      <c r="D75" s="962"/>
      <c r="E75" s="962"/>
      <c r="F75" s="962"/>
      <c r="G75" s="962"/>
      <c r="H75" s="962"/>
      <c r="I75" s="962"/>
      <c r="J75" s="962"/>
      <c r="K75" s="962"/>
      <c r="L75" s="962"/>
      <c r="M75" s="962"/>
      <c r="N75" s="962"/>
      <c r="O75" s="962"/>
      <c r="P75" s="963"/>
      <c r="Q75" s="965">
        <v>295</v>
      </c>
      <c r="R75" s="966"/>
      <c r="S75" s="966"/>
      <c r="T75" s="966"/>
      <c r="U75" s="967"/>
      <c r="V75" s="968">
        <v>258</v>
      </c>
      <c r="W75" s="966"/>
      <c r="X75" s="966"/>
      <c r="Y75" s="966"/>
      <c r="Z75" s="967"/>
      <c r="AA75" s="968">
        <v>37</v>
      </c>
      <c r="AB75" s="966"/>
      <c r="AC75" s="966"/>
      <c r="AD75" s="966"/>
      <c r="AE75" s="967"/>
      <c r="AF75" s="968">
        <v>37</v>
      </c>
      <c r="AG75" s="966"/>
      <c r="AH75" s="966"/>
      <c r="AI75" s="966"/>
      <c r="AJ75" s="967"/>
      <c r="AK75" s="968" t="s">
        <v>551</v>
      </c>
      <c r="AL75" s="966"/>
      <c r="AM75" s="966"/>
      <c r="AN75" s="966"/>
      <c r="AO75" s="967"/>
      <c r="AP75" s="968" t="s">
        <v>551</v>
      </c>
      <c r="AQ75" s="966"/>
      <c r="AR75" s="966"/>
      <c r="AS75" s="966"/>
      <c r="AT75" s="967"/>
      <c r="AU75" s="968" t="s">
        <v>551</v>
      </c>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t="s">
        <v>560</v>
      </c>
      <c r="C76" s="962"/>
      <c r="D76" s="962"/>
      <c r="E76" s="962"/>
      <c r="F76" s="962"/>
      <c r="G76" s="962"/>
      <c r="H76" s="962"/>
      <c r="I76" s="962"/>
      <c r="J76" s="962"/>
      <c r="K76" s="962"/>
      <c r="L76" s="962"/>
      <c r="M76" s="962"/>
      <c r="N76" s="962"/>
      <c r="O76" s="962"/>
      <c r="P76" s="963"/>
      <c r="Q76" s="965">
        <v>881857</v>
      </c>
      <c r="R76" s="966"/>
      <c r="S76" s="966"/>
      <c r="T76" s="966"/>
      <c r="U76" s="967"/>
      <c r="V76" s="968">
        <v>868577</v>
      </c>
      <c r="W76" s="966"/>
      <c r="X76" s="966"/>
      <c r="Y76" s="966"/>
      <c r="Z76" s="967"/>
      <c r="AA76" s="968">
        <v>13281</v>
      </c>
      <c r="AB76" s="966"/>
      <c r="AC76" s="966"/>
      <c r="AD76" s="966"/>
      <c r="AE76" s="967"/>
      <c r="AF76" s="968">
        <v>13281</v>
      </c>
      <c r="AG76" s="966"/>
      <c r="AH76" s="966"/>
      <c r="AI76" s="966"/>
      <c r="AJ76" s="967"/>
      <c r="AK76" s="968" t="s">
        <v>551</v>
      </c>
      <c r="AL76" s="966"/>
      <c r="AM76" s="966"/>
      <c r="AN76" s="966"/>
      <c r="AO76" s="967"/>
      <c r="AP76" s="968" t="s">
        <v>551</v>
      </c>
      <c r="AQ76" s="966"/>
      <c r="AR76" s="966"/>
      <c r="AS76" s="966"/>
      <c r="AT76" s="967"/>
      <c r="AU76" s="968" t="s">
        <v>551</v>
      </c>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378</v>
      </c>
      <c r="B88" s="924" t="s">
        <v>402</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15988</v>
      </c>
      <c r="AG88" s="946"/>
      <c r="AH88" s="946"/>
      <c r="AI88" s="946"/>
      <c r="AJ88" s="946"/>
      <c r="AK88" s="950"/>
      <c r="AL88" s="950"/>
      <c r="AM88" s="950"/>
      <c r="AN88" s="950"/>
      <c r="AO88" s="950"/>
      <c r="AP88" s="946">
        <v>1198</v>
      </c>
      <c r="AQ88" s="946"/>
      <c r="AR88" s="946"/>
      <c r="AS88" s="946"/>
      <c r="AT88" s="946"/>
      <c r="AU88" s="946">
        <v>185</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378</v>
      </c>
      <c r="BR102" s="924" t="s">
        <v>403</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3067</v>
      </c>
      <c r="CS102" s="940"/>
      <c r="CT102" s="940"/>
      <c r="CU102" s="940"/>
      <c r="CV102" s="941"/>
      <c r="CW102" s="939">
        <v>310</v>
      </c>
      <c r="CX102" s="940"/>
      <c r="CY102" s="940"/>
      <c r="CZ102" s="940"/>
      <c r="DA102" s="941"/>
      <c r="DB102" s="939">
        <v>1738</v>
      </c>
      <c r="DC102" s="940"/>
      <c r="DD102" s="940"/>
      <c r="DE102" s="940"/>
      <c r="DF102" s="941"/>
      <c r="DG102" s="939" t="s">
        <v>489</v>
      </c>
      <c r="DH102" s="940"/>
      <c r="DI102" s="940"/>
      <c r="DJ102" s="940"/>
      <c r="DK102" s="941"/>
      <c r="DL102" s="939" t="s">
        <v>489</v>
      </c>
      <c r="DM102" s="940"/>
      <c r="DN102" s="940"/>
      <c r="DO102" s="940"/>
      <c r="DP102" s="941"/>
      <c r="DQ102" s="939">
        <v>161</v>
      </c>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404</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405</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408</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409</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411</v>
      </c>
      <c r="AB109" s="883"/>
      <c r="AC109" s="883"/>
      <c r="AD109" s="883"/>
      <c r="AE109" s="884"/>
      <c r="AF109" s="885" t="s">
        <v>412</v>
      </c>
      <c r="AG109" s="883"/>
      <c r="AH109" s="883"/>
      <c r="AI109" s="883"/>
      <c r="AJ109" s="884"/>
      <c r="AK109" s="885" t="s">
        <v>294</v>
      </c>
      <c r="AL109" s="883"/>
      <c r="AM109" s="883"/>
      <c r="AN109" s="883"/>
      <c r="AO109" s="884"/>
      <c r="AP109" s="885" t="s">
        <v>413</v>
      </c>
      <c r="AQ109" s="883"/>
      <c r="AR109" s="883"/>
      <c r="AS109" s="883"/>
      <c r="AT109" s="916"/>
      <c r="AU109" s="882" t="s">
        <v>410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411</v>
      </c>
      <c r="BR109" s="883"/>
      <c r="BS109" s="883"/>
      <c r="BT109" s="883"/>
      <c r="BU109" s="884"/>
      <c r="BV109" s="885" t="s">
        <v>412</v>
      </c>
      <c r="BW109" s="883"/>
      <c r="BX109" s="883"/>
      <c r="BY109" s="883"/>
      <c r="BZ109" s="884"/>
      <c r="CA109" s="885" t="s">
        <v>294</v>
      </c>
      <c r="CB109" s="883"/>
      <c r="CC109" s="883"/>
      <c r="CD109" s="883"/>
      <c r="CE109" s="884"/>
      <c r="CF109" s="923" t="s">
        <v>413</v>
      </c>
      <c r="CG109" s="923"/>
      <c r="CH109" s="923"/>
      <c r="CI109" s="923"/>
      <c r="CJ109" s="923"/>
      <c r="CK109" s="885" t="s">
        <v>414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411</v>
      </c>
      <c r="DH109" s="883"/>
      <c r="DI109" s="883"/>
      <c r="DJ109" s="883"/>
      <c r="DK109" s="884"/>
      <c r="DL109" s="885" t="s">
        <v>412</v>
      </c>
      <c r="DM109" s="883"/>
      <c r="DN109" s="883"/>
      <c r="DO109" s="883"/>
      <c r="DP109" s="884"/>
      <c r="DQ109" s="885" t="s">
        <v>294</v>
      </c>
      <c r="DR109" s="883"/>
      <c r="DS109" s="883"/>
      <c r="DT109" s="883"/>
      <c r="DU109" s="884"/>
      <c r="DV109" s="885" t="s">
        <v>413</v>
      </c>
      <c r="DW109" s="883"/>
      <c r="DX109" s="883"/>
      <c r="DY109" s="883"/>
      <c r="DZ109" s="916"/>
    </row>
    <row r="110" spans="1:131" s="212" customFormat="1" ht="26.25" customHeight="1" x14ac:dyDescent="0.15">
      <c r="A110" s="794" t="s">
        <v>415</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1260109</v>
      </c>
      <c r="AB110" s="876"/>
      <c r="AC110" s="876"/>
      <c r="AD110" s="876"/>
      <c r="AE110" s="877"/>
      <c r="AF110" s="878">
        <v>1265913</v>
      </c>
      <c r="AG110" s="876"/>
      <c r="AH110" s="876"/>
      <c r="AI110" s="876"/>
      <c r="AJ110" s="877"/>
      <c r="AK110" s="878">
        <v>1233198</v>
      </c>
      <c r="AL110" s="876"/>
      <c r="AM110" s="876"/>
      <c r="AN110" s="876"/>
      <c r="AO110" s="877"/>
      <c r="AP110" s="879">
        <v>36</v>
      </c>
      <c r="AQ110" s="880"/>
      <c r="AR110" s="880"/>
      <c r="AS110" s="880"/>
      <c r="AT110" s="881"/>
      <c r="AU110" s="917" t="s">
        <v>69</v>
      </c>
      <c r="AV110" s="918"/>
      <c r="AW110" s="918"/>
      <c r="AX110" s="918"/>
      <c r="AY110" s="918"/>
      <c r="AZ110" s="847" t="s">
        <v>416</v>
      </c>
      <c r="BA110" s="795"/>
      <c r="BB110" s="795"/>
      <c r="BC110" s="795"/>
      <c r="BD110" s="795"/>
      <c r="BE110" s="795"/>
      <c r="BF110" s="795"/>
      <c r="BG110" s="795"/>
      <c r="BH110" s="795"/>
      <c r="BI110" s="795"/>
      <c r="BJ110" s="795"/>
      <c r="BK110" s="795"/>
      <c r="BL110" s="795"/>
      <c r="BM110" s="795"/>
      <c r="BN110" s="795"/>
      <c r="BO110" s="795"/>
      <c r="BP110" s="796"/>
      <c r="BQ110" s="848">
        <v>11873074</v>
      </c>
      <c r="BR110" s="829"/>
      <c r="BS110" s="829"/>
      <c r="BT110" s="829"/>
      <c r="BU110" s="829"/>
      <c r="BV110" s="829">
        <v>11759301</v>
      </c>
      <c r="BW110" s="829"/>
      <c r="BX110" s="829"/>
      <c r="BY110" s="829"/>
      <c r="BZ110" s="829"/>
      <c r="CA110" s="829">
        <v>11263902</v>
      </c>
      <c r="CB110" s="829"/>
      <c r="CC110" s="829"/>
      <c r="CD110" s="829"/>
      <c r="CE110" s="829"/>
      <c r="CF110" s="853">
        <v>328.5</v>
      </c>
      <c r="CG110" s="854"/>
      <c r="CH110" s="854"/>
      <c r="CI110" s="854"/>
      <c r="CJ110" s="854"/>
      <c r="CK110" s="913" t="s">
        <v>417</v>
      </c>
      <c r="CL110" s="806"/>
      <c r="CM110" s="847" t="s">
        <v>418</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419</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420</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421</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422</v>
      </c>
      <c r="B112" s="900"/>
      <c r="C112" s="739" t="s">
        <v>423</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424</v>
      </c>
      <c r="BA112" s="739"/>
      <c r="BB112" s="739"/>
      <c r="BC112" s="739"/>
      <c r="BD112" s="739"/>
      <c r="BE112" s="739"/>
      <c r="BF112" s="739"/>
      <c r="BG112" s="739"/>
      <c r="BH112" s="739"/>
      <c r="BI112" s="739"/>
      <c r="BJ112" s="739"/>
      <c r="BK112" s="739"/>
      <c r="BL112" s="739"/>
      <c r="BM112" s="739"/>
      <c r="BN112" s="739"/>
      <c r="BO112" s="739"/>
      <c r="BP112" s="740"/>
      <c r="BQ112" s="803">
        <v>410299</v>
      </c>
      <c r="BR112" s="804"/>
      <c r="BS112" s="804"/>
      <c r="BT112" s="804"/>
      <c r="BU112" s="804"/>
      <c r="BV112" s="804">
        <v>521515</v>
      </c>
      <c r="BW112" s="804"/>
      <c r="BX112" s="804"/>
      <c r="BY112" s="804"/>
      <c r="BZ112" s="804"/>
      <c r="CA112" s="804">
        <v>619890</v>
      </c>
      <c r="CB112" s="804"/>
      <c r="CC112" s="804"/>
      <c r="CD112" s="804"/>
      <c r="CE112" s="804"/>
      <c r="CF112" s="862">
        <v>18.100000000000001</v>
      </c>
      <c r="CG112" s="863"/>
      <c r="CH112" s="863"/>
      <c r="CI112" s="863"/>
      <c r="CJ112" s="863"/>
      <c r="CK112" s="914"/>
      <c r="CL112" s="808"/>
      <c r="CM112" s="802" t="s">
        <v>425</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426</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115961</v>
      </c>
      <c r="AB113" s="906"/>
      <c r="AC113" s="906"/>
      <c r="AD113" s="906"/>
      <c r="AE113" s="907"/>
      <c r="AF113" s="908">
        <v>115546</v>
      </c>
      <c r="AG113" s="906"/>
      <c r="AH113" s="906"/>
      <c r="AI113" s="906"/>
      <c r="AJ113" s="907"/>
      <c r="AK113" s="908">
        <v>99506</v>
      </c>
      <c r="AL113" s="906"/>
      <c r="AM113" s="906"/>
      <c r="AN113" s="906"/>
      <c r="AO113" s="907"/>
      <c r="AP113" s="909">
        <v>2.9</v>
      </c>
      <c r="AQ113" s="910"/>
      <c r="AR113" s="910"/>
      <c r="AS113" s="910"/>
      <c r="AT113" s="911"/>
      <c r="AU113" s="919"/>
      <c r="AV113" s="920"/>
      <c r="AW113" s="920"/>
      <c r="AX113" s="920"/>
      <c r="AY113" s="920"/>
      <c r="AZ113" s="802" t="s">
        <v>427</v>
      </c>
      <c r="BA113" s="739"/>
      <c r="BB113" s="739"/>
      <c r="BC113" s="739"/>
      <c r="BD113" s="739"/>
      <c r="BE113" s="739"/>
      <c r="BF113" s="739"/>
      <c r="BG113" s="739"/>
      <c r="BH113" s="739"/>
      <c r="BI113" s="739"/>
      <c r="BJ113" s="739"/>
      <c r="BK113" s="739"/>
      <c r="BL113" s="739"/>
      <c r="BM113" s="739"/>
      <c r="BN113" s="739"/>
      <c r="BO113" s="739"/>
      <c r="BP113" s="740"/>
      <c r="BQ113" s="803">
        <v>220320</v>
      </c>
      <c r="BR113" s="804"/>
      <c r="BS113" s="804"/>
      <c r="BT113" s="804"/>
      <c r="BU113" s="804"/>
      <c r="BV113" s="804">
        <v>195458</v>
      </c>
      <c r="BW113" s="804"/>
      <c r="BX113" s="804"/>
      <c r="BY113" s="804"/>
      <c r="BZ113" s="804"/>
      <c r="CA113" s="804">
        <v>184988</v>
      </c>
      <c r="CB113" s="804"/>
      <c r="CC113" s="804"/>
      <c r="CD113" s="804"/>
      <c r="CE113" s="804"/>
      <c r="CF113" s="862">
        <v>5.4</v>
      </c>
      <c r="CG113" s="863"/>
      <c r="CH113" s="863"/>
      <c r="CI113" s="863"/>
      <c r="CJ113" s="863"/>
      <c r="CK113" s="914"/>
      <c r="CL113" s="808"/>
      <c r="CM113" s="802" t="s">
        <v>428</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429</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30697</v>
      </c>
      <c r="AB114" s="767"/>
      <c r="AC114" s="767"/>
      <c r="AD114" s="767"/>
      <c r="AE114" s="768"/>
      <c r="AF114" s="769">
        <v>28640</v>
      </c>
      <c r="AG114" s="767"/>
      <c r="AH114" s="767"/>
      <c r="AI114" s="767"/>
      <c r="AJ114" s="768"/>
      <c r="AK114" s="769">
        <v>30539</v>
      </c>
      <c r="AL114" s="767"/>
      <c r="AM114" s="767"/>
      <c r="AN114" s="767"/>
      <c r="AO114" s="768"/>
      <c r="AP114" s="811">
        <v>0.9</v>
      </c>
      <c r="AQ114" s="812"/>
      <c r="AR114" s="812"/>
      <c r="AS114" s="812"/>
      <c r="AT114" s="813"/>
      <c r="AU114" s="919"/>
      <c r="AV114" s="920"/>
      <c r="AW114" s="920"/>
      <c r="AX114" s="920"/>
      <c r="AY114" s="920"/>
      <c r="AZ114" s="802" t="s">
        <v>430</v>
      </c>
      <c r="BA114" s="739"/>
      <c r="BB114" s="739"/>
      <c r="BC114" s="739"/>
      <c r="BD114" s="739"/>
      <c r="BE114" s="739"/>
      <c r="BF114" s="739"/>
      <c r="BG114" s="739"/>
      <c r="BH114" s="739"/>
      <c r="BI114" s="739"/>
      <c r="BJ114" s="739"/>
      <c r="BK114" s="739"/>
      <c r="BL114" s="739"/>
      <c r="BM114" s="739"/>
      <c r="BN114" s="739"/>
      <c r="BO114" s="739"/>
      <c r="BP114" s="740"/>
      <c r="BQ114" s="803">
        <v>774603</v>
      </c>
      <c r="BR114" s="804"/>
      <c r="BS114" s="804"/>
      <c r="BT114" s="804"/>
      <c r="BU114" s="804"/>
      <c r="BV114" s="804">
        <v>824064</v>
      </c>
      <c r="BW114" s="804"/>
      <c r="BX114" s="804"/>
      <c r="BY114" s="804"/>
      <c r="BZ114" s="804"/>
      <c r="CA114" s="804">
        <v>854781</v>
      </c>
      <c r="CB114" s="804"/>
      <c r="CC114" s="804"/>
      <c r="CD114" s="804"/>
      <c r="CE114" s="804"/>
      <c r="CF114" s="862">
        <v>24.9</v>
      </c>
      <c r="CG114" s="863"/>
      <c r="CH114" s="863"/>
      <c r="CI114" s="863"/>
      <c r="CJ114" s="863"/>
      <c r="CK114" s="914"/>
      <c r="CL114" s="808"/>
      <c r="CM114" s="802" t="s">
        <v>431</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432</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122</v>
      </c>
      <c r="AB115" s="906"/>
      <c r="AC115" s="906"/>
      <c r="AD115" s="906"/>
      <c r="AE115" s="907"/>
      <c r="AF115" s="908" t="s">
        <v>122</v>
      </c>
      <c r="AG115" s="906"/>
      <c r="AH115" s="906"/>
      <c r="AI115" s="906"/>
      <c r="AJ115" s="907"/>
      <c r="AK115" s="908" t="s">
        <v>122</v>
      </c>
      <c r="AL115" s="906"/>
      <c r="AM115" s="906"/>
      <c r="AN115" s="906"/>
      <c r="AO115" s="907"/>
      <c r="AP115" s="909" t="s">
        <v>122</v>
      </c>
      <c r="AQ115" s="910"/>
      <c r="AR115" s="910"/>
      <c r="AS115" s="910"/>
      <c r="AT115" s="911"/>
      <c r="AU115" s="919"/>
      <c r="AV115" s="920"/>
      <c r="AW115" s="920"/>
      <c r="AX115" s="920"/>
      <c r="AY115" s="920"/>
      <c r="AZ115" s="802" t="s">
        <v>433</v>
      </c>
      <c r="BA115" s="739"/>
      <c r="BB115" s="739"/>
      <c r="BC115" s="739"/>
      <c r="BD115" s="739"/>
      <c r="BE115" s="739"/>
      <c r="BF115" s="739"/>
      <c r="BG115" s="739"/>
      <c r="BH115" s="739"/>
      <c r="BI115" s="739"/>
      <c r="BJ115" s="739"/>
      <c r="BK115" s="739"/>
      <c r="BL115" s="739"/>
      <c r="BM115" s="739"/>
      <c r="BN115" s="739"/>
      <c r="BO115" s="739"/>
      <c r="BP115" s="740"/>
      <c r="BQ115" s="803">
        <v>443102</v>
      </c>
      <c r="BR115" s="804"/>
      <c r="BS115" s="804"/>
      <c r="BT115" s="804"/>
      <c r="BU115" s="804"/>
      <c r="BV115" s="804">
        <v>251772</v>
      </c>
      <c r="BW115" s="804"/>
      <c r="BX115" s="804"/>
      <c r="BY115" s="804"/>
      <c r="BZ115" s="804"/>
      <c r="CA115" s="804">
        <v>160577</v>
      </c>
      <c r="CB115" s="804"/>
      <c r="CC115" s="804"/>
      <c r="CD115" s="804"/>
      <c r="CE115" s="804"/>
      <c r="CF115" s="862">
        <v>4.7</v>
      </c>
      <c r="CG115" s="863"/>
      <c r="CH115" s="863"/>
      <c r="CI115" s="863"/>
      <c r="CJ115" s="863"/>
      <c r="CK115" s="914"/>
      <c r="CL115" s="808"/>
      <c r="CM115" s="802" t="s">
        <v>434</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435</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436</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437</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438</v>
      </c>
      <c r="Z117" s="884"/>
      <c r="AA117" s="889">
        <v>1406789</v>
      </c>
      <c r="AB117" s="890"/>
      <c r="AC117" s="890"/>
      <c r="AD117" s="890"/>
      <c r="AE117" s="891"/>
      <c r="AF117" s="892">
        <v>1410099</v>
      </c>
      <c r="AG117" s="890"/>
      <c r="AH117" s="890"/>
      <c r="AI117" s="890"/>
      <c r="AJ117" s="891"/>
      <c r="AK117" s="892">
        <v>1363243</v>
      </c>
      <c r="AL117" s="890"/>
      <c r="AM117" s="890"/>
      <c r="AN117" s="890"/>
      <c r="AO117" s="891"/>
      <c r="AP117" s="893"/>
      <c r="AQ117" s="894"/>
      <c r="AR117" s="894"/>
      <c r="AS117" s="894"/>
      <c r="AT117" s="895"/>
      <c r="AU117" s="919"/>
      <c r="AV117" s="920"/>
      <c r="AW117" s="920"/>
      <c r="AX117" s="920"/>
      <c r="AY117" s="920"/>
      <c r="AZ117" s="850" t="s">
        <v>439</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440</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411</v>
      </c>
      <c r="AB118" s="883"/>
      <c r="AC118" s="883"/>
      <c r="AD118" s="883"/>
      <c r="AE118" s="884"/>
      <c r="AF118" s="885" t="s">
        <v>412</v>
      </c>
      <c r="AG118" s="883"/>
      <c r="AH118" s="883"/>
      <c r="AI118" s="883"/>
      <c r="AJ118" s="884"/>
      <c r="AK118" s="885" t="s">
        <v>294</v>
      </c>
      <c r="AL118" s="883"/>
      <c r="AM118" s="883"/>
      <c r="AN118" s="883"/>
      <c r="AO118" s="884"/>
      <c r="AP118" s="886" t="s">
        <v>413</v>
      </c>
      <c r="AQ118" s="887"/>
      <c r="AR118" s="887"/>
      <c r="AS118" s="887"/>
      <c r="AT118" s="888"/>
      <c r="AU118" s="919"/>
      <c r="AV118" s="920"/>
      <c r="AW118" s="920"/>
      <c r="AX118" s="920"/>
      <c r="AY118" s="920"/>
      <c r="AZ118" s="825" t="s">
        <v>441</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442</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417</v>
      </c>
      <c r="B119" s="806"/>
      <c r="C119" s="847" t="s">
        <v>418</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177</v>
      </c>
      <c r="BA119" s="233"/>
      <c r="BB119" s="233"/>
      <c r="BC119" s="233"/>
      <c r="BD119" s="233"/>
      <c r="BE119" s="233"/>
      <c r="BF119" s="233"/>
      <c r="BG119" s="233"/>
      <c r="BH119" s="233"/>
      <c r="BI119" s="233"/>
      <c r="BJ119" s="233"/>
      <c r="BK119" s="233"/>
      <c r="BL119" s="233"/>
      <c r="BM119" s="233"/>
      <c r="BN119" s="233"/>
      <c r="BO119" s="864" t="s">
        <v>443</v>
      </c>
      <c r="BP119" s="865"/>
      <c r="BQ119" s="866">
        <v>13721398</v>
      </c>
      <c r="BR119" s="832"/>
      <c r="BS119" s="832"/>
      <c r="BT119" s="832"/>
      <c r="BU119" s="832"/>
      <c r="BV119" s="832">
        <v>13552110</v>
      </c>
      <c r="BW119" s="832"/>
      <c r="BX119" s="832"/>
      <c r="BY119" s="832"/>
      <c r="BZ119" s="832"/>
      <c r="CA119" s="832">
        <v>13084138</v>
      </c>
      <c r="CB119" s="832"/>
      <c r="CC119" s="832"/>
      <c r="CD119" s="832"/>
      <c r="CE119" s="832"/>
      <c r="CF119" s="735"/>
      <c r="CG119" s="736"/>
      <c r="CH119" s="736"/>
      <c r="CI119" s="736"/>
      <c r="CJ119" s="821"/>
      <c r="CK119" s="915"/>
      <c r="CL119" s="810"/>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421</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445</v>
      </c>
      <c r="AV120" s="868"/>
      <c r="AW120" s="868"/>
      <c r="AX120" s="868"/>
      <c r="AY120" s="869"/>
      <c r="AZ120" s="847" t="s">
        <v>446</v>
      </c>
      <c r="BA120" s="795"/>
      <c r="BB120" s="795"/>
      <c r="BC120" s="795"/>
      <c r="BD120" s="795"/>
      <c r="BE120" s="795"/>
      <c r="BF120" s="795"/>
      <c r="BG120" s="795"/>
      <c r="BH120" s="795"/>
      <c r="BI120" s="795"/>
      <c r="BJ120" s="795"/>
      <c r="BK120" s="795"/>
      <c r="BL120" s="795"/>
      <c r="BM120" s="795"/>
      <c r="BN120" s="795"/>
      <c r="BO120" s="795"/>
      <c r="BP120" s="796"/>
      <c r="BQ120" s="848">
        <v>5088549</v>
      </c>
      <c r="BR120" s="829"/>
      <c r="BS120" s="829"/>
      <c r="BT120" s="829"/>
      <c r="BU120" s="829"/>
      <c r="BV120" s="829">
        <v>5091632</v>
      </c>
      <c r="BW120" s="829"/>
      <c r="BX120" s="829"/>
      <c r="BY120" s="829"/>
      <c r="BZ120" s="829"/>
      <c r="CA120" s="829">
        <v>5090479</v>
      </c>
      <c r="CB120" s="829"/>
      <c r="CC120" s="829"/>
      <c r="CD120" s="829"/>
      <c r="CE120" s="829"/>
      <c r="CF120" s="853">
        <v>148.5</v>
      </c>
      <c r="CG120" s="854"/>
      <c r="CH120" s="854"/>
      <c r="CI120" s="854"/>
      <c r="CJ120" s="854"/>
      <c r="CK120" s="855" t="s">
        <v>447</v>
      </c>
      <c r="CL120" s="839"/>
      <c r="CM120" s="839"/>
      <c r="CN120" s="839"/>
      <c r="CO120" s="840"/>
      <c r="CP120" s="859" t="s">
        <v>392</v>
      </c>
      <c r="CQ120" s="860"/>
      <c r="CR120" s="860"/>
      <c r="CS120" s="860"/>
      <c r="CT120" s="860"/>
      <c r="CU120" s="860"/>
      <c r="CV120" s="860"/>
      <c r="CW120" s="860"/>
      <c r="CX120" s="860"/>
      <c r="CY120" s="860"/>
      <c r="CZ120" s="860"/>
      <c r="DA120" s="860"/>
      <c r="DB120" s="860"/>
      <c r="DC120" s="860"/>
      <c r="DD120" s="860"/>
      <c r="DE120" s="860"/>
      <c r="DF120" s="861"/>
      <c r="DG120" s="848">
        <v>410299</v>
      </c>
      <c r="DH120" s="829"/>
      <c r="DI120" s="829"/>
      <c r="DJ120" s="829"/>
      <c r="DK120" s="829"/>
      <c r="DL120" s="829">
        <v>521515</v>
      </c>
      <c r="DM120" s="829"/>
      <c r="DN120" s="829"/>
      <c r="DO120" s="829"/>
      <c r="DP120" s="829"/>
      <c r="DQ120" s="829">
        <v>619890</v>
      </c>
      <c r="DR120" s="829"/>
      <c r="DS120" s="829"/>
      <c r="DT120" s="829"/>
      <c r="DU120" s="829"/>
      <c r="DV120" s="830">
        <v>18.100000000000001</v>
      </c>
      <c r="DW120" s="830"/>
      <c r="DX120" s="830"/>
      <c r="DY120" s="830"/>
      <c r="DZ120" s="831"/>
    </row>
    <row r="121" spans="1:130" s="212" customFormat="1" ht="26.25" customHeight="1" x14ac:dyDescent="0.15">
      <c r="A121" s="807"/>
      <c r="B121" s="808"/>
      <c r="C121" s="850" t="s">
        <v>448</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449</v>
      </c>
      <c r="BA121" s="739"/>
      <c r="BB121" s="739"/>
      <c r="BC121" s="739"/>
      <c r="BD121" s="739"/>
      <c r="BE121" s="739"/>
      <c r="BF121" s="739"/>
      <c r="BG121" s="739"/>
      <c r="BH121" s="739"/>
      <c r="BI121" s="739"/>
      <c r="BJ121" s="739"/>
      <c r="BK121" s="739"/>
      <c r="BL121" s="739"/>
      <c r="BM121" s="739"/>
      <c r="BN121" s="739"/>
      <c r="BO121" s="739"/>
      <c r="BP121" s="740"/>
      <c r="BQ121" s="803">
        <v>4610042</v>
      </c>
      <c r="BR121" s="804"/>
      <c r="BS121" s="804"/>
      <c r="BT121" s="804"/>
      <c r="BU121" s="804"/>
      <c r="BV121" s="804">
        <v>2727954</v>
      </c>
      <c r="BW121" s="804"/>
      <c r="BX121" s="804"/>
      <c r="BY121" s="804"/>
      <c r="BZ121" s="804"/>
      <c r="CA121" s="804">
        <v>2051000</v>
      </c>
      <c r="CB121" s="804"/>
      <c r="CC121" s="804"/>
      <c r="CD121" s="804"/>
      <c r="CE121" s="804"/>
      <c r="CF121" s="862">
        <v>59.8</v>
      </c>
      <c r="CG121" s="863"/>
      <c r="CH121" s="863"/>
      <c r="CI121" s="863"/>
      <c r="CJ121" s="863"/>
      <c r="CK121" s="856"/>
      <c r="CL121" s="842"/>
      <c r="CM121" s="842"/>
      <c r="CN121" s="842"/>
      <c r="CO121" s="843"/>
      <c r="CP121" s="822" t="s">
        <v>394</v>
      </c>
      <c r="CQ121" s="823"/>
      <c r="CR121" s="823"/>
      <c r="CS121" s="823"/>
      <c r="CT121" s="823"/>
      <c r="CU121" s="823"/>
      <c r="CV121" s="823"/>
      <c r="CW121" s="823"/>
      <c r="CX121" s="823"/>
      <c r="CY121" s="823"/>
      <c r="CZ121" s="823"/>
      <c r="DA121" s="823"/>
      <c r="DB121" s="823"/>
      <c r="DC121" s="823"/>
      <c r="DD121" s="823"/>
      <c r="DE121" s="823"/>
      <c r="DF121" s="824"/>
      <c r="DG121" s="803" t="s">
        <v>122</v>
      </c>
      <c r="DH121" s="804"/>
      <c r="DI121" s="804"/>
      <c r="DJ121" s="804"/>
      <c r="DK121" s="804"/>
      <c r="DL121" s="804" t="s">
        <v>122</v>
      </c>
      <c r="DM121" s="804"/>
      <c r="DN121" s="804"/>
      <c r="DO121" s="804"/>
      <c r="DP121" s="804"/>
      <c r="DQ121" s="804" t="s">
        <v>122</v>
      </c>
      <c r="DR121" s="804"/>
      <c r="DS121" s="804"/>
      <c r="DT121" s="804"/>
      <c r="DU121" s="804"/>
      <c r="DV121" s="781" t="s">
        <v>122</v>
      </c>
      <c r="DW121" s="781"/>
      <c r="DX121" s="781"/>
      <c r="DY121" s="781"/>
      <c r="DZ121" s="782"/>
    </row>
    <row r="122" spans="1:130" s="212" customFormat="1" ht="26.25" customHeight="1" x14ac:dyDescent="0.15">
      <c r="A122" s="807"/>
      <c r="B122" s="808"/>
      <c r="C122" s="802" t="s">
        <v>431</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450</v>
      </c>
      <c r="BA122" s="826"/>
      <c r="BB122" s="826"/>
      <c r="BC122" s="826"/>
      <c r="BD122" s="826"/>
      <c r="BE122" s="826"/>
      <c r="BF122" s="826"/>
      <c r="BG122" s="826"/>
      <c r="BH122" s="826"/>
      <c r="BI122" s="826"/>
      <c r="BJ122" s="826"/>
      <c r="BK122" s="826"/>
      <c r="BL122" s="826"/>
      <c r="BM122" s="826"/>
      <c r="BN122" s="826"/>
      <c r="BO122" s="826"/>
      <c r="BP122" s="827"/>
      <c r="BQ122" s="866">
        <v>8514776</v>
      </c>
      <c r="BR122" s="832"/>
      <c r="BS122" s="832"/>
      <c r="BT122" s="832"/>
      <c r="BU122" s="832"/>
      <c r="BV122" s="832">
        <v>8738702</v>
      </c>
      <c r="BW122" s="832"/>
      <c r="BX122" s="832"/>
      <c r="BY122" s="832"/>
      <c r="BZ122" s="832"/>
      <c r="CA122" s="832">
        <v>8450026</v>
      </c>
      <c r="CB122" s="832"/>
      <c r="CC122" s="832"/>
      <c r="CD122" s="832"/>
      <c r="CE122" s="832"/>
      <c r="CF122" s="833">
        <v>246.4</v>
      </c>
      <c r="CG122" s="834"/>
      <c r="CH122" s="834"/>
      <c r="CI122" s="834"/>
      <c r="CJ122" s="834"/>
      <c r="CK122" s="856"/>
      <c r="CL122" s="842"/>
      <c r="CM122" s="842"/>
      <c r="CN122" s="842"/>
      <c r="CO122" s="843"/>
      <c r="CP122" s="822" t="s">
        <v>395</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437</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177</v>
      </c>
      <c r="BA123" s="233"/>
      <c r="BB123" s="233"/>
      <c r="BC123" s="233"/>
      <c r="BD123" s="233"/>
      <c r="BE123" s="233"/>
      <c r="BF123" s="233"/>
      <c r="BG123" s="233"/>
      <c r="BH123" s="233"/>
      <c r="BI123" s="233"/>
      <c r="BJ123" s="233"/>
      <c r="BK123" s="233"/>
      <c r="BL123" s="233"/>
      <c r="BM123" s="233"/>
      <c r="BN123" s="233"/>
      <c r="BO123" s="864" t="s">
        <v>451</v>
      </c>
      <c r="BP123" s="865"/>
      <c r="BQ123" s="819">
        <v>18213367</v>
      </c>
      <c r="BR123" s="820"/>
      <c r="BS123" s="820"/>
      <c r="BT123" s="820"/>
      <c r="BU123" s="820"/>
      <c r="BV123" s="820">
        <v>16558288</v>
      </c>
      <c r="BW123" s="820"/>
      <c r="BX123" s="820"/>
      <c r="BY123" s="820"/>
      <c r="BZ123" s="820"/>
      <c r="CA123" s="820">
        <v>15591505</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440</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452</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453</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442</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454</v>
      </c>
      <c r="CL125" s="839"/>
      <c r="CM125" s="839"/>
      <c r="CN125" s="839"/>
      <c r="CO125" s="840"/>
      <c r="CP125" s="847" t="s">
        <v>455</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444</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456</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458</v>
      </c>
      <c r="AY127" s="799"/>
      <c r="AZ127" s="799"/>
      <c r="BA127" s="799"/>
      <c r="BB127" s="799"/>
      <c r="BC127" s="799"/>
      <c r="BD127" s="799"/>
      <c r="BE127" s="800"/>
      <c r="BF127" s="798" t="s">
        <v>459</v>
      </c>
      <c r="BG127" s="799"/>
      <c r="BH127" s="799"/>
      <c r="BI127" s="799"/>
      <c r="BJ127" s="799"/>
      <c r="BK127" s="799"/>
      <c r="BL127" s="800"/>
      <c r="BM127" s="798" t="s">
        <v>460</v>
      </c>
      <c r="BN127" s="799"/>
      <c r="BO127" s="799"/>
      <c r="BP127" s="799"/>
      <c r="BQ127" s="799"/>
      <c r="BR127" s="799"/>
      <c r="BS127" s="800"/>
      <c r="BT127" s="798" t="s">
        <v>461</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462</v>
      </c>
      <c r="CQ127" s="739"/>
      <c r="CR127" s="739"/>
      <c r="CS127" s="739"/>
      <c r="CT127" s="739"/>
      <c r="CU127" s="739"/>
      <c r="CV127" s="739"/>
      <c r="CW127" s="739"/>
      <c r="CX127" s="739"/>
      <c r="CY127" s="739"/>
      <c r="CZ127" s="739"/>
      <c r="DA127" s="739"/>
      <c r="DB127" s="739"/>
      <c r="DC127" s="739"/>
      <c r="DD127" s="739"/>
      <c r="DE127" s="739"/>
      <c r="DF127" s="740"/>
      <c r="DG127" s="803">
        <v>443102</v>
      </c>
      <c r="DH127" s="804"/>
      <c r="DI127" s="804"/>
      <c r="DJ127" s="804"/>
      <c r="DK127" s="804"/>
      <c r="DL127" s="804">
        <v>251772</v>
      </c>
      <c r="DM127" s="804"/>
      <c r="DN127" s="804"/>
      <c r="DO127" s="804"/>
      <c r="DP127" s="804"/>
      <c r="DQ127" s="804">
        <v>160577</v>
      </c>
      <c r="DR127" s="804"/>
      <c r="DS127" s="804"/>
      <c r="DT127" s="804"/>
      <c r="DU127" s="804"/>
      <c r="DV127" s="781">
        <v>4.7</v>
      </c>
      <c r="DW127" s="781"/>
      <c r="DX127" s="781"/>
      <c r="DY127" s="781"/>
      <c r="DZ127" s="782"/>
    </row>
    <row r="128" spans="1:130" s="212" customFormat="1" ht="26.25" customHeight="1" thickBot="1" x14ac:dyDescent="0.2">
      <c r="A128" s="783" t="s">
        <v>463</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464</v>
      </c>
      <c r="X128" s="785"/>
      <c r="Y128" s="785"/>
      <c r="Z128" s="786"/>
      <c r="AA128" s="787">
        <v>459323</v>
      </c>
      <c r="AB128" s="788"/>
      <c r="AC128" s="788"/>
      <c r="AD128" s="788"/>
      <c r="AE128" s="789"/>
      <c r="AF128" s="790">
        <v>202518</v>
      </c>
      <c r="AG128" s="788"/>
      <c r="AH128" s="788"/>
      <c r="AI128" s="788"/>
      <c r="AJ128" s="789"/>
      <c r="AK128" s="790">
        <v>149661</v>
      </c>
      <c r="AL128" s="788"/>
      <c r="AM128" s="788"/>
      <c r="AN128" s="788"/>
      <c r="AO128" s="789"/>
      <c r="AP128" s="791"/>
      <c r="AQ128" s="792"/>
      <c r="AR128" s="792"/>
      <c r="AS128" s="792"/>
      <c r="AT128" s="793"/>
      <c r="AU128" s="214"/>
      <c r="AV128" s="214"/>
      <c r="AW128" s="214"/>
      <c r="AX128" s="794" t="s">
        <v>465</v>
      </c>
      <c r="AY128" s="795"/>
      <c r="AZ128" s="795"/>
      <c r="BA128" s="795"/>
      <c r="BB128" s="795"/>
      <c r="BC128" s="795"/>
      <c r="BD128" s="795"/>
      <c r="BE128" s="796"/>
      <c r="BF128" s="773" t="s">
        <v>122</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466</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467</v>
      </c>
      <c r="X129" s="764"/>
      <c r="Y129" s="764"/>
      <c r="Z129" s="765"/>
      <c r="AA129" s="766">
        <v>4175023</v>
      </c>
      <c r="AB129" s="767"/>
      <c r="AC129" s="767"/>
      <c r="AD129" s="767"/>
      <c r="AE129" s="768"/>
      <c r="AF129" s="769">
        <v>4176028</v>
      </c>
      <c r="AG129" s="767"/>
      <c r="AH129" s="767"/>
      <c r="AI129" s="767"/>
      <c r="AJ129" s="768"/>
      <c r="AK129" s="769">
        <v>4286557</v>
      </c>
      <c r="AL129" s="767"/>
      <c r="AM129" s="767"/>
      <c r="AN129" s="767"/>
      <c r="AO129" s="768"/>
      <c r="AP129" s="770"/>
      <c r="AQ129" s="771"/>
      <c r="AR129" s="771"/>
      <c r="AS129" s="771"/>
      <c r="AT129" s="772"/>
      <c r="AU129" s="215"/>
      <c r="AV129" s="215"/>
      <c r="AW129" s="215"/>
      <c r="AX129" s="738" t="s">
        <v>468</v>
      </c>
      <c r="AY129" s="739"/>
      <c r="AZ129" s="739"/>
      <c r="BA129" s="739"/>
      <c r="BB129" s="739"/>
      <c r="BC129" s="739"/>
      <c r="BD129" s="739"/>
      <c r="BE129" s="740"/>
      <c r="BF129" s="757" t="s">
        <v>122</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469</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470</v>
      </c>
      <c r="X130" s="764"/>
      <c r="Y130" s="764"/>
      <c r="Z130" s="765"/>
      <c r="AA130" s="766">
        <v>822077</v>
      </c>
      <c r="AB130" s="767"/>
      <c r="AC130" s="767"/>
      <c r="AD130" s="767"/>
      <c r="AE130" s="768"/>
      <c r="AF130" s="769">
        <v>838539</v>
      </c>
      <c r="AG130" s="767"/>
      <c r="AH130" s="767"/>
      <c r="AI130" s="767"/>
      <c r="AJ130" s="768"/>
      <c r="AK130" s="769">
        <v>857685</v>
      </c>
      <c r="AL130" s="767"/>
      <c r="AM130" s="767"/>
      <c r="AN130" s="767"/>
      <c r="AO130" s="768"/>
      <c r="AP130" s="770"/>
      <c r="AQ130" s="771"/>
      <c r="AR130" s="771"/>
      <c r="AS130" s="771"/>
      <c r="AT130" s="772"/>
      <c r="AU130" s="215"/>
      <c r="AV130" s="215"/>
      <c r="AW130" s="215"/>
      <c r="AX130" s="738" t="s">
        <v>471</v>
      </c>
      <c r="AY130" s="739"/>
      <c r="AZ130" s="739"/>
      <c r="BA130" s="739"/>
      <c r="BB130" s="739"/>
      <c r="BC130" s="739"/>
      <c r="BD130" s="739"/>
      <c r="BE130" s="740"/>
      <c r="BF130" s="741">
        <v>8.3000000000000007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472</v>
      </c>
      <c r="X131" s="748"/>
      <c r="Y131" s="748"/>
      <c r="Z131" s="749"/>
      <c r="AA131" s="750">
        <v>3352946</v>
      </c>
      <c r="AB131" s="751"/>
      <c r="AC131" s="751"/>
      <c r="AD131" s="751"/>
      <c r="AE131" s="752"/>
      <c r="AF131" s="753">
        <v>3337489</v>
      </c>
      <c r="AG131" s="751"/>
      <c r="AH131" s="751"/>
      <c r="AI131" s="751"/>
      <c r="AJ131" s="752"/>
      <c r="AK131" s="753">
        <v>3428872</v>
      </c>
      <c r="AL131" s="751"/>
      <c r="AM131" s="751"/>
      <c r="AN131" s="751"/>
      <c r="AO131" s="752"/>
      <c r="AP131" s="754"/>
      <c r="AQ131" s="755"/>
      <c r="AR131" s="755"/>
      <c r="AS131" s="755"/>
      <c r="AT131" s="756"/>
      <c r="AU131" s="215"/>
      <c r="AV131" s="215"/>
      <c r="AW131" s="215"/>
      <c r="AX131" s="716" t="s">
        <v>473</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474</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475</v>
      </c>
      <c r="W132" s="729"/>
      <c r="X132" s="729"/>
      <c r="Y132" s="729"/>
      <c r="Z132" s="730"/>
      <c r="AA132" s="731">
        <v>3.7396665499999999</v>
      </c>
      <c r="AB132" s="732"/>
      <c r="AC132" s="732"/>
      <c r="AD132" s="732"/>
      <c r="AE132" s="733"/>
      <c r="AF132" s="734">
        <v>11.05747465</v>
      </c>
      <c r="AG132" s="732"/>
      <c r="AH132" s="732"/>
      <c r="AI132" s="732"/>
      <c r="AJ132" s="733"/>
      <c r="AK132" s="734">
        <v>10.379419240000001</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476</v>
      </c>
      <c r="W133" s="708"/>
      <c r="X133" s="708"/>
      <c r="Y133" s="708"/>
      <c r="Z133" s="709"/>
      <c r="AA133" s="710">
        <v>0.1</v>
      </c>
      <c r="AB133" s="711"/>
      <c r="AC133" s="711"/>
      <c r="AD133" s="711"/>
      <c r="AE133" s="712"/>
      <c r="AF133" s="710">
        <v>5.7</v>
      </c>
      <c r="AG133" s="711"/>
      <c r="AH133" s="711"/>
      <c r="AI133" s="711"/>
      <c r="AJ133" s="712"/>
      <c r="AK133" s="710">
        <v>8.3000000000000007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GVwpSn1s511zsagnderQ0zATsxNaj/mMzatZCuvIK7Dsf9bAQggSuvvt/jTA0sCUJj35dXRmSiX6x648G6Haeg==" saltValue="LXWG6fBODxsx/xnZTvXso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bAhbj9m11mI4imk0A4ayvdMav2osdak1v1yNw5UlOKmKTz1tSRGV1psyvBVsI6tD5xp63a1CIvwo+5TRnEAxFg==" saltValue="VKcqWda1yr0bax1UtsLY/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ojNUJnS1bJmeL8jNKvDbtizqbhao4UrVvhtWjv7nVLpjXhyg3ac8KPcni8kQiI/p5kKgn6oc6MCc6Unv68a9A==" saltValue="eqL5qz6BHkdTaC2jLfiS1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5" t="s">
        <v>480</v>
      </c>
      <c r="AP7" s="253"/>
      <c r="AQ7" s="254" t="s">
        <v>481</v>
      </c>
      <c r="AR7" s="255"/>
    </row>
    <row r="8" spans="1:46" x14ac:dyDescent="0.15">
      <c r="A8" s="247"/>
      <c r="AK8" s="256"/>
      <c r="AL8" s="257"/>
      <c r="AM8" s="257"/>
      <c r="AN8" s="258"/>
      <c r="AO8" s="1106"/>
      <c r="AP8" s="259" t="s">
        <v>482</v>
      </c>
      <c r="AQ8" s="260" t="s">
        <v>483</v>
      </c>
      <c r="AR8" s="261" t="s">
        <v>484</v>
      </c>
    </row>
    <row r="9" spans="1:46" x14ac:dyDescent="0.15">
      <c r="A9" s="247"/>
      <c r="AK9" s="1117" t="s">
        <v>485</v>
      </c>
      <c r="AL9" s="1118"/>
      <c r="AM9" s="1118"/>
      <c r="AN9" s="1119"/>
      <c r="AO9" s="262">
        <v>1481234</v>
      </c>
      <c r="AP9" s="262">
        <v>116376</v>
      </c>
      <c r="AQ9" s="263">
        <v>120794</v>
      </c>
      <c r="AR9" s="264">
        <v>-3.7</v>
      </c>
    </row>
    <row r="10" spans="1:46" ht="13.5" customHeight="1" x14ac:dyDescent="0.15">
      <c r="A10" s="247"/>
      <c r="AK10" s="1117" t="s">
        <v>486</v>
      </c>
      <c r="AL10" s="1118"/>
      <c r="AM10" s="1118"/>
      <c r="AN10" s="1119"/>
      <c r="AO10" s="265">
        <v>206999</v>
      </c>
      <c r="AP10" s="265">
        <v>16263</v>
      </c>
      <c r="AQ10" s="266">
        <v>16294</v>
      </c>
      <c r="AR10" s="267">
        <v>-0.2</v>
      </c>
    </row>
    <row r="11" spans="1:46" ht="13.5" customHeight="1" x14ac:dyDescent="0.15">
      <c r="A11" s="247"/>
      <c r="AK11" s="1117" t="s">
        <v>487</v>
      </c>
      <c r="AL11" s="1118"/>
      <c r="AM11" s="1118"/>
      <c r="AN11" s="1119"/>
      <c r="AO11" s="265">
        <v>975</v>
      </c>
      <c r="AP11" s="265">
        <v>77</v>
      </c>
      <c r="AQ11" s="266">
        <v>1928</v>
      </c>
      <c r="AR11" s="267">
        <v>-96</v>
      </c>
    </row>
    <row r="12" spans="1:46" ht="13.5" customHeight="1" x14ac:dyDescent="0.15">
      <c r="A12" s="247"/>
      <c r="AK12" s="1117" t="s">
        <v>488</v>
      </c>
      <c r="AL12" s="1118"/>
      <c r="AM12" s="1118"/>
      <c r="AN12" s="1119"/>
      <c r="AO12" s="265" t="s">
        <v>489</v>
      </c>
      <c r="AP12" s="265" t="s">
        <v>489</v>
      </c>
      <c r="AQ12" s="266">
        <v>20</v>
      </c>
      <c r="AR12" s="267" t="s">
        <v>489</v>
      </c>
    </row>
    <row r="13" spans="1:46" ht="13.5" customHeight="1" x14ac:dyDescent="0.15">
      <c r="A13" s="247"/>
      <c r="AK13" s="1117" t="s">
        <v>490</v>
      </c>
      <c r="AL13" s="1118"/>
      <c r="AM13" s="1118"/>
      <c r="AN13" s="1119"/>
      <c r="AO13" s="265">
        <v>27835</v>
      </c>
      <c r="AP13" s="265">
        <v>2187</v>
      </c>
      <c r="AQ13" s="266">
        <v>4630</v>
      </c>
      <c r="AR13" s="267">
        <v>-52.8</v>
      </c>
    </row>
    <row r="14" spans="1:46" ht="13.5" customHeight="1" x14ac:dyDescent="0.15">
      <c r="A14" s="247"/>
      <c r="AK14" s="1117" t="s">
        <v>491</v>
      </c>
      <c r="AL14" s="1118"/>
      <c r="AM14" s="1118"/>
      <c r="AN14" s="1119"/>
      <c r="AO14" s="265">
        <v>26021</v>
      </c>
      <c r="AP14" s="265">
        <v>2044</v>
      </c>
      <c r="AQ14" s="266">
        <v>2459</v>
      </c>
      <c r="AR14" s="267">
        <v>-16.899999999999999</v>
      </c>
    </row>
    <row r="15" spans="1:46" ht="13.5" customHeight="1" x14ac:dyDescent="0.15">
      <c r="A15" s="247"/>
      <c r="AK15" s="1120" t="s">
        <v>492</v>
      </c>
      <c r="AL15" s="1121"/>
      <c r="AM15" s="1121"/>
      <c r="AN15" s="1122"/>
      <c r="AO15" s="265">
        <v>-87347</v>
      </c>
      <c r="AP15" s="265">
        <v>-6863</v>
      </c>
      <c r="AQ15" s="266">
        <v>-7108</v>
      </c>
      <c r="AR15" s="267">
        <v>-3.4</v>
      </c>
    </row>
    <row r="16" spans="1:46" x14ac:dyDescent="0.15">
      <c r="A16" s="247"/>
      <c r="AK16" s="1120" t="s">
        <v>177</v>
      </c>
      <c r="AL16" s="1121"/>
      <c r="AM16" s="1121"/>
      <c r="AN16" s="1122"/>
      <c r="AO16" s="265">
        <v>1655717</v>
      </c>
      <c r="AP16" s="265">
        <v>130085</v>
      </c>
      <c r="AQ16" s="266">
        <v>139017</v>
      </c>
      <c r="AR16" s="267">
        <v>-6.4</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23" t="s">
        <v>497</v>
      </c>
      <c r="AL21" s="1124"/>
      <c r="AM21" s="1124"/>
      <c r="AN21" s="1125"/>
      <c r="AO21" s="277">
        <v>12.02</v>
      </c>
      <c r="AP21" s="278">
        <v>11.1</v>
      </c>
      <c r="AQ21" s="279">
        <v>0.92</v>
      </c>
      <c r="AS21" s="280"/>
      <c r="AT21" s="276"/>
    </row>
    <row r="22" spans="1:46" s="248" customFormat="1" x14ac:dyDescent="0.15">
      <c r="A22" s="276"/>
      <c r="AK22" s="1123" t="s">
        <v>498</v>
      </c>
      <c r="AL22" s="1124"/>
      <c r="AM22" s="1124"/>
      <c r="AN22" s="1125"/>
      <c r="AO22" s="281">
        <v>95.5</v>
      </c>
      <c r="AP22" s="282">
        <v>96.5</v>
      </c>
      <c r="AQ22" s="283">
        <v>-1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499</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5" t="s">
        <v>480</v>
      </c>
      <c r="AP30" s="253"/>
      <c r="AQ30" s="254" t="s">
        <v>481</v>
      </c>
      <c r="AR30" s="255"/>
    </row>
    <row r="31" spans="1:46" x14ac:dyDescent="0.15">
      <c r="A31" s="247"/>
      <c r="AK31" s="256"/>
      <c r="AL31" s="257"/>
      <c r="AM31" s="257"/>
      <c r="AN31" s="258"/>
      <c r="AO31" s="1106"/>
      <c r="AP31" s="259" t="s">
        <v>482</v>
      </c>
      <c r="AQ31" s="260" t="s">
        <v>483</v>
      </c>
      <c r="AR31" s="261" t="s">
        <v>484</v>
      </c>
    </row>
    <row r="32" spans="1:46" ht="27" customHeight="1" x14ac:dyDescent="0.15">
      <c r="A32" s="247"/>
      <c r="AK32" s="1107" t="s">
        <v>502</v>
      </c>
      <c r="AL32" s="1108"/>
      <c r="AM32" s="1108"/>
      <c r="AN32" s="1109"/>
      <c r="AO32" s="291">
        <v>1233198</v>
      </c>
      <c r="AP32" s="291">
        <v>96889</v>
      </c>
      <c r="AQ32" s="292">
        <v>62408</v>
      </c>
      <c r="AR32" s="293">
        <v>55.3</v>
      </c>
    </row>
    <row r="33" spans="1:46" ht="13.5" customHeight="1" x14ac:dyDescent="0.15">
      <c r="A33" s="247"/>
      <c r="AK33" s="1107" t="s">
        <v>503</v>
      </c>
      <c r="AL33" s="1108"/>
      <c r="AM33" s="1108"/>
      <c r="AN33" s="1109"/>
      <c r="AO33" s="291" t="s">
        <v>489</v>
      </c>
      <c r="AP33" s="291" t="s">
        <v>489</v>
      </c>
      <c r="AQ33" s="292" t="s">
        <v>489</v>
      </c>
      <c r="AR33" s="293" t="s">
        <v>489</v>
      </c>
    </row>
    <row r="34" spans="1:46" ht="27" customHeight="1" x14ac:dyDescent="0.15">
      <c r="A34" s="247"/>
      <c r="AK34" s="1107" t="s">
        <v>504</v>
      </c>
      <c r="AL34" s="1108"/>
      <c r="AM34" s="1108"/>
      <c r="AN34" s="1109"/>
      <c r="AO34" s="291" t="s">
        <v>489</v>
      </c>
      <c r="AP34" s="291" t="s">
        <v>489</v>
      </c>
      <c r="AQ34" s="292">
        <v>4</v>
      </c>
      <c r="AR34" s="293" t="s">
        <v>489</v>
      </c>
    </row>
    <row r="35" spans="1:46" ht="27" customHeight="1" x14ac:dyDescent="0.15">
      <c r="A35" s="247"/>
      <c r="AK35" s="1107" t="s">
        <v>505</v>
      </c>
      <c r="AL35" s="1108"/>
      <c r="AM35" s="1108"/>
      <c r="AN35" s="1109"/>
      <c r="AO35" s="291">
        <v>99506</v>
      </c>
      <c r="AP35" s="291">
        <v>7818</v>
      </c>
      <c r="AQ35" s="292">
        <v>14219</v>
      </c>
      <c r="AR35" s="293">
        <v>-45</v>
      </c>
    </row>
    <row r="36" spans="1:46" ht="27" customHeight="1" x14ac:dyDescent="0.15">
      <c r="A36" s="247"/>
      <c r="AK36" s="1107" t="s">
        <v>506</v>
      </c>
      <c r="AL36" s="1108"/>
      <c r="AM36" s="1108"/>
      <c r="AN36" s="1109"/>
      <c r="AO36" s="291">
        <v>30539</v>
      </c>
      <c r="AP36" s="291">
        <v>2399</v>
      </c>
      <c r="AQ36" s="292">
        <v>4004</v>
      </c>
      <c r="AR36" s="293">
        <v>-40.1</v>
      </c>
    </row>
    <row r="37" spans="1:46" ht="13.5" customHeight="1" x14ac:dyDescent="0.15">
      <c r="A37" s="247"/>
      <c r="AK37" s="1107" t="s">
        <v>507</v>
      </c>
      <c r="AL37" s="1108"/>
      <c r="AM37" s="1108"/>
      <c r="AN37" s="1109"/>
      <c r="AO37" s="291" t="s">
        <v>489</v>
      </c>
      <c r="AP37" s="291" t="s">
        <v>489</v>
      </c>
      <c r="AQ37" s="292">
        <v>309</v>
      </c>
      <c r="AR37" s="293" t="s">
        <v>489</v>
      </c>
    </row>
    <row r="38" spans="1:46" ht="27" customHeight="1" x14ac:dyDescent="0.15">
      <c r="A38" s="247"/>
      <c r="AK38" s="1110" t="s">
        <v>508</v>
      </c>
      <c r="AL38" s="1111"/>
      <c r="AM38" s="1111"/>
      <c r="AN38" s="1112"/>
      <c r="AO38" s="294" t="s">
        <v>489</v>
      </c>
      <c r="AP38" s="294" t="s">
        <v>489</v>
      </c>
      <c r="AQ38" s="295">
        <v>4</v>
      </c>
      <c r="AR38" s="283" t="s">
        <v>489</v>
      </c>
      <c r="AS38" s="290"/>
    </row>
    <row r="39" spans="1:46" x14ac:dyDescent="0.15">
      <c r="A39" s="247"/>
      <c r="AK39" s="1110" t="s">
        <v>509</v>
      </c>
      <c r="AL39" s="1111"/>
      <c r="AM39" s="1111"/>
      <c r="AN39" s="1112"/>
      <c r="AO39" s="291">
        <v>-149661</v>
      </c>
      <c r="AP39" s="291">
        <v>-11758</v>
      </c>
      <c r="AQ39" s="292">
        <v>-2554</v>
      </c>
      <c r="AR39" s="293">
        <v>360.4</v>
      </c>
      <c r="AS39" s="290"/>
    </row>
    <row r="40" spans="1:46" ht="27" customHeight="1" x14ac:dyDescent="0.15">
      <c r="A40" s="247"/>
      <c r="AK40" s="1107" t="s">
        <v>510</v>
      </c>
      <c r="AL40" s="1108"/>
      <c r="AM40" s="1108"/>
      <c r="AN40" s="1109"/>
      <c r="AO40" s="291">
        <v>-857685</v>
      </c>
      <c r="AP40" s="291">
        <v>-67386</v>
      </c>
      <c r="AQ40" s="292">
        <v>-52280</v>
      </c>
      <c r="AR40" s="293">
        <v>28.9</v>
      </c>
      <c r="AS40" s="290"/>
    </row>
    <row r="41" spans="1:46" x14ac:dyDescent="0.15">
      <c r="A41" s="247"/>
      <c r="AK41" s="1113" t="s">
        <v>287</v>
      </c>
      <c r="AL41" s="1114"/>
      <c r="AM41" s="1114"/>
      <c r="AN41" s="1115"/>
      <c r="AO41" s="291">
        <v>355897</v>
      </c>
      <c r="AP41" s="291">
        <v>27962</v>
      </c>
      <c r="AQ41" s="292">
        <v>26115</v>
      </c>
      <c r="AR41" s="293">
        <v>7.1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00" t="s">
        <v>480</v>
      </c>
      <c r="AN49" s="1102" t="s">
        <v>513</v>
      </c>
      <c r="AO49" s="1103"/>
      <c r="AP49" s="1103"/>
      <c r="AQ49" s="1103"/>
      <c r="AR49" s="1104"/>
    </row>
    <row r="50" spans="1:44" x14ac:dyDescent="0.15">
      <c r="A50" s="247"/>
      <c r="AK50" s="305"/>
      <c r="AL50" s="306"/>
      <c r="AM50" s="1101"/>
      <c r="AN50" s="307" t="s">
        <v>514</v>
      </c>
      <c r="AO50" s="308" t="s">
        <v>515</v>
      </c>
      <c r="AP50" s="309" t="s">
        <v>516</v>
      </c>
      <c r="AQ50" s="310" t="s">
        <v>517</v>
      </c>
      <c r="AR50" s="311" t="s">
        <v>518</v>
      </c>
    </row>
    <row r="51" spans="1:44" x14ac:dyDescent="0.15">
      <c r="A51" s="247"/>
      <c r="AK51" s="303" t="s">
        <v>519</v>
      </c>
      <c r="AL51" s="304"/>
      <c r="AM51" s="312">
        <v>1643784</v>
      </c>
      <c r="AN51" s="313">
        <v>121357</v>
      </c>
      <c r="AO51" s="314">
        <v>57.1</v>
      </c>
      <c r="AP51" s="315">
        <v>117234</v>
      </c>
      <c r="AQ51" s="316">
        <v>13.4</v>
      </c>
      <c r="AR51" s="317">
        <v>43.7</v>
      </c>
    </row>
    <row r="52" spans="1:44" x14ac:dyDescent="0.15">
      <c r="A52" s="247"/>
      <c r="AK52" s="318"/>
      <c r="AL52" s="319" t="s">
        <v>520</v>
      </c>
      <c r="AM52" s="320">
        <v>1090981</v>
      </c>
      <c r="AN52" s="321">
        <v>80545</v>
      </c>
      <c r="AO52" s="322">
        <v>70.5</v>
      </c>
      <c r="AP52" s="323">
        <v>59796</v>
      </c>
      <c r="AQ52" s="324">
        <v>16.600000000000001</v>
      </c>
      <c r="AR52" s="325">
        <v>53.9</v>
      </c>
    </row>
    <row r="53" spans="1:44" x14ac:dyDescent="0.15">
      <c r="A53" s="247"/>
      <c r="AK53" s="303" t="s">
        <v>521</v>
      </c>
      <c r="AL53" s="304"/>
      <c r="AM53" s="312">
        <v>680553</v>
      </c>
      <c r="AN53" s="313">
        <v>51158</v>
      </c>
      <c r="AO53" s="314">
        <v>-57.8</v>
      </c>
      <c r="AP53" s="315">
        <v>97758</v>
      </c>
      <c r="AQ53" s="316">
        <v>-16.600000000000001</v>
      </c>
      <c r="AR53" s="317">
        <v>-41.2</v>
      </c>
    </row>
    <row r="54" spans="1:44" x14ac:dyDescent="0.15">
      <c r="A54" s="247"/>
      <c r="AK54" s="318"/>
      <c r="AL54" s="319" t="s">
        <v>520</v>
      </c>
      <c r="AM54" s="320">
        <v>238694</v>
      </c>
      <c r="AN54" s="321">
        <v>17943</v>
      </c>
      <c r="AO54" s="322">
        <v>-77.7</v>
      </c>
      <c r="AP54" s="323">
        <v>45946</v>
      </c>
      <c r="AQ54" s="324">
        <v>-23.2</v>
      </c>
      <c r="AR54" s="325">
        <v>-54.5</v>
      </c>
    </row>
    <row r="55" spans="1:44" x14ac:dyDescent="0.15">
      <c r="A55" s="247"/>
      <c r="AK55" s="303" t="s">
        <v>522</v>
      </c>
      <c r="AL55" s="304"/>
      <c r="AM55" s="312">
        <v>607234</v>
      </c>
      <c r="AN55" s="313">
        <v>46195</v>
      </c>
      <c r="AO55" s="314">
        <v>-9.6999999999999993</v>
      </c>
      <c r="AP55" s="315">
        <v>91338</v>
      </c>
      <c r="AQ55" s="316">
        <v>-6.6</v>
      </c>
      <c r="AR55" s="317">
        <v>-3.1</v>
      </c>
    </row>
    <row r="56" spans="1:44" x14ac:dyDescent="0.15">
      <c r="A56" s="247"/>
      <c r="AK56" s="318"/>
      <c r="AL56" s="319" t="s">
        <v>520</v>
      </c>
      <c r="AM56" s="320">
        <v>484418</v>
      </c>
      <c r="AN56" s="321">
        <v>36852</v>
      </c>
      <c r="AO56" s="322">
        <v>105.4</v>
      </c>
      <c r="AP56" s="323">
        <v>43989</v>
      </c>
      <c r="AQ56" s="324">
        <v>-4.3</v>
      </c>
      <c r="AR56" s="325">
        <v>109.7</v>
      </c>
    </row>
    <row r="57" spans="1:44" x14ac:dyDescent="0.15">
      <c r="A57" s="247"/>
      <c r="AK57" s="303" t="s">
        <v>523</v>
      </c>
      <c r="AL57" s="304"/>
      <c r="AM57" s="312">
        <v>1089913</v>
      </c>
      <c r="AN57" s="313">
        <v>84215</v>
      </c>
      <c r="AO57" s="314">
        <v>82.3</v>
      </c>
      <c r="AP57" s="315">
        <v>103975</v>
      </c>
      <c r="AQ57" s="316">
        <v>13.8</v>
      </c>
      <c r="AR57" s="317">
        <v>68.5</v>
      </c>
    </row>
    <row r="58" spans="1:44" x14ac:dyDescent="0.15">
      <c r="A58" s="247"/>
      <c r="AK58" s="318"/>
      <c r="AL58" s="319" t="s">
        <v>520</v>
      </c>
      <c r="AM58" s="320">
        <v>1037631</v>
      </c>
      <c r="AN58" s="321">
        <v>80175</v>
      </c>
      <c r="AO58" s="322">
        <v>117.6</v>
      </c>
      <c r="AP58" s="323">
        <v>52698</v>
      </c>
      <c r="AQ58" s="324">
        <v>19.8</v>
      </c>
      <c r="AR58" s="325">
        <v>97.8</v>
      </c>
    </row>
    <row r="59" spans="1:44" x14ac:dyDescent="0.15">
      <c r="A59" s="247"/>
      <c r="AK59" s="303" t="s">
        <v>524</v>
      </c>
      <c r="AL59" s="304"/>
      <c r="AM59" s="312">
        <v>1009537</v>
      </c>
      <c r="AN59" s="313">
        <v>79316</v>
      </c>
      <c r="AO59" s="314">
        <v>-5.8</v>
      </c>
      <c r="AP59" s="315">
        <v>112678</v>
      </c>
      <c r="AQ59" s="316">
        <v>8.4</v>
      </c>
      <c r="AR59" s="317">
        <v>-14.2</v>
      </c>
    </row>
    <row r="60" spans="1:44" x14ac:dyDescent="0.15">
      <c r="A60" s="247"/>
      <c r="AK60" s="318"/>
      <c r="AL60" s="319" t="s">
        <v>520</v>
      </c>
      <c r="AM60" s="320">
        <v>753018</v>
      </c>
      <c r="AN60" s="321">
        <v>59162</v>
      </c>
      <c r="AO60" s="322">
        <v>-26.2</v>
      </c>
      <c r="AP60" s="323">
        <v>55165</v>
      </c>
      <c r="AQ60" s="324">
        <v>4.7</v>
      </c>
      <c r="AR60" s="325">
        <v>-30.9</v>
      </c>
    </row>
    <row r="61" spans="1:44" x14ac:dyDescent="0.15">
      <c r="A61" s="247"/>
      <c r="AK61" s="303" t="s">
        <v>525</v>
      </c>
      <c r="AL61" s="326"/>
      <c r="AM61" s="312">
        <v>1006204</v>
      </c>
      <c r="AN61" s="313">
        <v>76448</v>
      </c>
      <c r="AO61" s="314">
        <v>13.2</v>
      </c>
      <c r="AP61" s="315">
        <v>104597</v>
      </c>
      <c r="AQ61" s="327">
        <v>2.5</v>
      </c>
      <c r="AR61" s="317">
        <v>10.7</v>
      </c>
    </row>
    <row r="62" spans="1:44" x14ac:dyDescent="0.15">
      <c r="A62" s="247"/>
      <c r="AK62" s="318"/>
      <c r="AL62" s="319" t="s">
        <v>520</v>
      </c>
      <c r="AM62" s="320">
        <v>720948</v>
      </c>
      <c r="AN62" s="321">
        <v>54935</v>
      </c>
      <c r="AO62" s="322">
        <v>37.9</v>
      </c>
      <c r="AP62" s="323">
        <v>51519</v>
      </c>
      <c r="AQ62" s="324">
        <v>2.7</v>
      </c>
      <c r="AR62" s="325">
        <v>35.200000000000003</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pSbO3qf4+4ADw80AEqM9t7r1qO2K5R1xdGkI6gIqCp673rL37FMkp70vBbO6a5eEc0V4+2S3JulhPxz8gYFIHg==" saltValue="nc/d+ZBW46T1e+nXE7Vyd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toZ3KfeeMbK7hqgdBVC9zWJWW14l4yrIrAvF4KRr4WmvxyeezQEFozKMEbRmR0pTZVwJ9X5uXGuwW2Ukg1L/Xw==" saltValue="TFQnIxCO52WQAeyiBKqqC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uSDyV5VtIpMsQAWid208ahkwsDc8oT+rMMOI1uaxOvn+qaeyycfASrPFg7UK5PTn+eZksWZSCiVwU1pMPOX9Gg==" saltValue="sdSbkQwaXYLSvsWiP2qL1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6" t="s">
        <v>3</v>
      </c>
      <c r="D47" s="1126"/>
      <c r="E47" s="1127"/>
      <c r="F47" s="11">
        <v>16.87</v>
      </c>
      <c r="G47" s="12">
        <v>37.380000000000003</v>
      </c>
      <c r="H47" s="12">
        <v>35.369999999999997</v>
      </c>
      <c r="I47" s="12">
        <v>35.869999999999997</v>
      </c>
      <c r="J47" s="13">
        <v>36.32</v>
      </c>
    </row>
    <row r="48" spans="2:10" ht="57.75" customHeight="1" x14ac:dyDescent="0.15">
      <c r="B48" s="14"/>
      <c r="C48" s="1128" t="s">
        <v>4</v>
      </c>
      <c r="D48" s="1128"/>
      <c r="E48" s="1129"/>
      <c r="F48" s="15">
        <v>9.1999999999999993</v>
      </c>
      <c r="G48" s="16">
        <v>7.67</v>
      </c>
      <c r="H48" s="16">
        <v>8.6300000000000008</v>
      </c>
      <c r="I48" s="16">
        <v>9.61</v>
      </c>
      <c r="J48" s="17">
        <v>8.4</v>
      </c>
    </row>
    <row r="49" spans="2:10" ht="57.75" customHeight="1" thickBot="1" x14ac:dyDescent="0.2">
      <c r="B49" s="18"/>
      <c r="C49" s="1130" t="s">
        <v>5</v>
      </c>
      <c r="D49" s="1130"/>
      <c r="E49" s="1131"/>
      <c r="F49" s="19" t="s">
        <v>532</v>
      </c>
      <c r="G49" s="20">
        <v>13.28</v>
      </c>
      <c r="H49" s="20" t="s">
        <v>533</v>
      </c>
      <c r="I49" s="20" t="s">
        <v>534</v>
      </c>
      <c r="J49" s="21" t="s">
        <v>535</v>
      </c>
    </row>
    <row r="50" spans="2:10" x14ac:dyDescent="0.15"/>
  </sheetData>
  <sheetProtection algorithmName="SHA-512" hashValue="5bkwaYz0du3pR/q8jsi7IGXZM3Pv/CUV0MbcXlpQ7KnRpbRvKcadXOkpEpr1chFJiMik2+fv1vdjpBzcFE5jMQ==" saltValue="HBBaFc2wVOk5octCJ/E8o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浦　菜摘</cp:lastModifiedBy>
  <cp:lastPrinted>2026-03-09T01:28:36Z</cp:lastPrinted>
  <dcterms:created xsi:type="dcterms:W3CDTF">2026-02-23T09:11:42Z</dcterms:created>
  <dcterms:modified xsi:type="dcterms:W3CDTF">2026-04-01T04:43:12Z</dcterms:modified>
  <cp:category/>
</cp:coreProperties>
</file>